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okaak\Downloads\"/>
    </mc:Choice>
  </mc:AlternateContent>
  <xr:revisionPtr revIDLastSave="0" documentId="13_ncr:1_{7E4E14A2-59F4-4F68-AEBA-B7041AD2D80F}" xr6:coauthVersionLast="47" xr6:coauthVersionMax="47" xr10:uidLastSave="{00000000-0000-0000-0000-000000000000}"/>
  <bookViews>
    <workbookView xWindow="-108" yWindow="-108" windowWidth="23256" windowHeight="12456" tabRatio="844" activeTab="3" xr2:uid="{00000000-000D-0000-FFFF-FFFF00000000}"/>
  </bookViews>
  <sheets>
    <sheet name="quick chklst" sheetId="59" r:id="rId1"/>
    <sheet name="OFS INITIAL DOC CKLST" sheetId="71" r:id="rId2"/>
    <sheet name="jobinfo(2)" sheetId="67" r:id="rId3"/>
    <sheet name="ROOMS#" sheetId="75" r:id="rId4"/>
    <sheet name="ROOMS-out" sheetId="79" r:id="rId5"/>
    <sheet name="Sheet1" sheetId="77" r:id="rId6"/>
    <sheet name="Sheet2" sheetId="78" r:id="rId7"/>
    <sheet name="LISTS ENC" sheetId="74" r:id="rId8"/>
    <sheet name="kit bath" sheetId="76" r:id="rId9"/>
    <sheet name="BLD codes" sheetId="72" r:id="rId10"/>
    <sheet name="docs" sheetId="64" r:id="rId11"/>
    <sheet name="New Files" sheetId="63" r:id="rId12"/>
    <sheet name="XACTIMATE" sheetId="68" r:id="rId13"/>
    <sheet name="ENC" sheetId="58" r:id="rId14"/>
    <sheet name="how2" sheetId="57" r:id="rId15"/>
  </sheets>
  <externalReferences>
    <externalReference r:id="rId16"/>
  </externalReferences>
  <definedNames>
    <definedName name="a...new_customer" localSheetId="3">#REF!</definedName>
    <definedName name="a...new_customer" localSheetId="4">#REF!</definedName>
    <definedName name="a...new_customer">#REF!</definedName>
    <definedName name="basicroompichow2">#REF!</definedName>
    <definedName name="box_names">+#REF!</definedName>
    <definedName name="Column.a.new.cst">#REF!</definedName>
    <definedName name="culpepper">#REF!</definedName>
    <definedName name="data">#REF!</definedName>
    <definedName name="Document_Stacking_List">#REF!</definedName>
    <definedName name="Enter_new_cst_data">#REF!</definedName>
    <definedName name="Jefferies">#REF!</definedName>
    <definedName name="LOVEJOY_INTERIOR">#REF!</definedName>
    <definedName name="Lovejoy_ROOF">#REF!</definedName>
    <definedName name="LxWxH">#REF!</definedName>
    <definedName name="new_customer">#REF!</definedName>
    <definedName name="PRICE_P">#REF!</definedName>
    <definedName name="_xlnm.Print_Area" localSheetId="9">'BLD codes'!$A$8:$A$109</definedName>
    <definedName name="_xlnm.Print_Area" localSheetId="13">ENC!$A$1:$D$30</definedName>
    <definedName name="_xlnm.Print_Area" localSheetId="14">'how2'!$A$1:$C$144</definedName>
    <definedName name="_xlnm.Print_Area" localSheetId="2">'jobinfo(2)'!$A$126:$D$177</definedName>
    <definedName name="_xlnm.Print_Area" localSheetId="8">'kit bath'!$A$1:$F$32</definedName>
    <definedName name="_xlnm.Print_Area" localSheetId="11">'New Files'!$A$1:$I$120</definedName>
    <definedName name="_xlnm.Print_Area" localSheetId="1">'OFS INITIAL DOC CKLST'!$A$1:$D$36</definedName>
    <definedName name="_xlnm.Print_Area" localSheetId="0">'quick chklst'!$A$1:$E$35</definedName>
    <definedName name="_xlnm.Print_Area" localSheetId="3">'ROOMS#'!$A$1:$F$28</definedName>
    <definedName name="_xlnm.Print_Area" localSheetId="4">'ROOMS-out'!$A$1:$K$28</definedName>
    <definedName name="_xlnm.Print_Area" localSheetId="12">XACTIMATE!$A$1:$D$73</definedName>
    <definedName name="Robinson">#REF!</definedName>
    <definedName name="sigtj">"Picture 9859"</definedName>
    <definedName name="SubContractor_Summary">#REF!</definedName>
    <definedName name="Wayside_Builders__LLC_…...OH">#REF!</definedName>
    <definedName name="WSB...GA.Wayside_Builders__LLC……GA">#REF!</definedName>
  </definedNames>
  <calcPr calcId="191028" calcMode="manual"/>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O4" i="75" l="1"/>
  <c r="BO5" i="75"/>
  <c r="BO6" i="75"/>
  <c r="BO7" i="75"/>
  <c r="BO8" i="75"/>
  <c r="BO9" i="75"/>
  <c r="BO10" i="75"/>
  <c r="BO11" i="75"/>
  <c r="BO12" i="75"/>
  <c r="BO13" i="75"/>
  <c r="BO14" i="75"/>
  <c r="BO15" i="75"/>
  <c r="BO16" i="75"/>
  <c r="BO17" i="75"/>
  <c r="BO18" i="75"/>
  <c r="BO19" i="75"/>
  <c r="BO20" i="75"/>
  <c r="BO21" i="75"/>
  <c r="BO22" i="75"/>
  <c r="BO23" i="75"/>
  <c r="BO24" i="75"/>
  <c r="BO25" i="75"/>
  <c r="BO26" i="75"/>
  <c r="BO27" i="75"/>
  <c r="BO28" i="75"/>
  <c r="BO3" i="75"/>
  <c r="BI4" i="75"/>
  <c r="BI5" i="75"/>
  <c r="BI6" i="75"/>
  <c r="BI7" i="75"/>
  <c r="BI8" i="75"/>
  <c r="BI9" i="75"/>
  <c r="BI10" i="75"/>
  <c r="BI11" i="75"/>
  <c r="BI12" i="75"/>
  <c r="BI13" i="75"/>
  <c r="BI14" i="75"/>
  <c r="BI15" i="75"/>
  <c r="BI16" i="75"/>
  <c r="BI17" i="75"/>
  <c r="BI18" i="75"/>
  <c r="BI19" i="75"/>
  <c r="BI20" i="75"/>
  <c r="BI21" i="75"/>
  <c r="BI22" i="75"/>
  <c r="BI23" i="75"/>
  <c r="BI24" i="75"/>
  <c r="BI25" i="75"/>
  <c r="BI26" i="75"/>
  <c r="BI27" i="75"/>
  <c r="BI28" i="75"/>
  <c r="BI3" i="75"/>
  <c r="BC4" i="75"/>
  <c r="BC5" i="75"/>
  <c r="BC6" i="75"/>
  <c r="BC7" i="75"/>
  <c r="BC8" i="75"/>
  <c r="BC9" i="75"/>
  <c r="BC10" i="75"/>
  <c r="BC11" i="75"/>
  <c r="BC12" i="75"/>
  <c r="BC13" i="75"/>
  <c r="BC14" i="75"/>
  <c r="BC15" i="75"/>
  <c r="BC16" i="75"/>
  <c r="BC17" i="75"/>
  <c r="BC18" i="75"/>
  <c r="BC19" i="75"/>
  <c r="BC20" i="75"/>
  <c r="BC21" i="75"/>
  <c r="BC22" i="75"/>
  <c r="BC23" i="75"/>
  <c r="BC24" i="75"/>
  <c r="BC25" i="75"/>
  <c r="BC26" i="75"/>
  <c r="BC27" i="75"/>
  <c r="BC28" i="75"/>
  <c r="BC3" i="75"/>
  <c r="AW5" i="75"/>
  <c r="AW6" i="75"/>
  <c r="AW7" i="75"/>
  <c r="AW8" i="75"/>
  <c r="AW9" i="75"/>
  <c r="AW10" i="75"/>
  <c r="AW11" i="75"/>
  <c r="AW12" i="75"/>
  <c r="AW13" i="75"/>
  <c r="AW14" i="75"/>
  <c r="AW15" i="75"/>
  <c r="AW16" i="75"/>
  <c r="AW17" i="75"/>
  <c r="AW18" i="75"/>
  <c r="AW19" i="75"/>
  <c r="AW20" i="75"/>
  <c r="AW21" i="75"/>
  <c r="AW22" i="75"/>
  <c r="AW23" i="75"/>
  <c r="AW24" i="75"/>
  <c r="AW25" i="75"/>
  <c r="AW26" i="75"/>
  <c r="AW27" i="75"/>
  <c r="AW28" i="75"/>
  <c r="AW3" i="75"/>
  <c r="AW4" i="75"/>
  <c r="BP28" i="75"/>
  <c r="BP27" i="75"/>
  <c r="BJ28" i="75"/>
  <c r="BJ27" i="75"/>
  <c r="V28" i="79"/>
  <c r="V27" i="79"/>
  <c r="A27" i="79" s="1"/>
  <c r="V26" i="79"/>
  <c r="Z26" i="79" s="1"/>
  <c r="AE26" i="79" s="1"/>
  <c r="AJ26" i="79" s="1"/>
  <c r="AP26" i="79" s="1"/>
  <c r="AU26" i="79" s="1"/>
  <c r="BA26" i="79" s="1"/>
  <c r="BF26" i="79" s="1"/>
  <c r="BL26" i="79" s="1"/>
  <c r="BR26" i="79" s="1"/>
  <c r="V25" i="79"/>
  <c r="V24" i="79"/>
  <c r="CB23" i="79" s="1"/>
  <c r="V23" i="79"/>
  <c r="A23" i="79" s="1"/>
  <c r="V22" i="79"/>
  <c r="CB21" i="79" s="1"/>
  <c r="V21" i="79"/>
  <c r="V20" i="79"/>
  <c r="V19" i="79"/>
  <c r="CB18" i="79" s="1"/>
  <c r="V18" i="79"/>
  <c r="A18" i="79" s="1"/>
  <c r="V17" i="79"/>
  <c r="Z17" i="79" s="1"/>
  <c r="AE17" i="79" s="1"/>
  <c r="AJ17" i="79" s="1"/>
  <c r="AP17" i="79" s="1"/>
  <c r="AU17" i="79" s="1"/>
  <c r="BA17" i="79" s="1"/>
  <c r="BF17" i="79" s="1"/>
  <c r="BL17" i="79" s="1"/>
  <c r="BR17" i="79" s="1"/>
  <c r="V16" i="79"/>
  <c r="V15" i="79"/>
  <c r="Z15" i="79" s="1"/>
  <c r="AE15" i="79" s="1"/>
  <c r="AJ15" i="79" s="1"/>
  <c r="AP15" i="79" s="1"/>
  <c r="AU15" i="79" s="1"/>
  <c r="BA15" i="79" s="1"/>
  <c r="BF15" i="79" s="1"/>
  <c r="BL15" i="79" s="1"/>
  <c r="BR15" i="79" s="1"/>
  <c r="V14" i="79"/>
  <c r="A14" i="79" s="1"/>
  <c r="V13" i="79"/>
  <c r="CB12" i="79" s="1"/>
  <c r="V12" i="79"/>
  <c r="CB11" i="79" s="1"/>
  <c r="V11" i="79"/>
  <c r="A11" i="79" s="1"/>
  <c r="V10" i="79"/>
  <c r="CB9" i="79" s="1"/>
  <c r="V9" i="79"/>
  <c r="V8" i="79"/>
  <c r="Z8" i="79" s="1"/>
  <c r="AE8" i="79" s="1"/>
  <c r="AJ8" i="79" s="1"/>
  <c r="AP8" i="79" s="1"/>
  <c r="AU8" i="79" s="1"/>
  <c r="BA8" i="79" s="1"/>
  <c r="BF8" i="79" s="1"/>
  <c r="BL8" i="79" s="1"/>
  <c r="BR8" i="79" s="1"/>
  <c r="V7" i="79"/>
  <c r="CB6" i="79" s="1"/>
  <c r="V6" i="79"/>
  <c r="Z6" i="79" s="1"/>
  <c r="AE6" i="79" s="1"/>
  <c r="AJ6" i="79" s="1"/>
  <c r="AP6" i="79" s="1"/>
  <c r="AU6" i="79" s="1"/>
  <c r="BA6" i="79" s="1"/>
  <c r="BF6" i="79" s="1"/>
  <c r="BL6" i="79" s="1"/>
  <c r="BR6" i="79" s="1"/>
  <c r="V5" i="79"/>
  <c r="V4" i="79"/>
  <c r="A3" i="79"/>
  <c r="J3" i="75"/>
  <c r="I3" i="75"/>
  <c r="H3" i="75"/>
  <c r="G3" i="75"/>
  <c r="F3" i="75"/>
  <c r="E3" i="75"/>
  <c r="C3" i="75"/>
  <c r="CC28" i="79"/>
  <c r="CB28" i="79"/>
  <c r="BT28" i="79"/>
  <c r="BN28" i="79"/>
  <c r="BH28" i="79"/>
  <c r="BC28" i="79"/>
  <c r="AW28" i="79"/>
  <c r="AS28" i="79"/>
  <c r="AR28" i="79"/>
  <c r="AQ28" i="79"/>
  <c r="AL28" i="79"/>
  <c r="AK28" i="79"/>
  <c r="AG28" i="79"/>
  <c r="AF28" i="79"/>
  <c r="AB28" i="79"/>
  <c r="Z28" i="79"/>
  <c r="AE28" i="79" s="1"/>
  <c r="AJ28" i="79" s="1"/>
  <c r="AP28" i="79" s="1"/>
  <c r="AU28" i="79" s="1"/>
  <c r="BA28" i="79" s="1"/>
  <c r="BF28" i="79" s="1"/>
  <c r="BL28" i="79" s="1"/>
  <c r="BR28" i="79" s="1"/>
  <c r="Y28" i="79"/>
  <c r="AD28" i="79" s="1"/>
  <c r="AI28" i="79" s="1"/>
  <c r="AO28" i="79" s="1"/>
  <c r="X28" i="79"/>
  <c r="B28" i="79"/>
  <c r="A28" i="79"/>
  <c r="CC27" i="79"/>
  <c r="CB27" i="79"/>
  <c r="BT27" i="79"/>
  <c r="BN27" i="79"/>
  <c r="BH27" i="79"/>
  <c r="BC27" i="79"/>
  <c r="AW27" i="79"/>
  <c r="AS27" i="79"/>
  <c r="AR27" i="79"/>
  <c r="AQ27" i="79"/>
  <c r="AL27" i="79"/>
  <c r="AK27" i="79"/>
  <c r="AG27" i="79"/>
  <c r="AF27" i="79"/>
  <c r="AB27" i="79"/>
  <c r="Z27" i="79"/>
  <c r="AE27" i="79" s="1"/>
  <c r="AJ27" i="79" s="1"/>
  <c r="AP27" i="79" s="1"/>
  <c r="AU27" i="79" s="1"/>
  <c r="BA27" i="79" s="1"/>
  <c r="BF27" i="79" s="1"/>
  <c r="BL27" i="79" s="1"/>
  <c r="BR27" i="79" s="1"/>
  <c r="Y27" i="79"/>
  <c r="AD27" i="79" s="1"/>
  <c r="AI27" i="79" s="1"/>
  <c r="AO27" i="79" s="1"/>
  <c r="X27" i="79"/>
  <c r="B27" i="79"/>
  <c r="CC26" i="79"/>
  <c r="CB26" i="79"/>
  <c r="BT26" i="79"/>
  <c r="BN26" i="79"/>
  <c r="BH26" i="79"/>
  <c r="BC26" i="79"/>
  <c r="AW26" i="79"/>
  <c r="AS26" i="79"/>
  <c r="AR26" i="79"/>
  <c r="AQ26" i="79"/>
  <c r="AL26" i="79"/>
  <c r="AK26" i="79"/>
  <c r="AG26" i="79"/>
  <c r="AF26" i="79"/>
  <c r="AB26" i="79"/>
  <c r="Y26" i="79"/>
  <c r="AD26" i="79" s="1"/>
  <c r="AI26" i="79" s="1"/>
  <c r="AO26" i="79" s="1"/>
  <c r="X26" i="79"/>
  <c r="B26" i="79"/>
  <c r="CC25" i="79"/>
  <c r="BV25" i="79"/>
  <c r="BV26" i="79" s="1"/>
  <c r="BV28" i="79" s="1"/>
  <c r="BU25" i="79"/>
  <c r="BU26" i="79" s="1"/>
  <c r="BU27" i="79" s="1"/>
  <c r="BU28" i="79" s="1"/>
  <c r="BT25" i="79"/>
  <c r="BN25" i="79"/>
  <c r="BH25" i="79"/>
  <c r="BC25" i="79"/>
  <c r="AW25" i="79"/>
  <c r="AS25" i="79"/>
  <c r="AR25" i="79"/>
  <c r="AQ25" i="79"/>
  <c r="AL25" i="79"/>
  <c r="AK25" i="79"/>
  <c r="AG25" i="79"/>
  <c r="AF25" i="79"/>
  <c r="AB25" i="79"/>
  <c r="Z25" i="79"/>
  <c r="AE25" i="79" s="1"/>
  <c r="AJ25" i="79" s="1"/>
  <c r="AP25" i="79" s="1"/>
  <c r="AU25" i="79" s="1"/>
  <c r="BA25" i="79" s="1"/>
  <c r="BF25" i="79" s="1"/>
  <c r="BL25" i="79" s="1"/>
  <c r="BR25" i="79" s="1"/>
  <c r="Y25" i="79"/>
  <c r="AD25" i="79" s="1"/>
  <c r="AI25" i="79" s="1"/>
  <c r="AO25" i="79" s="1"/>
  <c r="X25" i="79"/>
  <c r="B25" i="79"/>
  <c r="A25" i="79"/>
  <c r="CC24" i="79"/>
  <c r="CB24" i="79"/>
  <c r="BT24" i="79"/>
  <c r="BN24" i="79"/>
  <c r="BH24" i="79"/>
  <c r="BC24" i="79"/>
  <c r="AW24" i="79"/>
  <c r="AS24" i="79"/>
  <c r="AR24" i="79"/>
  <c r="AQ24" i="79"/>
  <c r="AL24" i="79"/>
  <c r="AK24" i="79"/>
  <c r="AG24" i="79"/>
  <c r="AF24" i="79"/>
  <c r="AB24" i="79"/>
  <c r="Z24" i="79"/>
  <c r="AE24" i="79" s="1"/>
  <c r="AJ24" i="79" s="1"/>
  <c r="AP24" i="79" s="1"/>
  <c r="AU24" i="79" s="1"/>
  <c r="BA24" i="79" s="1"/>
  <c r="BF24" i="79" s="1"/>
  <c r="BL24" i="79" s="1"/>
  <c r="BR24" i="79" s="1"/>
  <c r="Y24" i="79"/>
  <c r="AD24" i="79" s="1"/>
  <c r="AI24" i="79" s="1"/>
  <c r="AO24" i="79" s="1"/>
  <c r="X24" i="79"/>
  <c r="B24" i="79"/>
  <c r="A24" i="79"/>
  <c r="CC23" i="79"/>
  <c r="BT23" i="79"/>
  <c r="BN23" i="79"/>
  <c r="BH23" i="79"/>
  <c r="BC23" i="79"/>
  <c r="AW23" i="79"/>
  <c r="AS23" i="79"/>
  <c r="AR23" i="79"/>
  <c r="AQ23" i="79"/>
  <c r="AL23" i="79"/>
  <c r="AK23" i="79"/>
  <c r="AG23" i="79"/>
  <c r="AF23" i="79"/>
  <c r="AB23" i="79"/>
  <c r="Z23" i="79"/>
  <c r="AE23" i="79" s="1"/>
  <c r="AJ23" i="79" s="1"/>
  <c r="AP23" i="79" s="1"/>
  <c r="AU23" i="79" s="1"/>
  <c r="BA23" i="79" s="1"/>
  <c r="BF23" i="79" s="1"/>
  <c r="BL23" i="79" s="1"/>
  <c r="BR23" i="79" s="1"/>
  <c r="Y23" i="79"/>
  <c r="AD23" i="79" s="1"/>
  <c r="AI23" i="79" s="1"/>
  <c r="AO23" i="79" s="1"/>
  <c r="X23" i="79"/>
  <c r="B23" i="79"/>
  <c r="CC22" i="79"/>
  <c r="BT22" i="79"/>
  <c r="BN22" i="79"/>
  <c r="BH22" i="79"/>
  <c r="BC22" i="79"/>
  <c r="AW22" i="79"/>
  <c r="AS22" i="79"/>
  <c r="AR22" i="79"/>
  <c r="AQ22" i="79"/>
  <c r="AL22" i="79"/>
  <c r="AK22" i="79"/>
  <c r="AG22" i="79"/>
  <c r="AF22" i="79"/>
  <c r="AB22" i="79"/>
  <c r="Y22" i="79"/>
  <c r="AD22" i="79" s="1"/>
  <c r="AI22" i="79" s="1"/>
  <c r="AO22" i="79" s="1"/>
  <c r="X22" i="79"/>
  <c r="B22" i="79"/>
  <c r="CC21" i="79"/>
  <c r="BT21" i="79"/>
  <c r="BN21" i="79"/>
  <c r="BH21" i="79"/>
  <c r="BC21" i="79"/>
  <c r="AW21" i="79"/>
  <c r="AS21" i="79"/>
  <c r="AR21" i="79"/>
  <c r="AQ21" i="79"/>
  <c r="AL21" i="79"/>
  <c r="AK21" i="79"/>
  <c r="AG21" i="79"/>
  <c r="AF21" i="79"/>
  <c r="AB21" i="79"/>
  <c r="Z21" i="79"/>
  <c r="AE21" i="79" s="1"/>
  <c r="AJ21" i="79" s="1"/>
  <c r="AP21" i="79" s="1"/>
  <c r="AU21" i="79" s="1"/>
  <c r="BA21" i="79" s="1"/>
  <c r="BF21" i="79" s="1"/>
  <c r="BL21" i="79" s="1"/>
  <c r="BR21" i="79" s="1"/>
  <c r="Y21" i="79"/>
  <c r="AD21" i="79" s="1"/>
  <c r="AI21" i="79" s="1"/>
  <c r="AO21" i="79" s="1"/>
  <c r="X21" i="79"/>
  <c r="B21" i="79"/>
  <c r="A21" i="79"/>
  <c r="CC20" i="79"/>
  <c r="CB20" i="79"/>
  <c r="BT20" i="79"/>
  <c r="BN20" i="79"/>
  <c r="BH20" i="79"/>
  <c r="BC20" i="79"/>
  <c r="AW20" i="79"/>
  <c r="AS20" i="79"/>
  <c r="AR20" i="79"/>
  <c r="AQ20" i="79"/>
  <c r="AL20" i="79"/>
  <c r="AK20" i="79"/>
  <c r="AG20" i="79"/>
  <c r="AF20" i="79"/>
  <c r="AB20" i="79"/>
  <c r="Z20" i="79"/>
  <c r="AE20" i="79" s="1"/>
  <c r="AJ20" i="79" s="1"/>
  <c r="AP20" i="79" s="1"/>
  <c r="AU20" i="79" s="1"/>
  <c r="BA20" i="79" s="1"/>
  <c r="BF20" i="79" s="1"/>
  <c r="BL20" i="79" s="1"/>
  <c r="BR20" i="79" s="1"/>
  <c r="Y20" i="79"/>
  <c r="AD20" i="79" s="1"/>
  <c r="AI20" i="79" s="1"/>
  <c r="AO20" i="79" s="1"/>
  <c r="X20" i="79"/>
  <c r="B20" i="79"/>
  <c r="A20" i="79"/>
  <c r="CC19" i="79"/>
  <c r="CB19" i="79"/>
  <c r="BT19" i="79"/>
  <c r="BN19" i="79"/>
  <c r="BH19" i="79"/>
  <c r="BC19" i="79"/>
  <c r="AW19" i="79"/>
  <c r="AS19" i="79"/>
  <c r="AR19" i="79"/>
  <c r="AQ19" i="79"/>
  <c r="AL19" i="79"/>
  <c r="AK19" i="79"/>
  <c r="AG19" i="79"/>
  <c r="AF19" i="79"/>
  <c r="AB19" i="79"/>
  <c r="Z19" i="79"/>
  <c r="AE19" i="79" s="1"/>
  <c r="AJ19" i="79" s="1"/>
  <c r="AP19" i="79" s="1"/>
  <c r="AU19" i="79" s="1"/>
  <c r="BA19" i="79" s="1"/>
  <c r="BF19" i="79" s="1"/>
  <c r="BL19" i="79" s="1"/>
  <c r="BR19" i="79" s="1"/>
  <c r="Y19" i="79"/>
  <c r="AD19" i="79" s="1"/>
  <c r="AI19" i="79" s="1"/>
  <c r="AO19" i="79" s="1"/>
  <c r="X19" i="79"/>
  <c r="B19" i="79"/>
  <c r="A19" i="79"/>
  <c r="CC18" i="79"/>
  <c r="BV18" i="79"/>
  <c r="BV19" i="79" s="1"/>
  <c r="BV21" i="79" s="1"/>
  <c r="BU18" i="79"/>
  <c r="BU19" i="79" s="1"/>
  <c r="BU20" i="79" s="1"/>
  <c r="BU21" i="79" s="1"/>
  <c r="BU22" i="79" s="1"/>
  <c r="BT18" i="79"/>
  <c r="BN18" i="79"/>
  <c r="BH18" i="79"/>
  <c r="BC18" i="79"/>
  <c r="AW18" i="79"/>
  <c r="AS18" i="79"/>
  <c r="AR18" i="79"/>
  <c r="AQ18" i="79"/>
  <c r="AL18" i="79"/>
  <c r="AK18" i="79"/>
  <c r="AG18" i="79"/>
  <c r="AF18" i="79"/>
  <c r="AB18" i="79"/>
  <c r="Y18" i="79"/>
  <c r="AD18" i="79" s="1"/>
  <c r="AI18" i="79" s="1"/>
  <c r="AO18" i="79" s="1"/>
  <c r="X18" i="79"/>
  <c r="B18" i="79"/>
  <c r="CC17" i="79"/>
  <c r="CB17" i="79"/>
  <c r="BW17" i="79"/>
  <c r="BW23" i="79" s="1"/>
  <c r="BT17" i="79"/>
  <c r="BN17" i="79"/>
  <c r="BH17" i="79"/>
  <c r="BC17" i="79"/>
  <c r="AW17" i="79"/>
  <c r="AS17" i="79"/>
  <c r="AR17" i="79"/>
  <c r="AQ17" i="79"/>
  <c r="AL17" i="79"/>
  <c r="AK17" i="79"/>
  <c r="AG17" i="79"/>
  <c r="AF17" i="79"/>
  <c r="AB17" i="79"/>
  <c r="Y17" i="79"/>
  <c r="AD17" i="79" s="1"/>
  <c r="AI17" i="79" s="1"/>
  <c r="AO17" i="79" s="1"/>
  <c r="X17" i="79"/>
  <c r="B17" i="79"/>
  <c r="A17" i="79"/>
  <c r="CC16" i="79"/>
  <c r="BT16" i="79"/>
  <c r="BN16" i="79"/>
  <c r="BH16" i="79"/>
  <c r="BC16" i="79"/>
  <c r="AW16" i="79"/>
  <c r="AS16" i="79"/>
  <c r="AR16" i="79"/>
  <c r="AQ16" i="79"/>
  <c r="AL16" i="79"/>
  <c r="AK16" i="79"/>
  <c r="AG16" i="79"/>
  <c r="AF16" i="79"/>
  <c r="AB16" i="79"/>
  <c r="Z16" i="79"/>
  <c r="AE16" i="79" s="1"/>
  <c r="AJ16" i="79" s="1"/>
  <c r="AP16" i="79" s="1"/>
  <c r="AU16" i="79" s="1"/>
  <c r="BA16" i="79" s="1"/>
  <c r="BF16" i="79" s="1"/>
  <c r="BL16" i="79" s="1"/>
  <c r="BR16" i="79" s="1"/>
  <c r="Y16" i="79"/>
  <c r="AD16" i="79" s="1"/>
  <c r="AI16" i="79" s="1"/>
  <c r="AO16" i="79" s="1"/>
  <c r="X16" i="79"/>
  <c r="B16" i="79"/>
  <c r="A16" i="79"/>
  <c r="CC15" i="79"/>
  <c r="CB15" i="79"/>
  <c r="BT15" i="79"/>
  <c r="BN15" i="79"/>
  <c r="BH15" i="79"/>
  <c r="BC15" i="79"/>
  <c r="AW15" i="79"/>
  <c r="AS15" i="79"/>
  <c r="AR15" i="79"/>
  <c r="AQ15" i="79"/>
  <c r="AL15" i="79"/>
  <c r="AK15" i="79"/>
  <c r="AG15" i="79"/>
  <c r="AF15" i="79"/>
  <c r="AB15" i="79"/>
  <c r="Y15" i="79"/>
  <c r="AD15" i="79" s="1"/>
  <c r="AI15" i="79" s="1"/>
  <c r="AO15" i="79" s="1"/>
  <c r="X15" i="79"/>
  <c r="B15" i="79"/>
  <c r="A15" i="79"/>
  <c r="CC14" i="79"/>
  <c r="BT14" i="79"/>
  <c r="BN14" i="79"/>
  <c r="BH14" i="79"/>
  <c r="BC14" i="79"/>
  <c r="AW14" i="79"/>
  <c r="AS14" i="79"/>
  <c r="AR14" i="79"/>
  <c r="AQ14" i="79"/>
  <c r="AL14" i="79"/>
  <c r="AK14" i="79"/>
  <c r="AG14" i="79"/>
  <c r="AF14" i="79"/>
  <c r="AB14" i="79"/>
  <c r="Y14" i="79"/>
  <c r="AD14" i="79" s="1"/>
  <c r="AI14" i="79" s="1"/>
  <c r="AO14" i="79" s="1"/>
  <c r="X14" i="79"/>
  <c r="B14" i="79"/>
  <c r="CC13" i="79"/>
  <c r="BT13" i="79"/>
  <c r="BN13" i="79"/>
  <c r="BH13" i="79"/>
  <c r="BC13" i="79"/>
  <c r="AW13" i="79"/>
  <c r="AS13" i="79"/>
  <c r="AR13" i="79"/>
  <c r="AQ13" i="79"/>
  <c r="AL13" i="79"/>
  <c r="AK13" i="79"/>
  <c r="AG13" i="79"/>
  <c r="AF13" i="79"/>
  <c r="AB13" i="79"/>
  <c r="Z13" i="79"/>
  <c r="AE13" i="79" s="1"/>
  <c r="AJ13" i="79" s="1"/>
  <c r="AP13" i="79" s="1"/>
  <c r="AU13" i="79" s="1"/>
  <c r="BA13" i="79" s="1"/>
  <c r="BF13" i="79" s="1"/>
  <c r="BL13" i="79" s="1"/>
  <c r="BR13" i="79" s="1"/>
  <c r="Y13" i="79"/>
  <c r="AD13" i="79" s="1"/>
  <c r="AI13" i="79" s="1"/>
  <c r="AO13" i="79" s="1"/>
  <c r="X13" i="79"/>
  <c r="B13" i="79"/>
  <c r="A13" i="79"/>
  <c r="CC12" i="79"/>
  <c r="BU12" i="79"/>
  <c r="BU13" i="79" s="1"/>
  <c r="BU14" i="79" s="1"/>
  <c r="BU15" i="79" s="1"/>
  <c r="BU16" i="79" s="1"/>
  <c r="BT12" i="79"/>
  <c r="BN12" i="79"/>
  <c r="BH12" i="79"/>
  <c r="BC12" i="79"/>
  <c r="AW12" i="79"/>
  <c r="AS12" i="79"/>
  <c r="AR12" i="79"/>
  <c r="AQ12" i="79"/>
  <c r="AL12" i="79"/>
  <c r="AK12" i="79"/>
  <c r="AG12" i="79"/>
  <c r="AF12" i="79"/>
  <c r="AB12" i="79"/>
  <c r="Z12" i="79"/>
  <c r="AE12" i="79" s="1"/>
  <c r="AJ12" i="79" s="1"/>
  <c r="AP12" i="79" s="1"/>
  <c r="AU12" i="79" s="1"/>
  <c r="BA12" i="79" s="1"/>
  <c r="BF12" i="79" s="1"/>
  <c r="BL12" i="79" s="1"/>
  <c r="BR12" i="79" s="1"/>
  <c r="Y12" i="79"/>
  <c r="AD12" i="79" s="1"/>
  <c r="AI12" i="79" s="1"/>
  <c r="AO12" i="79" s="1"/>
  <c r="X12" i="79"/>
  <c r="B12" i="79"/>
  <c r="A12" i="79"/>
  <c r="CC11" i="79"/>
  <c r="BV11" i="79"/>
  <c r="BV12" i="79" s="1"/>
  <c r="BT11" i="79"/>
  <c r="BN11" i="79"/>
  <c r="BH11" i="79"/>
  <c r="BC11" i="79"/>
  <c r="AW11" i="79"/>
  <c r="AS11" i="79"/>
  <c r="AR11" i="79"/>
  <c r="AQ11" i="79"/>
  <c r="AL11" i="79"/>
  <c r="AK11" i="79"/>
  <c r="AG11" i="79"/>
  <c r="AF11" i="79"/>
  <c r="AB11" i="79"/>
  <c r="Y11" i="79"/>
  <c r="AD11" i="79" s="1"/>
  <c r="AI11" i="79" s="1"/>
  <c r="AO11" i="79" s="1"/>
  <c r="X11" i="79"/>
  <c r="B11" i="79"/>
  <c r="CC10" i="79"/>
  <c r="BW10" i="79"/>
  <c r="BU10" i="79"/>
  <c r="BT10" i="79"/>
  <c r="BN10" i="79"/>
  <c r="BH10" i="79"/>
  <c r="BC10" i="79"/>
  <c r="AW10" i="79"/>
  <c r="AS10" i="79"/>
  <c r="AR10" i="79"/>
  <c r="AQ10" i="79"/>
  <c r="AL10" i="79"/>
  <c r="AK10" i="79"/>
  <c r="AI10" i="79"/>
  <c r="AO10" i="79" s="1"/>
  <c r="AG10" i="79"/>
  <c r="AF10" i="79"/>
  <c r="AB10" i="79"/>
  <c r="Z10" i="79"/>
  <c r="AE10" i="79" s="1"/>
  <c r="AJ10" i="79" s="1"/>
  <c r="AP10" i="79" s="1"/>
  <c r="AU10" i="79" s="1"/>
  <c r="BA10" i="79" s="1"/>
  <c r="BF10" i="79" s="1"/>
  <c r="BL10" i="79" s="1"/>
  <c r="BR10" i="79" s="1"/>
  <c r="Y10" i="79"/>
  <c r="AD10" i="79" s="1"/>
  <c r="X10" i="79"/>
  <c r="S10" i="79"/>
  <c r="S12" i="79" s="1"/>
  <c r="S14" i="79" s="1"/>
  <c r="S16" i="79" s="1"/>
  <c r="S18" i="79" s="1"/>
  <c r="R10" i="79"/>
  <c r="R12" i="79" s="1"/>
  <c r="R14" i="79" s="1"/>
  <c r="R16" i="79" s="1"/>
  <c r="R18" i="79" s="1"/>
  <c r="Q10" i="79"/>
  <c r="Q12" i="79" s="1"/>
  <c r="Q14" i="79" s="1"/>
  <c r="Q16" i="79" s="1"/>
  <c r="Q18" i="79" s="1"/>
  <c r="P10" i="79"/>
  <c r="P12" i="79" s="1"/>
  <c r="P14" i="79" s="1"/>
  <c r="P16" i="79" s="1"/>
  <c r="P18" i="79" s="1"/>
  <c r="B10" i="79"/>
  <c r="A10" i="79"/>
  <c r="CC9" i="79"/>
  <c r="BT9" i="79"/>
  <c r="BN9" i="79"/>
  <c r="BH9" i="79"/>
  <c r="BC9" i="79"/>
  <c r="AW9" i="79"/>
  <c r="AS9" i="79"/>
  <c r="AR9" i="79"/>
  <c r="AQ9" i="79"/>
  <c r="AL9" i="79"/>
  <c r="AK9" i="79"/>
  <c r="AG9" i="79"/>
  <c r="AF9" i="79"/>
  <c r="AB9" i="79"/>
  <c r="Z9" i="79"/>
  <c r="AE9" i="79" s="1"/>
  <c r="AJ9" i="79" s="1"/>
  <c r="AP9" i="79" s="1"/>
  <c r="AU9" i="79" s="1"/>
  <c r="BA9" i="79" s="1"/>
  <c r="BF9" i="79" s="1"/>
  <c r="BL9" i="79" s="1"/>
  <c r="BR9" i="79" s="1"/>
  <c r="Y9" i="79"/>
  <c r="AD9" i="79" s="1"/>
  <c r="AI9" i="79" s="1"/>
  <c r="AO9" i="79" s="1"/>
  <c r="X9" i="79"/>
  <c r="B9" i="79"/>
  <c r="A9" i="79"/>
  <c r="CC8" i="79"/>
  <c r="CB8" i="79"/>
  <c r="BT8" i="79"/>
  <c r="BN8" i="79"/>
  <c r="BH8" i="79"/>
  <c r="BC8" i="79"/>
  <c r="AW8" i="79"/>
  <c r="AS8" i="79"/>
  <c r="AR8" i="79"/>
  <c r="AQ8" i="79"/>
  <c r="AL8" i="79"/>
  <c r="AK8" i="79"/>
  <c r="AG8" i="79"/>
  <c r="AF8" i="79"/>
  <c r="AB8" i="79"/>
  <c r="Y8" i="79"/>
  <c r="AD8" i="79" s="1"/>
  <c r="AI8" i="79" s="1"/>
  <c r="AO8" i="79" s="1"/>
  <c r="X8" i="79"/>
  <c r="B8" i="79"/>
  <c r="A8" i="79"/>
  <c r="CC7" i="79"/>
  <c r="CB7" i="79"/>
  <c r="BT7" i="79"/>
  <c r="BN7" i="79"/>
  <c r="BH7" i="79"/>
  <c r="BC7" i="79"/>
  <c r="AW7" i="79"/>
  <c r="AS7" i="79"/>
  <c r="AR7" i="79"/>
  <c r="AQ7" i="79"/>
  <c r="AL7" i="79"/>
  <c r="AK7" i="79"/>
  <c r="AG7" i="79"/>
  <c r="AF7" i="79"/>
  <c r="AB7" i="79"/>
  <c r="Y7" i="79"/>
  <c r="AD7" i="79" s="1"/>
  <c r="AI7" i="79" s="1"/>
  <c r="AO7" i="79" s="1"/>
  <c r="X7" i="79"/>
  <c r="B7" i="79"/>
  <c r="CC6" i="79"/>
  <c r="BU6" i="79"/>
  <c r="BU7" i="79" s="1"/>
  <c r="BU8" i="79" s="1"/>
  <c r="BU9" i="79" s="1"/>
  <c r="BT6" i="79"/>
  <c r="BN6" i="79"/>
  <c r="BH6" i="79"/>
  <c r="BC6" i="79"/>
  <c r="AW6" i="79"/>
  <c r="AS6" i="79"/>
  <c r="AR6" i="79"/>
  <c r="AQ6" i="79"/>
  <c r="AL6" i="79"/>
  <c r="AK6" i="79"/>
  <c r="AG6" i="79"/>
  <c r="AF6" i="79"/>
  <c r="AB6" i="79"/>
  <c r="Y6" i="79"/>
  <c r="AD6" i="79" s="1"/>
  <c r="AI6" i="79" s="1"/>
  <c r="AO6" i="79" s="1"/>
  <c r="X6" i="79"/>
  <c r="Q6" i="79"/>
  <c r="P6" i="79"/>
  <c r="B6" i="79"/>
  <c r="CC5" i="79"/>
  <c r="BV5" i="79"/>
  <c r="BV6" i="79" s="1"/>
  <c r="BV7" i="79" s="1"/>
  <c r="BV8" i="79" s="1"/>
  <c r="BV9" i="79" s="1"/>
  <c r="BT5" i="79"/>
  <c r="BN5" i="79"/>
  <c r="BH5" i="79"/>
  <c r="BC5" i="79"/>
  <c r="AW5" i="79"/>
  <c r="AS5" i="79"/>
  <c r="AR5" i="79"/>
  <c r="AQ5" i="79"/>
  <c r="AL5" i="79"/>
  <c r="AK5" i="79"/>
  <c r="AG5" i="79"/>
  <c r="AF5" i="79"/>
  <c r="AB5" i="79"/>
  <c r="Z5" i="79"/>
  <c r="AE5" i="79" s="1"/>
  <c r="AJ5" i="79" s="1"/>
  <c r="AP5" i="79" s="1"/>
  <c r="AU5" i="79" s="1"/>
  <c r="BA5" i="79" s="1"/>
  <c r="BF5" i="79" s="1"/>
  <c r="BL5" i="79" s="1"/>
  <c r="BR5" i="79" s="1"/>
  <c r="Y5" i="79"/>
  <c r="AD5" i="79" s="1"/>
  <c r="AI5" i="79" s="1"/>
  <c r="AO5" i="79" s="1"/>
  <c r="X5" i="79"/>
  <c r="O5" i="79"/>
  <c r="O6" i="79" s="1"/>
  <c r="N5" i="79"/>
  <c r="BI5" i="79" s="1"/>
  <c r="M5" i="79"/>
  <c r="M6" i="79" s="1"/>
  <c r="M7" i="79" s="1"/>
  <c r="BD7" i="79" s="1"/>
  <c r="L5" i="79"/>
  <c r="L6" i="79" s="1"/>
  <c r="AX6" i="79" s="1"/>
  <c r="H5" i="79"/>
  <c r="F5" i="79"/>
  <c r="F6" i="79" s="1"/>
  <c r="AH6" i="79" s="1"/>
  <c r="D5" i="79"/>
  <c r="D6" i="79" s="1"/>
  <c r="AC6" i="79" s="1"/>
  <c r="B5" i="79"/>
  <c r="A5" i="79"/>
  <c r="CC4" i="79"/>
  <c r="CB4" i="79"/>
  <c r="BV4" i="79"/>
  <c r="BT4" i="79"/>
  <c r="BO4" i="79"/>
  <c r="BO3" i="79" s="1"/>
  <c r="BN4" i="79"/>
  <c r="BI4" i="79"/>
  <c r="BI3" i="79" s="1"/>
  <c r="BH4" i="79"/>
  <c r="BD4" i="79"/>
  <c r="BC4" i="79"/>
  <c r="BB4" i="79"/>
  <c r="BB5" i="79" s="1"/>
  <c r="BB6" i="79" s="1"/>
  <c r="BB7" i="79" s="1"/>
  <c r="BB8" i="79" s="1"/>
  <c r="BB9" i="79" s="1"/>
  <c r="BB10" i="79" s="1"/>
  <c r="BB11" i="79" s="1"/>
  <c r="BB12" i="79" s="1"/>
  <c r="BB13" i="79" s="1"/>
  <c r="BB14" i="79" s="1"/>
  <c r="BB15" i="79" s="1"/>
  <c r="BB16" i="79" s="1"/>
  <c r="BB17" i="79" s="1"/>
  <c r="BB18" i="79" s="1"/>
  <c r="BB19" i="79" s="1"/>
  <c r="BB20" i="79" s="1"/>
  <c r="BB21" i="79" s="1"/>
  <c r="BB22" i="79" s="1"/>
  <c r="BB23" i="79" s="1"/>
  <c r="BB24" i="79" s="1"/>
  <c r="BB25" i="79" s="1"/>
  <c r="BB26" i="79" s="1"/>
  <c r="BB27" i="79" s="1"/>
  <c r="BB28" i="79" s="1"/>
  <c r="AZ4" i="79"/>
  <c r="AZ5" i="79" s="1"/>
  <c r="AZ6" i="79" s="1"/>
  <c r="AZ7" i="79" s="1"/>
  <c r="AZ8" i="79" s="1"/>
  <c r="AZ9" i="79" s="1"/>
  <c r="AZ10" i="79" s="1"/>
  <c r="AZ11" i="79" s="1"/>
  <c r="AZ12" i="79" s="1"/>
  <c r="AZ13" i="79" s="1"/>
  <c r="AZ14" i="79" s="1"/>
  <c r="AZ15" i="79" s="1"/>
  <c r="AZ16" i="79" s="1"/>
  <c r="AZ17" i="79" s="1"/>
  <c r="AZ18" i="79" s="1"/>
  <c r="AZ19" i="79" s="1"/>
  <c r="AZ20" i="79" s="1"/>
  <c r="AZ21" i="79" s="1"/>
  <c r="AZ22" i="79" s="1"/>
  <c r="AZ23" i="79" s="1"/>
  <c r="AZ24" i="79" s="1"/>
  <c r="AZ25" i="79" s="1"/>
  <c r="AZ26" i="79" s="1"/>
  <c r="AZ27" i="79" s="1"/>
  <c r="AZ28" i="79" s="1"/>
  <c r="AX4" i="79"/>
  <c r="AX3" i="79" s="1"/>
  <c r="AW4" i="79"/>
  <c r="AV4" i="79"/>
  <c r="AV5" i="79" s="1"/>
  <c r="AV6" i="79" s="1"/>
  <c r="AV7" i="79" s="1"/>
  <c r="AV8" i="79" s="1"/>
  <c r="AV9" i="79" s="1"/>
  <c r="AV10" i="79" s="1"/>
  <c r="AV11" i="79" s="1"/>
  <c r="AV12" i="79" s="1"/>
  <c r="AV13" i="79" s="1"/>
  <c r="AV14" i="79" s="1"/>
  <c r="AV15" i="79" s="1"/>
  <c r="AV16" i="79" s="1"/>
  <c r="AV17" i="79" s="1"/>
  <c r="AV18" i="79" s="1"/>
  <c r="AV19" i="79" s="1"/>
  <c r="AV20" i="79" s="1"/>
  <c r="AV21" i="79" s="1"/>
  <c r="AV22" i="79" s="1"/>
  <c r="AV23" i="79" s="1"/>
  <c r="AV24" i="79" s="1"/>
  <c r="AV25" i="79" s="1"/>
  <c r="AV26" i="79" s="1"/>
  <c r="AV27" i="79" s="1"/>
  <c r="AV28" i="79" s="1"/>
  <c r="AS4" i="79"/>
  <c r="AR4" i="79"/>
  <c r="AQ4" i="79"/>
  <c r="AN4" i="79"/>
  <c r="AL4" i="79"/>
  <c r="AK4" i="79"/>
  <c r="AH4" i="79"/>
  <c r="AG4" i="79"/>
  <c r="AF4" i="79"/>
  <c r="AC4" i="79"/>
  <c r="AB4" i="79"/>
  <c r="Z4" i="79"/>
  <c r="AE4" i="79" s="1"/>
  <c r="AJ4" i="79" s="1"/>
  <c r="AP4" i="79" s="1"/>
  <c r="AU4" i="79" s="1"/>
  <c r="BA4" i="79" s="1"/>
  <c r="BF4" i="79" s="1"/>
  <c r="BL4" i="79" s="1"/>
  <c r="BR4" i="79" s="1"/>
  <c r="Y4" i="79"/>
  <c r="AD4" i="79" s="1"/>
  <c r="AI4" i="79" s="1"/>
  <c r="AO4" i="79" s="1"/>
  <c r="X4" i="79"/>
  <c r="B4" i="79"/>
  <c r="B3" i="79" s="1"/>
  <c r="A4" i="79"/>
  <c r="CC3" i="79"/>
  <c r="CB3" i="79"/>
  <c r="BU3" i="79"/>
  <c r="BT3" i="79"/>
  <c r="BQ3" i="79"/>
  <c r="BQ4" i="79" s="1"/>
  <c r="BQ5" i="79" s="1"/>
  <c r="BQ6" i="79" s="1"/>
  <c r="BQ7" i="79" s="1"/>
  <c r="BQ8" i="79" s="1"/>
  <c r="BQ9" i="79" s="1"/>
  <c r="BQ10" i="79" s="1"/>
  <c r="BQ11" i="79" s="1"/>
  <c r="BQ12" i="79" s="1"/>
  <c r="BQ13" i="79" s="1"/>
  <c r="BQ14" i="79" s="1"/>
  <c r="BQ15" i="79" s="1"/>
  <c r="BQ16" i="79" s="1"/>
  <c r="BQ17" i="79" s="1"/>
  <c r="BQ18" i="79" s="1"/>
  <c r="BQ19" i="79" s="1"/>
  <c r="BQ20" i="79" s="1"/>
  <c r="BQ21" i="79" s="1"/>
  <c r="BQ22" i="79" s="1"/>
  <c r="BQ23" i="79" s="1"/>
  <c r="BQ24" i="79" s="1"/>
  <c r="BQ25" i="79" s="1"/>
  <c r="BQ26" i="79" s="1"/>
  <c r="BQ27" i="79" s="1"/>
  <c r="BQ28" i="79" s="1"/>
  <c r="BN3" i="79"/>
  <c r="BK3" i="79"/>
  <c r="BK4" i="79" s="1"/>
  <c r="BK5" i="79" s="1"/>
  <c r="BK6" i="79" s="1"/>
  <c r="BK7" i="79" s="1"/>
  <c r="BK8" i="79" s="1"/>
  <c r="BK9" i="79" s="1"/>
  <c r="BK10" i="79" s="1"/>
  <c r="BK11" i="79" s="1"/>
  <c r="BK12" i="79" s="1"/>
  <c r="BK13" i="79" s="1"/>
  <c r="BK14" i="79" s="1"/>
  <c r="BK15" i="79" s="1"/>
  <c r="BK16" i="79" s="1"/>
  <c r="BK17" i="79" s="1"/>
  <c r="BK18" i="79" s="1"/>
  <c r="BK19" i="79" s="1"/>
  <c r="BK20" i="79" s="1"/>
  <c r="BK21" i="79" s="1"/>
  <c r="BK22" i="79" s="1"/>
  <c r="BK23" i="79" s="1"/>
  <c r="BK24" i="79" s="1"/>
  <c r="BK25" i="79" s="1"/>
  <c r="BK26" i="79" s="1"/>
  <c r="BK27" i="79" s="1"/>
  <c r="BK28" i="79" s="1"/>
  <c r="BH3" i="79"/>
  <c r="BD3" i="79"/>
  <c r="BC3" i="79"/>
  <c r="AZ3" i="79"/>
  <c r="AP3" i="79"/>
  <c r="AJ3" i="79"/>
  <c r="AE3" i="79"/>
  <c r="Y3" i="79"/>
  <c r="AD3" i="79" s="1"/>
  <c r="AI3" i="79" s="1"/>
  <c r="AO3" i="79" s="1"/>
  <c r="T3" i="79"/>
  <c r="X3" i="79" s="1"/>
  <c r="O3" i="79"/>
  <c r="N3" i="79"/>
  <c r="M3" i="79"/>
  <c r="L3" i="79"/>
  <c r="J3" i="79"/>
  <c r="AS3" i="79" s="1"/>
  <c r="H3" i="79"/>
  <c r="AN3" i="79" s="1"/>
  <c r="F3" i="79"/>
  <c r="AH3" i="79" s="1"/>
  <c r="D3" i="79"/>
  <c r="AC3" i="79" s="1"/>
  <c r="AS2" i="79"/>
  <c r="AQ2" i="79"/>
  <c r="X2" i="79"/>
  <c r="AA9" i="79" s="1"/>
  <c r="A2" i="79"/>
  <c r="BI1" i="79"/>
  <c r="BM4" i="79" s="1"/>
  <c r="BM5" i="79" s="1"/>
  <c r="BM6" i="79" s="1"/>
  <c r="BM7" i="79" s="1"/>
  <c r="BM8" i="79" s="1"/>
  <c r="BM9" i="79" s="1"/>
  <c r="BM10" i="79" s="1"/>
  <c r="BM11" i="79" s="1"/>
  <c r="BM12" i="79" s="1"/>
  <c r="BM13" i="79" s="1"/>
  <c r="BM14" i="79" s="1"/>
  <c r="BM15" i="79" s="1"/>
  <c r="BM16" i="79" s="1"/>
  <c r="BM17" i="79" s="1"/>
  <c r="BM18" i="79" s="1"/>
  <c r="BM19" i="79" s="1"/>
  <c r="BM20" i="79" s="1"/>
  <c r="BM21" i="79" s="1"/>
  <c r="BM22" i="79" s="1"/>
  <c r="BM23" i="79" s="1"/>
  <c r="BM24" i="79" s="1"/>
  <c r="BM25" i="79" s="1"/>
  <c r="BM26" i="79" s="1"/>
  <c r="BM27" i="79" s="1"/>
  <c r="BM28" i="79" s="1"/>
  <c r="BD1" i="79"/>
  <c r="BG4" i="79" s="1"/>
  <c r="BG5" i="79" s="1"/>
  <c r="BG6" i="79" s="1"/>
  <c r="BG7" i="79" s="1"/>
  <c r="BG8" i="79" s="1"/>
  <c r="BG9" i="79" s="1"/>
  <c r="BG10" i="79" s="1"/>
  <c r="BG11" i="79" s="1"/>
  <c r="BG12" i="79" s="1"/>
  <c r="BG13" i="79" s="1"/>
  <c r="BG14" i="79" s="1"/>
  <c r="BG15" i="79" s="1"/>
  <c r="BG16" i="79" s="1"/>
  <c r="BG17" i="79" s="1"/>
  <c r="BG18" i="79" s="1"/>
  <c r="BG19" i="79" s="1"/>
  <c r="BG20" i="79" s="1"/>
  <c r="BG21" i="79" s="1"/>
  <c r="BG22" i="79" s="1"/>
  <c r="BG23" i="79" s="1"/>
  <c r="BG24" i="79" s="1"/>
  <c r="BG25" i="79" s="1"/>
  <c r="BG26" i="79" s="1"/>
  <c r="BG27" i="79" s="1"/>
  <c r="BG28" i="79" s="1"/>
  <c r="B1" i="79"/>
  <c r="A1" i="79"/>
  <c r="E80" i="78"/>
  <c r="E81" i="78" s="1"/>
  <c r="E82" i="78" s="1"/>
  <c r="E83" i="78" s="1"/>
  <c r="E84" i="78" s="1"/>
  <c r="E85" i="78" s="1"/>
  <c r="E86" i="78" s="1"/>
  <c r="E87" i="78" s="1"/>
  <c r="E88" i="78" s="1"/>
  <c r="E89" i="78" s="1"/>
  <c r="E90" i="78" s="1"/>
  <c r="E91" i="78" s="1"/>
  <c r="E92" i="78" s="1"/>
  <c r="E93" i="78" s="1"/>
  <c r="E94" i="78" s="1"/>
  <c r="E95" i="78" s="1"/>
  <c r="E96" i="78" s="1"/>
  <c r="E97" i="78" s="1"/>
  <c r="E98" i="78" s="1"/>
  <c r="E99" i="78" s="1"/>
  <c r="E100" i="78" s="1"/>
  <c r="E101" i="78" s="1"/>
  <c r="E102" i="78" s="1"/>
  <c r="E103" i="78" s="1"/>
  <c r="E54" i="78"/>
  <c r="E55" i="78" s="1"/>
  <c r="E56" i="78" s="1"/>
  <c r="E57" i="78" s="1"/>
  <c r="E58" i="78" s="1"/>
  <c r="E59" i="78" s="1"/>
  <c r="E60" i="78" s="1"/>
  <c r="E61" i="78" s="1"/>
  <c r="E62" i="78" s="1"/>
  <c r="E63" i="78" s="1"/>
  <c r="E64" i="78" s="1"/>
  <c r="E65" i="78" s="1"/>
  <c r="E66" i="78" s="1"/>
  <c r="E67" i="78" s="1"/>
  <c r="E68" i="78" s="1"/>
  <c r="E69" i="78" s="1"/>
  <c r="E70" i="78" s="1"/>
  <c r="E71" i="78" s="1"/>
  <c r="E72" i="78" s="1"/>
  <c r="E73" i="78" s="1"/>
  <c r="E74" i="78" s="1"/>
  <c r="E75" i="78" s="1"/>
  <c r="E76" i="78" s="1"/>
  <c r="E77" i="78" s="1"/>
  <c r="E51" i="78"/>
  <c r="E28" i="78"/>
  <c r="E29" i="78" s="1"/>
  <c r="E30" i="78" s="1"/>
  <c r="E31" i="78" s="1"/>
  <c r="E32" i="78" s="1"/>
  <c r="E33" i="78" s="1"/>
  <c r="E34" i="78" s="1"/>
  <c r="E35" i="78" s="1"/>
  <c r="E36" i="78" s="1"/>
  <c r="E37" i="78" s="1"/>
  <c r="E38" i="78" s="1"/>
  <c r="E39" i="78" s="1"/>
  <c r="E40" i="78" s="1"/>
  <c r="E41" i="78" s="1"/>
  <c r="E42" i="78" s="1"/>
  <c r="E43" i="78" s="1"/>
  <c r="E44" i="78" s="1"/>
  <c r="E45" i="78" s="1"/>
  <c r="E46" i="78" s="1"/>
  <c r="E47" i="78" s="1"/>
  <c r="E48" i="78" s="1"/>
  <c r="E49" i="78" s="1"/>
  <c r="E50" i="78" s="1"/>
  <c r="E4" i="78"/>
  <c r="E2" i="78"/>
  <c r="E3" i="78" s="1"/>
  <c r="AD25" i="75"/>
  <c r="AJ25" i="75" s="1"/>
  <c r="AD21" i="75"/>
  <c r="Q48" i="77" s="1"/>
  <c r="AD18" i="75"/>
  <c r="Q45" i="77" s="1"/>
  <c r="AD13" i="75"/>
  <c r="Q40" i="77" s="1"/>
  <c r="AD9" i="75"/>
  <c r="Q36" i="77" s="1"/>
  <c r="AD6" i="75"/>
  <c r="AJ6" i="75" s="1"/>
  <c r="Y27" i="75"/>
  <c r="AD27" i="75" s="1"/>
  <c r="Y26" i="75"/>
  <c r="AD26" i="75" s="1"/>
  <c r="Y25" i="75"/>
  <c r="Y21" i="75"/>
  <c r="L48" i="77" s="1"/>
  <c r="Y19" i="75"/>
  <c r="L46" i="77" s="1"/>
  <c r="Y18" i="75"/>
  <c r="L45" i="77" s="1"/>
  <c r="Y15" i="75"/>
  <c r="L42" i="77" s="1"/>
  <c r="Y14" i="75"/>
  <c r="AD14" i="75" s="1"/>
  <c r="Y13" i="75"/>
  <c r="L40" i="77" s="1"/>
  <c r="Y9" i="75"/>
  <c r="L36" i="77" s="1"/>
  <c r="Y7" i="75"/>
  <c r="L34" i="77" s="1"/>
  <c r="Y6" i="75"/>
  <c r="Y3" i="75"/>
  <c r="L30" i="77" s="1"/>
  <c r="L54" i="77"/>
  <c r="L33" i="77"/>
  <c r="T28" i="75"/>
  <c r="Y28" i="75" s="1"/>
  <c r="T27" i="75"/>
  <c r="T26" i="75"/>
  <c r="G53" i="77" s="1"/>
  <c r="T25" i="75"/>
  <c r="T24" i="75"/>
  <c r="Y24" i="75" s="1"/>
  <c r="T23" i="75"/>
  <c r="Y23" i="75" s="1"/>
  <c r="T22" i="75"/>
  <c r="Y22" i="75" s="1"/>
  <c r="T21" i="75"/>
  <c r="T20" i="75"/>
  <c r="G47" i="77" s="1"/>
  <c r="T19" i="75"/>
  <c r="G46" i="77" s="1"/>
  <c r="T18" i="75"/>
  <c r="G45" i="77" s="1"/>
  <c r="T17" i="75"/>
  <c r="Y17" i="75" s="1"/>
  <c r="T16" i="75"/>
  <c r="Y16" i="75" s="1"/>
  <c r="T15" i="75"/>
  <c r="G42" i="77" s="1"/>
  <c r="T14" i="75"/>
  <c r="T13" i="75"/>
  <c r="T12" i="75"/>
  <c r="G39" i="77" s="1"/>
  <c r="T11" i="75"/>
  <c r="Y11" i="75" s="1"/>
  <c r="T10" i="75"/>
  <c r="G37" i="77" s="1"/>
  <c r="T9" i="75"/>
  <c r="T8" i="75"/>
  <c r="G35" i="77" s="1"/>
  <c r="T7" i="75"/>
  <c r="T6" i="75"/>
  <c r="T5" i="75"/>
  <c r="Y5" i="75" s="1"/>
  <c r="T4" i="75"/>
  <c r="G31" i="77" s="1"/>
  <c r="T3" i="75"/>
  <c r="BR23" i="75"/>
  <c r="BR17" i="75"/>
  <c r="BR10" i="75"/>
  <c r="B111" i="78"/>
  <c r="C111" i="78" s="1"/>
  <c r="B85" i="78"/>
  <c r="C85" i="78" s="1"/>
  <c r="B12" i="78"/>
  <c r="AF28" i="77"/>
  <c r="AE28" i="77"/>
  <c r="AD28" i="77"/>
  <c r="AC28" i="77"/>
  <c r="AB28" i="77"/>
  <c r="AA28" i="77"/>
  <c r="Z28" i="77"/>
  <c r="Y28" i="77"/>
  <c r="X28" i="77"/>
  <c r="W28" i="77"/>
  <c r="V28" i="77"/>
  <c r="U28" i="77"/>
  <c r="T28" i="77"/>
  <c r="S28" i="77"/>
  <c r="R28" i="77"/>
  <c r="Q28" i="77"/>
  <c r="P28" i="77"/>
  <c r="O28" i="77"/>
  <c r="N28" i="77"/>
  <c r="M28" i="77"/>
  <c r="L28" i="77"/>
  <c r="K28" i="77"/>
  <c r="J28" i="77"/>
  <c r="I28" i="77"/>
  <c r="H28" i="77"/>
  <c r="G28" i="77"/>
  <c r="F28" i="77"/>
  <c r="E28" i="77"/>
  <c r="D28" i="77"/>
  <c r="C28" i="77"/>
  <c r="T30" i="77"/>
  <c r="S30" i="77"/>
  <c r="T29" i="77"/>
  <c r="L52" i="77"/>
  <c r="Q33" i="77"/>
  <c r="O30" i="77"/>
  <c r="N30" i="77"/>
  <c r="J30" i="77"/>
  <c r="Q29" i="77"/>
  <c r="J29" i="77"/>
  <c r="I30" i="77"/>
  <c r="I29" i="77"/>
  <c r="G54" i="77"/>
  <c r="G52" i="77"/>
  <c r="G49" i="77"/>
  <c r="G48" i="77"/>
  <c r="G41" i="77"/>
  <c r="G40" i="77"/>
  <c r="G36" i="77"/>
  <c r="G34" i="77"/>
  <c r="G33" i="77"/>
  <c r="G32" i="77"/>
  <c r="G30" i="77"/>
  <c r="E55" i="77"/>
  <c r="E54" i="77"/>
  <c r="E53" i="77"/>
  <c r="E52" i="77"/>
  <c r="E51" i="77"/>
  <c r="E50" i="77"/>
  <c r="E49" i="77"/>
  <c r="E48" i="77"/>
  <c r="E47" i="77"/>
  <c r="E46" i="77"/>
  <c r="E45" i="77"/>
  <c r="E44" i="77"/>
  <c r="E43" i="77"/>
  <c r="E42" i="77"/>
  <c r="E41" i="77"/>
  <c r="E40" i="77"/>
  <c r="E39" i="77"/>
  <c r="E38" i="77"/>
  <c r="E37" i="77"/>
  <c r="E36" i="77"/>
  <c r="E35" i="77"/>
  <c r="E34" i="77"/>
  <c r="E33" i="77"/>
  <c r="E32" i="77"/>
  <c r="E31" i="77"/>
  <c r="E30" i="77"/>
  <c r="D55" i="77"/>
  <c r="D54" i="77"/>
  <c r="D53" i="77"/>
  <c r="D52" i="77"/>
  <c r="D51" i="77"/>
  <c r="D50" i="77"/>
  <c r="D49" i="77"/>
  <c r="D48" i="77"/>
  <c r="D47" i="77"/>
  <c r="D46" i="77"/>
  <c r="D45" i="77"/>
  <c r="D44" i="77"/>
  <c r="D43" i="77"/>
  <c r="D42" i="77"/>
  <c r="D41" i="77"/>
  <c r="D40" i="77"/>
  <c r="D39" i="77"/>
  <c r="D38" i="77"/>
  <c r="D37" i="77"/>
  <c r="D36" i="77"/>
  <c r="D35" i="77"/>
  <c r="D34" i="77"/>
  <c r="D33" i="77"/>
  <c r="D32" i="77"/>
  <c r="D31" i="77"/>
  <c r="D30" i="77"/>
  <c r="C55" i="77"/>
  <c r="C54" i="77"/>
  <c r="C53" i="77"/>
  <c r="C52" i="77"/>
  <c r="C51" i="77"/>
  <c r="C50" i="77"/>
  <c r="C49" i="77"/>
  <c r="C48" i="77"/>
  <c r="C47" i="77"/>
  <c r="C46" i="77"/>
  <c r="C45" i="77"/>
  <c r="C44" i="77"/>
  <c r="C43" i="77"/>
  <c r="C42" i="77"/>
  <c r="C41" i="77"/>
  <c r="C40" i="77"/>
  <c r="C39" i="77"/>
  <c r="C38" i="77"/>
  <c r="C37" i="77"/>
  <c r="C36" i="77"/>
  <c r="C35" i="77"/>
  <c r="C34" i="77"/>
  <c r="C33" i="77"/>
  <c r="C32" i="77"/>
  <c r="C31" i="77"/>
  <c r="C30" i="77"/>
  <c r="B55" i="77"/>
  <c r="B54" i="77"/>
  <c r="B53" i="77"/>
  <c r="B52" i="77"/>
  <c r="B51" i="77"/>
  <c r="B50" i="77"/>
  <c r="B49" i="77"/>
  <c r="B48" i="77"/>
  <c r="B47" i="77"/>
  <c r="B46" i="77"/>
  <c r="B45" i="77"/>
  <c r="B44" i="77"/>
  <c r="B43" i="77"/>
  <c r="B42" i="77"/>
  <c r="B41" i="77"/>
  <c r="B40" i="77"/>
  <c r="B39" i="77"/>
  <c r="B38" i="77"/>
  <c r="B37" i="77"/>
  <c r="B36" i="77"/>
  <c r="B35" i="77"/>
  <c r="B34" i="77"/>
  <c r="B33" i="77"/>
  <c r="B32" i="77"/>
  <c r="B31" i="77"/>
  <c r="B29" i="77"/>
  <c r="B28" i="77"/>
  <c r="U28" i="75"/>
  <c r="H55" i="77" s="1"/>
  <c r="U27" i="75"/>
  <c r="H54" i="77" s="1"/>
  <c r="S28" i="75"/>
  <c r="F55" i="77" s="1"/>
  <c r="S27" i="75"/>
  <c r="F54" i="77" s="1"/>
  <c r="S26" i="75"/>
  <c r="F53" i="77" s="1"/>
  <c r="S25" i="75"/>
  <c r="F52" i="77" s="1"/>
  <c r="S24" i="75"/>
  <c r="F51" i="77" s="1"/>
  <c r="S23" i="75"/>
  <c r="F50" i="77" s="1"/>
  <c r="S22" i="75"/>
  <c r="F49" i="77" s="1"/>
  <c r="S21" i="75"/>
  <c r="F48" i="77" s="1"/>
  <c r="S20" i="75"/>
  <c r="F47" i="77" s="1"/>
  <c r="S19" i="75"/>
  <c r="F46" i="77" s="1"/>
  <c r="S18" i="75"/>
  <c r="F45" i="77" s="1"/>
  <c r="S17" i="75"/>
  <c r="F44" i="77" s="1"/>
  <c r="S16" i="75"/>
  <c r="F43" i="77" s="1"/>
  <c r="S15" i="75"/>
  <c r="F42" i="77" s="1"/>
  <c r="S14" i="75"/>
  <c r="F41" i="77" s="1"/>
  <c r="S13" i="75"/>
  <c r="F40" i="77" s="1"/>
  <c r="S12" i="75"/>
  <c r="F39" i="77" s="1"/>
  <c r="S11" i="75"/>
  <c r="F38" i="77" s="1"/>
  <c r="S10" i="75"/>
  <c r="F37" i="77" s="1"/>
  <c r="S9" i="75"/>
  <c r="F36" i="77" s="1"/>
  <c r="S8" i="75"/>
  <c r="F35" i="77" s="1"/>
  <c r="S7" i="75"/>
  <c r="F34" i="77" s="1"/>
  <c r="S6" i="75"/>
  <c r="F33" i="77" s="1"/>
  <c r="S5" i="75"/>
  <c r="F32" i="77" s="1"/>
  <c r="S4" i="75"/>
  <c r="F31" i="77" s="1"/>
  <c r="B1" i="75"/>
  <c r="A2" i="75"/>
  <c r="A1" i="75"/>
  <c r="B28" i="75"/>
  <c r="B27" i="75"/>
  <c r="B26" i="75"/>
  <c r="B25" i="75"/>
  <c r="B24" i="75"/>
  <c r="B23" i="75"/>
  <c r="B22" i="75"/>
  <c r="B21" i="75"/>
  <c r="B20" i="75"/>
  <c r="B19" i="75"/>
  <c r="B18" i="75"/>
  <c r="B17" i="75"/>
  <c r="B16" i="75"/>
  <c r="B15" i="75"/>
  <c r="B14" i="75"/>
  <c r="B13" i="75"/>
  <c r="B12" i="75"/>
  <c r="B11" i="75"/>
  <c r="B10" i="75"/>
  <c r="B9" i="75"/>
  <c r="B8" i="75"/>
  <c r="B7" i="75"/>
  <c r="B6" i="75"/>
  <c r="B5" i="75"/>
  <c r="B4" i="75"/>
  <c r="B3" i="75" s="1"/>
  <c r="A3" i="75"/>
  <c r="A28" i="75"/>
  <c r="A27" i="75"/>
  <c r="A26" i="75"/>
  <c r="A25" i="75"/>
  <c r="A24" i="75"/>
  <c r="A23" i="75"/>
  <c r="A22" i="75"/>
  <c r="A21" i="75"/>
  <c r="A20" i="75"/>
  <c r="A19" i="75"/>
  <c r="A18" i="75"/>
  <c r="A17" i="75"/>
  <c r="A16" i="75"/>
  <c r="A15" i="75"/>
  <c r="A14" i="75"/>
  <c r="A13" i="75"/>
  <c r="A12" i="75"/>
  <c r="A11" i="75"/>
  <c r="A10" i="75"/>
  <c r="A9" i="75"/>
  <c r="A8" i="75"/>
  <c r="A7" i="75"/>
  <c r="A6" i="75"/>
  <c r="A5" i="75"/>
  <c r="A4" i="75"/>
  <c r="BX28" i="75"/>
  <c r="BX27" i="75"/>
  <c r="BW28" i="75"/>
  <c r="BW27" i="75"/>
  <c r="BX26" i="75"/>
  <c r="BX25" i="75"/>
  <c r="BX24" i="75"/>
  <c r="BX23" i="75"/>
  <c r="BX22" i="75"/>
  <c r="BX21" i="75"/>
  <c r="BX20" i="75"/>
  <c r="BX19" i="75"/>
  <c r="BX18" i="75"/>
  <c r="BX17" i="75"/>
  <c r="BX16" i="75"/>
  <c r="BX15" i="75"/>
  <c r="BX14" i="75"/>
  <c r="BX13" i="75"/>
  <c r="BX12" i="75"/>
  <c r="BX11" i="75"/>
  <c r="BX10" i="75"/>
  <c r="BX9" i="75"/>
  <c r="BX8" i="75"/>
  <c r="BX7" i="75"/>
  <c r="BX6" i="75"/>
  <c r="BX5" i="75"/>
  <c r="BX4" i="75"/>
  <c r="BX3" i="75"/>
  <c r="BQ18" i="75"/>
  <c r="BQ19" i="75" s="1"/>
  <c r="BQ20" i="75" s="1"/>
  <c r="BQ21" i="75" s="1"/>
  <c r="BQ22" i="75" s="1"/>
  <c r="BS11" i="75"/>
  <c r="BP26" i="75"/>
  <c r="BP25" i="75"/>
  <c r="BP24" i="75"/>
  <c r="BP23" i="75"/>
  <c r="BP22" i="75"/>
  <c r="BP21" i="75"/>
  <c r="BP20" i="75"/>
  <c r="BP19" i="75"/>
  <c r="BP18" i="75"/>
  <c r="BP17" i="75"/>
  <c r="BP16" i="75"/>
  <c r="BP15" i="75"/>
  <c r="BP14" i="75"/>
  <c r="BP13" i="75"/>
  <c r="BP12" i="75"/>
  <c r="BP11" i="75"/>
  <c r="BP10" i="75"/>
  <c r="BP9" i="75"/>
  <c r="BP8" i="75"/>
  <c r="BP7" i="75"/>
  <c r="BP6" i="75"/>
  <c r="BP5" i="75"/>
  <c r="BP4" i="75"/>
  <c r="BJ26" i="75"/>
  <c r="BJ25" i="75"/>
  <c r="BJ24" i="75"/>
  <c r="BJ23" i="75"/>
  <c r="BJ22" i="75"/>
  <c r="BJ21" i="75"/>
  <c r="BJ20" i="75"/>
  <c r="BJ19" i="75"/>
  <c r="BJ18" i="75"/>
  <c r="BJ17" i="75"/>
  <c r="BJ16" i="75"/>
  <c r="BJ15" i="75"/>
  <c r="BJ14" i="75"/>
  <c r="BJ13" i="75"/>
  <c r="BJ12" i="75"/>
  <c r="BJ11" i="75"/>
  <c r="BJ10" i="75"/>
  <c r="BJ9" i="75"/>
  <c r="BJ8" i="75"/>
  <c r="BJ7" i="75"/>
  <c r="BJ6" i="75"/>
  <c r="BJ5" i="75"/>
  <c r="BJ4" i="75"/>
  <c r="BD26" i="75"/>
  <c r="BD25" i="75"/>
  <c r="BD24" i="75"/>
  <c r="BD23" i="75"/>
  <c r="BD22" i="75"/>
  <c r="BD21" i="75"/>
  <c r="BD20" i="75"/>
  <c r="BD19" i="75"/>
  <c r="BD18" i="75"/>
  <c r="BD17" i="75"/>
  <c r="BD16" i="75"/>
  <c r="BD15" i="75"/>
  <c r="BD14" i="75"/>
  <c r="BD13" i="75"/>
  <c r="BD12" i="75"/>
  <c r="BD11" i="75"/>
  <c r="BD10" i="75"/>
  <c r="BD9" i="75"/>
  <c r="BD8" i="75"/>
  <c r="BD7" i="75"/>
  <c r="BD6" i="75"/>
  <c r="BD5" i="75"/>
  <c r="BD4" i="75"/>
  <c r="AX26" i="75"/>
  <c r="AX25" i="75"/>
  <c r="AX24" i="75"/>
  <c r="AX23" i="75"/>
  <c r="AX22" i="75"/>
  <c r="AX21" i="75"/>
  <c r="AX20" i="75"/>
  <c r="AX19" i="75"/>
  <c r="AX18" i="75"/>
  <c r="AX17" i="75"/>
  <c r="AX16" i="75"/>
  <c r="AX15" i="75"/>
  <c r="AX14" i="75"/>
  <c r="AX13" i="75"/>
  <c r="AX12" i="75"/>
  <c r="AX11" i="75"/>
  <c r="AX10" i="75"/>
  <c r="AX9" i="75"/>
  <c r="AX8" i="75"/>
  <c r="AX7" i="75"/>
  <c r="AX6" i="75"/>
  <c r="AX5" i="75"/>
  <c r="AX4" i="75"/>
  <c r="AR28" i="75"/>
  <c r="AR27" i="75"/>
  <c r="AR26" i="75"/>
  <c r="AR25" i="75"/>
  <c r="AR24" i="75"/>
  <c r="AR23" i="75"/>
  <c r="AR22" i="75"/>
  <c r="AR21" i="75"/>
  <c r="AR20" i="75"/>
  <c r="AR19" i="75"/>
  <c r="AR18" i="75"/>
  <c r="AR17" i="75"/>
  <c r="AR16" i="75"/>
  <c r="AR15" i="75"/>
  <c r="AR14" i="75"/>
  <c r="AR13" i="75"/>
  <c r="AR12" i="75"/>
  <c r="AR11" i="75"/>
  <c r="AR10" i="75"/>
  <c r="AR9" i="75"/>
  <c r="AR8" i="75"/>
  <c r="AR7" i="75"/>
  <c r="AR6" i="75"/>
  <c r="AR5" i="75"/>
  <c r="AR4" i="75"/>
  <c r="AM28" i="75"/>
  <c r="AM27" i="75"/>
  <c r="AM26" i="75"/>
  <c r="AM25" i="75"/>
  <c r="AM24" i="75"/>
  <c r="AM23" i="75"/>
  <c r="AM22" i="75"/>
  <c r="AM21" i="75"/>
  <c r="AM20" i="75"/>
  <c r="AM19" i="75"/>
  <c r="AM18" i="75"/>
  <c r="AM17" i="75"/>
  <c r="AM16" i="75"/>
  <c r="AM15" i="75"/>
  <c r="AM14" i="75"/>
  <c r="AM13" i="75"/>
  <c r="AM12" i="75"/>
  <c r="AM11" i="75"/>
  <c r="AM10" i="75"/>
  <c r="AM9" i="75"/>
  <c r="AM8" i="75"/>
  <c r="AM7" i="75"/>
  <c r="AM6" i="75"/>
  <c r="AM5" i="75"/>
  <c r="AM4" i="75"/>
  <c r="AG28" i="75"/>
  <c r="T55" i="77" s="1"/>
  <c r="AG27" i="75"/>
  <c r="T54" i="77" s="1"/>
  <c r="AG26" i="75"/>
  <c r="T53" i="77" s="1"/>
  <c r="AG25" i="75"/>
  <c r="T52" i="77" s="1"/>
  <c r="AG24" i="75"/>
  <c r="T51" i="77" s="1"/>
  <c r="AG23" i="75"/>
  <c r="T50" i="77" s="1"/>
  <c r="AG22" i="75"/>
  <c r="T49" i="77" s="1"/>
  <c r="AG21" i="75"/>
  <c r="T48" i="77" s="1"/>
  <c r="AG20" i="75"/>
  <c r="T47" i="77" s="1"/>
  <c r="AG19" i="75"/>
  <c r="T46" i="77" s="1"/>
  <c r="AG18" i="75"/>
  <c r="T45" i="77" s="1"/>
  <c r="AG17" i="75"/>
  <c r="T44" i="77" s="1"/>
  <c r="AG16" i="75"/>
  <c r="T43" i="77" s="1"/>
  <c r="AG15" i="75"/>
  <c r="T42" i="77" s="1"/>
  <c r="AG14" i="75"/>
  <c r="T41" i="77" s="1"/>
  <c r="AG13" i="75"/>
  <c r="T40" i="77" s="1"/>
  <c r="AG12" i="75"/>
  <c r="T39" i="77" s="1"/>
  <c r="AG11" i="75"/>
  <c r="T38" i="77" s="1"/>
  <c r="AG10" i="75"/>
  <c r="T37" i="77" s="1"/>
  <c r="AG9" i="75"/>
  <c r="T36" i="77" s="1"/>
  <c r="AG8" i="75"/>
  <c r="T35" i="77" s="1"/>
  <c r="AG7" i="75"/>
  <c r="T34" i="77" s="1"/>
  <c r="AG6" i="75"/>
  <c r="T33" i="77" s="1"/>
  <c r="AG5" i="75"/>
  <c r="T32" i="77" s="1"/>
  <c r="AG4" i="75"/>
  <c r="T31" i="77" s="1"/>
  <c r="AB28" i="75"/>
  <c r="O55" i="77" s="1"/>
  <c r="AB27" i="75"/>
  <c r="O54" i="77" s="1"/>
  <c r="AB26" i="75"/>
  <c r="O53" i="77" s="1"/>
  <c r="AB25" i="75"/>
  <c r="O52" i="77" s="1"/>
  <c r="AB24" i="75"/>
  <c r="O51" i="77" s="1"/>
  <c r="AB23" i="75"/>
  <c r="O50" i="77" s="1"/>
  <c r="AB22" i="75"/>
  <c r="O49" i="77" s="1"/>
  <c r="AB21" i="75"/>
  <c r="O48" i="77" s="1"/>
  <c r="AB20" i="75"/>
  <c r="O47" i="77" s="1"/>
  <c r="AB19" i="75"/>
  <c r="O46" i="77" s="1"/>
  <c r="AB18" i="75"/>
  <c r="O45" i="77" s="1"/>
  <c r="AB17" i="75"/>
  <c r="O44" i="77" s="1"/>
  <c r="AB16" i="75"/>
  <c r="O43" i="77" s="1"/>
  <c r="AB15" i="75"/>
  <c r="O42" i="77" s="1"/>
  <c r="AB14" i="75"/>
  <c r="O41" i="77" s="1"/>
  <c r="AB13" i="75"/>
  <c r="O40" i="77" s="1"/>
  <c r="AB12" i="75"/>
  <c r="O39" i="77" s="1"/>
  <c r="AB11" i="75"/>
  <c r="O38" i="77" s="1"/>
  <c r="AB10" i="75"/>
  <c r="O37" i="77" s="1"/>
  <c r="AB9" i="75"/>
  <c r="O36" i="77" s="1"/>
  <c r="AB8" i="75"/>
  <c r="O35" i="77" s="1"/>
  <c r="AB7" i="75"/>
  <c r="O34" i="77" s="1"/>
  <c r="AB6" i="75"/>
  <c r="O33" i="77" s="1"/>
  <c r="AB5" i="75"/>
  <c r="O32" i="77" s="1"/>
  <c r="AB4" i="75"/>
  <c r="O31" i="77" s="1"/>
  <c r="W28" i="75"/>
  <c r="J55" i="77" s="1"/>
  <c r="W27" i="75"/>
  <c r="J54" i="77" s="1"/>
  <c r="W26" i="75"/>
  <c r="J53" i="77" s="1"/>
  <c r="W25" i="75"/>
  <c r="J52" i="77" s="1"/>
  <c r="W24" i="75"/>
  <c r="J51" i="77" s="1"/>
  <c r="W23" i="75"/>
  <c r="J50" i="77" s="1"/>
  <c r="W22" i="75"/>
  <c r="J49" i="77" s="1"/>
  <c r="W21" i="75"/>
  <c r="J48" i="77" s="1"/>
  <c r="W20" i="75"/>
  <c r="J47" i="77" s="1"/>
  <c r="W19" i="75"/>
  <c r="J46" i="77" s="1"/>
  <c r="W18" i="75"/>
  <c r="J45" i="77" s="1"/>
  <c r="W17" i="75"/>
  <c r="J44" i="77" s="1"/>
  <c r="W16" i="75"/>
  <c r="J43" i="77" s="1"/>
  <c r="W15" i="75"/>
  <c r="J42" i="77" s="1"/>
  <c r="W14" i="75"/>
  <c r="J41" i="77" s="1"/>
  <c r="W13" i="75"/>
  <c r="J40" i="77" s="1"/>
  <c r="W12" i="75"/>
  <c r="J39" i="77" s="1"/>
  <c r="W11" i="75"/>
  <c r="J38" i="77" s="1"/>
  <c r="W10" i="75"/>
  <c r="J37" i="77" s="1"/>
  <c r="W9" i="75"/>
  <c r="J36" i="77" s="1"/>
  <c r="W8" i="75"/>
  <c r="J35" i="77" s="1"/>
  <c r="W7" i="75"/>
  <c r="J34" i="77" s="1"/>
  <c r="W6" i="75"/>
  <c r="J33" i="77" s="1"/>
  <c r="W5" i="75"/>
  <c r="J32" i="77" s="1"/>
  <c r="W4" i="75"/>
  <c r="J31" i="77" s="1"/>
  <c r="L44" i="77" l="1"/>
  <c r="AD17" i="75"/>
  <c r="L49" i="77"/>
  <c r="AD22" i="75"/>
  <c r="L50" i="77"/>
  <c r="AD23" i="75"/>
  <c r="AJ14" i="75"/>
  <c r="Q41" i="77"/>
  <c r="AD28" i="75"/>
  <c r="L55" i="77"/>
  <c r="AJ26" i="75"/>
  <c r="Q53" i="77"/>
  <c r="Q54" i="77"/>
  <c r="AJ27" i="75"/>
  <c r="L38" i="77"/>
  <c r="AD11" i="75"/>
  <c r="L51" i="77"/>
  <c r="AD24" i="75"/>
  <c r="AD16" i="75"/>
  <c r="L43" i="77"/>
  <c r="L32" i="77"/>
  <c r="AD5" i="75"/>
  <c r="G51" i="77"/>
  <c r="AD7" i="75"/>
  <c r="AD19" i="75"/>
  <c r="G50" i="77"/>
  <c r="Y8" i="75"/>
  <c r="Y20" i="75"/>
  <c r="Q52" i="77"/>
  <c r="Y10" i="75"/>
  <c r="AJ18" i="75"/>
  <c r="Z11" i="79"/>
  <c r="AE11" i="79" s="1"/>
  <c r="AJ11" i="79" s="1"/>
  <c r="AP11" i="79" s="1"/>
  <c r="AU11" i="79" s="1"/>
  <c r="BA11" i="79" s="1"/>
  <c r="BF11" i="79" s="1"/>
  <c r="BL11" i="79" s="1"/>
  <c r="BR11" i="79" s="1"/>
  <c r="Z14" i="79"/>
  <c r="AE14" i="79" s="1"/>
  <c r="AJ14" i="79" s="1"/>
  <c r="AP14" i="79" s="1"/>
  <c r="AU14" i="79" s="1"/>
  <c r="BA14" i="79" s="1"/>
  <c r="BF14" i="79" s="1"/>
  <c r="BL14" i="79" s="1"/>
  <c r="BR14" i="79" s="1"/>
  <c r="G38" i="77"/>
  <c r="G55" i="77"/>
  <c r="Y12" i="75"/>
  <c r="CB14" i="79"/>
  <c r="L53" i="77"/>
  <c r="L41" i="77"/>
  <c r="AJ9" i="75"/>
  <c r="AJ21" i="75"/>
  <c r="G43" i="77"/>
  <c r="Y4" i="75"/>
  <c r="CB10" i="79"/>
  <c r="CB13" i="79"/>
  <c r="G44" i="77"/>
  <c r="AD3" i="75"/>
  <c r="AD15" i="75"/>
  <c r="AJ13" i="75"/>
  <c r="A7" i="79"/>
  <c r="A22" i="79"/>
  <c r="CB25" i="79"/>
  <c r="A6" i="79"/>
  <c r="Z7" i="79"/>
  <c r="AE7" i="79" s="1"/>
  <c r="AJ7" i="79" s="1"/>
  <c r="AP7" i="79" s="1"/>
  <c r="AU7" i="79" s="1"/>
  <c r="BA7" i="79" s="1"/>
  <c r="BF7" i="79" s="1"/>
  <c r="BL7" i="79" s="1"/>
  <c r="BR7" i="79" s="1"/>
  <c r="CB5" i="79"/>
  <c r="Z18" i="79"/>
  <c r="AE18" i="79" s="1"/>
  <c r="AJ18" i="79" s="1"/>
  <c r="AP18" i="79" s="1"/>
  <c r="AU18" i="79" s="1"/>
  <c r="BA18" i="79" s="1"/>
  <c r="BF18" i="79" s="1"/>
  <c r="BL18" i="79" s="1"/>
  <c r="BR18" i="79" s="1"/>
  <c r="CB22" i="79"/>
  <c r="A26" i="79"/>
  <c r="Z22" i="79"/>
  <c r="AE22" i="79" s="1"/>
  <c r="AJ22" i="79" s="1"/>
  <c r="AP22" i="79" s="1"/>
  <c r="AU22" i="79" s="1"/>
  <c r="BA22" i="79" s="1"/>
  <c r="BF22" i="79" s="1"/>
  <c r="BL22" i="79" s="1"/>
  <c r="BR22" i="79" s="1"/>
  <c r="CB16" i="79"/>
  <c r="BO5" i="79"/>
  <c r="AX5" i="79"/>
  <c r="BD5" i="79"/>
  <c r="AA28" i="79"/>
  <c r="AH5" i="79"/>
  <c r="AA8" i="79"/>
  <c r="AA14" i="79"/>
  <c r="AA26" i="79"/>
  <c r="AA21" i="79"/>
  <c r="AA24" i="79"/>
  <c r="AA4" i="79"/>
  <c r="F7" i="79"/>
  <c r="AA19" i="79"/>
  <c r="N6" i="79"/>
  <c r="N7" i="79" s="1"/>
  <c r="BI7" i="79" s="1"/>
  <c r="AA13" i="79"/>
  <c r="AA11" i="79"/>
  <c r="AA23" i="79"/>
  <c r="M8" i="79"/>
  <c r="M9" i="79" s="1"/>
  <c r="BD9" i="79" s="1"/>
  <c r="AA16" i="79"/>
  <c r="AA6" i="79"/>
  <c r="AC5" i="79"/>
  <c r="BV13" i="79"/>
  <c r="BV15" i="79" s="1"/>
  <c r="BV14" i="79"/>
  <c r="BV16" i="79" s="1"/>
  <c r="BV20" i="79"/>
  <c r="BV22" i="79" s="1"/>
  <c r="BO1" i="79"/>
  <c r="BS4" i="79" s="1"/>
  <c r="BS5" i="79" s="1"/>
  <c r="BS6" i="79" s="1"/>
  <c r="BS7" i="79" s="1"/>
  <c r="BS8" i="79" s="1"/>
  <c r="BS9" i="79" s="1"/>
  <c r="BS10" i="79" s="1"/>
  <c r="BS11" i="79" s="1"/>
  <c r="BS12" i="79" s="1"/>
  <c r="BS13" i="79" s="1"/>
  <c r="BS14" i="79" s="1"/>
  <c r="BS15" i="79" s="1"/>
  <c r="BS16" i="79" s="1"/>
  <c r="BS17" i="79" s="1"/>
  <c r="BS18" i="79" s="1"/>
  <c r="BS19" i="79" s="1"/>
  <c r="BS20" i="79" s="1"/>
  <c r="BS21" i="79" s="1"/>
  <c r="BS22" i="79" s="1"/>
  <c r="BS23" i="79" s="1"/>
  <c r="BS24" i="79" s="1"/>
  <c r="BS25" i="79" s="1"/>
  <c r="BS26" i="79" s="1"/>
  <c r="BS27" i="79" s="1"/>
  <c r="BS28" i="79" s="1"/>
  <c r="H6" i="79"/>
  <c r="AN5" i="79"/>
  <c r="BD6" i="79"/>
  <c r="D7" i="79"/>
  <c r="L7" i="79"/>
  <c r="BV27" i="79"/>
  <c r="O7" i="79"/>
  <c r="BO6" i="79"/>
  <c r="AA18" i="79"/>
  <c r="AA15" i="79"/>
  <c r="Z3" i="79"/>
  <c r="AA22" i="79"/>
  <c r="AA10" i="79"/>
  <c r="AA20" i="79"/>
  <c r="AA5" i="79"/>
  <c r="AA12" i="79"/>
  <c r="AA17" i="79"/>
  <c r="AA25" i="79"/>
  <c r="AA27" i="79"/>
  <c r="AA7" i="79"/>
  <c r="E5" i="78"/>
  <c r="E6" i="78" s="1"/>
  <c r="E7" i="78" s="1"/>
  <c r="E8" i="78" s="1"/>
  <c r="E9" i="78" s="1"/>
  <c r="E10" i="78" s="1"/>
  <c r="E11" i="78" s="1"/>
  <c r="E12" i="78" s="1"/>
  <c r="E13" i="78" s="1"/>
  <c r="E14" i="78" s="1"/>
  <c r="E15" i="78" s="1"/>
  <c r="E16" i="78" s="1"/>
  <c r="E17" i="78" s="1"/>
  <c r="E18" i="78" s="1"/>
  <c r="E19" i="78" s="1"/>
  <c r="E20" i="78" s="1"/>
  <c r="E21" i="78" s="1"/>
  <c r="E22" i="78" s="1"/>
  <c r="E23" i="78" s="1"/>
  <c r="E24" i="78" s="1"/>
  <c r="E4" i="71"/>
  <c r="E5" i="71" s="1"/>
  <c r="E6" i="71" s="1"/>
  <c r="E7" i="71" s="1"/>
  <c r="E8" i="71" s="1"/>
  <c r="E9" i="71" s="1"/>
  <c r="E10" i="71" s="1"/>
  <c r="E11" i="71" s="1"/>
  <c r="E12" i="71" s="1"/>
  <c r="E13" i="71" s="1"/>
  <c r="E14" i="71" s="1"/>
  <c r="E15" i="71" s="1"/>
  <c r="E16" i="71" s="1"/>
  <c r="E17" i="71" s="1"/>
  <c r="E18" i="71" s="1"/>
  <c r="E19" i="71" s="1"/>
  <c r="E20" i="71" s="1"/>
  <c r="E21" i="71" s="1"/>
  <c r="E22" i="71" s="1"/>
  <c r="E23" i="71" s="1"/>
  <c r="E24" i="71" s="1"/>
  <c r="E25" i="71" s="1"/>
  <c r="E26" i="71" s="1"/>
  <c r="E27" i="71" s="1"/>
  <c r="BS25" i="75"/>
  <c r="BQ25" i="75"/>
  <c r="BQ26" i="75" s="1"/>
  <c r="BQ27" i="75" s="1"/>
  <c r="BS18" i="75"/>
  <c r="BS19" i="75" s="1"/>
  <c r="BQ10" i="75"/>
  <c r="BQ12" i="75"/>
  <c r="BQ13" i="75" s="1"/>
  <c r="BQ14" i="75" s="1"/>
  <c r="BQ15" i="75" s="1"/>
  <c r="BQ16" i="75" s="1"/>
  <c r="BS4" i="75"/>
  <c r="BS5" i="75"/>
  <c r="BS6" i="75" s="1"/>
  <c r="BS7" i="75" s="1"/>
  <c r="BS8" i="75" s="1"/>
  <c r="BS9" i="75" s="1"/>
  <c r="BQ6" i="75"/>
  <c r="BQ7" i="75" s="1"/>
  <c r="BQ8" i="75" s="1"/>
  <c r="BQ9" i="75" s="1"/>
  <c r="BQ3" i="75"/>
  <c r="BE1" i="75"/>
  <c r="BH4" i="75" s="1"/>
  <c r="BH5" i="75" s="1"/>
  <c r="BH6" i="75" s="1"/>
  <c r="BH7" i="75" s="1"/>
  <c r="BH8" i="75" s="1"/>
  <c r="BH9" i="75" s="1"/>
  <c r="BH10" i="75" s="1"/>
  <c r="BH11" i="75" s="1"/>
  <c r="BH12" i="75" s="1"/>
  <c r="BH13" i="75" s="1"/>
  <c r="BH14" i="75" s="1"/>
  <c r="BH15" i="75" s="1"/>
  <c r="BH16" i="75" s="1"/>
  <c r="BH17" i="75" s="1"/>
  <c r="BH18" i="75" s="1"/>
  <c r="BH19" i="75" s="1"/>
  <c r="BH20" i="75" s="1"/>
  <c r="BH21" i="75" s="1"/>
  <c r="BH22" i="75" s="1"/>
  <c r="BH23" i="75" s="1"/>
  <c r="BH24" i="75" s="1"/>
  <c r="BH25" i="75" s="1"/>
  <c r="BH26" i="75" s="1"/>
  <c r="BH27" i="75" s="1"/>
  <c r="BH28" i="75" s="1"/>
  <c r="AY1" i="75"/>
  <c r="BB4" i="75" s="1"/>
  <c r="BB5" i="75" s="1"/>
  <c r="BB6" i="75" s="1"/>
  <c r="BB7" i="75" s="1"/>
  <c r="BB8" i="75" s="1"/>
  <c r="BB9" i="75" s="1"/>
  <c r="BB10" i="75" s="1"/>
  <c r="BB11" i="75" s="1"/>
  <c r="BB12" i="75" s="1"/>
  <c r="BB13" i="75" s="1"/>
  <c r="BB14" i="75" s="1"/>
  <c r="BB15" i="75" s="1"/>
  <c r="BB16" i="75" s="1"/>
  <c r="BB17" i="75" s="1"/>
  <c r="BB18" i="75" s="1"/>
  <c r="BB19" i="75" s="1"/>
  <c r="BB20" i="75" s="1"/>
  <c r="BB21" i="75" s="1"/>
  <c r="BB22" i="75" s="1"/>
  <c r="BB23" i="75" s="1"/>
  <c r="BB24" i="75" s="1"/>
  <c r="BB25" i="75" s="1"/>
  <c r="BB26" i="75" s="1"/>
  <c r="BB27" i="75" s="1"/>
  <c r="BB28" i="75" s="1"/>
  <c r="T1" i="76"/>
  <c r="F1" i="76"/>
  <c r="E1" i="76"/>
  <c r="C1" i="76"/>
  <c r="B1" i="76"/>
  <c r="AQ4" i="75"/>
  <c r="AQ5" i="75" s="1"/>
  <c r="AQ6" i="75" s="1"/>
  <c r="AQ7" i="75" s="1"/>
  <c r="AQ8" i="75" s="1"/>
  <c r="AQ9" i="75" s="1"/>
  <c r="AQ10" i="75" s="1"/>
  <c r="AQ11" i="75" s="1"/>
  <c r="AQ12" i="75" s="1"/>
  <c r="AQ13" i="75" s="1"/>
  <c r="AQ14" i="75" s="1"/>
  <c r="AQ15" i="75" s="1"/>
  <c r="AQ16" i="75" s="1"/>
  <c r="AQ17" i="75" s="1"/>
  <c r="AQ18" i="75" s="1"/>
  <c r="AQ19" i="75" s="1"/>
  <c r="AQ20" i="75" s="1"/>
  <c r="AQ21" i="75" s="1"/>
  <c r="AQ22" i="75" s="1"/>
  <c r="AQ23" i="75" s="1"/>
  <c r="AQ24" i="75" s="1"/>
  <c r="AQ25" i="75" s="1"/>
  <c r="AQ26" i="75" s="1"/>
  <c r="AQ27" i="75" s="1"/>
  <c r="AQ28" i="75" s="1"/>
  <c r="AL4" i="75"/>
  <c r="AL2" i="75"/>
  <c r="L6" i="75"/>
  <c r="K6" i="75"/>
  <c r="AK3" i="75"/>
  <c r="AC4" i="75"/>
  <c r="P31" i="77" s="1"/>
  <c r="AN3" i="75"/>
  <c r="AI3" i="75"/>
  <c r="AC3" i="75"/>
  <c r="P30" i="77" s="1"/>
  <c r="X3" i="75"/>
  <c r="K30" i="77" s="1"/>
  <c r="O3" i="75"/>
  <c r="AV4" i="75"/>
  <c r="AV5" i="75" s="1"/>
  <c r="AV6" i="75" s="1"/>
  <c r="AV7" i="75" s="1"/>
  <c r="AV8" i="75" s="1"/>
  <c r="AV9" i="75" s="1"/>
  <c r="AV10" i="75" s="1"/>
  <c r="AV11" i="75" s="1"/>
  <c r="AV12" i="75" s="1"/>
  <c r="AV13" i="75" s="1"/>
  <c r="AV14" i="75" s="1"/>
  <c r="AV15" i="75" s="1"/>
  <c r="AV16" i="75" s="1"/>
  <c r="AV17" i="75" s="1"/>
  <c r="AV18" i="75" s="1"/>
  <c r="AV19" i="75" s="1"/>
  <c r="AV20" i="75" s="1"/>
  <c r="AV21" i="75" s="1"/>
  <c r="AV22" i="75" s="1"/>
  <c r="AV23" i="75" s="1"/>
  <c r="AV24" i="75" s="1"/>
  <c r="AV25" i="75" s="1"/>
  <c r="AV26" i="75" s="1"/>
  <c r="AV27" i="75" s="1"/>
  <c r="AV28" i="75" s="1"/>
  <c r="AN28" i="75"/>
  <c r="AN27" i="75"/>
  <c r="AN26" i="75"/>
  <c r="AN25" i="75"/>
  <c r="AN24" i="75"/>
  <c r="AN23" i="75"/>
  <c r="AN22" i="75"/>
  <c r="AN21" i="75"/>
  <c r="AN20" i="75"/>
  <c r="AN19" i="75"/>
  <c r="AN18" i="75"/>
  <c r="AN17" i="75"/>
  <c r="AN16" i="75"/>
  <c r="AN15" i="75"/>
  <c r="AN14" i="75"/>
  <c r="AN13" i="75"/>
  <c r="AN12" i="75"/>
  <c r="AN11" i="75"/>
  <c r="AN10" i="75"/>
  <c r="AN9" i="75"/>
  <c r="AN8" i="75"/>
  <c r="AN7" i="75"/>
  <c r="AN6" i="75"/>
  <c r="AN5" i="75"/>
  <c r="AN4" i="75"/>
  <c r="BK4" i="75"/>
  <c r="BK3" i="75" s="1"/>
  <c r="BE4" i="75"/>
  <c r="BE3" i="75" s="1"/>
  <c r="AY4" i="75"/>
  <c r="AS4" i="75"/>
  <c r="AS3" i="75" s="1"/>
  <c r="AN2" i="75"/>
  <c r="AI4" i="75"/>
  <c r="AL26" i="75"/>
  <c r="U25" i="75"/>
  <c r="U22" i="75"/>
  <c r="U21" i="75"/>
  <c r="U19" i="75"/>
  <c r="U18" i="75"/>
  <c r="U17" i="75"/>
  <c r="U16" i="75"/>
  <c r="U15" i="75"/>
  <c r="U14" i="75"/>
  <c r="U13" i="75"/>
  <c r="U12" i="75"/>
  <c r="U11" i="75"/>
  <c r="U9" i="75"/>
  <c r="U8" i="75"/>
  <c r="U7" i="75"/>
  <c r="U6" i="75"/>
  <c r="U5" i="75"/>
  <c r="U4" i="75"/>
  <c r="AF20" i="75"/>
  <c r="S47" i="77" s="1"/>
  <c r="X4" i="75"/>
  <c r="K31" i="77" s="1"/>
  <c r="AA26" i="75"/>
  <c r="N53" i="77" s="1"/>
  <c r="E5" i="75"/>
  <c r="AI5" i="75" s="1"/>
  <c r="D5" i="75"/>
  <c r="D6" i="75" s="1"/>
  <c r="AC6" i="75" s="1"/>
  <c r="P33" i="77" s="1"/>
  <c r="C5" i="75"/>
  <c r="C6" i="75" s="1"/>
  <c r="C7" i="75" s="1"/>
  <c r="C8" i="75" s="1"/>
  <c r="C9" i="75" s="1"/>
  <c r="C10" i="75" s="1"/>
  <c r="C11" i="75" s="1"/>
  <c r="C12" i="75" s="1"/>
  <c r="C13" i="75" s="1"/>
  <c r="C14" i="75" s="1"/>
  <c r="C15" i="75" s="1"/>
  <c r="C16" i="75" s="1"/>
  <c r="C17" i="75" s="1"/>
  <c r="C18" i="75" s="1"/>
  <c r="C19" i="75" s="1"/>
  <c r="C20" i="75" s="1"/>
  <c r="C21" i="75" s="1"/>
  <c r="C22" i="75" s="1"/>
  <c r="C23" i="75" s="1"/>
  <c r="C24" i="75" s="1"/>
  <c r="C25" i="75" s="1"/>
  <c r="C26" i="75" s="1"/>
  <c r="C27" i="75" s="1"/>
  <c r="C28" i="75" s="1"/>
  <c r="N10" i="75"/>
  <c r="N12" i="75" s="1"/>
  <c r="N14" i="75" s="1"/>
  <c r="N16" i="75" s="1"/>
  <c r="N18" i="75" s="1"/>
  <c r="M10" i="75"/>
  <c r="M12" i="75" s="1"/>
  <c r="M14" i="75" s="1"/>
  <c r="M16" i="75" s="1"/>
  <c r="M18" i="75" s="1"/>
  <c r="L10" i="75"/>
  <c r="L12" i="75" s="1"/>
  <c r="L14" i="75" s="1"/>
  <c r="L16" i="75" s="1"/>
  <c r="L18" i="75" s="1"/>
  <c r="K10" i="75"/>
  <c r="K12" i="75" s="1"/>
  <c r="K14" i="75" s="1"/>
  <c r="K16" i="75" s="1"/>
  <c r="K18" i="75" s="1"/>
  <c r="J5" i="75"/>
  <c r="J6" i="75" s="1"/>
  <c r="BK6" i="75" s="1"/>
  <c r="I5" i="75"/>
  <c r="I6" i="75" s="1"/>
  <c r="I7" i="75" s="1"/>
  <c r="I8" i="75" s="1"/>
  <c r="I9" i="75" s="1"/>
  <c r="I10" i="75" s="1"/>
  <c r="I11" i="75" s="1"/>
  <c r="I12" i="75" s="1"/>
  <c r="I13" i="75" s="1"/>
  <c r="I14" i="75" s="1"/>
  <c r="I15" i="75" s="1"/>
  <c r="I16" i="75" s="1"/>
  <c r="I17" i="75" s="1"/>
  <c r="I18" i="75" s="1"/>
  <c r="I19" i="75" s="1"/>
  <c r="I20" i="75" s="1"/>
  <c r="I21" i="75" s="1"/>
  <c r="I22" i="75" s="1"/>
  <c r="I23" i="75" s="1"/>
  <c r="I24" i="75" s="1"/>
  <c r="I25" i="75" s="1"/>
  <c r="I26" i="75" s="1"/>
  <c r="I27" i="75" s="1"/>
  <c r="I28" i="75" s="1"/>
  <c r="BE28" i="75" s="1"/>
  <c r="H5" i="75"/>
  <c r="H6" i="75" s="1"/>
  <c r="H7" i="75" s="1"/>
  <c r="H8" i="75" s="1"/>
  <c r="H9" i="75" s="1"/>
  <c r="H10" i="75" s="1"/>
  <c r="H11" i="75" s="1"/>
  <c r="H12" i="75" s="1"/>
  <c r="H13" i="75" s="1"/>
  <c r="H14" i="75" s="1"/>
  <c r="H15" i="75" s="1"/>
  <c r="H16" i="75" s="1"/>
  <c r="H17" i="75" s="1"/>
  <c r="H18" i="75" s="1"/>
  <c r="H19" i="75" s="1"/>
  <c r="H20" i="75" s="1"/>
  <c r="H21" i="75" s="1"/>
  <c r="H22" i="75" s="1"/>
  <c r="H23" i="75" s="1"/>
  <c r="H24" i="75" s="1"/>
  <c r="H25" i="75" s="1"/>
  <c r="H26" i="75" s="1"/>
  <c r="H27" i="75" s="1"/>
  <c r="H28" i="75" s="1"/>
  <c r="AY28" i="75" s="1"/>
  <c r="G5" i="75"/>
  <c r="G6" i="75" s="1"/>
  <c r="G7" i="75" s="1"/>
  <c r="G8" i="75" s="1"/>
  <c r="G9" i="75" s="1"/>
  <c r="G10" i="75" s="1"/>
  <c r="G11" i="75" s="1"/>
  <c r="G12" i="75" s="1"/>
  <c r="G13" i="75" s="1"/>
  <c r="G14" i="75" s="1"/>
  <c r="G15" i="75" s="1"/>
  <c r="G16" i="75" s="1"/>
  <c r="G17" i="75" s="1"/>
  <c r="G18" i="75" s="1"/>
  <c r="G19" i="75" s="1"/>
  <c r="G20" i="75" s="1"/>
  <c r="G21" i="75" s="1"/>
  <c r="G22" i="75" s="1"/>
  <c r="G23" i="75" s="1"/>
  <c r="G24" i="75" s="1"/>
  <c r="G25" i="75" s="1"/>
  <c r="G26" i="75" s="1"/>
  <c r="G27" i="75" s="1"/>
  <c r="G28" i="75" s="1"/>
  <c r="AS28" i="75" s="1"/>
  <c r="S2" i="75"/>
  <c r="V28" i="75" s="1"/>
  <c r="I55" i="77" s="1"/>
  <c r="D24" i="71"/>
  <c r="AD12" i="75" l="1"/>
  <c r="L39" i="77"/>
  <c r="Q30" i="77"/>
  <c r="AJ3" i="75"/>
  <c r="AY3" i="75"/>
  <c r="AJ23" i="75"/>
  <c r="Q50" i="77"/>
  <c r="L47" i="77"/>
  <c r="AD20" i="75"/>
  <c r="L35" i="77"/>
  <c r="AD8" i="75"/>
  <c r="Q32" i="77"/>
  <c r="AJ5" i="75"/>
  <c r="AD4" i="75"/>
  <c r="L31" i="77"/>
  <c r="Q43" i="77"/>
  <c r="AJ16" i="75"/>
  <c r="AD10" i="75"/>
  <c r="L37" i="77"/>
  <c r="Q49" i="77"/>
  <c r="AJ22" i="75"/>
  <c r="Q44" i="77"/>
  <c r="AJ17" i="75"/>
  <c r="Q42" i="77"/>
  <c r="AJ15" i="75"/>
  <c r="Q34" i="77"/>
  <c r="AJ7" i="75"/>
  <c r="AJ28" i="75"/>
  <c r="Q55" i="77"/>
  <c r="AJ24" i="75"/>
  <c r="Q51" i="77"/>
  <c r="Q38" i="77"/>
  <c r="AJ11" i="75"/>
  <c r="Q46" i="77"/>
  <c r="AJ19" i="75"/>
  <c r="BD8" i="79"/>
  <c r="F8" i="79"/>
  <c r="AH7" i="79"/>
  <c r="BI6" i="79"/>
  <c r="M10" i="79"/>
  <c r="BD10" i="79" s="1"/>
  <c r="N8" i="79"/>
  <c r="BO7" i="79"/>
  <c r="O8" i="79"/>
  <c r="N9" i="79"/>
  <c r="BI8" i="79"/>
  <c r="L8" i="79"/>
  <c r="AX7" i="79"/>
  <c r="D8" i="79"/>
  <c r="AC7" i="79"/>
  <c r="H7" i="79"/>
  <c r="AN6" i="79"/>
  <c r="S3" i="75"/>
  <c r="F30" i="77" s="1"/>
  <c r="B30" i="77"/>
  <c r="Z4" i="75"/>
  <c r="H31" i="77"/>
  <c r="Z25" i="75"/>
  <c r="H52" i="77"/>
  <c r="Z6" i="75"/>
  <c r="H33" i="77"/>
  <c r="Z15" i="75"/>
  <c r="H42" i="77"/>
  <c r="Z21" i="75"/>
  <c r="H48" i="77"/>
  <c r="Z8" i="75"/>
  <c r="H35" i="77"/>
  <c r="Z14" i="75"/>
  <c r="H41" i="77"/>
  <c r="Z16" i="75"/>
  <c r="H43" i="77"/>
  <c r="Z18" i="75"/>
  <c r="H45" i="77"/>
  <c r="Z9" i="75"/>
  <c r="H36" i="77"/>
  <c r="Z11" i="75"/>
  <c r="H38" i="77"/>
  <c r="Z17" i="75"/>
  <c r="H44" i="77"/>
  <c r="Z19" i="75"/>
  <c r="H46" i="77"/>
  <c r="Z22" i="75"/>
  <c r="H49" i="77"/>
  <c r="Z7" i="75"/>
  <c r="H34" i="77"/>
  <c r="Z12" i="75"/>
  <c r="H39" i="77"/>
  <c r="Z13" i="75"/>
  <c r="H40" i="77"/>
  <c r="Z5" i="75"/>
  <c r="H32" i="77"/>
  <c r="BQ28" i="75"/>
  <c r="BS26" i="75"/>
  <c r="BS28" i="75" s="1"/>
  <c r="BS27" i="75"/>
  <c r="BS20" i="75"/>
  <c r="BS22" i="75" s="1"/>
  <c r="BS21" i="75"/>
  <c r="BS12" i="75"/>
  <c r="BK1" i="75"/>
  <c r="BN4" i="75" s="1"/>
  <c r="BN5" i="75" s="1"/>
  <c r="BN6" i="75" s="1"/>
  <c r="BN7" i="75" s="1"/>
  <c r="BN8" i="75" s="1"/>
  <c r="BN9" i="75" s="1"/>
  <c r="BN10" i="75" s="1"/>
  <c r="BN11" i="75" s="1"/>
  <c r="BN12" i="75" s="1"/>
  <c r="BN13" i="75" s="1"/>
  <c r="BN14" i="75" s="1"/>
  <c r="BN15" i="75" s="1"/>
  <c r="BN16" i="75" s="1"/>
  <c r="BN17" i="75" s="1"/>
  <c r="BN18" i="75" s="1"/>
  <c r="BN19" i="75" s="1"/>
  <c r="BN20" i="75" s="1"/>
  <c r="BN21" i="75" s="1"/>
  <c r="BN22" i="75" s="1"/>
  <c r="BN23" i="75" s="1"/>
  <c r="BN24" i="75" s="1"/>
  <c r="BN25" i="75" s="1"/>
  <c r="BN26" i="75" s="1"/>
  <c r="BN27" i="75" s="1"/>
  <c r="BN28" i="75" s="1"/>
  <c r="Z3" i="75"/>
  <c r="M30" i="77" s="1"/>
  <c r="U3" i="75"/>
  <c r="H30" i="77" s="1"/>
  <c r="AE3" i="75"/>
  <c r="R30" i="77" s="1"/>
  <c r="AS14" i="75"/>
  <c r="AY21" i="75"/>
  <c r="AY5" i="75"/>
  <c r="BE12" i="75"/>
  <c r="AS17" i="75"/>
  <c r="AY8" i="75"/>
  <c r="AY24" i="75"/>
  <c r="BE15" i="75"/>
  <c r="AS18" i="75"/>
  <c r="AY9" i="75"/>
  <c r="AY25" i="75"/>
  <c r="BE16" i="75"/>
  <c r="AS19" i="75"/>
  <c r="AY10" i="75"/>
  <c r="AY26" i="75"/>
  <c r="BE17" i="75"/>
  <c r="AS20" i="75"/>
  <c r="AY11" i="75"/>
  <c r="AY27" i="75"/>
  <c r="BE18" i="75"/>
  <c r="AS5" i="75"/>
  <c r="AS21" i="75"/>
  <c r="AY12" i="75"/>
  <c r="BE19" i="75"/>
  <c r="BE5" i="75"/>
  <c r="AS7" i="75"/>
  <c r="AS8" i="75"/>
  <c r="AS24" i="75"/>
  <c r="AY15" i="75"/>
  <c r="BE6" i="75"/>
  <c r="BE22" i="75"/>
  <c r="AS6" i="75"/>
  <c r="AY13" i="75"/>
  <c r="AS9" i="75"/>
  <c r="AS25" i="75"/>
  <c r="AY16" i="75"/>
  <c r="BE7" i="75"/>
  <c r="BE23" i="75"/>
  <c r="AS23" i="75"/>
  <c r="BE21" i="75"/>
  <c r="AS10" i="75"/>
  <c r="AS26" i="75"/>
  <c r="AY17" i="75"/>
  <c r="BE8" i="75"/>
  <c r="BE24" i="75"/>
  <c r="AS22" i="75"/>
  <c r="BE20" i="75"/>
  <c r="AY14" i="75"/>
  <c r="AS11" i="75"/>
  <c r="AS27" i="75"/>
  <c r="AY18" i="75"/>
  <c r="BE9" i="75"/>
  <c r="BE25" i="75"/>
  <c r="BE26" i="75"/>
  <c r="AS12" i="75"/>
  <c r="AY19" i="75"/>
  <c r="BE10" i="75"/>
  <c r="AS13" i="75"/>
  <c r="AY20" i="75"/>
  <c r="BE11" i="75"/>
  <c r="BE27" i="75"/>
  <c r="AS15" i="75"/>
  <c r="AY6" i="75"/>
  <c r="AY22" i="75"/>
  <c r="BE13" i="75"/>
  <c r="AS16" i="75"/>
  <c r="AY7" i="75"/>
  <c r="AY23" i="75"/>
  <c r="BE14" i="75"/>
  <c r="BK5" i="75"/>
  <c r="Z28" i="75"/>
  <c r="U26" i="75"/>
  <c r="AL7" i="75"/>
  <c r="AL27" i="75"/>
  <c r="U20" i="75"/>
  <c r="U23" i="75"/>
  <c r="AL23" i="75"/>
  <c r="AL28" i="75"/>
  <c r="U24" i="75"/>
  <c r="AL11" i="75"/>
  <c r="AL12" i="75"/>
  <c r="AL13" i="75"/>
  <c r="AL16" i="75"/>
  <c r="Z27" i="75"/>
  <c r="AL19" i="75"/>
  <c r="AL14" i="75"/>
  <c r="AL15" i="75"/>
  <c r="X5" i="75"/>
  <c r="K32" i="77" s="1"/>
  <c r="AL17" i="75"/>
  <c r="X28" i="75"/>
  <c r="K55" i="77" s="1"/>
  <c r="X6" i="75"/>
  <c r="K33" i="77" s="1"/>
  <c r="AL18" i="75"/>
  <c r="X8" i="75"/>
  <c r="K35" i="77" s="1"/>
  <c r="X9" i="75"/>
  <c r="K36" i="77" s="1"/>
  <c r="AL20" i="75"/>
  <c r="X10" i="75"/>
  <c r="K37" i="77" s="1"/>
  <c r="AL5" i="75"/>
  <c r="AL21" i="75"/>
  <c r="X24" i="75"/>
  <c r="K51" i="77" s="1"/>
  <c r="X25" i="75"/>
  <c r="K52" i="77" s="1"/>
  <c r="U10" i="75"/>
  <c r="X12" i="75"/>
  <c r="K39" i="77" s="1"/>
  <c r="AL6" i="75"/>
  <c r="AL22" i="75"/>
  <c r="X19" i="75"/>
  <c r="K46" i="77" s="1"/>
  <c r="AL8" i="75"/>
  <c r="AL24" i="75"/>
  <c r="X17" i="75"/>
  <c r="K44" i="77" s="1"/>
  <c r="X21" i="75"/>
  <c r="K48" i="77" s="1"/>
  <c r="AL9" i="75"/>
  <c r="AL25" i="75"/>
  <c r="X22" i="75"/>
  <c r="K49" i="77" s="1"/>
  <c r="AL10" i="75"/>
  <c r="X20" i="75"/>
  <c r="K47" i="77" s="1"/>
  <c r="X7" i="75"/>
  <c r="K34" i="77" s="1"/>
  <c r="X23" i="75"/>
  <c r="K50" i="77" s="1"/>
  <c r="X26" i="75"/>
  <c r="K53" i="77" s="1"/>
  <c r="X11" i="75"/>
  <c r="K38" i="77" s="1"/>
  <c r="X27" i="75"/>
  <c r="K54" i="77" s="1"/>
  <c r="X13" i="75"/>
  <c r="K40" i="77" s="1"/>
  <c r="X14" i="75"/>
  <c r="K41" i="77" s="1"/>
  <c r="AC5" i="75"/>
  <c r="P32" i="77" s="1"/>
  <c r="X15" i="75"/>
  <c r="K42" i="77" s="1"/>
  <c r="X16" i="75"/>
  <c r="K43" i="77" s="1"/>
  <c r="X18" i="75"/>
  <c r="K45" i="77" s="1"/>
  <c r="AF6" i="75"/>
  <c r="S33" i="77" s="1"/>
  <c r="AF17" i="75"/>
  <c r="S44" i="77" s="1"/>
  <c r="AF25" i="75"/>
  <c r="S52" i="77" s="1"/>
  <c r="AF14" i="75"/>
  <c r="S41" i="77" s="1"/>
  <c r="AF12" i="75"/>
  <c r="S39" i="77" s="1"/>
  <c r="AF9" i="75"/>
  <c r="S36" i="77" s="1"/>
  <c r="AF7" i="75"/>
  <c r="S34" i="77" s="1"/>
  <c r="AF19" i="75"/>
  <c r="S46" i="77" s="1"/>
  <c r="AF27" i="75"/>
  <c r="S54" i="77" s="1"/>
  <c r="AF21" i="75"/>
  <c r="S48" i="77" s="1"/>
  <c r="AF26" i="75"/>
  <c r="S53" i="77" s="1"/>
  <c r="AF24" i="75"/>
  <c r="S51" i="77" s="1"/>
  <c r="AF13" i="75"/>
  <c r="S40" i="77" s="1"/>
  <c r="AF18" i="75"/>
  <c r="S45" i="77" s="1"/>
  <c r="AF10" i="75"/>
  <c r="S37" i="77" s="1"/>
  <c r="AF23" i="75"/>
  <c r="S50" i="77" s="1"/>
  <c r="AF5" i="75"/>
  <c r="S32" i="77" s="1"/>
  <c r="AF4" i="75"/>
  <c r="S31" i="77" s="1"/>
  <c r="AF28" i="75"/>
  <c r="S55" i="77" s="1"/>
  <c r="AF22" i="75"/>
  <c r="S49" i="77" s="1"/>
  <c r="AF11" i="75"/>
  <c r="S38" i="77" s="1"/>
  <c r="AF15" i="75"/>
  <c r="S42" i="77" s="1"/>
  <c r="AF8" i="75"/>
  <c r="S35" i="77" s="1"/>
  <c r="AF16" i="75"/>
  <c r="S43" i="77" s="1"/>
  <c r="AA4" i="75"/>
  <c r="N31" i="77" s="1"/>
  <c r="AA5" i="75"/>
  <c r="N32" i="77" s="1"/>
  <c r="AA12" i="75"/>
  <c r="N39" i="77" s="1"/>
  <c r="V16" i="75"/>
  <c r="I43" i="77" s="1"/>
  <c r="E6" i="75"/>
  <c r="D7" i="75"/>
  <c r="AA20" i="75"/>
  <c r="N47" i="77" s="1"/>
  <c r="AA7" i="75"/>
  <c r="N34" i="77" s="1"/>
  <c r="AA11" i="75"/>
  <c r="N38" i="77" s="1"/>
  <c r="AA28" i="75"/>
  <c r="N55" i="77" s="1"/>
  <c r="AA9" i="75"/>
  <c r="N36" i="77" s="1"/>
  <c r="AA6" i="75"/>
  <c r="N33" i="77" s="1"/>
  <c r="AA8" i="75"/>
  <c r="N35" i="77" s="1"/>
  <c r="AA25" i="75"/>
  <c r="N52" i="77" s="1"/>
  <c r="AA10" i="75"/>
  <c r="N37" i="77" s="1"/>
  <c r="AA23" i="75"/>
  <c r="N50" i="77" s="1"/>
  <c r="AA27" i="75"/>
  <c r="N54" i="77" s="1"/>
  <c r="V6" i="75"/>
  <c r="I33" i="77" s="1"/>
  <c r="V17" i="75"/>
  <c r="I44" i="77" s="1"/>
  <c r="V5" i="75"/>
  <c r="I32" i="77" s="1"/>
  <c r="V15" i="75"/>
  <c r="I42" i="77" s="1"/>
  <c r="V24" i="75"/>
  <c r="I51" i="77" s="1"/>
  <c r="V18" i="75"/>
  <c r="I45" i="77" s="1"/>
  <c r="V7" i="75"/>
  <c r="I34" i="77" s="1"/>
  <c r="V20" i="75"/>
  <c r="I47" i="77" s="1"/>
  <c r="J7" i="75"/>
  <c r="BK7" i="75" s="1"/>
  <c r="V23" i="75"/>
  <c r="I50" i="77" s="1"/>
  <c r="AA13" i="75"/>
  <c r="N40" i="77" s="1"/>
  <c r="AA14" i="75"/>
  <c r="N41" i="77" s="1"/>
  <c r="AA21" i="75"/>
  <c r="N48" i="77" s="1"/>
  <c r="AA22" i="75"/>
  <c r="N49" i="77" s="1"/>
  <c r="V25" i="75"/>
  <c r="I52" i="77" s="1"/>
  <c r="V19" i="75"/>
  <c r="I46" i="77" s="1"/>
  <c r="AA24" i="75"/>
  <c r="N51" i="77" s="1"/>
  <c r="V11" i="75"/>
  <c r="I38" i="77" s="1"/>
  <c r="V8" i="75"/>
  <c r="I35" i="77" s="1"/>
  <c r="AA15" i="75"/>
  <c r="N42" i="77" s="1"/>
  <c r="AA16" i="75"/>
  <c r="N43" i="77" s="1"/>
  <c r="AA17" i="75"/>
  <c r="N44" i="77" s="1"/>
  <c r="AA18" i="75"/>
  <c r="N45" i="77" s="1"/>
  <c r="V12" i="75"/>
  <c r="I39" i="77" s="1"/>
  <c r="V26" i="75"/>
  <c r="I53" i="77" s="1"/>
  <c r="V4" i="75"/>
  <c r="I31" i="77" s="1"/>
  <c r="AA19" i="75"/>
  <c r="N46" i="77" s="1"/>
  <c r="V9" i="75"/>
  <c r="I36" i="77" s="1"/>
  <c r="V27" i="75"/>
  <c r="I54" i="77" s="1"/>
  <c r="V13" i="75"/>
  <c r="I40" i="77" s="1"/>
  <c r="V14" i="75"/>
  <c r="I41" i="77" s="1"/>
  <c r="V21" i="75"/>
  <c r="I48" i="77" s="1"/>
  <c r="V22" i="75"/>
  <c r="I49" i="77" s="1"/>
  <c r="V10" i="75"/>
  <c r="I37" i="77" s="1"/>
  <c r="Q31" i="77" l="1"/>
  <c r="AJ4" i="75"/>
  <c r="Q35" i="77"/>
  <c r="AJ8" i="75"/>
  <c r="Q47" i="77"/>
  <c r="AJ20" i="75"/>
  <c r="Q37" i="77"/>
  <c r="AJ10" i="75"/>
  <c r="AJ12" i="75"/>
  <c r="Q39" i="77"/>
  <c r="M11" i="79"/>
  <c r="AH8" i="79"/>
  <c r="F9" i="79"/>
  <c r="BD11" i="79"/>
  <c r="M12" i="79"/>
  <c r="H8" i="79"/>
  <c r="AN7" i="79"/>
  <c r="AC8" i="79"/>
  <c r="D9" i="79"/>
  <c r="AX8" i="79"/>
  <c r="L9" i="79"/>
  <c r="BI9" i="79"/>
  <c r="N10" i="79"/>
  <c r="O9" i="79"/>
  <c r="BO8" i="79"/>
  <c r="AE28" i="75"/>
  <c r="M55" i="77"/>
  <c r="AE4" i="75"/>
  <c r="M31" i="77"/>
  <c r="AE27" i="75"/>
  <c r="M54" i="77"/>
  <c r="AE18" i="75"/>
  <c r="M45" i="77"/>
  <c r="AE16" i="75"/>
  <c r="M43" i="77"/>
  <c r="AE14" i="75"/>
  <c r="M41" i="77"/>
  <c r="AE8" i="75"/>
  <c r="M35" i="77"/>
  <c r="Z24" i="75"/>
  <c r="H51" i="77"/>
  <c r="AE22" i="75"/>
  <c r="M49" i="77"/>
  <c r="AE19" i="75"/>
  <c r="M46" i="77"/>
  <c r="AE21" i="75"/>
  <c r="M48" i="77"/>
  <c r="Z26" i="75"/>
  <c r="H53" i="77"/>
  <c r="AE17" i="75"/>
  <c r="M44" i="77"/>
  <c r="AE15" i="75"/>
  <c r="M42" i="77"/>
  <c r="Z20" i="75"/>
  <c r="H47" i="77"/>
  <c r="AE13" i="75"/>
  <c r="M40" i="77"/>
  <c r="AE12" i="75"/>
  <c r="M39" i="77"/>
  <c r="AE7" i="75"/>
  <c r="M34" i="77"/>
  <c r="AE11" i="75"/>
  <c r="M38" i="77"/>
  <c r="Z23" i="75"/>
  <c r="H50" i="77"/>
  <c r="AE6" i="75"/>
  <c r="M33" i="77"/>
  <c r="Z10" i="75"/>
  <c r="H37" i="77"/>
  <c r="AE9" i="75"/>
  <c r="M36" i="77"/>
  <c r="AE25" i="75"/>
  <c r="M52" i="77"/>
  <c r="AE5" i="75"/>
  <c r="M32" i="77"/>
  <c r="BS14" i="75"/>
  <c r="BS16" i="75" s="1"/>
  <c r="BS13" i="75"/>
  <c r="BS15" i="75" s="1"/>
  <c r="E7" i="75"/>
  <c r="AI6" i="75"/>
  <c r="D8" i="75"/>
  <c r="AC7" i="75"/>
  <c r="P34" i="77" s="1"/>
  <c r="J8" i="75"/>
  <c r="I54" i="67"/>
  <c r="I55" i="67" s="1"/>
  <c r="I56" i="67" s="1"/>
  <c r="I57" i="67" s="1"/>
  <c r="I58" i="67" s="1"/>
  <c r="I59" i="67" s="1"/>
  <c r="I60" i="67" s="1"/>
  <c r="I61" i="67" s="1"/>
  <c r="I62" i="67" s="1"/>
  <c r="I63" i="67" s="1"/>
  <c r="I64" i="67" s="1"/>
  <c r="I65" i="67" s="1"/>
  <c r="I66" i="67" s="1"/>
  <c r="I67" i="67" s="1"/>
  <c r="I68" i="67" s="1"/>
  <c r="I69" i="67" s="1"/>
  <c r="I70" i="67" s="1"/>
  <c r="I71" i="67" s="1"/>
  <c r="I72" i="67" s="1"/>
  <c r="I73" i="67" s="1"/>
  <c r="I74" i="67" s="1"/>
  <c r="I75" i="67" s="1"/>
  <c r="I76" i="67" s="1"/>
  <c r="I77" i="67" s="1"/>
  <c r="I78" i="67" s="1"/>
  <c r="I79" i="67" s="1"/>
  <c r="I80" i="67" s="1"/>
  <c r="I81" i="67" s="1"/>
  <c r="I82" i="67" s="1"/>
  <c r="I83" i="67" s="1"/>
  <c r="I84" i="67" s="1"/>
  <c r="I85" i="67" s="1"/>
  <c r="I86" i="67" s="1"/>
  <c r="I87" i="67" s="1"/>
  <c r="I88" i="67" s="1"/>
  <c r="I89" i="67" s="1"/>
  <c r="I90" i="67" s="1"/>
  <c r="I91" i="67" s="1"/>
  <c r="I92" i="67" s="1"/>
  <c r="I93" i="67" s="1"/>
  <c r="I94" i="67" s="1"/>
  <c r="I95" i="67" s="1"/>
  <c r="I96" i="67" s="1"/>
  <c r="I97" i="67" s="1"/>
  <c r="I98" i="67" s="1"/>
  <c r="I99" i="67" s="1"/>
  <c r="H54" i="67"/>
  <c r="H55" i="67" s="1"/>
  <c r="H56" i="67" s="1"/>
  <c r="H57" i="67" s="1"/>
  <c r="H58" i="67" s="1"/>
  <c r="H59" i="67" s="1"/>
  <c r="H60" i="67" s="1"/>
  <c r="H61" i="67" s="1"/>
  <c r="H62" i="67" s="1"/>
  <c r="H63" i="67" s="1"/>
  <c r="H64" i="67" s="1"/>
  <c r="H65" i="67" s="1"/>
  <c r="H66" i="67" s="1"/>
  <c r="H67" i="67" s="1"/>
  <c r="H68" i="67" s="1"/>
  <c r="H69" i="67" s="1"/>
  <c r="H70" i="67" s="1"/>
  <c r="H71" i="67" s="1"/>
  <c r="H72" i="67" s="1"/>
  <c r="H73" i="67" s="1"/>
  <c r="H74" i="67" s="1"/>
  <c r="H75" i="67" s="1"/>
  <c r="H76" i="67" s="1"/>
  <c r="H77" i="67" s="1"/>
  <c r="H78" i="67" s="1"/>
  <c r="H79" i="67" s="1"/>
  <c r="H80" i="67" s="1"/>
  <c r="H81" i="67" s="1"/>
  <c r="H82" i="67" s="1"/>
  <c r="H83" i="67" s="1"/>
  <c r="H84" i="67" s="1"/>
  <c r="H85" i="67" s="1"/>
  <c r="H86" i="67" s="1"/>
  <c r="H87" i="67" s="1"/>
  <c r="H88" i="67" s="1"/>
  <c r="H89" i="67" s="1"/>
  <c r="H90" i="67" s="1"/>
  <c r="H91" i="67" s="1"/>
  <c r="H92" i="67" s="1"/>
  <c r="H93" i="67" s="1"/>
  <c r="H94" i="67" s="1"/>
  <c r="H95" i="67" s="1"/>
  <c r="H96" i="67" s="1"/>
  <c r="H97" i="67" s="1"/>
  <c r="H98" i="67" s="1"/>
  <c r="H99" i="67" s="1"/>
  <c r="J54" i="67"/>
  <c r="J55" i="67" s="1"/>
  <c r="J56" i="67" s="1"/>
  <c r="J57" i="67" s="1"/>
  <c r="J58" i="67" s="1"/>
  <c r="J59" i="67" s="1"/>
  <c r="J60" i="67" s="1"/>
  <c r="J61" i="67" s="1"/>
  <c r="J62" i="67" s="1"/>
  <c r="J63" i="67" s="1"/>
  <c r="J64" i="67" s="1"/>
  <c r="J65" i="67" s="1"/>
  <c r="J66" i="67" s="1"/>
  <c r="J67" i="67" s="1"/>
  <c r="J68" i="67" s="1"/>
  <c r="J69" i="67" s="1"/>
  <c r="J70" i="67" s="1"/>
  <c r="J71" i="67" s="1"/>
  <c r="J72" i="67" s="1"/>
  <c r="J73" i="67" s="1"/>
  <c r="J74" i="67" s="1"/>
  <c r="J75" i="67" s="1"/>
  <c r="J76" i="67" s="1"/>
  <c r="J77" i="67" s="1"/>
  <c r="J78" i="67" s="1"/>
  <c r="J79" i="67" s="1"/>
  <c r="J80" i="67" s="1"/>
  <c r="J81" i="67" s="1"/>
  <c r="J82" i="67" s="1"/>
  <c r="J83" i="67" s="1"/>
  <c r="J84" i="67" s="1"/>
  <c r="J85" i="67" s="1"/>
  <c r="J86" i="67" s="1"/>
  <c r="J87" i="67" s="1"/>
  <c r="J88" i="67" s="1"/>
  <c r="J89" i="67" s="1"/>
  <c r="J90" i="67" s="1"/>
  <c r="J91" i="67" s="1"/>
  <c r="J92" i="67" s="1"/>
  <c r="J93" i="67" s="1"/>
  <c r="J94" i="67" s="1"/>
  <c r="J95" i="67" s="1"/>
  <c r="J96" i="67" s="1"/>
  <c r="J97" i="67" s="1"/>
  <c r="J98" i="67" s="1"/>
  <c r="J99" i="67" s="1"/>
  <c r="G54" i="67"/>
  <c r="G55" i="67" s="1"/>
  <c r="G56" i="67" s="1"/>
  <c r="G57" i="67" s="1"/>
  <c r="G58" i="67" s="1"/>
  <c r="G59" i="67" s="1"/>
  <c r="G60" i="67" s="1"/>
  <c r="G61" i="67" s="1"/>
  <c r="G62" i="67" s="1"/>
  <c r="G63" i="67" s="1"/>
  <c r="G64" i="67" s="1"/>
  <c r="G65" i="67" s="1"/>
  <c r="G66" i="67" s="1"/>
  <c r="G67" i="67" s="1"/>
  <c r="G68" i="67" s="1"/>
  <c r="G69" i="67" s="1"/>
  <c r="G70" i="67" s="1"/>
  <c r="G71" i="67" s="1"/>
  <c r="G72" i="67" s="1"/>
  <c r="G73" i="67" s="1"/>
  <c r="G74" i="67" s="1"/>
  <c r="G75" i="67" s="1"/>
  <c r="G76" i="67" s="1"/>
  <c r="G77" i="67" s="1"/>
  <c r="G78" i="67" s="1"/>
  <c r="G79" i="67" s="1"/>
  <c r="G80" i="67" s="1"/>
  <c r="G81" i="67" s="1"/>
  <c r="G82" i="67" s="1"/>
  <c r="G83" i="67" s="1"/>
  <c r="G84" i="67" s="1"/>
  <c r="G85" i="67" s="1"/>
  <c r="G86" i="67" s="1"/>
  <c r="G87" i="67" s="1"/>
  <c r="G88" i="67" s="1"/>
  <c r="G89" i="67" s="1"/>
  <c r="G90" i="67" s="1"/>
  <c r="G91" i="67" s="1"/>
  <c r="G92" i="67" s="1"/>
  <c r="G93" i="67" s="1"/>
  <c r="G94" i="67" s="1"/>
  <c r="G95" i="67" s="1"/>
  <c r="G96" i="67" s="1"/>
  <c r="G97" i="67" s="1"/>
  <c r="G98" i="67" s="1"/>
  <c r="G99" i="67" s="1"/>
  <c r="F54" i="67"/>
  <c r="F55" i="67" s="1"/>
  <c r="F56" i="67" s="1"/>
  <c r="F57" i="67" s="1"/>
  <c r="F58" i="67" s="1"/>
  <c r="F59" i="67" s="1"/>
  <c r="F60" i="67" s="1"/>
  <c r="F61" i="67" s="1"/>
  <c r="F62" i="67" s="1"/>
  <c r="F63" i="67" s="1"/>
  <c r="F64" i="67" s="1"/>
  <c r="F65" i="67" s="1"/>
  <c r="F66" i="67" s="1"/>
  <c r="F67" i="67" s="1"/>
  <c r="F68" i="67" s="1"/>
  <c r="F69" i="67" s="1"/>
  <c r="F70" i="67" s="1"/>
  <c r="F71" i="67" s="1"/>
  <c r="F72" i="67" s="1"/>
  <c r="F73" i="67" s="1"/>
  <c r="F74" i="67" s="1"/>
  <c r="F75" i="67" s="1"/>
  <c r="F76" i="67" s="1"/>
  <c r="F77" i="67" s="1"/>
  <c r="F78" i="67" s="1"/>
  <c r="F79" i="67" s="1"/>
  <c r="F80" i="67" s="1"/>
  <c r="F81" i="67" s="1"/>
  <c r="F82" i="67" s="1"/>
  <c r="F83" i="67" s="1"/>
  <c r="F84" i="67" s="1"/>
  <c r="F85" i="67" s="1"/>
  <c r="F86" i="67" s="1"/>
  <c r="F87" i="67" s="1"/>
  <c r="F88" i="67" s="1"/>
  <c r="F89" i="67" s="1"/>
  <c r="F90" i="67" s="1"/>
  <c r="F91" i="67" s="1"/>
  <c r="F92" i="67" s="1"/>
  <c r="F93" i="67" s="1"/>
  <c r="F94" i="67" s="1"/>
  <c r="F95" i="67" s="1"/>
  <c r="F96" i="67" s="1"/>
  <c r="F97" i="67" s="1"/>
  <c r="F98" i="67" s="1"/>
  <c r="F99" i="67" s="1"/>
  <c r="D7" i="71"/>
  <c r="D10" i="71"/>
  <c r="D1" i="71"/>
  <c r="D4" i="71"/>
  <c r="D8" i="71"/>
  <c r="D15" i="71"/>
  <c r="C2" i="59"/>
  <c r="D37" i="59"/>
  <c r="C38" i="59"/>
  <c r="D38" i="59"/>
  <c r="D39" i="59"/>
  <c r="D40" i="59"/>
  <c r="D79" i="59"/>
  <c r="D80" i="59"/>
  <c r="D81" i="59"/>
  <c r="D83" i="59"/>
  <c r="D84" i="59"/>
  <c r="D87" i="59"/>
  <c r="D88" i="59"/>
  <c r="D89" i="59"/>
  <c r="D90" i="59"/>
  <c r="D91" i="59"/>
  <c r="D92" i="59"/>
  <c r="J83" i="71"/>
  <c r="J82" i="71"/>
  <c r="J81" i="71"/>
  <c r="J80" i="71"/>
  <c r="J79" i="71"/>
  <c r="J78" i="71"/>
  <c r="J76" i="71"/>
  <c r="J75" i="71"/>
  <c r="J73" i="71"/>
  <c r="J72" i="71"/>
  <c r="J71" i="71"/>
  <c r="J50" i="71"/>
  <c r="I50" i="71"/>
  <c r="J49" i="71"/>
  <c r="I48" i="71"/>
  <c r="B18" i="68"/>
  <c r="D20" i="68"/>
  <c r="F10" i="79" l="1"/>
  <c r="AH9" i="79"/>
  <c r="BO9" i="79"/>
  <c r="O10" i="79"/>
  <c r="N11" i="79"/>
  <c r="BI10" i="79"/>
  <c r="D10" i="79"/>
  <c r="AC9" i="79"/>
  <c r="AN8" i="79"/>
  <c r="H9" i="79"/>
  <c r="L10" i="79"/>
  <c r="AX9" i="79"/>
  <c r="M13" i="79"/>
  <c r="BD12" i="79"/>
  <c r="AK4" i="75"/>
  <c r="AP4" i="75" s="1"/>
  <c r="AU4" i="75" s="1"/>
  <c r="BA4" i="75" s="1"/>
  <c r="BG4" i="75" s="1"/>
  <c r="BM4" i="75" s="1"/>
  <c r="R31" i="77"/>
  <c r="AK28" i="75"/>
  <c r="AP28" i="75" s="1"/>
  <c r="AU28" i="75" s="1"/>
  <c r="BA28" i="75" s="1"/>
  <c r="BG28" i="75" s="1"/>
  <c r="BM28" i="75" s="1"/>
  <c r="R55" i="77"/>
  <c r="AK27" i="75"/>
  <c r="AP27" i="75" s="1"/>
  <c r="AU27" i="75" s="1"/>
  <c r="BA27" i="75" s="1"/>
  <c r="BG27" i="75" s="1"/>
  <c r="BM27" i="75" s="1"/>
  <c r="R54" i="77"/>
  <c r="AE24" i="75"/>
  <c r="M51" i="77"/>
  <c r="AK11" i="75"/>
  <c r="AP11" i="75" s="1"/>
  <c r="AU11" i="75" s="1"/>
  <c r="BA11" i="75" s="1"/>
  <c r="BG11" i="75" s="1"/>
  <c r="BM11" i="75" s="1"/>
  <c r="R38" i="77"/>
  <c r="AK21" i="75"/>
  <c r="AP21" i="75" s="1"/>
  <c r="AU21" i="75" s="1"/>
  <c r="BA21" i="75" s="1"/>
  <c r="BG21" i="75" s="1"/>
  <c r="BM21" i="75" s="1"/>
  <c r="R48" i="77"/>
  <c r="AK9" i="75"/>
  <c r="AP9" i="75" s="1"/>
  <c r="AU9" i="75" s="1"/>
  <c r="BA9" i="75" s="1"/>
  <c r="BG9" i="75" s="1"/>
  <c r="BM9" i="75" s="1"/>
  <c r="R36" i="77"/>
  <c r="AE20" i="75"/>
  <c r="M47" i="77"/>
  <c r="AK8" i="75"/>
  <c r="AP8" i="75" s="1"/>
  <c r="AU8" i="75" s="1"/>
  <c r="BA8" i="75" s="1"/>
  <c r="BG8" i="75" s="1"/>
  <c r="BM8" i="75" s="1"/>
  <c r="R35" i="77"/>
  <c r="AK7" i="75"/>
  <c r="AP7" i="75" s="1"/>
  <c r="AU7" i="75" s="1"/>
  <c r="BA7" i="75" s="1"/>
  <c r="BG7" i="75" s="1"/>
  <c r="BM7" i="75" s="1"/>
  <c r="R34" i="77"/>
  <c r="AK25" i="75"/>
  <c r="AP25" i="75" s="1"/>
  <c r="AU25" i="75" s="1"/>
  <c r="BA25" i="75" s="1"/>
  <c r="BG25" i="75" s="1"/>
  <c r="BM25" i="75" s="1"/>
  <c r="R52" i="77"/>
  <c r="AE10" i="75"/>
  <c r="M37" i="77"/>
  <c r="AK15" i="75"/>
  <c r="AP15" i="75" s="1"/>
  <c r="AU15" i="75" s="1"/>
  <c r="BA15" i="75" s="1"/>
  <c r="BG15" i="75" s="1"/>
  <c r="BM15" i="75" s="1"/>
  <c r="R42" i="77"/>
  <c r="AK14" i="75"/>
  <c r="AP14" i="75" s="1"/>
  <c r="AU14" i="75" s="1"/>
  <c r="BA14" i="75" s="1"/>
  <c r="BG14" i="75" s="1"/>
  <c r="BM14" i="75" s="1"/>
  <c r="R41" i="77"/>
  <c r="AK19" i="75"/>
  <c r="AP19" i="75" s="1"/>
  <c r="AU19" i="75" s="1"/>
  <c r="BA19" i="75" s="1"/>
  <c r="BG19" i="75" s="1"/>
  <c r="BM19" i="75" s="1"/>
  <c r="R46" i="77"/>
  <c r="AK12" i="75"/>
  <c r="AP12" i="75" s="1"/>
  <c r="AU12" i="75" s="1"/>
  <c r="BA12" i="75" s="1"/>
  <c r="BG12" i="75" s="1"/>
  <c r="BM12" i="75" s="1"/>
  <c r="R39" i="77"/>
  <c r="AK22" i="75"/>
  <c r="AP22" i="75" s="1"/>
  <c r="AU22" i="75" s="1"/>
  <c r="BA22" i="75" s="1"/>
  <c r="BG22" i="75" s="1"/>
  <c r="BM22" i="75" s="1"/>
  <c r="R49" i="77"/>
  <c r="AK13" i="75"/>
  <c r="AP13" i="75" s="1"/>
  <c r="AU13" i="75" s="1"/>
  <c r="BA13" i="75" s="1"/>
  <c r="BG13" i="75" s="1"/>
  <c r="BM13" i="75" s="1"/>
  <c r="R40" i="77"/>
  <c r="AK6" i="75"/>
  <c r="AP6" i="75" s="1"/>
  <c r="AU6" i="75" s="1"/>
  <c r="BA6" i="75" s="1"/>
  <c r="BG6" i="75" s="1"/>
  <c r="BM6" i="75" s="1"/>
  <c r="R33" i="77"/>
  <c r="AK17" i="75"/>
  <c r="AP17" i="75" s="1"/>
  <c r="AU17" i="75" s="1"/>
  <c r="BA17" i="75" s="1"/>
  <c r="BG17" i="75" s="1"/>
  <c r="BM17" i="75" s="1"/>
  <c r="R44" i="77"/>
  <c r="AK16" i="75"/>
  <c r="AP16" i="75" s="1"/>
  <c r="AU16" i="75" s="1"/>
  <c r="BA16" i="75" s="1"/>
  <c r="BG16" i="75" s="1"/>
  <c r="BM16" i="75" s="1"/>
  <c r="R43" i="77"/>
  <c r="AE23" i="75"/>
  <c r="M50" i="77"/>
  <c r="AE26" i="75"/>
  <c r="M53" i="77"/>
  <c r="AK18" i="75"/>
  <c r="AP18" i="75" s="1"/>
  <c r="AU18" i="75" s="1"/>
  <c r="BA18" i="75" s="1"/>
  <c r="BG18" i="75" s="1"/>
  <c r="BM18" i="75" s="1"/>
  <c r="R45" i="77"/>
  <c r="AK5" i="75"/>
  <c r="AP5" i="75" s="1"/>
  <c r="AU5" i="75" s="1"/>
  <c r="BA5" i="75" s="1"/>
  <c r="BG5" i="75" s="1"/>
  <c r="BM5" i="75" s="1"/>
  <c r="R32" i="77"/>
  <c r="J9" i="75"/>
  <c r="BK9" i="75" s="1"/>
  <c r="BK8" i="75"/>
  <c r="E8" i="75"/>
  <c r="AI7" i="75"/>
  <c r="D9" i="75"/>
  <c r="AC8" i="75"/>
  <c r="P35" i="77" s="1"/>
  <c r="A60" i="68"/>
  <c r="C59" i="68"/>
  <c r="A59" i="68"/>
  <c r="C58" i="68"/>
  <c r="A58" i="68"/>
  <c r="C57" i="68"/>
  <c r="A57" i="68"/>
  <c r="C56" i="68"/>
  <c r="A56" i="68"/>
  <c r="C55" i="68"/>
  <c r="A55" i="68"/>
  <c r="C54" i="68"/>
  <c r="A54" i="68"/>
  <c r="C53" i="68"/>
  <c r="A53" i="68"/>
  <c r="C52" i="68"/>
  <c r="A52" i="68"/>
  <c r="C51" i="68"/>
  <c r="A51" i="68"/>
  <c r="C50" i="68"/>
  <c r="A50" i="68"/>
  <c r="C49" i="68"/>
  <c r="A49" i="68"/>
  <c r="C48" i="68"/>
  <c r="A48" i="68"/>
  <c r="N2" i="68"/>
  <c r="N3" i="68" s="1"/>
  <c r="N4" i="68" s="1"/>
  <c r="N5" i="68" s="1"/>
  <c r="N6" i="68" s="1"/>
  <c r="N7" i="68" s="1"/>
  <c r="N8" i="68" s="1"/>
  <c r="N9" i="68" s="1"/>
  <c r="F11" i="79" l="1"/>
  <c r="AH10" i="79"/>
  <c r="M14" i="79"/>
  <c r="BD13" i="79"/>
  <c r="H10" i="79"/>
  <c r="AN9" i="79"/>
  <c r="N12" i="79"/>
  <c r="BI11" i="79"/>
  <c r="L11" i="79"/>
  <c r="AX10" i="79"/>
  <c r="AC10" i="79"/>
  <c r="D11" i="79"/>
  <c r="O11" i="79"/>
  <c r="BO10" i="79"/>
  <c r="AK20" i="75"/>
  <c r="AP20" i="75" s="1"/>
  <c r="AU20" i="75" s="1"/>
  <c r="BA20" i="75" s="1"/>
  <c r="BG20" i="75" s="1"/>
  <c r="BM20" i="75" s="1"/>
  <c r="R47" i="77"/>
  <c r="AK23" i="75"/>
  <c r="AP23" i="75" s="1"/>
  <c r="AU23" i="75" s="1"/>
  <c r="BA23" i="75" s="1"/>
  <c r="BG23" i="75" s="1"/>
  <c r="BM23" i="75" s="1"/>
  <c r="R50" i="77"/>
  <c r="AK26" i="75"/>
  <c r="AP26" i="75" s="1"/>
  <c r="AU26" i="75" s="1"/>
  <c r="BA26" i="75" s="1"/>
  <c r="BG26" i="75" s="1"/>
  <c r="BM26" i="75" s="1"/>
  <c r="R53" i="77"/>
  <c r="AK10" i="75"/>
  <c r="AP10" i="75" s="1"/>
  <c r="AU10" i="75" s="1"/>
  <c r="BA10" i="75" s="1"/>
  <c r="BG10" i="75" s="1"/>
  <c r="BM10" i="75" s="1"/>
  <c r="R37" i="77"/>
  <c r="AK24" i="75"/>
  <c r="AP24" i="75" s="1"/>
  <c r="AU24" i="75" s="1"/>
  <c r="BA24" i="75" s="1"/>
  <c r="BG24" i="75" s="1"/>
  <c r="BM24" i="75" s="1"/>
  <c r="R51" i="77"/>
  <c r="J10" i="75"/>
  <c r="BK10" i="75" s="1"/>
  <c r="E9" i="75"/>
  <c r="AI8" i="75"/>
  <c r="D10" i="75"/>
  <c r="AC9" i="75"/>
  <c r="P36" i="77" s="1"/>
  <c r="A6" i="68"/>
  <c r="F12" i="79" l="1"/>
  <c r="AH11" i="79"/>
  <c r="BO11" i="79"/>
  <c r="O12" i="79"/>
  <c r="D12" i="79"/>
  <c r="AC11" i="79"/>
  <c r="AX11" i="79"/>
  <c r="L12" i="79"/>
  <c r="BI12" i="79"/>
  <c r="N13" i="79"/>
  <c r="H11" i="79"/>
  <c r="AN10" i="79"/>
  <c r="BD14" i="79"/>
  <c r="M15" i="79"/>
  <c r="J11" i="75"/>
  <c r="BK11" i="75" s="1"/>
  <c r="E10" i="75"/>
  <c r="AI9" i="75"/>
  <c r="D11" i="75"/>
  <c r="AC10" i="75"/>
  <c r="P37" i="77" s="1"/>
  <c r="B8" i="64"/>
  <c r="B7" i="64"/>
  <c r="F13" i="79" l="1"/>
  <c r="AH12" i="79"/>
  <c r="M16" i="79"/>
  <c r="BD15" i="79"/>
  <c r="AN11" i="79"/>
  <c r="H12" i="79"/>
  <c r="N14" i="79"/>
  <c r="BI13" i="79"/>
  <c r="L13" i="79"/>
  <c r="AX12" i="79"/>
  <c r="D13" i="79"/>
  <c r="AC12" i="79"/>
  <c r="BO12" i="79"/>
  <c r="O13" i="79"/>
  <c r="J12" i="75"/>
  <c r="J13" i="75" s="1"/>
  <c r="E11" i="75"/>
  <c r="AI10" i="75"/>
  <c r="D12" i="75"/>
  <c r="AC11" i="75"/>
  <c r="P38" i="77" s="1"/>
  <c r="D18" i="68"/>
  <c r="D4" i="59"/>
  <c r="A23" i="58"/>
  <c r="B12" i="68"/>
  <c r="AH13" i="79" l="1"/>
  <c r="F14" i="79"/>
  <c r="BO13" i="79"/>
  <c r="O14" i="79"/>
  <c r="AC13" i="79"/>
  <c r="D14" i="79"/>
  <c r="AX13" i="79"/>
  <c r="L14" i="79"/>
  <c r="N15" i="79"/>
  <c r="BI14" i="79"/>
  <c r="H13" i="79"/>
  <c r="AN12" i="79"/>
  <c r="M17" i="79"/>
  <c r="BD16" i="79"/>
  <c r="BK12" i="75"/>
  <c r="J14" i="75"/>
  <c r="BK13" i="75"/>
  <c r="E12" i="75"/>
  <c r="AI11" i="75"/>
  <c r="D13" i="75"/>
  <c r="AC12" i="75"/>
  <c r="P39" i="77" s="1"/>
  <c r="N43" i="67"/>
  <c r="AH14" i="79" l="1"/>
  <c r="F15" i="79"/>
  <c r="M18" i="79"/>
  <c r="BD17" i="79"/>
  <c r="L15" i="79"/>
  <c r="AX14" i="79"/>
  <c r="AN13" i="79"/>
  <c r="H14" i="79"/>
  <c r="N16" i="79"/>
  <c r="BI15" i="79"/>
  <c r="D15" i="79"/>
  <c r="AC14" i="79"/>
  <c r="BO14" i="79"/>
  <c r="O15" i="79"/>
  <c r="BK14" i="75"/>
  <c r="J15" i="75"/>
  <c r="E13" i="75"/>
  <c r="AI12" i="75"/>
  <c r="D14" i="75"/>
  <c r="AC13" i="75"/>
  <c r="P40" i="77" s="1"/>
  <c r="I89" i="63"/>
  <c r="I90" i="63" s="1"/>
  <c r="I91" i="63" s="1"/>
  <c r="I92" i="63" s="1"/>
  <c r="I93" i="63" s="1"/>
  <c r="I94" i="63" s="1"/>
  <c r="I95" i="63" s="1"/>
  <c r="I96" i="63" s="1"/>
  <c r="I97" i="63" s="1"/>
  <c r="F16" i="79" l="1"/>
  <c r="AH15" i="79"/>
  <c r="O16" i="79"/>
  <c r="BO15" i="79"/>
  <c r="N17" i="79"/>
  <c r="BI16" i="79"/>
  <c r="AN14" i="79"/>
  <c r="H15" i="79"/>
  <c r="AX15" i="79"/>
  <c r="L16" i="79"/>
  <c r="M19" i="79"/>
  <c r="BD18" i="79"/>
  <c r="AC15" i="79"/>
  <c r="D16" i="79"/>
  <c r="J16" i="75"/>
  <c r="BK15" i="75"/>
  <c r="E14" i="75"/>
  <c r="AI13" i="75"/>
  <c r="D15" i="75"/>
  <c r="AC14" i="75"/>
  <c r="P41" i="77" s="1"/>
  <c r="G36" i="59"/>
  <c r="C2" i="63"/>
  <c r="A8" i="63"/>
  <c r="G8" i="63"/>
  <c r="G7" i="63"/>
  <c r="G6" i="63"/>
  <c r="G5" i="63"/>
  <c r="G4" i="63"/>
  <c r="G3" i="63"/>
  <c r="C9" i="63"/>
  <c r="C8" i="63"/>
  <c r="C7" i="63"/>
  <c r="G2" i="63"/>
  <c r="C6" i="63"/>
  <c r="C5" i="63"/>
  <c r="C4" i="63"/>
  <c r="C3" i="63"/>
  <c r="A9" i="63"/>
  <c r="A7" i="63"/>
  <c r="A6" i="63"/>
  <c r="A5" i="63"/>
  <c r="A4" i="63"/>
  <c r="A3" i="63"/>
  <c r="AH16" i="79" l="1"/>
  <c r="F17" i="79"/>
  <c r="AX16" i="79"/>
  <c r="L17" i="79"/>
  <c r="H16" i="79"/>
  <c r="AN15" i="79"/>
  <c r="BI17" i="79"/>
  <c r="N18" i="79"/>
  <c r="AC16" i="79"/>
  <c r="D17" i="79"/>
  <c r="BD19" i="79"/>
  <c r="M20" i="79"/>
  <c r="BO16" i="79"/>
  <c r="O17" i="79"/>
  <c r="J17" i="75"/>
  <c r="BK16" i="75"/>
  <c r="E15" i="75"/>
  <c r="AI14" i="75"/>
  <c r="D16" i="75"/>
  <c r="AC15" i="75"/>
  <c r="P42" i="77" s="1"/>
  <c r="C19" i="58"/>
  <c r="C39" i="68"/>
  <c r="D59" i="68"/>
  <c r="D58" i="68"/>
  <c r="D57" i="68"/>
  <c r="D56" i="68"/>
  <c r="D55" i="68"/>
  <c r="D54" i="68"/>
  <c r="D53" i="68"/>
  <c r="D52" i="68"/>
  <c r="D51" i="68"/>
  <c r="D50" i="68"/>
  <c r="D49" i="68"/>
  <c r="D48" i="68"/>
  <c r="B60" i="68"/>
  <c r="B59" i="68"/>
  <c r="B58" i="68"/>
  <c r="B57" i="68"/>
  <c r="B56" i="68"/>
  <c r="B55" i="68"/>
  <c r="B54" i="68"/>
  <c r="B53" i="68"/>
  <c r="B52" i="68"/>
  <c r="B51" i="68"/>
  <c r="B50" i="68"/>
  <c r="B49" i="68"/>
  <c r="B48" i="68"/>
  <c r="D21" i="68"/>
  <c r="H8" i="63"/>
  <c r="H7" i="63"/>
  <c r="H6" i="63"/>
  <c r="H4" i="63"/>
  <c r="H3" i="63"/>
  <c r="E9" i="63"/>
  <c r="E8" i="63"/>
  <c r="E7" i="63"/>
  <c r="E6" i="63"/>
  <c r="E5" i="63"/>
  <c r="E4" i="63"/>
  <c r="B9" i="68"/>
  <c r="B28" i="68" s="1"/>
  <c r="A9" i="68"/>
  <c r="AH17" i="79" l="1"/>
  <c r="F18" i="79"/>
  <c r="BO17" i="79"/>
  <c r="O18" i="79"/>
  <c r="D18" i="79"/>
  <c r="AC17" i="79"/>
  <c r="N19" i="79"/>
  <c r="BI18" i="79"/>
  <c r="AN16" i="79"/>
  <c r="H17" i="79"/>
  <c r="L18" i="79"/>
  <c r="AX17" i="79"/>
  <c r="M21" i="79"/>
  <c r="BD20" i="79"/>
  <c r="J18" i="75"/>
  <c r="BK17" i="75"/>
  <c r="E16" i="75"/>
  <c r="AI15" i="75"/>
  <c r="D17" i="75"/>
  <c r="AC16" i="75"/>
  <c r="P43" i="77" s="1"/>
  <c r="C21" i="68"/>
  <c r="A21" i="68"/>
  <c r="A21" i="58"/>
  <c r="B1" i="68"/>
  <c r="B5" i="58"/>
  <c r="D5" i="58" s="1"/>
  <c r="B29" i="68"/>
  <c r="A17" i="58"/>
  <c r="B6" i="68"/>
  <c r="A25" i="58"/>
  <c r="A5" i="58"/>
  <c r="D17" i="58"/>
  <c r="E3" i="63"/>
  <c r="B9" i="58"/>
  <c r="D9" i="58"/>
  <c r="H2" i="63"/>
  <c r="E2" i="63"/>
  <c r="B9" i="63"/>
  <c r="A9" i="58"/>
  <c r="B3" i="63"/>
  <c r="B13" i="58"/>
  <c r="D2" i="59"/>
  <c r="B5" i="63"/>
  <c r="A13" i="58"/>
  <c r="D1" i="59"/>
  <c r="B4" i="63"/>
  <c r="B8" i="63"/>
  <c r="B6" i="63"/>
  <c r="B7" i="63"/>
  <c r="A15" i="68"/>
  <c r="AH18" i="79" l="1"/>
  <c r="F19" i="79"/>
  <c r="BD21" i="79"/>
  <c r="M22" i="79"/>
  <c r="AX18" i="79"/>
  <c r="L19" i="79"/>
  <c r="AC18" i="79"/>
  <c r="D19" i="79"/>
  <c r="H18" i="79"/>
  <c r="AN17" i="79"/>
  <c r="BI19" i="79"/>
  <c r="N20" i="79"/>
  <c r="O19" i="79"/>
  <c r="BO18" i="79"/>
  <c r="BK18" i="75"/>
  <c r="J19" i="75"/>
  <c r="E17" i="75"/>
  <c r="AI16" i="75"/>
  <c r="D18" i="75"/>
  <c r="AC17" i="75"/>
  <c r="P44" i="77" s="1"/>
  <c r="A19" i="58"/>
  <c r="H5" i="63"/>
  <c r="A41" i="63"/>
  <c r="A42" i="63" s="1"/>
  <c r="A43" i="63" s="1"/>
  <c r="A45" i="63" s="1"/>
  <c r="A53" i="63" s="1"/>
  <c r="AH19" i="79" l="1"/>
  <c r="F20" i="79"/>
  <c r="BO19" i="79"/>
  <c r="O20" i="79"/>
  <c r="N21" i="79"/>
  <c r="BI20" i="79"/>
  <c r="D20" i="79"/>
  <c r="AC19" i="79"/>
  <c r="AX19" i="79"/>
  <c r="L20" i="79"/>
  <c r="M23" i="79"/>
  <c r="BD22" i="79"/>
  <c r="H19" i="79"/>
  <c r="AN18" i="79"/>
  <c r="BK19" i="75"/>
  <c r="J20" i="75"/>
  <c r="E18" i="75"/>
  <c r="AI17" i="75"/>
  <c r="D19" i="75"/>
  <c r="AC18" i="75"/>
  <c r="P45" i="77" s="1"/>
  <c r="A55" i="63"/>
  <c r="A56" i="63" s="1"/>
  <c r="A57" i="63" s="1"/>
  <c r="A58" i="63" s="1"/>
  <c r="A59" i="63" s="1"/>
  <c r="A60" i="63" s="1"/>
  <c r="A61" i="63" s="1"/>
  <c r="A62" i="63" s="1"/>
  <c r="A63" i="63" s="1"/>
  <c r="F21" i="79" l="1"/>
  <c r="AH20" i="79"/>
  <c r="BD23" i="79"/>
  <c r="M24" i="79"/>
  <c r="AX20" i="79"/>
  <c r="L21" i="79"/>
  <c r="AC20" i="79"/>
  <c r="D21" i="79"/>
  <c r="BI21" i="79"/>
  <c r="N22" i="79"/>
  <c r="O21" i="79"/>
  <c r="BO20" i="79"/>
  <c r="AN19" i="79"/>
  <c r="H20" i="79"/>
  <c r="BK20" i="75"/>
  <c r="J21" i="75"/>
  <c r="E19" i="75"/>
  <c r="AI18" i="75"/>
  <c r="D20" i="75"/>
  <c r="AC19" i="75"/>
  <c r="P46" i="77" s="1"/>
  <c r="B11" i="64"/>
  <c r="B10" i="64"/>
  <c r="B9" i="64"/>
  <c r="B4" i="64"/>
  <c r="B6" i="64"/>
  <c r="F22" i="79" l="1"/>
  <c r="AH21" i="79"/>
  <c r="H21" i="79"/>
  <c r="AN20" i="79"/>
  <c r="O22" i="79"/>
  <c r="BO21" i="79"/>
  <c r="L22" i="79"/>
  <c r="AX21" i="79"/>
  <c r="N23" i="79"/>
  <c r="BI22" i="79"/>
  <c r="D22" i="79"/>
  <c r="AC21" i="79"/>
  <c r="M25" i="79"/>
  <c r="BD24" i="79"/>
  <c r="J22" i="75"/>
  <c r="BK21" i="75"/>
  <c r="E20" i="75"/>
  <c r="AI19" i="75"/>
  <c r="D21" i="75"/>
  <c r="AC20" i="75"/>
  <c r="P47" i="77" s="1"/>
  <c r="F23" i="79" l="1"/>
  <c r="AH22" i="79"/>
  <c r="BI23" i="79"/>
  <c r="N24" i="79"/>
  <c r="BD25" i="79"/>
  <c r="M26" i="79"/>
  <c r="AC22" i="79"/>
  <c r="D23" i="79"/>
  <c r="AX22" i="79"/>
  <c r="L23" i="79"/>
  <c r="O23" i="79"/>
  <c r="BO22" i="79"/>
  <c r="AN21" i="79"/>
  <c r="H22" i="79"/>
  <c r="BK22" i="75"/>
  <c r="J23" i="75"/>
  <c r="E21" i="75"/>
  <c r="AI20" i="75"/>
  <c r="D22" i="75"/>
  <c r="AC21" i="75"/>
  <c r="P48" i="77" s="1"/>
  <c r="AH23" i="79" l="1"/>
  <c r="F24" i="79"/>
  <c r="H23" i="79"/>
  <c r="AN22" i="79"/>
  <c r="BO23" i="79"/>
  <c r="O24" i="79"/>
  <c r="D24" i="79"/>
  <c r="AC23" i="79"/>
  <c r="M27" i="79"/>
  <c r="BD26" i="79"/>
  <c r="N25" i="79"/>
  <c r="BI24" i="79"/>
  <c r="L24" i="79"/>
  <c r="AX23" i="79"/>
  <c r="BK23" i="75"/>
  <c r="J24" i="75"/>
  <c r="E22" i="75"/>
  <c r="AI21" i="75"/>
  <c r="D23" i="75"/>
  <c r="AC22" i="75"/>
  <c r="P49" i="77" s="1"/>
  <c r="AH24" i="79" l="1"/>
  <c r="F25" i="79"/>
  <c r="AX24" i="79"/>
  <c r="L25" i="79"/>
  <c r="BI25" i="79"/>
  <c r="N26" i="79"/>
  <c r="BD27" i="79"/>
  <c r="M28" i="79"/>
  <c r="BD28" i="79" s="1"/>
  <c r="AC24" i="79"/>
  <c r="D25" i="79"/>
  <c r="BO24" i="79"/>
  <c r="O25" i="79"/>
  <c r="AN23" i="79"/>
  <c r="H24" i="79"/>
  <c r="BK24" i="75"/>
  <c r="J25" i="75"/>
  <c r="E23" i="75"/>
  <c r="AI22" i="75"/>
  <c r="D24" i="75"/>
  <c r="AC23" i="75"/>
  <c r="P50" i="77" s="1"/>
  <c r="F26" i="79" l="1"/>
  <c r="AH25" i="79"/>
  <c r="BO25" i="79"/>
  <c r="O26" i="79"/>
  <c r="H25" i="79"/>
  <c r="AN24" i="79"/>
  <c r="D26" i="79"/>
  <c r="AC25" i="79"/>
  <c r="N27" i="79"/>
  <c r="BI26" i="79"/>
  <c r="L26" i="79"/>
  <c r="AX25" i="79"/>
  <c r="BK25" i="75"/>
  <c r="J26" i="75"/>
  <c r="E24" i="75"/>
  <c r="AI23" i="75"/>
  <c r="D25" i="75"/>
  <c r="AC24" i="75"/>
  <c r="P51" i="77" s="1"/>
  <c r="AH26" i="79" l="1"/>
  <c r="F27" i="79"/>
  <c r="AX26" i="79"/>
  <c r="L27" i="79"/>
  <c r="BI27" i="79"/>
  <c r="N28" i="79"/>
  <c r="BI28" i="79" s="1"/>
  <c r="AC26" i="79"/>
  <c r="D27" i="79"/>
  <c r="H26" i="79"/>
  <c r="AN25" i="79"/>
  <c r="O27" i="79"/>
  <c r="BO26" i="79"/>
  <c r="BK26" i="75"/>
  <c r="J27" i="75"/>
  <c r="E25" i="75"/>
  <c r="AI24" i="75"/>
  <c r="D26" i="75"/>
  <c r="AC25" i="75"/>
  <c r="P52" i="77" s="1"/>
  <c r="AH27" i="79" l="1"/>
  <c r="F28" i="79"/>
  <c r="AH28" i="79" s="1"/>
  <c r="D28" i="79"/>
  <c r="AC28" i="79" s="1"/>
  <c r="AC27" i="79"/>
  <c r="BO27" i="79"/>
  <c r="O28" i="79"/>
  <c r="BO28" i="79" s="1"/>
  <c r="H27" i="79"/>
  <c r="AN26" i="79"/>
  <c r="L28" i="79"/>
  <c r="AX28" i="79" s="1"/>
  <c r="AX27" i="79"/>
  <c r="BK27" i="75"/>
  <c r="J28" i="75"/>
  <c r="E26" i="75"/>
  <c r="AI25" i="75"/>
  <c r="D27" i="75"/>
  <c r="AC26" i="75"/>
  <c r="P53" i="77" s="1"/>
  <c r="H28" i="79" l="1"/>
  <c r="AN28" i="79" s="1"/>
  <c r="AN27" i="79"/>
  <c r="BK28" i="75"/>
  <c r="E27" i="75"/>
  <c r="AI26" i="75"/>
  <c r="D28" i="75"/>
  <c r="AC28" i="75" s="1"/>
  <c r="P55" i="77" s="1"/>
  <c r="AC27" i="75"/>
  <c r="P54" i="77" s="1"/>
  <c r="E28" i="75" l="1"/>
  <c r="AI28" i="75" s="1"/>
  <c r="AI27" i="7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<sst xmlns="http://schemas.openxmlformats.org/spreadsheetml/2006/main" count="3052" uniqueCount="1748">
  <si>
    <t>BASIC SUMMARY OF RESTORATION PROCESS; (Quick version).</t>
  </si>
  <si>
    <t>JOB</t>
  </si>
  <si>
    <t>Introduction, Analysis &amp; Verification</t>
  </si>
  <si>
    <t>Introduction, Analysis &amp; Verification  /source/referred by:</t>
  </si>
  <si>
    <t>Status Notes / %</t>
  </si>
  <si>
    <t xml:space="preserve">Who is the Insurance Company ?!? </t>
  </si>
  <si>
    <t>POI</t>
  </si>
  <si>
    <t>Does customer Comprehend Our Role in the process?</t>
  </si>
  <si>
    <t>Y</t>
  </si>
  <si>
    <t>Is this a COVERED INSURANCE Claim? Or Self Pay ?</t>
  </si>
  <si>
    <t>IS THE DAMAGE $ MORE THAN THE DEDUCTIBLE?</t>
  </si>
  <si>
    <t>Do they have coverage; for AOB? = POLICY &amp; DEC PAGE</t>
  </si>
  <si>
    <t>Contracts &amp; Documentation</t>
  </si>
  <si>
    <t xml:space="preserve"> Contracts &amp; Documentation </t>
  </si>
  <si>
    <t>Has Customer been fully advised of Contract Contents?</t>
  </si>
  <si>
    <t>Has Customer had a full Consultation to Our Terms &amp; Conditions?</t>
  </si>
  <si>
    <t>DOC</t>
  </si>
  <si>
    <t>Does Customer FULLY Agree to Terms &amp;Conditions? Signed / Initials?</t>
  </si>
  <si>
    <t>Notary Page explained/ Fast track</t>
  </si>
  <si>
    <t>mou</t>
  </si>
  <si>
    <t>Company investment (dollars, time ,materials)into their Project?</t>
  </si>
  <si>
    <t>Mutual trust , cooperation &amp; confidence</t>
  </si>
  <si>
    <t>CLAIM REPORTING;DOES THE CUSTOMER HAVE REQUIRED INFO?</t>
  </si>
  <si>
    <t>INS</t>
  </si>
  <si>
    <t>Insurer Mitigation / DMO / CPS Approval Info Sheet</t>
  </si>
  <si>
    <t>PICS</t>
  </si>
  <si>
    <r>
      <t xml:space="preserve">Create </t>
    </r>
    <r>
      <rPr>
        <i/>
        <u/>
        <sz val="14"/>
        <color rgb="FF000000"/>
        <rFont val="Arial Narrow"/>
        <family val="2"/>
      </rPr>
      <t>ENCIRCLE</t>
    </r>
    <r>
      <rPr>
        <b/>
        <i/>
        <u/>
        <sz val="14"/>
        <color rgb="FF000000"/>
        <rFont val="Arial Narrow"/>
        <family val="2"/>
      </rPr>
      <t xml:space="preserve"> project      (Pictures critical part of PAYMENTprocess!</t>
    </r>
  </si>
  <si>
    <t>mit</t>
  </si>
  <si>
    <t>Mitigation &amp; Demolition</t>
  </si>
  <si>
    <t>Mitigation &amp; Demolition   (ROOM LABELS POSTED)</t>
  </si>
  <si>
    <t>Roof &amp; EXT Mitigation  TEMPORARY &amp; EMERGENCY REPAIRS</t>
  </si>
  <si>
    <t>Contents_ item list_; storage details; security explained?</t>
  </si>
  <si>
    <t>Interior Mitigation; household disruption explained?</t>
  </si>
  <si>
    <t>NA</t>
  </si>
  <si>
    <t>HMR / Secondary Damages; Equipment &amp; Electricity $</t>
  </si>
  <si>
    <t>esx</t>
  </si>
  <si>
    <t xml:space="preserve"> Estimates</t>
  </si>
  <si>
    <t xml:space="preserve"> Estimates   (Inspection/Scope Form)  </t>
  </si>
  <si>
    <t xml:space="preserve"> SKETCH/DRAWING;[1] sheet per floor</t>
  </si>
  <si>
    <t xml:space="preserve">Interior  &amp;  EXTERIOR REBUILD  </t>
  </si>
  <si>
    <t>EXTERIOR MITIGATION</t>
  </si>
  <si>
    <t>INTERIOR Mitigation &amp; Demolition</t>
  </si>
  <si>
    <t>Insurance Company Meetings</t>
  </si>
  <si>
    <t>adj</t>
  </si>
  <si>
    <r>
      <t xml:space="preserve">Docs for adjuster meeting; Print &amp; bind docs </t>
    </r>
    <r>
      <rPr>
        <sz val="12"/>
        <rFont val="Arial Narrow"/>
        <family val="2"/>
      </rPr>
      <t>BE PRESENT WHEN ADJUSTER VISITS The PROPERTY.</t>
    </r>
  </si>
  <si>
    <t>Cashflow    General Contractor / Subcontracts</t>
  </si>
  <si>
    <t xml:space="preserve"> Cashflow                  General Contractor / Subcontracts </t>
  </si>
  <si>
    <t>job</t>
  </si>
  <si>
    <t>Contents</t>
  </si>
  <si>
    <r>
      <rPr>
        <sz val="12"/>
        <rFont val="Arial Black"/>
        <family val="2"/>
      </rPr>
      <t xml:space="preserve">&amp;                 </t>
    </r>
    <r>
      <rPr>
        <sz val="12"/>
        <rFont val="Arial"/>
        <family val="2"/>
        <scheme val="minor"/>
      </rPr>
      <t>EXterior Mitigation &amp; Demolition</t>
    </r>
  </si>
  <si>
    <t>Interior Mitigation &amp; Demolition</t>
  </si>
  <si>
    <t>Closeout                  Interior Mitigation &amp; Demolition</t>
  </si>
  <si>
    <t>Rebuild</t>
  </si>
  <si>
    <t>Does customer Comprehend DEDUCTABLE PAYMENT?       PAID____</t>
  </si>
  <si>
    <t>Customer full Consultation to Our Terms &amp; Conditions? Comprehend Our Role in process?</t>
  </si>
  <si>
    <t>CONTRACT SIGNED / Notary Page explained/ Fast track</t>
  </si>
  <si>
    <t>Mutual trust/cooperation &amp; confidence/Company investment dollars, time ,materials?</t>
  </si>
  <si>
    <t>EGV</t>
  </si>
  <si>
    <t xml:space="preserve">Order REPORT ; Eagleview Roof/ Siding / PLUMBERS / FIRE  / POLICE </t>
  </si>
  <si>
    <r>
      <t xml:space="preserve">Create </t>
    </r>
    <r>
      <rPr>
        <i/>
        <u/>
        <sz val="14"/>
        <color rgb="FF000000"/>
        <rFont val="Arial Narrow"/>
        <family val="2"/>
      </rPr>
      <t>ENCIRCLE</t>
    </r>
    <r>
      <rPr>
        <b/>
        <i/>
        <u/>
        <sz val="14"/>
        <color rgb="FF000000"/>
        <rFont val="Arial Narrow"/>
        <family val="2"/>
      </rPr>
      <t xml:space="preserve"> project; ENTER NEW CUSTOMER INFO; SHARE 2 TEAM</t>
    </r>
  </si>
  <si>
    <t>Create ENCIRCLE FLOOR PLAN &amp; VERIFY COMPLETE</t>
  </si>
  <si>
    <t>EXCEL</t>
  </si>
  <si>
    <t>CREATE EXCEL FILE; Copy &amp; Paste DATA from Encircle</t>
  </si>
  <si>
    <t>RUN EXCEL MACRO &amp; VERIFY</t>
  </si>
  <si>
    <t>CREATE &amp; SEND; MIT EQUIPMENT SETUP / CPS / ROOMS SCOPE FORM /</t>
  </si>
  <si>
    <t>CREATE XACTIMATE PROJECT; Copy &amp; Paste DATA from Encircle</t>
  </si>
  <si>
    <t>GET Inspection/Scope Form [ ENCIRCLE or Genius Scan]</t>
  </si>
  <si>
    <t>IMPORT The ENCIRCLE FLOOR PLAN to XACTIMATE/ CREATE PROJECT SKETCH</t>
  </si>
  <si>
    <t>Insurance Company Meetings ENCIRCLE FLOOR PLAN &amp; SCOPE SHEET</t>
  </si>
  <si>
    <r>
      <t xml:space="preserve">Adjuster meeting DOCS; Print &amp; bind docs      / </t>
    </r>
    <r>
      <rPr>
        <sz val="12"/>
        <rFont val="Arial Narrow"/>
        <family val="2"/>
      </rPr>
      <t>PRESENT FOR ADJUSTER VISITS</t>
    </r>
  </si>
  <si>
    <r>
      <t>ENCIRLE / EXCEL / XACTIMATE REPORTS: …</t>
    </r>
    <r>
      <rPr>
        <sz val="14"/>
        <color theme="1"/>
        <rFont val="Arial Narrow"/>
        <family val="2"/>
      </rPr>
      <t>Retrieve/DOWNLOAD REPORTS; (</t>
    </r>
    <r>
      <rPr>
        <sz val="12"/>
        <color theme="1"/>
        <rFont val="Arial Narrow"/>
        <family val="2"/>
      </rPr>
      <t>Create as needed</t>
    </r>
    <r>
      <rPr>
        <sz val="14"/>
        <color theme="1"/>
        <rFont val="Arial Narrow"/>
        <family val="2"/>
      </rPr>
      <t>)</t>
    </r>
  </si>
  <si>
    <t>MIT …. Ext &amp; INT …...CPS….... REPL = CON …..... REBUILD</t>
  </si>
  <si>
    <t xml:space="preserve"> EMAIL Estimates &amp; REPORTS to Insurer.  </t>
  </si>
  <si>
    <t>Followup &amp; Collect Payments</t>
  </si>
  <si>
    <t>BASIC JOB WORKFLOW</t>
  </si>
  <si>
    <t>Has Customer had a full Consultation to  WORK PROCESS</t>
  </si>
  <si>
    <t>explain</t>
  </si>
  <si>
    <t>CPS; storage details; security explained?</t>
  </si>
  <si>
    <t>INT MIT DMO household disruption?</t>
  </si>
  <si>
    <t>MIT EQUIPMENT RUNNING (3 DAYS); ELECTRIC BILL REIMBURSEMENT</t>
  </si>
  <si>
    <r>
      <t xml:space="preserve">Create </t>
    </r>
    <r>
      <rPr>
        <i/>
        <u/>
        <sz val="14"/>
        <color rgb="FF000000"/>
        <rFont val="Arial Narrow"/>
        <family val="2"/>
      </rPr>
      <t>ENCIRCLE</t>
    </r>
    <r>
      <rPr>
        <b/>
        <i/>
        <u/>
        <sz val="14"/>
        <color rgb="FF000000"/>
        <rFont val="Arial Narrow"/>
        <family val="2"/>
      </rPr>
      <t xml:space="preserve"> project      </t>
    </r>
    <r>
      <rPr>
        <b/>
        <i/>
        <u/>
        <sz val="12"/>
        <color rgb="FF000000"/>
        <rFont val="Arial Narrow"/>
        <family val="2"/>
      </rPr>
      <t>(Pictures critical part of PAYMENTprocess!)</t>
    </r>
  </si>
  <si>
    <t>CREW TO   …...... JOB</t>
  </si>
  <si>
    <t>Create &amp; Post room Labels            (Traffic Area  = foot coverings)</t>
  </si>
  <si>
    <t xml:space="preserve"> Verify &amp; Add Rooms to Encircle; as needed; Verify</t>
  </si>
  <si>
    <t>Take Room Overview Pics =      ….   Job Scope FORM</t>
  </si>
  <si>
    <t>Inspection/Scope Form [Send to ENCIRCLE or via Genius scan]</t>
  </si>
  <si>
    <t>Take CPS # 1 Pics contents Overview Pics ... (CPS#2, Cps#3, CPS#4)</t>
  </si>
  <si>
    <r>
      <t>Scan/Create Floor Plan / Submit to Encircle; /</t>
    </r>
    <r>
      <rPr>
        <sz val="14"/>
        <rFont val="Arial"/>
        <family val="2"/>
        <scheme val="minor"/>
      </rPr>
      <t xml:space="preserve"> Print Copy for Adjuster</t>
    </r>
  </si>
  <si>
    <t>MITIGATION CHECKLIST/WORK  FLOW</t>
  </si>
  <si>
    <t>Set Up Basic Equipment….... / ....... Protect Contents, Floors, &amp; Walls</t>
  </si>
  <si>
    <t>Roof &amp; EXT / Interior Mitigation  TEMPORARY &amp; EMERGENCY REPAIRS</t>
  </si>
  <si>
    <t>INTERIOR Mitigation &amp; Demolition; household disruption explained?</t>
  </si>
  <si>
    <t xml:space="preserve">Interior  &amp;  EXTERIOR REBUILD    Estimates   (Inspection/Scope Forms)   </t>
  </si>
  <si>
    <t>Run Excel Macro; create Templates &amp; Subfolders</t>
  </si>
  <si>
    <r>
      <t xml:space="preserve">Enter Room Sizes (from Encircle Floor Plan) &amp; Damage Percentages %: @ </t>
    </r>
    <r>
      <rPr>
        <b/>
        <sz val="12"/>
        <rFont val="Arial"/>
        <family val="2"/>
        <scheme val="minor"/>
      </rPr>
      <t>jobinfo2</t>
    </r>
  </si>
  <si>
    <t>Calculate MIT Equipment (MITEqpmnt ALL) &amp; Deliver To Jobsite/Set Up Equipment</t>
  </si>
  <si>
    <t>Calculate CPS Supplies &amp; Deliver to Jobsite…..... Packout Contents; boxes/tape/wrap</t>
  </si>
  <si>
    <t>Email # 1                         1 &amp; 2 .    CONTRACT        . 3.    W9      .4. JOB VERIFICATION /SOURCE OF LOSS</t>
  </si>
  <si>
    <t>5.   MIT.. CPS .. REBUILD ,,, REPLACE ITEMS      6. XACT INVOICE &amp; ESX</t>
  </si>
  <si>
    <t xml:space="preserve">  Email  # 2  …   7..ROOMS Overview …./.. 8. MIT CPS REBUILD REPLACE  /… 9. TMPL30  /…10 OTHER</t>
  </si>
  <si>
    <t>Adjuster Meeting… Onsite or Phone Conference</t>
  </si>
  <si>
    <t>Subcontract Rebuild Work</t>
  </si>
  <si>
    <t>OFFICE QUICKLIST</t>
  </si>
  <si>
    <t>INITIAL DOCS IN ( to start claim)</t>
  </si>
  <si>
    <r>
      <t xml:space="preserve">VERIFY / ASSESS DAMAGE; Full Consultation to Our Terms/Conditions?  </t>
    </r>
    <r>
      <rPr>
        <b/>
        <u/>
        <sz val="14"/>
        <color rgb="FF000000"/>
        <rFont val="Arial Narrow"/>
        <family val="2"/>
      </rPr>
      <t>MOU</t>
    </r>
    <r>
      <rPr>
        <u/>
        <sz val="14"/>
        <color rgb="FF000000"/>
        <rFont val="Arial Narrow"/>
        <family val="2"/>
      </rPr>
      <t xml:space="preserve">    Our Role in process?</t>
    </r>
  </si>
  <si>
    <t>REQUEST IN &amp; OUT</t>
  </si>
  <si>
    <r>
      <rPr>
        <b/>
        <i/>
        <u/>
        <sz val="14"/>
        <color rgb="FF000000"/>
        <rFont val="Arial Narrow"/>
        <family val="2"/>
      </rPr>
      <t>POLICY &amp; DEC PAGE</t>
    </r>
    <r>
      <rPr>
        <i/>
        <u/>
        <sz val="14"/>
        <color rgb="FF000000"/>
        <rFont val="Arial Narrow"/>
        <family val="2"/>
      </rPr>
      <t xml:space="preserve"> = ACV or Replacement</t>
    </r>
    <r>
      <rPr>
        <b/>
        <i/>
        <u/>
        <sz val="14"/>
        <color rgb="FF000000"/>
        <rFont val="Arial Narrow"/>
        <family val="2"/>
      </rPr>
      <t xml:space="preserve"> </t>
    </r>
    <r>
      <rPr>
        <i/>
        <u/>
        <sz val="14"/>
        <color rgb="FF000000"/>
        <rFont val="Arial Narrow"/>
        <family val="2"/>
      </rPr>
      <t xml:space="preserve"> Do they have coverage;</t>
    </r>
    <r>
      <rPr>
        <b/>
        <i/>
        <u/>
        <sz val="14"/>
        <color rgb="FF000000"/>
        <rFont val="Arial Narrow"/>
        <family val="2"/>
      </rPr>
      <t xml:space="preserve"> </t>
    </r>
  </si>
  <si>
    <t>REQUEST IN</t>
  </si>
  <si>
    <r>
      <t>Does customer Comprehend</t>
    </r>
    <r>
      <rPr>
        <b/>
        <i/>
        <u/>
        <sz val="14"/>
        <color rgb="FF000000"/>
        <rFont val="Arial Narrow"/>
        <family val="2"/>
      </rPr>
      <t xml:space="preserve">  AOB?     DEDUCTABLE PAYMENT?       PAID_</t>
    </r>
    <r>
      <rPr>
        <i/>
        <u/>
        <sz val="14"/>
        <color rgb="FF000000"/>
        <rFont val="Arial Narrow"/>
        <family val="2"/>
      </rPr>
      <t>___</t>
    </r>
  </si>
  <si>
    <r>
      <t>Create ENCIRCLE project; CONTRACT SIGNED</t>
    </r>
    <r>
      <rPr>
        <sz val="12"/>
        <rFont val="Arial"/>
        <family val="2"/>
        <scheme val="minor"/>
      </rPr>
      <t xml:space="preserve"> / Notary Page explained = Fast track</t>
    </r>
    <r>
      <rPr>
        <b/>
        <i/>
        <u/>
        <sz val="12"/>
        <rFont val="Arial"/>
        <family val="2"/>
        <scheme val="minor"/>
      </rPr>
      <t xml:space="preserve"> ….AOB?  </t>
    </r>
  </si>
  <si>
    <t>REQUEST SENT &amp; IN</t>
  </si>
  <si>
    <t xml:space="preserve">JOBSITE VERIFICATION PICS &amp; ROOMS VIDEO …..&amp;  SHORT ROOM LIST...   (upon initial visit)  </t>
  </si>
  <si>
    <t>CREATE</t>
  </si>
  <si>
    <t>INITIAL DOCS OUT TO CUSTOMER ( to start claim)</t>
  </si>
  <si>
    <r>
      <rPr>
        <b/>
        <sz val="12"/>
        <color rgb="FF000000"/>
        <rFont val="Arial"/>
        <family val="2"/>
        <scheme val="minor"/>
      </rPr>
      <t>CLAIM REPORTING Info Sheet;Insurer Approval [</t>
    </r>
    <r>
      <rPr>
        <sz val="12"/>
        <color rgb="FF000000"/>
        <rFont val="Arial"/>
        <family val="2"/>
        <scheme val="minor"/>
      </rPr>
      <t>Mitigation/DMO/CPS] DOCUMENT CONTACT</t>
    </r>
  </si>
  <si>
    <t>MOU SENT OUT TO CUSTOMER</t>
  </si>
  <si>
    <t xml:space="preserve"> INITIAL REPORTS/DOCS GENERATED ( to start claim) </t>
  </si>
  <si>
    <t xml:space="preserve">Order REPORT ..; Eagleview Roof / …. Siding  / ….. PLUMBERS  / …. FIRE  / …..POLICE </t>
  </si>
  <si>
    <t>ENCIRCLE FLOOR PLAN         …...................         CREATED @ JOBSITE</t>
  </si>
  <si>
    <r>
      <t xml:space="preserve">Create </t>
    </r>
    <r>
      <rPr>
        <i/>
        <u/>
        <sz val="14"/>
        <color rgb="FF000000"/>
        <rFont val="Arial Narrow"/>
        <family val="2"/>
      </rPr>
      <t>ENCIRCLE</t>
    </r>
    <r>
      <rPr>
        <b/>
        <i/>
        <u/>
        <sz val="14"/>
        <color rgb="FF000000"/>
        <rFont val="Arial Narrow"/>
        <family val="2"/>
      </rPr>
      <t xml:space="preserve"> Project;   ROOM LISTS…..       SHARE 2 TEAM     Option ( V2 then Merge)</t>
    </r>
  </si>
  <si>
    <r>
      <t xml:space="preserve">SELECT JOB TYPE   per </t>
    </r>
    <r>
      <rPr>
        <i/>
        <u/>
        <sz val="14"/>
        <color rgb="FF000000"/>
        <rFont val="Arial Narrow"/>
        <family val="2"/>
      </rPr>
      <t>STOCK ROOM LISTS;</t>
    </r>
    <r>
      <rPr>
        <b/>
        <i/>
        <u/>
        <sz val="14"/>
        <color rgb="FF000000"/>
        <rFont val="Arial Narrow"/>
        <family val="2"/>
      </rPr>
      <t xml:space="preserve"> </t>
    </r>
    <r>
      <rPr>
        <i/>
        <u/>
        <sz val="14"/>
        <color rgb="FF000000"/>
        <rFont val="Arial Narrow"/>
        <family val="2"/>
      </rPr>
      <t xml:space="preserve"> =   WTR / FIRE    or  RFG  &amp; WTR</t>
    </r>
  </si>
  <si>
    <t>Determine / Input job Room names per jobsite visit      ROOM ORDER SET-UP</t>
  </si>
  <si>
    <t>GENERATE  ROOM LABELS  &amp;   CPS BOX LABELS ;  EMAIL OUT</t>
  </si>
  <si>
    <t>100 ROOMS Overview / 360   =    Scope Form</t>
  </si>
  <si>
    <t xml:space="preserve">400 SOURCE OF LOSS      500 CPS DAY 1  / 2 / 3 / 4     </t>
  </si>
  <si>
    <t xml:space="preserve">800 MIT W.I.P. &amp;  EQPT               Mitigation LABELS (Demolition)    </t>
  </si>
  <si>
    <t>READINGS DAY  1 / 2  / 3  / 4 …  6000 MC    &amp;    7000 RHT+GPP</t>
  </si>
  <si>
    <t>IMPORT &amp; EDIT The ENCIRCLE FLOOR PLAN                (PRINT AS NEEDED)</t>
  </si>
  <si>
    <t>IN</t>
  </si>
  <si>
    <t xml:space="preserve">(UPDATE AS NEEDED) CREATE ROOM Names LISTS in ENCIRCLE &amp; EXCEL                </t>
  </si>
  <si>
    <r>
      <rPr>
        <b/>
        <sz val="14"/>
        <color theme="1"/>
        <rFont val="Arial"/>
        <family val="2"/>
        <scheme val="minor"/>
      </rPr>
      <t>RUN EXCEL MACRO</t>
    </r>
    <r>
      <rPr>
        <b/>
        <sz val="14"/>
        <rFont val="Arial"/>
        <family val="2"/>
        <scheme val="minor"/>
      </rPr>
      <t xml:space="preserve"> &amp; VERIFY TEMPLATES</t>
    </r>
  </si>
  <si>
    <t xml:space="preserve">AUTOMATE THE FOLLOWING </t>
  </si>
  <si>
    <t>GENERATE LABELS = ROOMS / CPS BOXES / MITIGATION EQUIPTMENT PLACEMENT; ….</t>
  </si>
  <si>
    <t>EMAIL OUT</t>
  </si>
  <si>
    <t>RUN EXCEL MACRO 4 MITIGATION WORK &amp; EQUIPMENT</t>
  </si>
  <si>
    <t>CREATE &amp; SEND; ROOMS SCOPE FORM                   (FUTURE = 360 CAMERA)</t>
  </si>
  <si>
    <t xml:space="preserve"> Mitigation LABELS (Demolition)    </t>
  </si>
  <si>
    <t>Calculate MIT Equipment (MIT Eqpmnt ALL) &amp; Deliver To Jobsite/Set Up Equipment</t>
  </si>
  <si>
    <t>CREATE &amp; SEND; MIT EQUIPMENT SETUP  WORK &amp; EQUIPMENT FORM</t>
  </si>
  <si>
    <t xml:space="preserve">Calculate/Estimate CPS Supplies </t>
  </si>
  <si>
    <t>Order &amp; Deliver to Jobsite…..... Packout Supplies =  boxes / tape / shrink wrap</t>
  </si>
  <si>
    <t>GET Inspection/Scope Form [ ENCIRCLE or Genius Scan] sent from app</t>
  </si>
  <si>
    <t>JOBSITE FLOW SHEET</t>
  </si>
  <si>
    <t xml:space="preserve">ACCESS or Create ENCIRCLE project;  SHARE 2 TEAM </t>
  </si>
  <si>
    <t xml:space="preserve"> Create ENCIRCLE FLOOR PLAN &amp; VERIFY COMPLETE </t>
  </si>
  <si>
    <t xml:space="preserve">Customer </t>
  </si>
  <si>
    <t>Property-Owner Name</t>
  </si>
  <si>
    <t>Enter info here</t>
  </si>
  <si>
    <t>ADD SOS LINK</t>
  </si>
  <si>
    <t>Property address: street</t>
  </si>
  <si>
    <t>New Customer Info required</t>
  </si>
  <si>
    <t>NEEDS TO SELF POPULATE</t>
  </si>
  <si>
    <t>LINK TO VIDEOS</t>
  </si>
  <si>
    <t>Property city, state, zip</t>
  </si>
  <si>
    <t>BEFORE AND AFTER P[CS</t>
  </si>
  <si>
    <t>Customer Email</t>
  </si>
  <si>
    <t>CLE ATL NY NC NY</t>
  </si>
  <si>
    <t>Cst-owner Phone#</t>
  </si>
  <si>
    <t>Co-Owner.cst#2</t>
  </si>
  <si>
    <t>TBD</t>
  </si>
  <si>
    <t>cst ph # 2</t>
  </si>
  <si>
    <t>RFG WIP…CURRENT JOBS</t>
  </si>
  <si>
    <t>Cst address # 2</t>
  </si>
  <si>
    <t>SIGNAGE</t>
  </si>
  <si>
    <t>city, state-cst#2</t>
  </si>
  <si>
    <t>email-cst #2</t>
  </si>
  <si>
    <t>Loss Info</t>
  </si>
  <si>
    <t>Cause of Loss</t>
  </si>
  <si>
    <t>Wind = Roof</t>
  </si>
  <si>
    <t xml:space="preserve">Water Damage=WTR </t>
  </si>
  <si>
    <t>Fire Smoke</t>
  </si>
  <si>
    <t>Wind=Tree</t>
  </si>
  <si>
    <t>Hurricane =HURR</t>
  </si>
  <si>
    <t>date of loss</t>
  </si>
  <si>
    <t xml:space="preserve">rebuild  type </t>
  </si>
  <si>
    <t>rebuild  type 1</t>
  </si>
  <si>
    <t>interior repairs LVL2</t>
  </si>
  <si>
    <t>roofing shingles replacement</t>
  </si>
  <si>
    <t>fencing</t>
  </si>
  <si>
    <t>rebuild  type 2</t>
  </si>
  <si>
    <t>interior repairs LVL1</t>
  </si>
  <si>
    <t>interior repairs</t>
  </si>
  <si>
    <t>shed</t>
  </si>
  <si>
    <t>rebuild  type 3</t>
  </si>
  <si>
    <t>BASEMENT</t>
  </si>
  <si>
    <t>exterior repairs</t>
  </si>
  <si>
    <t>porch patio</t>
  </si>
  <si>
    <t>DEMO</t>
  </si>
  <si>
    <t>Mitigation</t>
  </si>
  <si>
    <t>Other Structures</t>
  </si>
  <si>
    <t>CPS</t>
  </si>
  <si>
    <t>Replacement</t>
  </si>
  <si>
    <t>CPS / CLN / CON/ CGN</t>
  </si>
  <si>
    <t>Year Built</t>
  </si>
  <si>
    <t>Contract Date</t>
  </si>
  <si>
    <t xml:space="preserve">pre 1980 </t>
  </si>
  <si>
    <t>post 1980</t>
  </si>
  <si>
    <t>Loss of use/ ALE</t>
  </si>
  <si>
    <t>sample cost 3</t>
  </si>
  <si>
    <t>Breathing issue</t>
  </si>
  <si>
    <t>doctor letter</t>
  </si>
  <si>
    <t>HMR</t>
  </si>
  <si>
    <t>lab test</t>
  </si>
  <si>
    <t xml:space="preserve">Insurance Co. Name </t>
  </si>
  <si>
    <t xml:space="preserve">    Insurance Company Supplied Info</t>
  </si>
  <si>
    <t>Per declaration pages</t>
  </si>
  <si>
    <t>34-H-6822C9-2</t>
  </si>
  <si>
    <t>Insurance Co.</t>
  </si>
  <si>
    <t xml:space="preserve">Claim # </t>
  </si>
  <si>
    <t>Assigned by Insurer</t>
  </si>
  <si>
    <t>policy #</t>
  </si>
  <si>
    <t>OFP DWF 7266580</t>
  </si>
  <si>
    <t>Email INS. co.</t>
  </si>
  <si>
    <t>DESK Adjuster DA</t>
  </si>
  <si>
    <t>DA Phone</t>
  </si>
  <si>
    <t>customer service rep</t>
  </si>
  <si>
    <t>DA Ph. Ext. #</t>
  </si>
  <si>
    <t>Hazel</t>
  </si>
  <si>
    <t xml:space="preserve">DA Email </t>
  </si>
  <si>
    <t>Field Adjuster Name</t>
  </si>
  <si>
    <t>5pm</t>
  </si>
  <si>
    <t>Phone # field adj</t>
  </si>
  <si>
    <t>Field adj email</t>
  </si>
  <si>
    <t>adj contents</t>
  </si>
  <si>
    <t>adj CPS phone #</t>
  </si>
  <si>
    <t>adj CPS email</t>
  </si>
  <si>
    <t>TMP adj</t>
  </si>
  <si>
    <t>TMP adj phone #</t>
  </si>
  <si>
    <t>adj TMP email</t>
  </si>
  <si>
    <t>ATT: Loss Draft Dept.</t>
  </si>
  <si>
    <t>address ins overnight mail</t>
  </si>
  <si>
    <t>city, state-zip ins</t>
  </si>
  <si>
    <t xml:space="preserve">Insurance Co. Phone </t>
  </si>
  <si>
    <t>Website Ins Co.</t>
  </si>
  <si>
    <t>Mailing   address INS</t>
  </si>
  <si>
    <t>Mail city, state, zip INS</t>
  </si>
  <si>
    <t>Leave Label/ID tag in place for each room/area until final completion !!!</t>
  </si>
  <si>
    <t>FAX Ins. Co</t>
  </si>
  <si>
    <t>NEW CUSTOMER #</t>
  </si>
  <si>
    <t>ROOM ID</t>
  </si>
  <si>
    <t>Scope</t>
  </si>
  <si>
    <t>Pics</t>
  </si>
  <si>
    <t>SOURCE of LOSS</t>
  </si>
  <si>
    <t>CPS #5</t>
  </si>
  <si>
    <t>DMO</t>
  </si>
  <si>
    <t>MITIGATION</t>
  </si>
  <si>
    <t>Floor 1</t>
  </si>
  <si>
    <t>Floor 2</t>
  </si>
  <si>
    <t>Affected Areas, Include Line of Sight room /areas</t>
  </si>
  <si>
    <t xml:space="preserve">  Room/Area 101  </t>
  </si>
  <si>
    <t>Foyer</t>
  </si>
  <si>
    <t>Stairs UP</t>
  </si>
  <si>
    <t>Basement</t>
  </si>
  <si>
    <t xml:space="preserve"> ROOM Name &amp; Number </t>
  </si>
  <si>
    <t>LOCATION &amp; Basic damage / work Description</t>
  </si>
  <si>
    <t xml:space="preserve">  Room/Area 102  </t>
  </si>
  <si>
    <t>Guest Closet</t>
  </si>
  <si>
    <t>Bathroom</t>
  </si>
  <si>
    <t>Stairs 1</t>
  </si>
  <si>
    <t>example # 0 = Master bedroom</t>
  </si>
  <si>
    <t xml:space="preserve"> Ceilings N corner </t>
  </si>
  <si>
    <t xml:space="preserve"> repair water damage  drywall paint </t>
  </si>
  <si>
    <t xml:space="preserve">  Room/Area 103  </t>
  </si>
  <si>
    <t>Front Hall</t>
  </si>
  <si>
    <t xml:space="preserve"> Hallway- up</t>
  </si>
  <si>
    <t>Storage</t>
  </si>
  <si>
    <t xml:space="preserve"> Scope</t>
  </si>
  <si>
    <t xml:space="preserve">   Pics</t>
  </si>
  <si>
    <t>Sketch</t>
  </si>
  <si>
    <t xml:space="preserve">  Room/Area 104  </t>
  </si>
  <si>
    <t>Living Room</t>
  </si>
  <si>
    <t>Linen CLST</t>
  </si>
  <si>
    <t>Hallway- DN</t>
  </si>
  <si>
    <t xml:space="preserve"> {#=_1_} </t>
  </si>
  <si>
    <t xml:space="preserve">                                                       {____} </t>
  </si>
  <si>
    <t xml:space="preserve"> {_______}     {_ _____} </t>
  </si>
  <si>
    <t xml:space="preserve">  Room/Area 105  </t>
  </si>
  <si>
    <t>STAIRS UP</t>
  </si>
  <si>
    <t>Dining Room</t>
  </si>
  <si>
    <t>Bedroom # 1</t>
  </si>
  <si>
    <t>Laundry</t>
  </si>
  <si>
    <t xml:space="preserve">   Room/Area 1   </t>
  </si>
  <si>
    <t xml:space="preserve">  Room/Area 106  </t>
  </si>
  <si>
    <t xml:space="preserve"> Hallway- DN</t>
  </si>
  <si>
    <t>Closet  BR # 1</t>
  </si>
  <si>
    <t>Utility</t>
  </si>
  <si>
    <t xml:space="preserve">  Room/Area 107  </t>
  </si>
  <si>
    <t>BATHROOM</t>
  </si>
  <si>
    <t>DEN</t>
  </si>
  <si>
    <t>Bedroom  # 2</t>
  </si>
  <si>
    <t>Man cave</t>
  </si>
  <si>
    <t xml:space="preserve">  Room/Area 8  </t>
  </si>
  <si>
    <t>FAMILY ROOM</t>
  </si>
  <si>
    <t>Closet  BR # 2</t>
  </si>
  <si>
    <t>Crawlspace</t>
  </si>
  <si>
    <t xml:space="preserve">  Room/Area 9  </t>
  </si>
  <si>
    <t>Kitchen</t>
  </si>
  <si>
    <t>Bedroom # 3</t>
  </si>
  <si>
    <t>EXTERIOR</t>
  </si>
  <si>
    <t>Jobsite Verification (Address Photos)</t>
  </si>
  <si>
    <t xml:space="preserve">  Room/Area 10  </t>
  </si>
  <si>
    <t>Pantry</t>
  </si>
  <si>
    <t>Closet  BR # 3</t>
  </si>
  <si>
    <t>Roof shingle replace</t>
  </si>
  <si>
    <t>Source of Loss Pics</t>
  </si>
  <si>
    <t xml:space="preserve">  Room/Area 11  </t>
  </si>
  <si>
    <t>Nook</t>
  </si>
  <si>
    <t>Master Bedroom</t>
  </si>
  <si>
    <t>Vinyl siding</t>
  </si>
  <si>
    <t>FOYER/ENTRY ROOM</t>
  </si>
  <si>
    <t xml:space="preserve">  Room/Area 12  </t>
  </si>
  <si>
    <t>Guest Bath</t>
  </si>
  <si>
    <t>Master BR Closet</t>
  </si>
  <si>
    <t xml:space="preserve">  Room/Area 13  </t>
  </si>
  <si>
    <t>Office</t>
  </si>
  <si>
    <t>Master Bathroom</t>
  </si>
  <si>
    <t xml:space="preserve">  Room/Area 14  </t>
  </si>
  <si>
    <t>SUNROOM</t>
  </si>
  <si>
    <t xml:space="preserve">  Room/Area 15  </t>
  </si>
  <si>
    <t xml:space="preserve"> ATTIC </t>
  </si>
  <si>
    <t>Porches</t>
  </si>
  <si>
    <t xml:space="preserve">  Room/Area 16  </t>
  </si>
  <si>
    <t xml:space="preserve"> Garage </t>
  </si>
  <si>
    <t xml:space="preserve">  Room/Area 17  </t>
  </si>
  <si>
    <t>Stairs 2</t>
  </si>
  <si>
    <t>Deck/patio</t>
  </si>
  <si>
    <t xml:space="preserve">  Room/Area 18  </t>
  </si>
  <si>
    <t>yard area</t>
  </si>
  <si>
    <t xml:space="preserve">  Room/Area 19  </t>
  </si>
  <si>
    <t>Windows</t>
  </si>
  <si>
    <t xml:space="preserve">  Room/Area 20  </t>
  </si>
  <si>
    <t xml:space="preserve">  Room/Area 21</t>
  </si>
  <si>
    <t xml:space="preserve">  Room/Area 22</t>
  </si>
  <si>
    <t xml:space="preserve">  Room/Area 23</t>
  </si>
  <si>
    <t xml:space="preserve">  Room/Area 24</t>
  </si>
  <si>
    <t xml:space="preserve">  Room/Area 25</t>
  </si>
  <si>
    <t xml:space="preserve">Mortgage co       </t>
  </si>
  <si>
    <t xml:space="preserve">    Customer Supplied Info</t>
  </si>
  <si>
    <t>Per mortgage statement</t>
  </si>
  <si>
    <t>Account# Mtge Co.</t>
  </si>
  <si>
    <t>Loan status</t>
  </si>
  <si>
    <t>Loan status =
current,   
foreclosure,
  Paid in full,  
Late days</t>
  </si>
  <si>
    <t>contact person mtge</t>
  </si>
  <si>
    <t>Phone # MTGE contact</t>
  </si>
  <si>
    <t>Ph. Ext. Mtge contact</t>
  </si>
  <si>
    <t>Mortgage Company</t>
  </si>
  <si>
    <t>Attn.: Loss Draft Dept</t>
  </si>
  <si>
    <t>Mtge OVN mail</t>
  </si>
  <si>
    <t>city, St., zip ,mtge OVN</t>
  </si>
  <si>
    <t>Phone # MTGE co.</t>
  </si>
  <si>
    <t>email mtge</t>
  </si>
  <si>
    <t>mtge website</t>
  </si>
  <si>
    <t>MTGE co. Fax #</t>
  </si>
  <si>
    <t>Mailing   address mtge</t>
  </si>
  <si>
    <t>Mail city, state, zip mtge</t>
  </si>
  <si>
    <t>Initial Offer / phase 1 contract amount</t>
  </si>
  <si>
    <t>Draw Request</t>
  </si>
  <si>
    <t>Cust id</t>
  </si>
  <si>
    <t>co name</t>
  </si>
  <si>
    <t>All Phase Consulting, LLC</t>
  </si>
  <si>
    <t>AK Builders Group LLC</t>
  </si>
  <si>
    <t>Platinum One Properties, LLC </t>
  </si>
  <si>
    <t>PROVISO INVESTMENTS</t>
  </si>
  <si>
    <t xml:space="preserve">J THOMAS CONTRACTING, LLC </t>
  </si>
  <si>
    <t>ALL PHASE CONSULTING, LLC</t>
  </si>
  <si>
    <t>Wayside Builders, LLC</t>
  </si>
  <si>
    <t>Alpha Omega Construction</t>
  </si>
  <si>
    <t>YASMEEN PROPERTIES.INC</t>
  </si>
  <si>
    <t>Co. website</t>
  </si>
  <si>
    <t>WWW.MYAPCLLC.COM</t>
  </si>
  <si>
    <t>How may we verify my online order is in stock?</t>
  </si>
  <si>
    <t>www.akbuilds.com</t>
  </si>
  <si>
    <t>PROVISOINVESTMENTS.COM</t>
  </si>
  <si>
    <t xml:space="preserve">      www.myapcllc.com.      </t>
  </si>
  <si>
    <t>waysidebuilders.com</t>
  </si>
  <si>
    <t>WEB</t>
  </si>
  <si>
    <t>co. EMAIL/co. status</t>
  </si>
  <si>
    <t>Insured  &amp; GA Registered #09073201</t>
  </si>
  <si>
    <t>mail@akbuilds.com</t>
  </si>
  <si>
    <t>Properties.platinum@gmail.com</t>
  </si>
  <si>
    <t>PROVISOINVESTMENTS@GMAIL.COM</t>
  </si>
  <si>
    <t>jthomascontracting@gmail.com</t>
  </si>
  <si>
    <t>info@myapcllc.com</t>
  </si>
  <si>
    <t>Licensed Insured Bonded</t>
  </si>
  <si>
    <t>co adress</t>
  </si>
  <si>
    <t>375 Rockbridge Road, Suite 172-343</t>
  </si>
  <si>
    <t>1700 Northside Drive Suite A7 PMB 887</t>
  </si>
  <si>
    <t>4447 Lee RD</t>
  </si>
  <si>
    <t>1898 CARONIA DR</t>
  </si>
  <si>
    <t>1094 DORSH RD.</t>
  </si>
  <si>
    <t>375 Rockbridge Rd, #172-343</t>
  </si>
  <si>
    <t>34194 Aurora Rd #218</t>
  </si>
  <si>
    <t>23209 Vera Str</t>
  </si>
  <si>
    <t>CLAUDECarson@yahoo.com</t>
  </si>
  <si>
    <t>LAYLAMYBABY@AOL.COM</t>
  </si>
  <si>
    <t>co. city state</t>
  </si>
  <si>
    <t>Lilburn, GA, 30047</t>
  </si>
  <si>
    <t>Atlanta, GA 30318</t>
  </si>
  <si>
    <t>Cleveland Ohio 44128</t>
  </si>
  <si>
    <t>CLEVELAND, OH 44124</t>
  </si>
  <si>
    <t>S. EUCLID, OH 44121</t>
  </si>
  <si>
    <t>Solon, Oh 44139</t>
  </si>
  <si>
    <t>Cleveland, OH 44128</t>
  </si>
  <si>
    <t>34194 Aurora Rd #252</t>
  </si>
  <si>
    <t>(216) 214-5700</t>
  </si>
  <si>
    <t>co. address 2</t>
  </si>
  <si>
    <t>ECI 531 FIFTH AVE,</t>
  </si>
  <si>
    <t>Solon OH 44139</t>
  </si>
  <si>
    <t>Cleveland, OH 44105</t>
  </si>
  <si>
    <t>co. city state 2</t>
  </si>
  <si>
    <t>PELHAM, NY 10803</t>
  </si>
  <si>
    <t>co adress 3</t>
  </si>
  <si>
    <t>20810 AURORA RD</t>
  </si>
  <si>
    <t>co. city state 3</t>
  </si>
  <si>
    <t>BEDFORD,OH 44146</t>
  </si>
  <si>
    <t>Co. logo 1</t>
  </si>
  <si>
    <t>Providing Cost Estimating &amp; Project Management Services</t>
  </si>
  <si>
    <t>"We seek to provide an enabling environment</t>
  </si>
  <si>
    <t>PREMIER SERVICE</t>
  </si>
  <si>
    <t xml:space="preserve"> WHERE VISIONS ARE CREATED </t>
  </si>
  <si>
    <t xml:space="preserve">      Providing Cost Estimating &amp; Project Management Services      </t>
  </si>
  <si>
    <t>Five Generations of Great Work</t>
  </si>
  <si>
    <t>Co. logo 2</t>
  </si>
  <si>
    <t xml:space="preserve">" for people to enjoy </t>
  </si>
  <si>
    <t>QUALITY WORK</t>
  </si>
  <si>
    <t>Five Generations of Pride &amp; Skills</t>
  </si>
  <si>
    <t>Co. logo 3</t>
  </si>
  <si>
    <t>long, healthy and creative lives."</t>
  </si>
  <si>
    <t>FAMILY OWNED</t>
  </si>
  <si>
    <t>Co. REP. / PH</t>
  </si>
  <si>
    <t>Joe Jones, PM  216.450.7228</t>
  </si>
  <si>
    <t>Akumba Ashanti (678) 590-5736</t>
  </si>
  <si>
    <t>QUINTON DURHAM 216 214 6747</t>
  </si>
  <si>
    <t>JAMAL (216) 835-8544</t>
  </si>
  <si>
    <t>JOHN FLOWERS 216 466 4751</t>
  </si>
  <si>
    <t>Tony Jones 216.347.2656</t>
  </si>
  <si>
    <t>Joe Jones   216.450.7228</t>
  </si>
  <si>
    <t>CO.REP.
email</t>
  </si>
  <si>
    <t>wsbjoe9@gmail.com</t>
  </si>
  <si>
    <t>akbuildersgroupllc@gmail.com</t>
  </si>
  <si>
    <t>tonyjonesteam247@gmail.com</t>
  </si>
  <si>
    <t>phone 216 990 8132</t>
  </si>
  <si>
    <t>Co PH # 2</t>
  </si>
  <si>
    <t>404-446-9060</t>
  </si>
  <si>
    <t>CO.REP. email 2</t>
  </si>
  <si>
    <t>tonyjonesteam365@gmail.com</t>
  </si>
  <si>
    <t>MO (216) 214-5700</t>
  </si>
  <si>
    <t>TIN W9</t>
  </si>
  <si>
    <t>TIN 83-226 0563</t>
  </si>
  <si>
    <t>EIN # 81 477 4379</t>
  </si>
  <si>
    <t>EIN # 270 62 7387</t>
  </si>
  <si>
    <t>EIN #  46 111 9340</t>
  </si>
  <si>
    <t>EIN # 85-171 1092</t>
  </si>
  <si>
    <t>83- 226-0563</t>
  </si>
  <si>
    <t>TIN 26-1574654</t>
  </si>
  <si>
    <t xml:space="preserve">  FedEx     account # </t>
  </si>
  <si>
    <t xml:space="preserve">  FEDEX    # 9836-2151-1</t>
  </si>
  <si>
    <t>9836-2151-1</t>
  </si>
  <si>
    <t>claim report date</t>
  </si>
  <si>
    <t>FEDEX#</t>
  </si>
  <si>
    <t>Time OF CLAIM REPORT</t>
  </si>
  <si>
    <t>co.represesntative</t>
  </si>
  <si>
    <t>phone ext</t>
  </si>
  <si>
    <t>Tarp ext TMP ok</t>
  </si>
  <si>
    <t>Int TMP ok</t>
  </si>
  <si>
    <t>DRY/PLA CUTOUT MOLD SPRAY  OK</t>
  </si>
  <si>
    <t>Save</t>
  </si>
  <si>
    <t>ALE INFO</t>
  </si>
  <si>
    <t>tenant lesee</t>
  </si>
  <si>
    <t>Lesse info</t>
  </si>
  <si>
    <t>CLAIM INFO</t>
  </si>
  <si>
    <t xml:space="preserve">START DATE </t>
  </si>
  <si>
    <t>END DATE</t>
  </si>
  <si>
    <t>LESSOR</t>
  </si>
  <si>
    <t>BEDROOMS=</t>
  </si>
  <si>
    <t>TERMS $ AMOUNT</t>
  </si>
  <si>
    <t>++++++++++</t>
  </si>
  <si>
    <t>SOURCE of  LOSS</t>
  </si>
  <si>
    <t>PPR</t>
  </si>
  <si>
    <t>MIT</t>
  </si>
  <si>
    <t>MC ...  READ INGS</t>
  </si>
  <si>
    <t>RH &amp;T &amp; GPP  DRY CHAMBERS [DC] .READ INGS</t>
  </si>
  <si>
    <t>LISTS</t>
  </si>
  <si>
    <t>INPUT = ROOM NAMES</t>
  </si>
  <si>
    <t>LOS / TRAVEL</t>
  </si>
  <si>
    <t>OUTPUT = ROOM NAME ADD TO ENCIRCLE ROOM LISTS</t>
  </si>
  <si>
    <t>OUTPUT = ENC ROOM NAME</t>
  </si>
  <si>
    <t xml:space="preserve">  ...  MC READINGS ..</t>
  </si>
  <si>
    <t>ADD CPS OVERVIEW =  MULTIPLE ROOMS / WITH LABELS</t>
  </si>
  <si>
    <t>DAY1</t>
  </si>
  <si>
    <t>DAY2</t>
  </si>
  <si>
    <t>DAY3</t>
  </si>
  <si>
    <t>DAY4</t>
  </si>
  <si>
    <t>NON SALVAGEABLE ITEMS</t>
  </si>
  <si>
    <t>.. DAY 1 …</t>
  </si>
  <si>
    <t xml:space="preserve">….. DAY 2 ….. </t>
  </si>
  <si>
    <t xml:space="preserve">….. DAY 3 ….. </t>
  </si>
  <si>
    <t xml:space="preserve">….. DAY 4 ….. </t>
  </si>
  <si>
    <t xml:space="preserve">….. DAY 1 ….. </t>
  </si>
  <si>
    <t>ROOM LABELS</t>
  </si>
  <si>
    <t>KITCHEN CABINETS SIZES</t>
  </si>
  <si>
    <t>BATHROOM VANITY SIZE &amp; FIXTURES</t>
  </si>
  <si>
    <t>.</t>
  </si>
  <si>
    <t>ROOMS OVERVIEW DAY1</t>
  </si>
  <si>
    <t>=======</t>
  </si>
  <si>
    <t>==============================</t>
  </si>
  <si>
    <t>MITIGATION  EQUIPMENT &amp; W.I.P. ================ MIT &amp; WIP  ===</t>
  </si>
  <si>
    <t xml:space="preserve">  …...  MC READINGS …</t>
  </si>
  <si>
    <t>===============</t>
  </si>
  <si>
    <t>----------------</t>
  </si>
  <si>
    <t>STABILIZATION READINGS</t>
  </si>
  <si>
    <t>CPS DAY2 WIP</t>
  </si>
  <si>
    <t>OVERVIEW WIP BOXES PACKOUT PICS</t>
  </si>
  <si>
    <t>======</t>
  </si>
  <si>
    <t xml:space="preserve">Living Room, </t>
  </si>
  <si>
    <t>LOS</t>
  </si>
  <si>
    <t>CPS3 DAY3 STORAGE</t>
  </si>
  <si>
    <t>OVERVIEW STORAGE MOVE OUT PICS</t>
  </si>
  <si>
    <t>EXTERIOR &amp; UNAFFECTED AREA</t>
  </si>
  <si>
    <t>CPS4 DAY4 PACKBACK</t>
  </si>
  <si>
    <t>OVERVIEW PACK-BACK / RESET PICS</t>
  </si>
  <si>
    <t xml:space="preserve">Dining Room, </t>
  </si>
  <si>
    <t>DRY CHAMBER # 1</t>
  </si>
  <si>
    <t xml:space="preserve">RH &amp;T &amp; GPP </t>
  </si>
  <si>
    <t>U &amp; L =LF/ CT = SF;     APPLIANCES</t>
  </si>
  <si>
    <t xml:space="preserve">Kitchen, </t>
  </si>
  <si>
    <t>DRY CHAMBER # 2</t>
  </si>
  <si>
    <t>BATHROOM FIXTURES</t>
  </si>
  <si>
    <t>CAB SIZE &amp; FIXTURES &amp; TYPE</t>
  </si>
  <si>
    <t>Nook,</t>
  </si>
  <si>
    <t>DRY CHAMBER # 3</t>
  </si>
  <si>
    <t>DRY CHAMBER 1</t>
  </si>
  <si>
    <t>DRY CHAMBER # 4</t>
  </si>
  <si>
    <t>DRY CHAMBER 2</t>
  </si>
  <si>
    <t>HALL UP</t>
  </si>
  <si>
    <t>DRY CHAMBER 3</t>
  </si>
  <si>
    <t>LINEN CLOSET</t>
  </si>
  <si>
    <t>BATH UP</t>
  </si>
  <si>
    <t>DRY CHAMBER 4</t>
  </si>
  <si>
    <t xml:space="preserve">Bedroom 1, </t>
  </si>
  <si>
    <t>BR1 Closet</t>
  </si>
  <si>
    <t>DRY CHAMBER # 5</t>
  </si>
  <si>
    <t>DRY CHAMBER 5</t>
  </si>
  <si>
    <t>Bedroom 2</t>
  </si>
  <si>
    <t>BR2 Closet</t>
  </si>
  <si>
    <t xml:space="preserve">Primary Bedroom, </t>
  </si>
  <si>
    <t>PBR Closet 1</t>
  </si>
  <si>
    <t>STAIRS TO BASEMENT</t>
  </si>
  <si>
    <t>FAMILYROOM/MAN CAVE</t>
  </si>
  <si>
    <t>LAUNDRY</t>
  </si>
  <si>
    <t>UTILITY ROOM</t>
  </si>
  <si>
    <t>STORAGE UNDER STAIRS</t>
  </si>
  <si>
    <t xml:space="preserve">STORAGE ROOM # 1 </t>
  </si>
  <si>
    <t>STORAGE ROOM # 2</t>
  </si>
  <si>
    <t xml:space="preserve">HOW2 </t>
  </si>
  <si>
    <t>L3</t>
  </si>
  <si>
    <t>3 LEVELS NO ROOF; 2NDFLOOR WATER LEAK ; CPS [Y]</t>
  </si>
  <si>
    <t>RETREIVE</t>
  </si>
  <si>
    <t>3 LEVELS NO ROOF; 2NDFLOOR WATER LEAK ; CPS [N]</t>
  </si>
  <si>
    <t>ATTIC ROOMS ONLY</t>
  </si>
  <si>
    <t>All Room list Fire Smoke All</t>
  </si>
  <si>
    <t>3 LEVELS HOUSE; NO ROOF; 2NDFLOOR WATER LEAK ; CPS [Y]</t>
  </si>
  <si>
    <t>Jobsite Verification</t>
  </si>
  <si>
    <t>LEVEL1 = PRIMARY ROOM [A]</t>
  </si>
  <si>
    <t xml:space="preserve">Garage, </t>
  </si>
  <si>
    <t xml:space="preserve">FOYER, </t>
  </si>
  <si>
    <t xml:space="preserve">Guest Closet, </t>
  </si>
  <si>
    <t>Kitchen,</t>
  </si>
  <si>
    <t xml:space="preserve">Nook, </t>
  </si>
  <si>
    <t xml:space="preserve">Pantry, </t>
  </si>
  <si>
    <t>Hallway,</t>
  </si>
  <si>
    <t xml:space="preserve">Linen Closet, </t>
  </si>
  <si>
    <t xml:space="preserve">Hallway, </t>
  </si>
  <si>
    <t xml:space="preserve">Bedroom Closet 1, </t>
  </si>
  <si>
    <t xml:space="preserve">Bedroom 2, </t>
  </si>
  <si>
    <t>DEN/SUNROOM/REC ROOM</t>
  </si>
  <si>
    <t>BATH GUEST</t>
  </si>
  <si>
    <t>FOYER, REAR/SIDE</t>
  </si>
  <si>
    <t>ADD A ROOM LEVEL 1</t>
  </si>
  <si>
    <t>LEVEL1 = POTENTIAL ADDITIONAL ROOMS [B]</t>
  </si>
  <si>
    <t>OFFICE</t>
  </si>
  <si>
    <t>PBR Closet 2</t>
  </si>
  <si>
    <t xml:space="preserve">PBR Bathroom, </t>
  </si>
  <si>
    <t xml:space="preserve">Rec Room/ office, </t>
  </si>
  <si>
    <t>FIREPLACE DN</t>
  </si>
  <si>
    <t>LEVEL  2  = PRIMARY ROOM [A]</t>
  </si>
  <si>
    <t xml:space="preserve">Bedroom Closet 2, </t>
  </si>
  <si>
    <t xml:space="preserve">Primary Bedroom Closet 2, </t>
  </si>
  <si>
    <t xml:space="preserve">Primary Bathroom, </t>
  </si>
  <si>
    <t>Bath 2</t>
  </si>
  <si>
    <t>Guest Bathroom</t>
  </si>
  <si>
    <t>LEVEL 2  =  POTENTIAL ADDITIONAL ROOMS [B]</t>
  </si>
  <si>
    <t>LINEN CLOSET 2</t>
  </si>
  <si>
    <t>Bath 3</t>
  </si>
  <si>
    <t>LEVEL BASEMENT  = PRIMARY ROOMS [A]</t>
  </si>
  <si>
    <t>FOYER SIDE ENTRY</t>
  </si>
  <si>
    <t>LAUNDRY ROOM</t>
  </si>
  <si>
    <t>Bathroom DN</t>
  </si>
  <si>
    <t>PHASE 2</t>
  </si>
  <si>
    <t>SELECT ANY ROOMS THAT ARE TRAVEL AREAS ONLY</t>
  </si>
  <si>
    <t>SELECT ANY ROOMS THAT ARE LINE OF SIGHT/CONTINUOS ROOMS= LOS</t>
  </si>
  <si>
    <t xml:space="preserve">MAYBE BOTH ADD "TRAVEL AREAS" AND /OR L.O.S. TO SELECTED ROOM NAMES </t>
  </si>
  <si>
    <t xml:space="preserve"> ADD "TRAVEL AREAS" AND /OR L.O.S. TO SELECTED ROOM NAMES (SUFFIX)</t>
  </si>
  <si>
    <t xml:space="preserve">552. CPS2 DAY2 CONTENTS OVERVIEW WIP BOXES PACKOUT PICS, </t>
  </si>
  <si>
    <t xml:space="preserve">553. CPS3 DAY3 CONTENTS OVERVIEW STORAGE MOVE OUT PICS , </t>
  </si>
  <si>
    <t xml:space="preserve">554. CPS4 CONTENTS OVERVIEW PACK-BACK / RESET PICS, </t>
  </si>
  <si>
    <t>ADD KITCHEN CABINETS SIZE ; COUNTERTOP &amp; APPLIANCES PIC &amp; TYPE</t>
  </si>
  <si>
    <t>ADD BATHROOM VANITY CABINETS SIZE &amp; APPLIANCES PIC &amp; TYPE</t>
  </si>
  <si>
    <t>OPERATIONAL FUNCTIONALITY</t>
  </si>
  <si>
    <t>OPTION TO EITHER SELECT ROOMS TO USE OR DELETE ROOMS</t>
  </si>
  <si>
    <t>BASEMENT Yor NO</t>
  </si>
  <si>
    <t>Attic Yes  or No</t>
  </si>
  <si>
    <t>FUTURE</t>
  </si>
  <si>
    <t>PULL ROOM NAMES FROM FLOOR PLAN SKETCH</t>
  </si>
  <si>
    <t xml:space="preserve">ARRANGE ROOMS IN CLOCKWISE / LEFT TO RIGHT ORDER </t>
  </si>
  <si>
    <t>STARTING AT FRONT ENTRY, LEVEL1  THEN LEVEL 2, THEN BASEMENT</t>
  </si>
  <si>
    <r>
      <t>15.</t>
    </r>
    <r>
      <rPr>
        <sz val="11"/>
        <color theme="1"/>
        <rFont val="Arial"/>
        <family val="2"/>
        <scheme val="minor"/>
      </rPr>
      <t xml:space="preserve">   </t>
    </r>
    <r>
      <rPr>
        <sz val="10"/>
        <color rgb="FF637183"/>
        <rFont val="Arial"/>
        <family val="2"/>
      </rPr>
      <t xml:space="preserve">11. REPLACEMENT 1 CON OVERVIEW DAY PICS, </t>
    </r>
  </si>
  <si>
    <r>
      <t>16.</t>
    </r>
    <r>
      <rPr>
        <sz val="11"/>
        <color theme="1"/>
        <rFont val="Arial"/>
        <family val="2"/>
        <scheme val="minor"/>
      </rPr>
      <t xml:space="preserve">   </t>
    </r>
    <r>
      <rPr>
        <sz val="10"/>
        <color rgb="FF637183"/>
        <rFont val="Arial"/>
        <family val="2"/>
      </rPr>
      <t xml:space="preserve">12. REPLACEMENT 2 CON WIP, </t>
    </r>
  </si>
  <si>
    <r>
      <t>17.</t>
    </r>
    <r>
      <rPr>
        <sz val="11"/>
        <color theme="1"/>
        <rFont val="Arial"/>
        <family val="2"/>
        <scheme val="minor"/>
      </rPr>
      <t xml:space="preserve">   </t>
    </r>
    <r>
      <rPr>
        <sz val="10"/>
        <color rgb="FF637183"/>
        <rFont val="Arial"/>
        <family val="2"/>
      </rPr>
      <t xml:space="preserve">13. REPLACEMENT 3 CON STORAGE </t>
    </r>
  </si>
  <si>
    <r>
      <t>18.</t>
    </r>
    <r>
      <rPr>
        <sz val="11"/>
        <color theme="1"/>
        <rFont val="Arial"/>
        <family val="2"/>
        <scheme val="minor"/>
      </rPr>
      <t xml:space="preserve">   </t>
    </r>
    <r>
      <rPr>
        <sz val="10"/>
        <color rgb="FF637183"/>
        <rFont val="Arial"/>
        <family val="2"/>
      </rPr>
      <t xml:space="preserve">14. REPLACEMENT 4 CON DISPOSAL, </t>
    </r>
  </si>
  <si>
    <r>
      <t>19.</t>
    </r>
    <r>
      <rPr>
        <sz val="11"/>
        <color theme="1"/>
        <rFont val="Arial"/>
        <family val="2"/>
        <scheme val="minor"/>
      </rPr>
      <t xml:space="preserve">   </t>
    </r>
    <r>
      <rPr>
        <sz val="10"/>
        <color rgb="FF637183"/>
        <rFont val="Arial"/>
        <family val="2"/>
      </rPr>
      <t xml:space="preserve">15. REBUILD OVERVIEW WORK IN PROGRESS.......WIP, </t>
    </r>
  </si>
  <si>
    <r>
      <t>20.</t>
    </r>
    <r>
      <rPr>
        <sz val="11"/>
        <color theme="1"/>
        <rFont val="Arial"/>
        <family val="2"/>
        <scheme val="minor"/>
      </rPr>
      <t xml:space="preserve">   </t>
    </r>
    <r>
      <rPr>
        <sz val="10"/>
        <color rgb="FF637183"/>
        <rFont val="Arial"/>
        <family val="2"/>
      </rPr>
      <t xml:space="preserve">16. REBUILD INTERIOR COMPLETED WORK, </t>
    </r>
  </si>
  <si>
    <t>Interior list &amp; ROOF</t>
  </si>
  <si>
    <r>
      <t>1.</t>
    </r>
    <r>
      <rPr>
        <sz val="11"/>
        <color theme="1"/>
        <rFont val="Arial"/>
        <family val="2"/>
        <scheme val="minor"/>
      </rPr>
      <t xml:space="preserve">      </t>
    </r>
    <r>
      <rPr>
        <sz val="10"/>
        <color rgb="FF637183"/>
        <rFont val="Arial"/>
        <family val="2"/>
      </rPr>
      <t>1.Jobsite Verification (Address Photos)</t>
    </r>
  </si>
  <si>
    <t>Foyer DN</t>
  </si>
  <si>
    <r>
      <t>2.</t>
    </r>
    <r>
      <rPr>
        <sz val="11"/>
        <color theme="1"/>
        <rFont val="Arial"/>
        <family val="2"/>
        <scheme val="minor"/>
      </rPr>
      <t xml:space="preserve">      </t>
    </r>
    <r>
      <rPr>
        <sz val="10"/>
        <color rgb="FF637183"/>
        <rFont val="Arial"/>
        <family val="2"/>
      </rPr>
      <t xml:space="preserve">2.Source of Loss Pics (ROOMS / STRUCTURAL) , </t>
    </r>
  </si>
  <si>
    <t>Living Room DN</t>
  </si>
  <si>
    <r>
      <t>3.</t>
    </r>
    <r>
      <rPr>
        <sz val="11"/>
        <color theme="1"/>
        <rFont val="Arial"/>
        <family val="2"/>
        <scheme val="minor"/>
      </rPr>
      <t xml:space="preserve">      </t>
    </r>
    <r>
      <rPr>
        <sz val="10"/>
        <color rgb="FF637183"/>
        <rFont val="Arial"/>
        <family val="2"/>
      </rPr>
      <t>3.FOYER/ENTRY ROOM,</t>
    </r>
  </si>
  <si>
    <t>Guest Closet DN</t>
  </si>
  <si>
    <r>
      <t>4.</t>
    </r>
    <r>
      <rPr>
        <sz val="11"/>
        <color theme="1"/>
        <rFont val="Arial"/>
        <family val="2"/>
        <scheme val="minor"/>
      </rPr>
      <t xml:space="preserve">      </t>
    </r>
    <r>
      <rPr>
        <sz val="10"/>
        <color rgb="FF637183"/>
        <rFont val="Arial"/>
        <family val="2"/>
      </rPr>
      <t>ROOM2</t>
    </r>
  </si>
  <si>
    <r>
      <t>5.</t>
    </r>
    <r>
      <rPr>
        <sz val="11"/>
        <color theme="1"/>
        <rFont val="Arial"/>
        <family val="2"/>
        <scheme val="minor"/>
      </rPr>
      <t xml:space="preserve">      </t>
    </r>
    <r>
      <rPr>
        <sz val="10"/>
        <color rgb="FF637183"/>
        <rFont val="Arial"/>
        <family val="2"/>
      </rPr>
      <t>ROOM3</t>
    </r>
  </si>
  <si>
    <t>Dining Room DN</t>
  </si>
  <si>
    <r>
      <t>6.</t>
    </r>
    <r>
      <rPr>
        <sz val="11"/>
        <color theme="1"/>
        <rFont val="Arial"/>
        <family val="2"/>
        <scheme val="minor"/>
      </rPr>
      <t xml:space="preserve">      </t>
    </r>
    <r>
      <rPr>
        <sz val="10"/>
        <color rgb="FF637183"/>
        <rFont val="Arial"/>
        <family val="2"/>
      </rPr>
      <t>ROOM4</t>
    </r>
  </si>
  <si>
    <t>Hallway DN @ BR&amp;BATH</t>
  </si>
  <si>
    <r>
      <t>7.</t>
    </r>
    <r>
      <rPr>
        <sz val="11"/>
        <color theme="1"/>
        <rFont val="Arial"/>
        <family val="2"/>
        <scheme val="minor"/>
      </rPr>
      <t xml:space="preserve">      </t>
    </r>
    <r>
      <rPr>
        <sz val="10"/>
        <color rgb="FF637183"/>
        <rFont val="Arial"/>
        <family val="2"/>
      </rPr>
      <t xml:space="preserve">ROOM5 </t>
    </r>
  </si>
  <si>
    <t>Bedroom 1 DN</t>
  </si>
  <si>
    <r>
      <t>8.</t>
    </r>
    <r>
      <rPr>
        <sz val="11"/>
        <color theme="1"/>
        <rFont val="Arial"/>
        <family val="2"/>
        <scheme val="minor"/>
      </rPr>
      <t xml:space="preserve">      </t>
    </r>
    <r>
      <rPr>
        <sz val="10"/>
        <color rgb="FF637183"/>
        <rFont val="Arial"/>
        <family val="2"/>
      </rPr>
      <t>4. CPS1 DAY 1 CONTENTS ROOM OVERVIEW / DOCUMENT PICS</t>
    </r>
  </si>
  <si>
    <t>Primary BR DN</t>
  </si>
  <si>
    <r>
      <t>9.</t>
    </r>
    <r>
      <rPr>
        <sz val="11"/>
        <color theme="1"/>
        <rFont val="Arial"/>
        <family val="2"/>
        <scheme val="minor"/>
      </rPr>
      <t xml:space="preserve">      </t>
    </r>
    <r>
      <rPr>
        <sz val="10"/>
        <color rgb="FF637183"/>
        <rFont val="Arial"/>
        <family val="2"/>
      </rPr>
      <t xml:space="preserve">5. CPS2 DAY2 CONTENTS OVERVIEW WIP BOXES PACKOUT PICS, </t>
    </r>
  </si>
  <si>
    <t>Primary BR Closet DN</t>
  </si>
  <si>
    <r>
      <t>10.</t>
    </r>
    <r>
      <rPr>
        <sz val="11"/>
        <color theme="1"/>
        <rFont val="Arial"/>
        <family val="2"/>
        <scheme val="minor"/>
      </rPr>
      <t xml:space="preserve">   </t>
    </r>
    <r>
      <rPr>
        <sz val="10"/>
        <color rgb="FF637183"/>
        <rFont val="Arial"/>
        <family val="2"/>
      </rPr>
      <t xml:space="preserve">6. CPS3 DAY3 CONTENTS OVERVIEW STORAGE MOVE OUT PICS, </t>
    </r>
  </si>
  <si>
    <t>Bedroom 2 DN</t>
  </si>
  <si>
    <r>
      <t>11.</t>
    </r>
    <r>
      <rPr>
        <sz val="11"/>
        <color theme="1"/>
        <rFont val="Arial"/>
        <family val="2"/>
        <scheme val="minor"/>
      </rPr>
      <t xml:space="preserve">   </t>
    </r>
    <r>
      <rPr>
        <sz val="10"/>
        <color rgb="FF637183"/>
        <rFont val="Arial"/>
        <family val="2"/>
      </rPr>
      <t xml:space="preserve">7. CPS4 CONTENTS OVERVIEW PACK-BACK / RESET PICS, </t>
    </r>
  </si>
  <si>
    <t>BR 2 Closet DN</t>
  </si>
  <si>
    <r>
      <t>12.</t>
    </r>
    <r>
      <rPr>
        <sz val="11"/>
        <color theme="1"/>
        <rFont val="Arial"/>
        <family val="2"/>
        <scheme val="minor"/>
      </rPr>
      <t xml:space="preserve">   </t>
    </r>
    <r>
      <rPr>
        <sz val="10"/>
        <color rgb="FF637183"/>
        <rFont val="Arial"/>
        <family val="2"/>
      </rPr>
      <t xml:space="preserve">8. MITIGATION EQUIPMENT OVERVIEW INTERIOR &amp; WIP, </t>
    </r>
  </si>
  <si>
    <r>
      <t>13.</t>
    </r>
    <r>
      <rPr>
        <sz val="11"/>
        <color theme="1"/>
        <rFont val="Arial"/>
        <family val="2"/>
        <scheme val="minor"/>
      </rPr>
      <t xml:space="preserve">   </t>
    </r>
    <r>
      <rPr>
        <sz val="10"/>
        <color rgb="FF637183"/>
        <rFont val="Arial"/>
        <family val="2"/>
      </rPr>
      <t xml:space="preserve">9. MITIGATION Readings Moisture = MC, </t>
    </r>
  </si>
  <si>
    <t>Linen Closet DN</t>
  </si>
  <si>
    <r>
      <t>14.</t>
    </r>
    <r>
      <rPr>
        <sz val="11"/>
        <color theme="1"/>
        <rFont val="Arial"/>
        <family val="2"/>
        <scheme val="minor"/>
      </rPr>
      <t xml:space="preserve">   </t>
    </r>
    <r>
      <rPr>
        <sz val="10"/>
        <color rgb="FF637183"/>
        <rFont val="Arial"/>
        <family val="2"/>
      </rPr>
      <t xml:space="preserve">10. MITIGATION READINGS = RH, TEMP F &amp; DEH &amp; EXTERIOR, </t>
    </r>
  </si>
  <si>
    <t>Kitchen DN</t>
  </si>
  <si>
    <t>Pantry Down DN</t>
  </si>
  <si>
    <t>Hallway/ Closet Dn</t>
  </si>
  <si>
    <t>SIDE DN FOYER HALL STAIRS</t>
  </si>
  <si>
    <t>Frt Stairwell / Hallway Up ======</t>
  </si>
  <si>
    <t>Living Room 2nd</t>
  </si>
  <si>
    <t>Guest Closet 2nd</t>
  </si>
  <si>
    <r>
      <t>21.</t>
    </r>
    <r>
      <rPr>
        <sz val="11"/>
        <color theme="1"/>
        <rFont val="Arial"/>
        <family val="2"/>
        <scheme val="minor"/>
      </rPr>
      <t xml:space="preserve">   </t>
    </r>
    <r>
      <rPr>
        <sz val="10"/>
        <color rgb="FF637183"/>
        <rFont val="Arial"/>
        <family val="2"/>
      </rPr>
      <t xml:space="preserve">17. Roof Scope = DAMAGES &amp; LINE ITEMS, </t>
    </r>
  </si>
  <si>
    <t>Fireplace 2nd up</t>
  </si>
  <si>
    <r>
      <t>22.</t>
    </r>
    <r>
      <rPr>
        <sz val="11"/>
        <color theme="1"/>
        <rFont val="Arial"/>
        <family val="2"/>
        <scheme val="minor"/>
      </rPr>
      <t xml:space="preserve">   </t>
    </r>
    <r>
      <rPr>
        <sz val="10"/>
        <color rgb="FF637183"/>
        <rFont val="Arial"/>
        <family val="2"/>
      </rPr>
      <t xml:space="preserve">18. ROOF EXTERIOR PAID WHEN INSTALLED (PWI ITEMS), </t>
    </r>
  </si>
  <si>
    <t>Dining Room 2nd</t>
  </si>
  <si>
    <r>
      <t>23.</t>
    </r>
    <r>
      <rPr>
        <sz val="11"/>
        <color theme="1"/>
        <rFont val="Arial"/>
        <family val="2"/>
        <scheme val="minor"/>
      </rPr>
      <t xml:space="preserve">   </t>
    </r>
    <r>
      <rPr>
        <sz val="10"/>
        <color rgb="FF637183"/>
        <rFont val="Arial"/>
        <family val="2"/>
      </rPr>
      <t xml:space="preserve">EMPLOYEES SIGNATURE CHECK LIST ROOM, </t>
    </r>
  </si>
  <si>
    <t>Hallway Bathroom 2nd</t>
  </si>
  <si>
    <r>
      <t>24.</t>
    </r>
    <r>
      <rPr>
        <sz val="11"/>
        <color theme="1"/>
        <rFont val="Arial"/>
        <family val="2"/>
        <scheme val="minor"/>
      </rPr>
      <t xml:space="preserve">   </t>
    </r>
    <r>
      <rPr>
        <sz val="10"/>
        <color rgb="FF637183"/>
        <rFont val="Arial"/>
        <family val="2"/>
      </rPr>
      <t>RHT DAY 1,</t>
    </r>
  </si>
  <si>
    <t>Bedroom 1 2nd</t>
  </si>
  <si>
    <r>
      <t>25.</t>
    </r>
    <r>
      <rPr>
        <sz val="11"/>
        <color theme="1"/>
        <rFont val="Arial"/>
        <family val="2"/>
        <scheme val="minor"/>
      </rPr>
      <t xml:space="preserve">   </t>
    </r>
    <r>
      <rPr>
        <sz val="10"/>
        <color rgb="FF637183"/>
        <rFont val="Arial"/>
        <family val="2"/>
      </rPr>
      <t xml:space="preserve">RHT DAY 2, </t>
    </r>
  </si>
  <si>
    <t>Primary Bedroom 2nd</t>
  </si>
  <si>
    <r>
      <t>26.</t>
    </r>
    <r>
      <rPr>
        <sz val="11"/>
        <color theme="1"/>
        <rFont val="Arial"/>
        <family val="2"/>
        <scheme val="minor"/>
      </rPr>
      <t xml:space="preserve">   </t>
    </r>
    <r>
      <rPr>
        <sz val="10"/>
        <color rgb="FF637183"/>
        <rFont val="Arial"/>
        <family val="2"/>
      </rPr>
      <t xml:space="preserve">RHT DAY 3, </t>
    </r>
  </si>
  <si>
    <t>Primary Bedroom Closet 2nd</t>
  </si>
  <si>
    <r>
      <t>27.</t>
    </r>
    <r>
      <rPr>
        <sz val="11"/>
        <color theme="1"/>
        <rFont val="Arial"/>
        <family val="2"/>
        <scheme val="minor"/>
      </rPr>
      <t xml:space="preserve">   </t>
    </r>
    <r>
      <rPr>
        <sz val="10"/>
        <color rgb="FF637183"/>
        <rFont val="Arial"/>
        <family val="2"/>
      </rPr>
      <t xml:space="preserve">RHT DAY 4, </t>
    </r>
  </si>
  <si>
    <t>Bedroom 2 2nd</t>
  </si>
  <si>
    <r>
      <t>28.</t>
    </r>
    <r>
      <rPr>
        <sz val="11"/>
        <color theme="1"/>
        <rFont val="Arial"/>
        <family val="2"/>
        <scheme val="minor"/>
      </rPr>
      <t xml:space="preserve">   </t>
    </r>
    <r>
      <rPr>
        <sz val="10"/>
        <color rgb="FF637183"/>
        <rFont val="Arial"/>
        <family val="2"/>
      </rPr>
      <t xml:space="preserve">RHT DAY 5, </t>
    </r>
  </si>
  <si>
    <t>BR 2 Closet 2nd</t>
  </si>
  <si>
    <r>
      <t>29.</t>
    </r>
    <r>
      <rPr>
        <sz val="11"/>
        <color theme="1"/>
        <rFont val="Arial"/>
        <family val="2"/>
        <scheme val="minor"/>
      </rPr>
      <t xml:space="preserve">   </t>
    </r>
    <r>
      <rPr>
        <sz val="10"/>
        <color rgb="FF637183"/>
        <rFont val="Arial"/>
        <family val="2"/>
      </rPr>
      <t xml:space="preserve">MC DAY 1, </t>
    </r>
  </si>
  <si>
    <t>Linen Closet 2ND</t>
  </si>
  <si>
    <r>
      <t>30.</t>
    </r>
    <r>
      <rPr>
        <sz val="11"/>
        <color theme="1"/>
        <rFont val="Arial"/>
        <family val="2"/>
        <scheme val="minor"/>
      </rPr>
      <t xml:space="preserve">   </t>
    </r>
    <r>
      <rPr>
        <sz val="10"/>
        <color rgb="FF637183"/>
        <rFont val="Arial"/>
        <family val="2"/>
      </rPr>
      <t xml:space="preserve">MC DAY 2, </t>
    </r>
  </si>
  <si>
    <t>Bathroom UP 2nd</t>
  </si>
  <si>
    <r>
      <t>31.</t>
    </r>
    <r>
      <rPr>
        <sz val="11"/>
        <color theme="1"/>
        <rFont val="Arial"/>
        <family val="2"/>
        <scheme val="minor"/>
      </rPr>
      <t xml:space="preserve">   </t>
    </r>
    <r>
      <rPr>
        <sz val="10"/>
        <color rgb="FF637183"/>
        <rFont val="Arial"/>
        <family val="2"/>
      </rPr>
      <t xml:space="preserve">MC DAY 3, </t>
    </r>
  </si>
  <si>
    <t>Kitchen 2nd</t>
  </si>
  <si>
    <r>
      <t>32.</t>
    </r>
    <r>
      <rPr>
        <sz val="11"/>
        <color theme="1"/>
        <rFont val="Arial"/>
        <family val="2"/>
        <scheme val="minor"/>
      </rPr>
      <t xml:space="preserve">   </t>
    </r>
    <r>
      <rPr>
        <sz val="10"/>
        <color rgb="FF637183"/>
        <rFont val="Arial"/>
        <family val="2"/>
      </rPr>
      <t xml:space="preserve">MC DAY 4, </t>
    </r>
  </si>
  <si>
    <t>Rear/entry Foyer 2nd</t>
  </si>
  <si>
    <r>
      <t>33.</t>
    </r>
    <r>
      <rPr>
        <sz val="11"/>
        <color theme="1"/>
        <rFont val="Arial"/>
        <family val="2"/>
        <scheme val="minor"/>
      </rPr>
      <t xml:space="preserve">   </t>
    </r>
    <r>
      <rPr>
        <sz val="10"/>
        <color rgb="FF637183"/>
        <rFont val="Arial"/>
        <family val="2"/>
      </rPr>
      <t xml:space="preserve">MC DAY 5, </t>
    </r>
  </si>
  <si>
    <t>Stairs -Up =REAR ========</t>
  </si>
  <si>
    <r>
      <t>34.</t>
    </r>
    <r>
      <rPr>
        <sz val="11"/>
        <color theme="1"/>
        <rFont val="Arial"/>
        <family val="2"/>
        <scheme val="minor"/>
      </rPr>
      <t xml:space="preserve">   </t>
    </r>
    <r>
      <rPr>
        <sz val="10"/>
        <color rgb="FF637183"/>
        <rFont val="Arial"/>
        <family val="2"/>
      </rPr>
      <t xml:space="preserve">STABILIZATION READINGS, </t>
    </r>
  </si>
  <si>
    <t>Pantry 2nd</t>
  </si>
  <si>
    <r>
      <t>35.</t>
    </r>
    <r>
      <rPr>
        <sz val="11"/>
        <color theme="1"/>
        <rFont val="Arial"/>
        <family val="2"/>
        <scheme val="minor"/>
      </rPr>
      <t xml:space="preserve">   </t>
    </r>
    <r>
      <rPr>
        <sz val="10"/>
        <color rgb="FF637183"/>
        <rFont val="Arial"/>
        <family val="2"/>
      </rPr>
      <t xml:space="preserve">MIT LABELS, </t>
    </r>
  </si>
  <si>
    <t>=== ATTIC 3RD FLOOR=====</t>
  </si>
  <si>
    <r>
      <t>36.</t>
    </r>
    <r>
      <rPr>
        <sz val="11"/>
        <color theme="1"/>
        <rFont val="Arial"/>
        <family val="2"/>
        <scheme val="minor"/>
      </rPr>
      <t xml:space="preserve">   </t>
    </r>
    <r>
      <rPr>
        <sz val="10"/>
        <color rgb="FF637183"/>
        <rFont val="Arial"/>
        <family val="2"/>
      </rPr>
      <t>ROOM LABELS</t>
    </r>
  </si>
  <si>
    <t>3rd Floor Up Stairs</t>
  </si>
  <si>
    <t>3rd Floot Bedroom Closet</t>
  </si>
  <si>
    <t>3rd Floor Bedroom/REC 1</t>
  </si>
  <si>
    <t>3rd Floor Living Room</t>
  </si>
  <si>
    <t>3rd Floor Kitchen</t>
  </si>
  <si>
    <t>3rd Floor Storage 1</t>
  </si>
  <si>
    <t>3rd Floor Hallway Bedroom</t>
  </si>
  <si>
    <t>Interior list &amp; ROOF / 5DAY MIT</t>
  </si>
  <si>
    <t>3rd Floor Closet Hall</t>
  </si>
  <si>
    <t>1. Jobsite Verification (Address Photos),</t>
  </si>
  <si>
    <t>3rd Floor Guest Closet 1</t>
  </si>
  <si>
    <t xml:space="preserve"> 2. Source of Loss Pics (ROOMS / STRUCTURAL) , </t>
  </si>
  <si>
    <t>3rd Floor Guest Closet 2</t>
  </si>
  <si>
    <t xml:space="preserve">3.FOYER/ENTRY ROOM, </t>
  </si>
  <si>
    <t>Bathroom 3rd Floor</t>
  </si>
  <si>
    <t xml:space="preserve">5. CPS2 DAY2 CONTENTS OVERVIEW WIP BOXES PACKOUT PICS, </t>
  </si>
  <si>
    <t>3RD FLR Storage 2</t>
  </si>
  <si>
    <t xml:space="preserve">6. CPS3 DAY3 CONTENTS OVERVIEW STORAGE MOVE OUT PICS , </t>
  </si>
  <si>
    <t>3rd Floor Porch</t>
  </si>
  <si>
    <t xml:space="preserve">7. CPS4 CONTENTS OVERVIEW PACK-BACK / RESET PICS, </t>
  </si>
  <si>
    <t>Basement COMMON AREA ====</t>
  </si>
  <si>
    <t xml:space="preserve">8. MITIGATION EQUIPMENT OVERVIEW INTERIOR &amp; WIP , </t>
  </si>
  <si>
    <t>Laundry Room</t>
  </si>
  <si>
    <t xml:space="preserve">9. MITIGATION Readings Moisture = MC, </t>
  </si>
  <si>
    <t>STORAGE RR</t>
  </si>
  <si>
    <t xml:space="preserve">10. MITIGATION READINGS = RH, TEMP F &amp; DEH &amp; EXTERIOR, </t>
  </si>
  <si>
    <t>=== MITIGATION LABELS =====</t>
  </si>
  <si>
    <t xml:space="preserve">11. REPLACEMENT 1 CON OVERVIEW DAY PICS, </t>
  </si>
  <si>
    <t>Mitigation Equipment</t>
  </si>
  <si>
    <t xml:space="preserve">12. REPLACEMENT 2 CON WIP, </t>
  </si>
  <si>
    <t>STABILIZATION</t>
  </si>
  <si>
    <t xml:space="preserve">13. REPLACEMENT 3 CON STORAGE , </t>
  </si>
  <si>
    <t>MC DAY1</t>
  </si>
  <si>
    <t xml:space="preserve">14. REPLACEMENT 4 CON DISPOSAL, </t>
  </si>
  <si>
    <t>MC DAY2</t>
  </si>
  <si>
    <t xml:space="preserve">15. REBUILD OVERVIEW WORK IN PROGRESS.......WIP, </t>
  </si>
  <si>
    <t>MC DAY 3</t>
  </si>
  <si>
    <t xml:space="preserve">16. REBUILD INTERIOR COMPLETED WORK, </t>
  </si>
  <si>
    <t>MC DAY 4</t>
  </si>
  <si>
    <t xml:space="preserve">17. Roof Scope = DAMAGES &amp; LINE ITEMS, </t>
  </si>
  <si>
    <t>MC DAY 5</t>
  </si>
  <si>
    <t xml:space="preserve">18. ROOF EXTERIOR PAID WHEN INSTALLED (PWI ITEMS), </t>
  </si>
  <si>
    <t>RHT DAY 1</t>
  </si>
  <si>
    <t xml:space="preserve">4. CPS1 DAY 1 CONTENTS ROOM OVERVIEW / DOCUMENT PICS, </t>
  </si>
  <si>
    <t>RHT DAY 2</t>
  </si>
  <si>
    <t>RHT DAY 1,</t>
  </si>
  <si>
    <t>RHT DAY 3</t>
  </si>
  <si>
    <t xml:space="preserve"> RHT DAY 2,</t>
  </si>
  <si>
    <t>RHT DAY 4</t>
  </si>
  <si>
    <t xml:space="preserve"> RHT DAY 3,</t>
  </si>
  <si>
    <t>RHT DAY 5</t>
  </si>
  <si>
    <t xml:space="preserve"> RHT DAY 4, </t>
  </si>
  <si>
    <t>PPR REPLACEMENT ITEMS</t>
  </si>
  <si>
    <t xml:space="preserve">RHT DAY 5, </t>
  </si>
  <si>
    <t xml:space="preserve">MC DAY1 , </t>
  </si>
  <si>
    <t xml:space="preserve">MC DAY 2, </t>
  </si>
  <si>
    <t xml:space="preserve">MC DAY3, </t>
  </si>
  <si>
    <t xml:space="preserve">MC DAY 4, </t>
  </si>
  <si>
    <t xml:space="preserve">MC DAY 5, </t>
  </si>
  <si>
    <t xml:space="preserve">STABILIZATION READINGS, </t>
  </si>
  <si>
    <t>MIT LABELS,</t>
  </si>
  <si>
    <t xml:space="preserve"> ROOM LABELS</t>
  </si>
  <si>
    <t>Jobsite Verification &amp; Source of Loss</t>
  </si>
  <si>
    <r>
      <t>1.</t>
    </r>
    <r>
      <rPr>
        <sz val="11"/>
        <color theme="1"/>
        <rFont val="Arial"/>
        <family val="2"/>
        <scheme val="minor"/>
      </rPr>
      <t xml:space="preserve">     </t>
    </r>
    <r>
      <rPr>
        <sz val="11"/>
        <color theme="1"/>
        <rFont val="Arial"/>
        <family val="2"/>
        <scheme val="minor"/>
      </rPr>
      <t>Jobsite Verification (Address Photos)</t>
    </r>
  </si>
  <si>
    <r>
      <t>2.</t>
    </r>
    <r>
      <rPr>
        <sz val="11"/>
        <color theme="1"/>
        <rFont val="Arial"/>
        <family val="2"/>
        <scheme val="minor"/>
      </rPr>
      <t xml:space="preserve">     </t>
    </r>
    <r>
      <rPr>
        <sz val="11"/>
        <color theme="1"/>
        <rFont val="Arial"/>
        <family val="2"/>
        <scheme val="minor"/>
      </rPr>
      <t>Pics (ROOMS / STRUCTURAL) ----- ---------------------------------------                                                                                                         ROOMS ------------------------------------------------------------------------------</t>
    </r>
  </si>
  <si>
    <r>
      <t>3.</t>
    </r>
    <r>
      <rPr>
        <sz val="11"/>
        <color theme="1"/>
        <rFont val="Arial"/>
        <family val="2"/>
        <scheme val="minor"/>
      </rPr>
      <t xml:space="preserve">     </t>
    </r>
    <r>
      <rPr>
        <sz val="11"/>
        <color theme="1"/>
        <rFont val="Arial"/>
        <family val="2"/>
        <scheme val="minor"/>
      </rPr>
      <t xml:space="preserve">FOYER/ENTRY ROOM  </t>
    </r>
  </si>
  <si>
    <r>
      <t>4.</t>
    </r>
    <r>
      <rPr>
        <sz val="11"/>
        <color theme="1"/>
        <rFont val="Arial"/>
        <family val="2"/>
        <scheme val="minor"/>
      </rPr>
      <t xml:space="preserve">     </t>
    </r>
    <r>
      <rPr>
        <sz val="11"/>
        <color theme="1"/>
        <rFont val="Arial"/>
        <family val="2"/>
        <scheme val="minor"/>
      </rPr>
      <t>ROOMS TRAVEL AREAS</t>
    </r>
  </si>
  <si>
    <r>
      <t>5.</t>
    </r>
    <r>
      <rPr>
        <sz val="11"/>
        <color theme="1"/>
        <rFont val="Arial"/>
        <family val="2"/>
        <scheme val="minor"/>
      </rPr>
      <t xml:space="preserve">     </t>
    </r>
    <r>
      <rPr>
        <sz val="11"/>
        <color theme="1"/>
        <rFont val="Arial"/>
        <family val="2"/>
        <scheme val="minor"/>
      </rPr>
      <t>AFFECTED ROOM ______________</t>
    </r>
  </si>
  <si>
    <r>
      <t>6.</t>
    </r>
    <r>
      <rPr>
        <sz val="11"/>
        <color theme="1"/>
        <rFont val="Arial"/>
        <family val="2"/>
        <scheme val="minor"/>
      </rPr>
      <t xml:space="preserve">     </t>
    </r>
    <r>
      <rPr>
        <sz val="11"/>
        <color theme="1"/>
        <rFont val="Arial"/>
        <family val="2"/>
        <scheme val="minor"/>
      </rPr>
      <t>AFFECTED ROOM ______________</t>
    </r>
  </si>
  <si>
    <r>
      <t>7.</t>
    </r>
    <r>
      <rPr>
        <sz val="11"/>
        <color theme="1"/>
        <rFont val="Arial"/>
        <family val="2"/>
        <scheme val="minor"/>
      </rPr>
      <t xml:space="preserve">     </t>
    </r>
    <r>
      <rPr>
        <sz val="11"/>
        <color theme="1"/>
        <rFont val="Arial"/>
        <family val="2"/>
        <scheme val="minor"/>
      </rPr>
      <t>AFFECTED ROOM ______________</t>
    </r>
  </si>
  <si>
    <r>
      <t>8.</t>
    </r>
    <r>
      <rPr>
        <sz val="11"/>
        <color theme="1"/>
        <rFont val="Arial"/>
        <family val="2"/>
        <scheme val="minor"/>
      </rPr>
      <t xml:space="preserve">     </t>
    </r>
    <r>
      <rPr>
        <sz val="11"/>
        <color theme="1"/>
        <rFont val="Arial"/>
        <family val="2"/>
        <scheme val="minor"/>
      </rPr>
      <t>AFFECTED ROOM ______________</t>
    </r>
  </si>
  <si>
    <r>
      <t>9.</t>
    </r>
    <r>
      <rPr>
        <sz val="11"/>
        <color theme="1"/>
        <rFont val="Arial"/>
        <family val="2"/>
        <scheme val="minor"/>
      </rPr>
      <t xml:space="preserve">     </t>
    </r>
    <r>
      <rPr>
        <sz val="11"/>
        <color theme="1"/>
        <rFont val="Arial"/>
        <family val="2"/>
        <scheme val="minor"/>
      </rPr>
      <t>AFFECTED ROOM ______________</t>
    </r>
  </si>
  <si>
    <r>
      <t>10.</t>
    </r>
    <r>
      <rPr>
        <sz val="11"/>
        <color theme="1"/>
        <rFont val="Arial"/>
        <family val="2"/>
        <scheme val="minor"/>
      </rPr>
      <t xml:space="preserve">  </t>
    </r>
    <r>
      <rPr>
        <sz val="11"/>
        <color theme="1"/>
        <rFont val="Arial"/>
        <family val="2"/>
        <scheme val="minor"/>
      </rPr>
      <t>AFFECTED ROOM ______________</t>
    </r>
  </si>
  <si>
    <t xml:space="preserve"> CPS ----------------</t>
  </si>
  <si>
    <r>
      <t>11.</t>
    </r>
    <r>
      <rPr>
        <sz val="11"/>
        <color theme="1"/>
        <rFont val="Arial"/>
        <family val="2"/>
        <scheme val="minor"/>
      </rPr>
      <t xml:space="preserve">  </t>
    </r>
    <r>
      <rPr>
        <sz val="11"/>
        <color theme="1"/>
        <rFont val="Arial"/>
        <family val="2"/>
        <scheme val="minor"/>
      </rPr>
      <t>CPS1 DAY1 CONTENTS OVERVIEW/DOCUMENT PICS</t>
    </r>
  </si>
  <si>
    <r>
      <t>12.</t>
    </r>
    <r>
      <rPr>
        <sz val="11"/>
        <color theme="1"/>
        <rFont val="Arial"/>
        <family val="2"/>
        <scheme val="minor"/>
      </rPr>
      <t xml:space="preserve">  </t>
    </r>
    <r>
      <rPr>
        <sz val="11"/>
        <color theme="1"/>
        <rFont val="Arial"/>
        <family val="2"/>
        <scheme val="minor"/>
      </rPr>
      <t>CPS2 DAY2 CONTENTS OVERVIEW WIP BOXES PACKOUT PICS</t>
    </r>
  </si>
  <si>
    <r>
      <t>13.</t>
    </r>
    <r>
      <rPr>
        <sz val="11"/>
        <color theme="1"/>
        <rFont val="Arial"/>
        <family val="2"/>
        <scheme val="minor"/>
      </rPr>
      <t xml:space="preserve">  </t>
    </r>
    <r>
      <rPr>
        <sz val="11"/>
        <color theme="1"/>
        <rFont val="Arial"/>
        <family val="2"/>
        <scheme val="minor"/>
      </rPr>
      <t>CPS3 DAY3 CONTENTS OVERVIEW STORAGE MOVE OUT PICS</t>
    </r>
  </si>
  <si>
    <r>
      <t>14.</t>
    </r>
    <r>
      <rPr>
        <sz val="11"/>
        <color theme="1"/>
        <rFont val="Arial"/>
        <family val="2"/>
        <scheme val="minor"/>
      </rPr>
      <t xml:space="preserve">  </t>
    </r>
    <r>
      <rPr>
        <sz val="11"/>
        <color theme="1"/>
        <rFont val="Arial"/>
        <family val="2"/>
        <scheme val="minor"/>
      </rPr>
      <t xml:space="preserve">CPS4 CONTENTS OVERVIEW PACK-BACK / RESET PICS ---------------------------------------------- </t>
    </r>
  </si>
  <si>
    <t>MITIGATION ---------------------------------------------------------</t>
  </si>
  <si>
    <r>
      <t>15.</t>
    </r>
    <r>
      <rPr>
        <sz val="11"/>
        <color theme="1"/>
        <rFont val="Arial"/>
        <family val="2"/>
        <scheme val="minor"/>
      </rPr>
      <t xml:space="preserve">  </t>
    </r>
    <r>
      <rPr>
        <sz val="11"/>
        <color theme="1"/>
        <rFont val="Arial"/>
        <family val="2"/>
        <scheme val="minor"/>
      </rPr>
      <t>MITIGATION EQUIPMENT OVERVIEW INTERIOR &amp; WIP</t>
    </r>
  </si>
  <si>
    <r>
      <t>16.</t>
    </r>
    <r>
      <rPr>
        <sz val="11"/>
        <color theme="1"/>
        <rFont val="Arial"/>
        <family val="2"/>
        <scheme val="minor"/>
      </rPr>
      <t xml:space="preserve">  </t>
    </r>
    <r>
      <rPr>
        <sz val="11"/>
        <color theme="1"/>
        <rFont val="Arial"/>
        <family val="2"/>
        <scheme val="minor"/>
      </rPr>
      <t>MITIGATION Readings Moisture = MC</t>
    </r>
  </si>
  <si>
    <r>
      <t>17.</t>
    </r>
    <r>
      <rPr>
        <sz val="11"/>
        <color theme="1"/>
        <rFont val="Arial"/>
        <family val="2"/>
        <scheme val="minor"/>
      </rPr>
      <t xml:space="preserve">  </t>
    </r>
    <r>
      <rPr>
        <sz val="11"/>
        <color theme="1"/>
        <rFont val="Arial"/>
        <family val="2"/>
        <scheme val="minor"/>
      </rPr>
      <t>MITIGATION READINGS = RH, TEMP F &amp; DEH &amp; EXTERIOR ----------------------------------------- REPLACEMENT ------------------</t>
    </r>
  </si>
  <si>
    <r>
      <t>18.</t>
    </r>
    <r>
      <rPr>
        <sz val="11"/>
        <color theme="1"/>
        <rFont val="Arial"/>
        <family val="2"/>
        <scheme val="minor"/>
      </rPr>
      <t xml:space="preserve">  </t>
    </r>
    <r>
      <rPr>
        <sz val="11"/>
        <color theme="1"/>
        <rFont val="Arial"/>
        <family val="2"/>
        <scheme val="minor"/>
      </rPr>
      <t>REPLACEMENT 1 CON OVERVIEW DAY PICS</t>
    </r>
  </si>
  <si>
    <r>
      <t>19.</t>
    </r>
    <r>
      <rPr>
        <sz val="11"/>
        <color theme="1"/>
        <rFont val="Arial"/>
        <family val="2"/>
        <scheme val="minor"/>
      </rPr>
      <t xml:space="preserve">  </t>
    </r>
    <r>
      <rPr>
        <sz val="11"/>
        <color theme="1"/>
        <rFont val="Arial"/>
        <family val="2"/>
        <scheme val="minor"/>
      </rPr>
      <t>REPLACEMENT 2 CON WIP</t>
    </r>
  </si>
  <si>
    <r>
      <t>20.</t>
    </r>
    <r>
      <rPr>
        <sz val="11"/>
        <color theme="1"/>
        <rFont val="Arial"/>
        <family val="2"/>
        <scheme val="minor"/>
      </rPr>
      <t xml:space="preserve">  </t>
    </r>
    <r>
      <rPr>
        <sz val="11"/>
        <color theme="1"/>
        <rFont val="Arial"/>
        <family val="2"/>
        <scheme val="minor"/>
      </rPr>
      <t>REPLACEMENT 3 CON STORAGE</t>
    </r>
  </si>
  <si>
    <r>
      <t>21.</t>
    </r>
    <r>
      <rPr>
        <sz val="11"/>
        <color theme="1"/>
        <rFont val="Arial"/>
        <family val="2"/>
        <scheme val="minor"/>
      </rPr>
      <t xml:space="preserve">  </t>
    </r>
    <r>
      <rPr>
        <sz val="11"/>
        <color theme="1"/>
        <rFont val="Arial"/>
        <family val="2"/>
        <scheme val="minor"/>
      </rPr>
      <t>REPLACEMENT 4 CON DISPOSAL----          ---------------------------------------------------------------------REBUILD --------------------</t>
    </r>
  </si>
  <si>
    <r>
      <t>22.</t>
    </r>
    <r>
      <rPr>
        <sz val="11"/>
        <color theme="1"/>
        <rFont val="Arial"/>
        <family val="2"/>
        <scheme val="minor"/>
      </rPr>
      <t xml:space="preserve">  </t>
    </r>
    <r>
      <rPr>
        <sz val="11"/>
        <color theme="1"/>
        <rFont val="Arial"/>
        <family val="2"/>
        <scheme val="minor"/>
      </rPr>
      <t>REBUILD OVERVIEW WORK IN PROGRESS.......WIP</t>
    </r>
  </si>
  <si>
    <r>
      <t>23.</t>
    </r>
    <r>
      <rPr>
        <sz val="11"/>
        <color theme="1"/>
        <rFont val="Arial"/>
        <family val="2"/>
        <scheme val="minor"/>
      </rPr>
      <t xml:space="preserve">  </t>
    </r>
    <r>
      <rPr>
        <sz val="11"/>
        <color theme="1"/>
        <rFont val="Arial"/>
        <family val="2"/>
        <scheme val="minor"/>
      </rPr>
      <t>REBUILD INTERIOR COMPLETED WORK --  ---------------------------------------------------------------------------------------------------------------------------------------------------------                                                                                                ROOF &amp; EXTERIOR ----------</t>
    </r>
  </si>
  <si>
    <r>
      <t>24.</t>
    </r>
    <r>
      <rPr>
        <sz val="11"/>
        <color theme="1"/>
        <rFont val="Arial"/>
        <family val="2"/>
        <scheme val="minor"/>
      </rPr>
      <t xml:space="preserve">  </t>
    </r>
    <r>
      <rPr>
        <sz val="11"/>
        <color theme="1"/>
        <rFont val="Arial"/>
        <family val="2"/>
        <scheme val="minor"/>
      </rPr>
      <t>Roof Scope = DAMAGES &amp; LINE ITEMS</t>
    </r>
  </si>
  <si>
    <t xml:space="preserve">ROOF EXTERIOR PAID WHEN INSTALLED </t>
  </si>
  <si>
    <t>CABINETS</t>
  </si>
  <si>
    <t>Type /Quality / Grade:</t>
  </si>
  <si>
    <t xml:space="preserve">   Standard- Builder Grade   /    High Grade   /   Premium   /   Deluxe   / CUSTOM</t>
  </si>
  <si>
    <t>BASE</t>
  </si>
  <si>
    <t>_______________</t>
  </si>
  <si>
    <t>LF total =____________</t>
  </si>
  <si>
    <t>SB SIZE</t>
  </si>
  <si>
    <t>DB SIZE</t>
  </si>
  <si>
    <t>B ____SIZES</t>
  </si>
  <si>
    <t>SPECIALTY</t>
  </si>
  <si>
    <t>UPPER Cabinets</t>
  </si>
  <si>
    <t>WIDTH X HEIGHT</t>
  </si>
  <si>
    <t>FULL HEIGHT CAB</t>
  </si>
  <si>
    <t>COUNTER TOP</t>
  </si>
  <si>
    <t>FORMICA</t>
  </si>
  <si>
    <t>GRANITE</t>
  </si>
  <si>
    <t>OTHER __________</t>
  </si>
  <si>
    <t>SF total =____________</t>
  </si>
  <si>
    <t>NOTES:</t>
  </si>
  <si>
    <t>APPLIANCES</t>
  </si>
  <si>
    <t>REFRIGERATOR</t>
  </si>
  <si>
    <t>ICE MAKER</t>
  </si>
  <si>
    <t xml:space="preserve">STOVE/OVEN </t>
  </si>
  <si>
    <t>GAS or ELECTRIC</t>
  </si>
  <si>
    <t>BUILT IN or Stand Alone</t>
  </si>
  <si>
    <t xml:space="preserve">Micro wave </t>
  </si>
  <si>
    <t>__________________________</t>
  </si>
  <si>
    <t>EXHAUST/VENT FAN</t>
  </si>
  <si>
    <t>Dishwasher</t>
  </si>
  <si>
    <t>Garbage disposal</t>
  </si>
  <si>
    <t>VANITY</t>
  </si>
  <si>
    <t>SIZE _________</t>
  </si>
  <si>
    <t>GRADE ________</t>
  </si>
  <si>
    <t xml:space="preserve"> ____  COUNTER TOP __________</t>
  </si>
  <si>
    <t>TOWEL RACKS</t>
  </si>
  <si>
    <t>QTY =</t>
  </si>
  <si>
    <t>BATHTUB</t>
  </si>
  <si>
    <t>___________________</t>
  </si>
  <si>
    <t>Shower surround Type</t>
  </si>
  <si>
    <t>Shower doors</t>
  </si>
  <si>
    <t>Shower Curtain &amp; Rod</t>
  </si>
  <si>
    <t>VENT FAN</t>
  </si>
  <si>
    <t>3137.11   Conformity With National Electrical Code</t>
  </si>
  <si>
    <r>
      <t xml:space="preserve">§ </t>
    </r>
    <r>
      <rPr>
        <b/>
        <sz val="10"/>
        <color indexed="18"/>
        <rFont val="Times New Roman"/>
        <family val="1"/>
        <charset val="204"/>
      </rPr>
      <t xml:space="preserve">3131.06 Repairs after Fire Damage
</t>
    </r>
    <r>
      <rPr>
        <sz val="10"/>
        <color indexed="8"/>
        <rFont val="Times New Roman"/>
        <family val="1"/>
        <charset val="204"/>
      </rPr>
      <t>Whenever the operation of a system has been the cause of a fire, such system shall not be used or operated until it has been inspected by
the Commissioner and such alterations and changes made as are deemed necessary by him or her to permit safe operation of the system, and no alterations or repairs shall be made without a permit issued by the Commissioner.</t>
    </r>
  </si>
  <si>
    <t>§ 3131.08 Firestopping   (a)   Where the installation of pipes or ducts in walls or partitions requires the removal of any firestopping, the space around the pipes or ducts at the points where firestopping was removed shall be tightly filled with mineral wool or other noncombustible insulating material.   (b)   Where pipes, ducts, stacks, or fittings pass through a floor construction, all open spaces around them shall be filled with mineral wood, or other incombustible insulating material.   (c)   Whenever baseboard or wall registers located at the top of supply or return air ducts are installed in stud framed walls or partitions or in construction having concealed interior spaces, an approved firestop shall be installed approximately three (3) inches above such register or grille. In stud framed construction such firestops shall extend the full width and depth of the stud space.</t>
  </si>
  <si>
    <t>Cleveland, OH primarily adopts the International Residential Code (IRC) for residential buildings.</t>
  </si>
  <si>
    <t>The city may also reference the International Building Code (IBC) for certain aspects of construction.</t>
  </si>
  <si>
    <t>Ensure compliance with zoning regulations that may affect residential construction.</t>
  </si>
  <si>
    <t>Always verify the latest code updates, as building regulations can change frequently.</t>
  </si>
  <si>
    <t xml:space="preserve"> § 3137.11 Conformity With National Electrical Code   Except as otherwise provided in this Building Code, or in statutes, or in rules or regulations promulgated by authority of statute, all electrical wiring and equipment shall be in accordance with the provisions of NFiPA 70 entitled “National Electrical Code,” as listed in OAC Chapter 4101:2-46.</t>
  </si>
  <si>
    <t>§ 3137.12 Residential Electrical Rehabilitation   (a)   Scope. The provisions of this section shall apply to the rehabilitation of electrical systems in one (1), two (2) and three (3) familydwelling units when they have been determined to be inadequate as specified in subsection (b) hereof.</t>
  </si>
  <si>
    <t>dwelling units when they have been determined to be inadequate as specified in subsection (b)</t>
  </si>
  <si>
    <t>hereof.</t>
  </si>
  <si>
    <t>(b) Evidence of inadequate Wiring. Evidence of inadequate wiring shall include one (1) or more of</t>
  </si>
  <si>
    <t>the following:</t>
  </si>
  <si>
    <t>(1) Excessive use of flexible cords in lieu of permanent wiring;</t>
  </si>
  <si>
    <t>(2) The use of oversized overcurrent protection device for branch circuits, feeders or service;</t>
  </si>
  <si>
    <t>(3) Unapproved extensions to the wiring system in order to provide light, heat or power;</t>
  </si>
  <si>
    <t>(4) The lack of two (2) duplex receptacles in every habitable room, except there shall be a duplex</t>
  </si>
  <si>
    <t>receptacle outlet on each wall in the living room and at least one (1) duplex receptacle in the</t>
  </si>
  <si>
    <t>bathroom;</t>
  </si>
  <si>
    <t>(5) Electrical overloads resulting in frequent operation of an overcurrent device;</t>
  </si>
  <si>
    <t>(6) Misapplication of electrical equipment;</t>
  </si>
  <si>
    <t>(7) Lack of an operable switched light fixture in every toilet room, bathroom, laundry areas,</t>
  </si>
  <si>
    <t>furnace room, hall or stairwell;</t>
  </si>
  <si>
    <t>(8) Lack of an independent circuit and a grounded receptacle for laundry facilities;</t>
  </si>
  <si>
    <t>(9) Lack of at least one (1) lighting outlet for each two hundred (200) square feet of basement</t>
  </si>
  <si>
    <t>area;</t>
  </si>
  <si>
    <t>(10) Lack of service premises grounding.</t>
  </si>
  <si>
    <t>(c) Minimum Standards.</t>
  </si>
  <si>
    <t>The following requirements are the minimum standards and shall satisfy the</t>
  </si>
  <si>
    <t>intent of this section.</t>
  </si>
  <si>
    <t xml:space="preserve">(1)   Entrances and Exits. Entrances and exits shall be illuminated by exterior lighting fixtures. These shall be controlled by interior wall switches, located for convenient and readily accessible use.     </t>
  </si>
  <si>
    <t xml:space="preserve"> (2)   Living Rooms. The living room shall be provided with illumination. The lighting outlet shall be controlled by an interior wall switch located for convenient and readily accessible use, near the entrance to the room.      Receptacle outlets controlled by a wall switch are permitted in lieu of a lighting outlet.      Convenient duplex electrical receptacle outlets shall be provided equally spaced around the room, with at least one (1) duplex outlet on each wall where practical.      </t>
  </si>
  <si>
    <t xml:space="preserve">(3)   Kitchens. Kitchens shall be provided with illumination. The main lighting outlet shall be controlled by a wall switch, located for convenient and readily accessible use, near the entrance to the room. Fixtures over the sink shall be grounded and have a separate wall switch.      Two (2) appliance circuits shall be provided, supplying a minimum of four (4) grounding-type receptacle outlets. One (1) or two (2) shall be suitably placed for connection of stove and refrigerator, and there shall be a minimum of three (3) receptacles above table or counter height for the convenient connection of small appliances, where practical. Appliance circuits shall be twenty (20) ampere capacity.      </t>
  </si>
  <si>
    <t xml:space="preserve">(4)   Bathrooms. Bathrooms shall be illuminated. The main lighting outlet shall be controlled by a wall switch next to the entrance. Fixtures over the sink shall be grounded and have a separate wall switch. Fixtures with receptacles shall have the receptacles permanently disconnected.      A grounding-type receptacle outlet separate from the light fixture shall be provided and shall be located at least thirty (30) and not more than forty-eight (48) inches above the floor adjacent to the wash basin and not more than four (4) feet from the basin.     </t>
  </si>
  <si>
    <t xml:space="preserve"> (5)   All Other Habitable Rooms. Illumination for each habitable room shall be provided. Lighting outlets shall be controlled by a wall switch. Wall switches shall be located for convenient and readily accessible use. Convenience duplex receptacle outlets shall be provided with a minimum of two (2) receptacle outlets equally spaced around the room. An additional receptacle outlet controlled by a wall switch is acceptable in lieu of a lighting outlet.    </t>
  </si>
  <si>
    <t xml:space="preserve">  (6)   Basements. Basements shall be wired for a minimum of one (1) lighting outlet in each two hundred (200) square feet of major fraction of area for use as general illumination. All enclosed areas, except coal bins, that may be walked into, such as toilet rooms, fruit storage rooms, utility rooms, excavated areas under porches, etc., shall be provided with at least one (1) lighting outlet.      Stairwell, laundry and electrical service area lighting outlets shall not be counted as part of the required basement lighting outlets.      </t>
  </si>
  <si>
    <t xml:space="preserve">(7)   Laundry Areas. The laundry area shall be provided with separate illumination. The laundry receptacle circuit shall be an individual twenty (20) ampere circuit. A wall mounted grounding-type duplex receptacle outlet shall be provided and located near the laundry equipment.      </t>
  </si>
  <si>
    <t xml:space="preserve">(8)   Space Heating System. Heating equipment requiring electrical energy for operation and/or control shall be provided with an individual circuit. A disconnect switch shall be provided on or adjacent to the heating equipment, except for a thermopile controlled furnace.     </t>
  </si>
  <si>
    <t xml:space="preserve"> (9)   Stairwells and Hallways. Stairwells and hallways shall be adequately illuminated. Lighting outlets shall be controlled by wall switches. Wall switches shall be located for convenient and readily accessible use. Switches shall not be located where it is necessary to use darkened stair sections for their operation. Stairways to all finished portions of a dwelling shall be provided with a three (3) way or multiple switch control.     </t>
  </si>
  <si>
    <t xml:space="preserve"> (10)   Service. Service to existing dwelling unit shall be a minimum of one hundred (100) ampere, three (3) wire capacity. Service equipment shall be dead front having no live parts exposed whereby accidental contact could be made. Type “S” fuses shall be installed when fused equipment is used.      Existing service of fifty (50) amperes or larger, two (2) or three (3) wire capacity shall be accepted as an exception if adequate for the electrical load being served.     </t>
  </si>
  <si>
    <t xml:space="preserve"> (11)   Service Meters. Supply to each dwelling unit shall be individually metered. No service shall be supplied through a meter to an area other than that controlled by the occupant, except where the owner pays for the electricity.     </t>
  </si>
  <si>
    <t xml:space="preserve"> (12)   Service Main Disconnects and Panels. The area around the main disconnect and branch panel shall be illuminated. The maximum height from the floor to the top of any overcurrent device shall be six and one-half (6-1/2) feet. Clearance in front shall be a minimum of three (3) feet for ready access.      </t>
  </si>
  <si>
    <t xml:space="preserve">(13)   Grounding Electrode Conductors. One end of the grounding electrode conductor shall be connected to the grounded conductor in the service equipment on the supply side. The other end shall be connected to a metallic cold water pipe system, and a jumper shall be placed around the water meter. If there is no metallic cold water pipe system, then a ground rod electrode shall be installed. The ground rod shall be a minimum of eight (8) feet long and of approved diameter and material.      </t>
  </si>
  <si>
    <t xml:space="preserve">(14)   Existing Receptacles. Replacements for existing receptacles in rooms other than kitchen, bathrooms, basement or outdoor areas may be nongrounding type. All new receptacles shall be of the grounded type.     </t>
  </si>
  <si>
    <t xml:space="preserve"> (15)   Existing Knob and Tube Circuits in Dwelling Units.         A.   Number fourteen (14) wire shall be fused at fifteen (15) amperes.         B.   Number twelve (12) wire shall be fused at twenty (20) amperes.         C.   All splices and joints to other wiring methods shall be in boxes.         D.   Any extension of knob and tube wiring shall be prohibited, except by special permission.         E.   All new and existing fixtures shall be mounted on shallow workboxes if boxes are nonexistent.         F.   All exposed abandoned wiring and equipment shall be removed.      </t>
  </si>
  <si>
    <t xml:space="preserve">(16)   Door Bells. Existing door bell system shall be restored to operating condition.     </t>
  </si>
  <si>
    <t xml:space="preserve"> (17)   Basement Wiring. Basement wiring in dwelling units shall:         A.   Be in protective raceways or armored cable when bottom of joist is less than seven (7) feet above the floor;         B.   The size of the hole through the joist for nonmetallic sheathed cable shall be one-fourth (1/4) inches to three-eighths (3/8) inches larger than the diameter of the cable;         C.   Only one (1) cable shall pass through each hole.</t>
  </si>
  <si>
    <t>§ 3137.08 Energizing the System</t>
  </si>
  <si>
    <t xml:space="preserve">(a) Whenever a permit to install electrical wiring or equipment is required by OBBC and this </t>
  </si>
  <si>
    <t xml:space="preserve">Building Code, electric current shall not be supplied to such wiring to such equipment, except for </t>
  </si>
  <si>
    <t xml:space="preserve">testing, until authorization to do so has been given by the authorized inspector of the </t>
  </si>
  <si>
    <t xml:space="preserve">Commissioner. However, such authorization shall not be required for electrical wiring or equipment </t>
  </si>
  <si>
    <t>installed under a blanket permit.</t>
  </si>
  <si>
    <t xml:space="preserve">(b) When electrical current has not been previously supplied to premises where an installation of </t>
  </si>
  <si>
    <t xml:space="preserve">electrical wiring has been made, the service lines of the utility company supplying the electrical </t>
  </si>
  <si>
    <t xml:space="preserve">current, if connected prior to final inspection and approval, shall be connected through an opened </t>
  </si>
  <si>
    <t xml:space="preserve">switch which shall be so sealed that it shall be impossible to close the switch without breaking </t>
  </si>
  <si>
    <t xml:space="preserve">the seal. Such switch shall be closed only by a person authorized to do so by the C01mnissioner and </t>
  </si>
  <si>
    <t xml:space="preserve">it shall be a violation of OBBC and this Building Code for any other person to break such seal or </t>
  </si>
  <si>
    <t xml:space="preserve">close such switch. Each such switch shall have a tag attached thereto specifying the penalty for </t>
  </si>
  <si>
    <t xml:space="preserve">unauthorized operation. Whenever such switch is installed, a written notification thereof shall be </t>
  </si>
  <si>
    <t>sent to the Commissioner.</t>
  </si>
  <si>
    <r>
      <t xml:space="preserve">§ </t>
    </r>
    <r>
      <rPr>
        <b/>
        <sz val="11"/>
        <color indexed="18"/>
        <rFont val="Times New Roman"/>
        <family val="1"/>
        <charset val="204"/>
      </rPr>
      <t xml:space="preserve">3137.09 Switching and Metering
</t>
    </r>
    <r>
      <rPr>
        <sz val="11"/>
        <color indexed="8"/>
        <rFont val="Times New Roman"/>
        <family val="1"/>
        <charset val="204"/>
      </rPr>
      <t xml:space="preserve">(a)   </t>
    </r>
    <r>
      <rPr>
        <i/>
        <sz val="11"/>
        <color indexed="8"/>
        <rFont val="Times New Roman"/>
        <family val="1"/>
        <charset val="204"/>
      </rPr>
      <t xml:space="preserve">Lighting Switching. </t>
    </r>
    <r>
      <rPr>
        <sz val="11"/>
        <color indexed="8"/>
        <rFont val="Times New Roman"/>
        <family val="1"/>
        <charset val="204"/>
      </rPr>
      <t xml:space="preserve">Switching </t>
    </r>
    <r>
      <rPr>
        <sz val="11"/>
        <color indexed="63"/>
        <rFont val="Times New Roman"/>
        <family val="1"/>
        <charset val="204"/>
      </rPr>
      <t xml:space="preserve">shall </t>
    </r>
    <r>
      <rPr>
        <sz val="11"/>
        <color indexed="8"/>
        <rFont val="Times New Roman"/>
        <family val="1"/>
        <charset val="204"/>
      </rPr>
      <t>be provided for each lighting circuit, or for portions of each circuit</t>
    </r>
    <r>
      <rPr>
        <sz val="11"/>
        <color indexed="63"/>
        <rFont val="Times New Roman"/>
        <family val="1"/>
        <charset val="204"/>
      </rPr>
      <t xml:space="preserve">, </t>
    </r>
    <r>
      <rPr>
        <sz val="11"/>
        <color indexed="8"/>
        <rFont val="Times New Roman"/>
        <family val="1"/>
        <charset val="204"/>
      </rPr>
      <t xml:space="preserve">so that only those </t>
    </r>
    <r>
      <rPr>
        <sz val="11"/>
        <color indexed="63"/>
        <rFont val="Times New Roman"/>
        <family val="1"/>
        <charset val="204"/>
      </rPr>
      <t xml:space="preserve">areas </t>
    </r>
    <r>
      <rPr>
        <sz val="11"/>
        <color indexed="8"/>
        <rFont val="Times New Roman"/>
        <family val="1"/>
        <charset val="204"/>
      </rPr>
      <t xml:space="preserve">where lighting is necessary need be illuminated.
(b)   </t>
    </r>
    <r>
      <rPr>
        <i/>
        <sz val="11"/>
        <color indexed="8"/>
        <rFont val="Times New Roman"/>
        <family val="1"/>
        <charset val="204"/>
      </rPr>
      <t xml:space="preserve">Three-Way </t>
    </r>
    <r>
      <rPr>
        <i/>
        <sz val="11"/>
        <color indexed="63"/>
        <rFont val="Times New Roman"/>
        <family val="1"/>
        <charset val="204"/>
      </rPr>
      <t xml:space="preserve">Switches. </t>
    </r>
    <r>
      <rPr>
        <sz val="11"/>
        <color indexed="8"/>
        <rFont val="Times New Roman"/>
        <family val="1"/>
        <charset val="204"/>
      </rPr>
      <t xml:space="preserve">Three (3) way </t>
    </r>
    <r>
      <rPr>
        <sz val="11"/>
        <color indexed="63"/>
        <rFont val="Times New Roman"/>
        <family val="1"/>
        <charset val="204"/>
      </rPr>
      <t xml:space="preserve">switches </t>
    </r>
    <r>
      <rPr>
        <sz val="11"/>
        <color indexed="8"/>
        <rFont val="Times New Roman"/>
        <family val="1"/>
        <charset val="204"/>
      </rPr>
      <t xml:space="preserve">shall be provided for all </t>
    </r>
    <r>
      <rPr>
        <sz val="11"/>
        <color indexed="63"/>
        <rFont val="Times New Roman"/>
        <family val="1"/>
        <charset val="204"/>
      </rPr>
      <t xml:space="preserve">stairways </t>
    </r>
    <r>
      <rPr>
        <sz val="11"/>
        <color indexed="8"/>
        <rFont val="Times New Roman"/>
        <family val="1"/>
        <charset val="204"/>
      </rPr>
      <t xml:space="preserve">to control lighting outlets illuminating </t>
    </r>
    <r>
      <rPr>
        <sz val="11"/>
        <color indexed="63"/>
        <rFont val="Times New Roman"/>
        <family val="1"/>
        <charset val="204"/>
      </rPr>
      <t xml:space="preserve">such </t>
    </r>
    <r>
      <rPr>
        <sz val="11"/>
        <color indexed="8"/>
        <rFont val="Times New Roman"/>
        <family val="1"/>
        <charset val="204"/>
      </rPr>
      <t xml:space="preserve">stairways.
( </t>
    </r>
    <r>
      <rPr>
        <b/>
        <sz val="11"/>
        <color indexed="8"/>
        <rFont val="Times New Roman"/>
        <family val="1"/>
        <charset val="204"/>
      </rPr>
      <t xml:space="preserve">l)   </t>
    </r>
    <r>
      <rPr>
        <i/>
        <sz val="11"/>
        <color indexed="63"/>
        <rFont val="Times New Roman"/>
        <family val="1"/>
        <charset val="204"/>
      </rPr>
      <t xml:space="preserve">Exception No. </t>
    </r>
    <r>
      <rPr>
        <sz val="11"/>
        <color indexed="8"/>
        <rFont val="Times New Roman"/>
        <family val="1"/>
        <charset val="204"/>
      </rPr>
      <t xml:space="preserve">I:  Automatic control of lighting may be </t>
    </r>
    <r>
      <rPr>
        <sz val="11"/>
        <color indexed="63"/>
        <rFont val="Times New Roman"/>
        <family val="1"/>
        <charset val="204"/>
      </rPr>
      <t xml:space="preserve">substituted </t>
    </r>
    <r>
      <rPr>
        <sz val="11"/>
        <color indexed="8"/>
        <rFont val="Times New Roman"/>
        <family val="1"/>
        <charset val="204"/>
      </rPr>
      <t xml:space="preserve">in lieu of three (3) way switches.
(2)   </t>
    </r>
    <r>
      <rPr>
        <i/>
        <sz val="11"/>
        <color indexed="63"/>
        <rFont val="Times New Roman"/>
        <family val="1"/>
        <charset val="204"/>
      </rPr>
      <t xml:space="preserve">Exception No. </t>
    </r>
    <r>
      <rPr>
        <sz val="11"/>
        <color indexed="8"/>
        <rFont val="Times New Roman"/>
        <family val="1"/>
        <charset val="204"/>
      </rPr>
      <t xml:space="preserve">2: </t>
    </r>
    <r>
      <rPr>
        <sz val="11"/>
        <color indexed="63"/>
        <rFont val="Times New Roman"/>
        <family val="1"/>
        <charset val="204"/>
      </rPr>
      <t xml:space="preserve">Three </t>
    </r>
    <r>
      <rPr>
        <sz val="11"/>
        <color indexed="8"/>
        <rFont val="Times New Roman"/>
        <family val="1"/>
        <charset val="204"/>
      </rPr>
      <t xml:space="preserve">(3) way switches are not required for stairways to unoccupied  </t>
    </r>
    <r>
      <rPr>
        <sz val="11"/>
        <color indexed="63"/>
        <rFont val="Times New Roman"/>
        <family val="1"/>
        <charset val="204"/>
      </rPr>
      <t xml:space="preserve">attics </t>
    </r>
    <r>
      <rPr>
        <sz val="11"/>
        <color indexed="8"/>
        <rFont val="Times New Roman"/>
        <family val="1"/>
        <charset val="204"/>
      </rPr>
      <t xml:space="preserve">or basements </t>
    </r>
    <r>
      <rPr>
        <sz val="11"/>
        <color indexed="63"/>
        <rFont val="Times New Roman"/>
        <family val="1"/>
        <charset val="204"/>
      </rPr>
      <t xml:space="preserve">which </t>
    </r>
    <r>
      <rPr>
        <sz val="11"/>
        <color indexed="8"/>
        <rFont val="Times New Roman"/>
        <family val="1"/>
        <charset val="204"/>
      </rPr>
      <t>have only one
(</t>
    </r>
    <r>
      <rPr>
        <b/>
        <sz val="11"/>
        <color indexed="8"/>
        <rFont val="Times New Roman"/>
        <family val="1"/>
        <charset val="204"/>
      </rPr>
      <t xml:space="preserve">l) means of egress.
</t>
    </r>
    <r>
      <rPr>
        <sz val="11"/>
        <color indexed="8"/>
        <rFont val="Times New Roman"/>
        <family val="1"/>
        <charset val="204"/>
      </rPr>
      <t xml:space="preserve">(c)   In </t>
    </r>
    <r>
      <rPr>
        <sz val="11"/>
        <color indexed="63"/>
        <rFont val="Times New Roman"/>
        <family val="1"/>
        <charset val="204"/>
      </rPr>
      <t xml:space="preserve">all </t>
    </r>
    <r>
      <rPr>
        <sz val="11"/>
        <color indexed="8"/>
        <rFont val="Times New Roman"/>
        <family val="1"/>
        <charset val="204"/>
      </rPr>
      <t>dwellings provisions shall be made to detennine the electrical energy consumed  by each tenant</t>
    </r>
    <r>
      <rPr>
        <sz val="11"/>
        <color indexed="63"/>
        <rFont val="Times New Roman"/>
        <family val="1"/>
        <charset val="204"/>
      </rPr>
      <t xml:space="preserve">, </t>
    </r>
    <r>
      <rPr>
        <sz val="11"/>
        <color indexed="8"/>
        <rFont val="Times New Roman"/>
        <family val="1"/>
        <charset val="204"/>
      </rPr>
      <t>excepting those dwellings where the owner pays for the energy consumed.</t>
    </r>
  </si>
  <si>
    <t xml:space="preserve">(b) Three-Way Switches. Three (3) way switches shall be provided for all stairways to control </t>
  </si>
  <si>
    <t>lighting outlets illuminating such stairways.</t>
  </si>
  <si>
    <t xml:space="preserve">( l) Exception No. I: Automatic control of lighting may be substituted in lieu of three (3) way </t>
  </si>
  <si>
    <t>switches.</t>
  </si>
  <si>
    <t xml:space="preserve">(2) Exception No. 2: Three (3) way switches are not required for stairways to unoccupied attics or </t>
  </si>
  <si>
    <t>basements which have only one</t>
  </si>
  <si>
    <t>(l) means of egress.</t>
  </si>
  <si>
    <t xml:space="preserve">(c) In all dwellings provisions shall be made to detennine the electrical energy consumed by each </t>
  </si>
  <si>
    <t>tenant, excepting those dwellings where the owner pays for the energy consumed.</t>
  </si>
  <si>
    <t>DOCS Table of Contents</t>
  </si>
  <si>
    <t>01 Info Page Only</t>
  </si>
  <si>
    <t>O</t>
  </si>
  <si>
    <t>JOB INFO</t>
  </si>
  <si>
    <t>JOB INFO (2)      ….........  for exporting</t>
  </si>
  <si>
    <t>Column1</t>
  </si>
  <si>
    <t>Column2</t>
  </si>
  <si>
    <t>Column3</t>
  </si>
  <si>
    <t>Column4</t>
  </si>
  <si>
    <t>Column5</t>
  </si>
  <si>
    <t>Column6</t>
  </si>
  <si>
    <t>Column7</t>
  </si>
  <si>
    <t>Column8</t>
  </si>
  <si>
    <t>Column9</t>
  </si>
  <si>
    <t>NEW FILE CREATION</t>
  </si>
  <si>
    <t>Marketing Materials out to Potential customer</t>
  </si>
  <si>
    <t>[ _____]</t>
  </si>
  <si>
    <t>PROCESS FLOW CHECKLIST; Flyer</t>
  </si>
  <si>
    <t>REPORT # .</t>
  </si>
  <si>
    <t>MASTER</t>
  </si>
  <si>
    <t>SAVED</t>
  </si>
  <si>
    <t>Job Sample Monetary chart</t>
  </si>
  <si>
    <t>PDF</t>
  </si>
  <si>
    <t>New file created</t>
  </si>
  <si>
    <t>Import Job Info2</t>
  </si>
  <si>
    <t>PDF created</t>
  </si>
  <si>
    <t>Emailed</t>
  </si>
  <si>
    <t>Roofing Shingle sample booklet</t>
  </si>
  <si>
    <t>customer</t>
  </si>
  <si>
    <t>cklst 56 MOU</t>
  </si>
  <si>
    <t>[ _]</t>
  </si>
  <si>
    <t>cklst 01 Job info page only</t>
  </si>
  <si>
    <t>01</t>
  </si>
  <si>
    <t>N/A</t>
  </si>
  <si>
    <t>cklst 15 BINDER TABS8 [see print info]</t>
  </si>
  <si>
    <t>0ther</t>
  </si>
  <si>
    <t>na</t>
  </si>
  <si>
    <t>cklst 20 Intial POI / CLAIM BRIEF</t>
  </si>
  <si>
    <t xml:space="preserve">cklst 30 Insurer,, mtge ,, cst </t>
  </si>
  <si>
    <t>[ __]</t>
  </si>
  <si>
    <t>cklst 35 Subcontractor Docs</t>
  </si>
  <si>
    <t>cklst 99 cashflow</t>
  </si>
  <si>
    <t>Customer</t>
  </si>
  <si>
    <t>cklst 50 contract sig pgs</t>
  </si>
  <si>
    <t>ALL</t>
  </si>
  <si>
    <t>MAY USE ENCIRCLE LINK ALSO</t>
  </si>
  <si>
    <t>cklst 51 contract notary pgs</t>
  </si>
  <si>
    <t>cklst 52 claim reporting info</t>
  </si>
  <si>
    <t>REP</t>
  </si>
  <si>
    <t>@</t>
  </si>
  <si>
    <t>cklst 60 contract rep docs</t>
  </si>
  <si>
    <t>cklst 65 Ext mitigation   Roof</t>
  </si>
  <si>
    <t xml:space="preserve">cklst 70 interior scope </t>
  </si>
  <si>
    <t>Upload HOW2 To Encircle; edited/revised copy as occurs</t>
  </si>
  <si>
    <t>cklst 80 int mitigation</t>
  </si>
  <si>
    <t>cklst 90 CON CPS 01</t>
  </si>
  <si>
    <t>00 Pics ENCIRCLE NEW CST  &amp; ADD ROOMS</t>
  </si>
  <si>
    <t>ENTER</t>
  </si>
  <si>
    <t xml:space="preserve">Order EagleView, ROOF QS __ </t>
  </si>
  <si>
    <t>PREM report____</t>
  </si>
  <si>
    <t>QS__</t>
  </si>
  <si>
    <t xml:space="preserve">SIDING____Windows__ </t>
  </si>
  <si>
    <t>XACTAMITE FILES CREATION</t>
  </si>
  <si>
    <t>HOW 2 FOR NEW CUSTOMER FILES</t>
  </si>
  <si>
    <r>
      <t xml:space="preserve">GO TO File Folder </t>
    </r>
    <r>
      <rPr>
        <b/>
        <i/>
        <u/>
        <sz val="11"/>
        <color theme="1"/>
        <rFont val="Arial"/>
        <family val="2"/>
        <scheme val="minor"/>
      </rPr>
      <t>" TMPL / Checklists"</t>
    </r>
  </si>
  <si>
    <t>Paste into new Customer Folder</t>
  </si>
  <si>
    <t>SELECT &amp; OPEN THE MASTER FILE  = (cklst 01 Job info page);</t>
  </si>
  <si>
    <t>(from your named folder)</t>
  </si>
  <si>
    <r>
      <t>SAVE AS/RENAME AS CURRENT FILE WITH (</t>
    </r>
    <r>
      <rPr>
        <b/>
        <i/>
        <sz val="11"/>
        <color rgb="FF000000"/>
        <rFont val="Arial Narrow"/>
        <family val="2"/>
      </rPr>
      <t xml:space="preserve">STATE CODE,YR, CST NAME, # Report </t>
    </r>
    <r>
      <rPr>
        <sz val="11"/>
        <color rgb="FF000000"/>
        <rFont val="Arial Narrow"/>
        <family val="2"/>
      </rPr>
      <t xml:space="preserve">); </t>
    </r>
  </si>
  <si>
    <t>ex. = ATL20J Queen @JNSBORO 01 Job Info</t>
  </si>
  <si>
    <r>
      <rPr>
        <b/>
        <i/>
        <u/>
        <sz val="11"/>
        <color theme="3"/>
        <rFont val="Arial Narrow"/>
        <family val="2"/>
      </rPr>
      <t>Go To : "JOB INFO TAB"</t>
    </r>
    <r>
      <rPr>
        <sz val="11"/>
        <color theme="1"/>
        <rFont val="Arial Narrow"/>
        <family val="2"/>
      </rPr>
      <t xml:space="preserve"> ; ENTER CURRENT Customer INFORMATION</t>
    </r>
  </si>
  <si>
    <t>A</t>
  </si>
  <si>
    <t>Customer INFO</t>
  </si>
  <si>
    <t>@ C1</t>
  </si>
  <si>
    <t>Enter new data</t>
  </si>
  <si>
    <t>B</t>
  </si>
  <si>
    <t xml:space="preserve">Loss Info          </t>
  </si>
  <si>
    <t>Drop down menus available</t>
  </si>
  <si>
    <t>C</t>
  </si>
  <si>
    <t>D</t>
  </si>
  <si>
    <t>Room Index</t>
  </si>
  <si>
    <t>E</t>
  </si>
  <si>
    <t>Mortgage Co.INFO</t>
  </si>
  <si>
    <t>F</t>
  </si>
  <si>
    <t>CONTRACTOR INFO</t>
  </si>
  <si>
    <t>G</t>
  </si>
  <si>
    <t>CLAIM REPORT DATA</t>
  </si>
  <si>
    <t>Save upon completion @ Current Customer Folder</t>
  </si>
  <si>
    <t>Do the following for Each SUBMASTER FILES (cklst 20 THRU cklst 155 );</t>
  </si>
  <si>
    <r>
      <t>RENAME EACH AS CURRENT FILE (</t>
    </r>
    <r>
      <rPr>
        <b/>
        <i/>
        <sz val="11"/>
        <color rgb="FF000000"/>
        <rFont val="Arial Narrow"/>
        <family val="2"/>
      </rPr>
      <t xml:space="preserve">STATE CODE &amp; YR, CST NAME, # Report </t>
    </r>
    <r>
      <rPr>
        <sz val="11"/>
        <color rgb="FF000000"/>
        <rFont val="Arial Narrow"/>
        <family val="2"/>
      </rPr>
      <t>);</t>
    </r>
  </si>
  <si>
    <t>Go Back To MASTER FILE</t>
  </si>
  <si>
    <t xml:space="preserve">  (ex; NY20A JONES 01 @Yonkers Job info page); </t>
  </si>
  <si>
    <r>
      <t>Go to Tab</t>
    </r>
    <r>
      <rPr>
        <sz val="11"/>
        <color theme="1"/>
        <rFont val="Arial Black"/>
        <family val="2"/>
      </rPr>
      <t xml:space="preserve"> "Job Info2", @</t>
    </r>
    <r>
      <rPr>
        <sz val="11"/>
        <color theme="1"/>
        <rFont val="Arial Narrow"/>
        <family val="2"/>
      </rPr>
      <t>C1</t>
    </r>
  </si>
  <si>
    <t>Copy entire column C</t>
  </si>
  <si>
    <r>
      <t xml:space="preserve">Be sure that paste items are pasted as locked Cells </t>
    </r>
    <r>
      <rPr>
        <u/>
        <sz val="12"/>
        <color theme="1"/>
        <rFont val="Arial Narrow"/>
        <family val="2"/>
      </rPr>
      <t>$</t>
    </r>
  </si>
  <si>
    <t>Go Back To Current File</t>
  </si>
  <si>
    <t>Per Each SUBMASTER FILES (cklst 20 THRU 1155 );</t>
  </si>
  <si>
    <t>OR USE THE FOLLOWING</t>
  </si>
  <si>
    <t>Paste @ Entire Column C</t>
  </si>
  <si>
    <t>cklst 1155 Job Forms ONLY;                           CONTAINS ALL THE SUB FILES, FORMS ONLY!</t>
  </si>
  <si>
    <t>Save File</t>
  </si>
  <si>
    <t xml:space="preserve">CREATE PDF FILE </t>
  </si>
  <si>
    <t xml:space="preserve">EMAIL TO CUSTOMER REP, UPLOAD TO ONE DRIVE &amp; GOOGLE DRIVE/MASTER FILE </t>
  </si>
  <si>
    <t>MASTER CHECKLIST FOR DATA INPUT FOR NEW CUSTOMER</t>
  </si>
  <si>
    <t>PDF FILES</t>
  </si>
  <si>
    <t>OFS DOCS</t>
  </si>
  <si>
    <t>See Macro to Create Files</t>
  </si>
  <si>
    <t>cklst 15 Labels Rroom/CPS</t>
  </si>
  <si>
    <t>cklst 20 Intial contact Forms POI</t>
  </si>
  <si>
    <t>cklst 25 CLAIM BRIEF</t>
  </si>
  <si>
    <t>SEE Encircle</t>
  </si>
  <si>
    <t>CUSTOMER</t>
  </si>
  <si>
    <t>MAY ALSO USE ENCIRCLE LINK</t>
  </si>
  <si>
    <t>STOCK FORM PDF</t>
  </si>
  <si>
    <t>REP / CREW  @ JOB</t>
  </si>
  <si>
    <t>May be combined into Job Forms 155</t>
  </si>
  <si>
    <t>cklst 65 Ext mitigation Roof</t>
  </si>
  <si>
    <t>cklst 70 Interior Scope/ENC PICS</t>
  </si>
  <si>
    <t>cklst 80 Int Mitigation</t>
  </si>
  <si>
    <t>00</t>
  </si>
  <si>
    <t xml:space="preserve"> 00 SKETCH</t>
  </si>
  <si>
    <t xml:space="preserve">      SKTCH/Encircle Floor Plans</t>
  </si>
  <si>
    <t>XACTIMATE</t>
  </si>
  <si>
    <t>XACTIMATE = Original Estimates</t>
  </si>
  <si>
    <t xml:space="preserve"> 01 Rebuild</t>
  </si>
  <si>
    <t>REB</t>
  </si>
  <si>
    <t>65, exterior mitigation </t>
  </si>
  <si>
    <t>EMS</t>
  </si>
  <si>
    <t>80, Interior mitigation</t>
  </si>
  <si>
    <t>90 CPS</t>
  </si>
  <si>
    <t>CONReplacement Items</t>
  </si>
  <si>
    <t>XACTIMATE = Supplements [SPLM] as needed</t>
  </si>
  <si>
    <t>Misc/Other Xactimate</t>
  </si>
  <si>
    <t>MICA or ENCIRCLE or XACTIMATE</t>
  </si>
  <si>
    <t>MICA or ENCIRCLE</t>
  </si>
  <si>
    <t>Staff Notifications</t>
  </si>
  <si>
    <t>ENCIRCLE</t>
  </si>
  <si>
    <t>ENCIRCLE     NEW CUSTOMER CREATED</t>
  </si>
  <si>
    <t>CREATED INSIDE ENCIRCLE AS INDIVIDUAL ROOMS = 1 REPORT SET UP</t>
  </si>
  <si>
    <t>cklst 60 contract rep docs/initial pics</t>
  </si>
  <si>
    <t>HOW2 FILES</t>
  </si>
  <si>
    <t>UPDATE AS NEEDED, REPLACE IN ENCIRCLE</t>
  </si>
  <si>
    <t>HOW2</t>
  </si>
  <si>
    <t>cklst 67 Ext mitigation Roof HOW2</t>
  </si>
  <si>
    <t>INFO ONLY , NO CUSTOMER UPDATES REQUIRED ….....................   MOVE TO ENCIRCLE AS HOW2 CUSTOMER FOR STAFF FIELD ACCESS</t>
  </si>
  <si>
    <t>cklst 72 Interior Scope          HOW2</t>
  </si>
  <si>
    <t>cklst 82 int mitigation            HOW2</t>
  </si>
  <si>
    <t>CKLST 97 CON CPS          HOW2</t>
  </si>
  <si>
    <t>Xactimate NEW PROJECTS </t>
  </si>
  <si>
    <t>00.   SKETCH</t>
  </si>
  <si>
    <t>UPLOAD TO ENCIRCLE</t>
  </si>
  <si>
    <t>01 Rebuild, </t>
  </si>
  <si>
    <t>XACT Supplement[SPLM] </t>
  </si>
  <si>
    <t>INSURED INFO</t>
  </si>
  <si>
    <t>NAME</t>
  </si>
  <si>
    <t>EMAIL</t>
  </si>
  <si>
    <t>XACTIMATE = Estimates Supplemental [SPLM]</t>
  </si>
  <si>
    <t>ADDRESS TYPE</t>
  </si>
  <si>
    <t xml:space="preserve">HOME </t>
  </si>
  <si>
    <t>DEFAULT</t>
  </si>
  <si>
    <t>STREET</t>
  </si>
  <si>
    <t>CITY</t>
  </si>
  <si>
    <t>STATE</t>
  </si>
  <si>
    <t>ZIP CODE</t>
  </si>
  <si>
    <t>COUNTRY USA</t>
  </si>
  <si>
    <t>PHONE Type</t>
  </si>
  <si>
    <t>CELLULAR</t>
  </si>
  <si>
    <t>DATES        Date Entered</t>
  </si>
  <si>
    <t>DATE ASSIGNED</t>
  </si>
  <si>
    <t>EST. COMPLETED</t>
  </si>
  <si>
    <t>JOB COMPLETED</t>
  </si>
  <si>
    <t xml:space="preserve"> TBD </t>
  </si>
  <si>
    <t>PERSONNEL</t>
  </si>
  <si>
    <t>ESTIMATOR</t>
  </si>
  <si>
    <t xml:space="preserve">REFERENCE -==  Insurance Co. Name  </t>
  </si>
  <si>
    <t>Type Of Estimate/LOSS</t>
  </si>
  <si>
    <t>Deductible</t>
  </si>
  <si>
    <t xml:space="preserve">File Number =  Claim #  </t>
  </si>
  <si>
    <t> 01 Rebuild </t>
  </si>
  <si>
    <t>tbd</t>
  </si>
  <si>
    <t>65 Exterior mitigation </t>
  </si>
  <si>
    <t>NEW  CUSTOMER INFO</t>
  </si>
  <si>
    <t>PAGE 2</t>
  </si>
  <si>
    <t>PARAMETERS</t>
  </si>
  <si>
    <t>PRICING</t>
  </si>
  <si>
    <t>80 Interior mitigation</t>
  </si>
  <si>
    <t>Checkpoint Price List</t>
  </si>
  <si>
    <t>Price List</t>
  </si>
  <si>
    <t>Tax Jurisdiction</t>
  </si>
  <si>
    <t>Price lIst filter</t>
  </si>
  <si>
    <t>HIGHEST AVAILABLE LISTED</t>
  </si>
  <si>
    <t>Other</t>
  </si>
  <si>
    <t>REPRICE</t>
  </si>
  <si>
    <t xml:space="preserve">N/A </t>
  </si>
  <si>
    <t>CONTRACTOR</t>
  </si>
  <si>
    <t>ADD ONS</t>
  </si>
  <si>
    <t>[__]</t>
  </si>
  <si>
    <t>Depreciation Options</t>
  </si>
  <si>
    <t>Overhead and Profit (O&amp;P)</t>
  </si>
  <si>
    <t>Overhead</t>
  </si>
  <si>
    <t>Profit</t>
  </si>
  <si>
    <t>Report Text</t>
  </si>
  <si>
    <t>COMPANY HEADER</t>
  </si>
  <si>
    <t>OPENING STATEMENT</t>
  </si>
  <si>
    <t>APC FULL STATEMENT</t>
  </si>
  <si>
    <t>DEFAULT =APC</t>
  </si>
  <si>
    <t>CLOSING STATEMENT</t>
  </si>
  <si>
    <t>THNAK YOU</t>
  </si>
  <si>
    <t>SUPPLIED OR ENTERED BY OTHERS</t>
  </si>
  <si>
    <t>SKETCHES</t>
  </si>
  <si>
    <t>Retrieve</t>
  </si>
  <si>
    <t>FLR PLAN @ ENCIRCLE</t>
  </si>
  <si>
    <t>IMPORT FPLN</t>
  </si>
  <si>
    <t>Thought For The Day </t>
  </si>
  <si>
    <t>SCOPE INPUT</t>
  </si>
  <si>
    <t>You can tell whether a man is clever by his answers.</t>
  </si>
  <si>
    <t xml:space="preserve"> You can tell whether a man is wise by his questions.</t>
  </si>
  <si>
    <t>1. Xactimate Supplements [SPLM] </t>
  </si>
  <si>
    <t xml:space="preserve">ENCIRCLE </t>
  </si>
  <si>
    <t>CLAIM INBOX</t>
  </si>
  <si>
    <t>NEW CUSTOMER INFO</t>
  </si>
  <si>
    <t>Claim Identifier</t>
  </si>
  <si>
    <t>CARRIER IDENTIFIER</t>
  </si>
  <si>
    <t>CONTRACTOR IDENTIFIER</t>
  </si>
  <si>
    <t xml:space="preserve">ASSIGNMENT IDENTIFIER </t>
  </si>
  <si>
    <t>Policyholder Details</t>
  </si>
  <si>
    <t>POLICYHOLDER NAME</t>
  </si>
  <si>
    <t>POLICYHOLDER EMAIL</t>
  </si>
  <si>
    <t>POLICYHOLDER PHONE NUMBER</t>
  </si>
  <si>
    <t>Address Details</t>
  </si>
  <si>
    <t>ADDRESS</t>
  </si>
  <si>
    <t>Claim Details</t>
  </si>
  <si>
    <t>DATE OF LOSS</t>
  </si>
  <si>
    <t>POLICY NUMBER</t>
  </si>
  <si>
    <t>DATE CLAIM CREATED</t>
  </si>
  <si>
    <t>PROJECT MANAGER</t>
  </si>
  <si>
    <t>TYPE OF LOSS</t>
  </si>
  <si>
    <t>CAT CODE</t>
  </si>
  <si>
    <t>INSURANCE COMPANY</t>
  </si>
  <si>
    <t>CLAIM SUMMARY (LOSS DETAILS)</t>
  </si>
  <si>
    <t>INPUT DETAILS/INFO PROVIDED</t>
  </si>
  <si>
    <t>ADJUSTER</t>
  </si>
  <si>
    <t>BROKER / AGENT</t>
  </si>
  <si>
    <t>AS NEEDED</t>
  </si>
  <si>
    <t>Insurance Customer new contract "HOW TO CREATE"</t>
  </si>
  <si>
    <t>Open the Computer to Microsoft Excel and open "Checklists/Estimates /" file.</t>
  </si>
  <si>
    <t xml:space="preserve">Go to sheet "(job info" tab) Verify company name  and or update </t>
  </si>
  <si>
    <t>To update Go to sheet/tab COMPANY HEADER (co header)</t>
  </si>
  <si>
    <r>
      <t xml:space="preserve">Selct and copy header info and paste into </t>
    </r>
    <r>
      <rPr>
        <b/>
        <i/>
        <u/>
        <sz val="12"/>
        <color rgb="FF000000"/>
        <rFont val="Arial Narrow"/>
        <family val="2"/>
      </rPr>
      <t>contract</t>
    </r>
    <r>
      <rPr>
        <sz val="12"/>
        <color rgb="FF000000"/>
        <rFont val="Arial Narrow"/>
        <family val="2"/>
      </rPr>
      <t xml:space="preserve"> tab/sheet @ A1</t>
    </r>
  </si>
  <si>
    <t>Template  - A</t>
  </si>
  <si>
    <t>WSB TJ</t>
  </si>
  <si>
    <t>Template  - C</t>
  </si>
  <si>
    <t>APC JJ</t>
  </si>
  <si>
    <t>Template  - B</t>
  </si>
  <si>
    <t>WSB JJ GA</t>
  </si>
  <si>
    <t>Template  - D</t>
  </si>
  <si>
    <t>WSB JJ OH</t>
  </si>
  <si>
    <t>Or go to google drive and open/download file template</t>
  </si>
  <si>
    <t>(File, Open, Browse, Checklist, New Customer)</t>
  </si>
  <si>
    <t>After Opening file Template, Save As  A New File:</t>
  </si>
  <si>
    <t>Required</t>
  </si>
  <si>
    <r>
      <t>Create (New) Sub-Folder for job, inside "</t>
    </r>
    <r>
      <rPr>
        <i/>
        <u/>
        <sz val="12"/>
        <color rgb="FF000000"/>
        <rFont val="Arial"/>
        <family val="2"/>
        <scheme val="minor"/>
      </rPr>
      <t>Estimates</t>
    </r>
    <r>
      <rPr>
        <u/>
        <sz val="12"/>
        <color rgb="FF000000"/>
        <rFont val="Arial"/>
        <family val="2"/>
        <scheme val="minor"/>
      </rPr>
      <t xml:space="preserve">" Folder, </t>
    </r>
  </si>
  <si>
    <t>Or go to google drive and upload the new file open/download file template</t>
  </si>
  <si>
    <t>Save as per file naming format (See Below)</t>
  </si>
  <si>
    <t>City/Area - Year-Company- Customer Name - Job Type - Insurer Abbreviation</t>
  </si>
  <si>
    <t>example =       ATL 2019 Brown 05 RFG- SFI</t>
  </si>
  <si>
    <t>Job Types &amp; Codes:</t>
  </si>
  <si>
    <t>Roofing = RFG</t>
  </si>
  <si>
    <t>Wind=Wind</t>
  </si>
  <si>
    <t>TREE</t>
  </si>
  <si>
    <t>FIRE</t>
  </si>
  <si>
    <t>Go to ….. "job info(2)"….. tab &amp; Enter Data:</t>
  </si>
  <si>
    <t>If info is already in job info tab then erase info, enter TBD in all cells or overwrite existing data with new info.</t>
  </si>
  <si>
    <t>A}</t>
  </si>
  <si>
    <t>Customer Info</t>
  </si>
  <si>
    <t>B}</t>
  </si>
  <si>
    <t xml:space="preserve"> Loss/damage Info</t>
  </si>
  <si>
    <t>C}</t>
  </si>
  <si>
    <t xml:space="preserve"> Insurer Info (policy # required)</t>
  </si>
  <si>
    <t>D}</t>
  </si>
  <si>
    <t>Room Index/AREA ID (If Available)</t>
  </si>
  <si>
    <t xml:space="preserve"> E}                   </t>
  </si>
  <si>
    <t xml:space="preserve"> Mortgage company info; if applicable &amp; when available (loan status)</t>
  </si>
  <si>
    <t>Brief Claim Narrative (if Available)</t>
  </si>
  <si>
    <t>Print entire workbook as PDF; save to new named folder (see above)</t>
  </si>
  <si>
    <t>print areas are preset, for some tabs only one page may print , as per design</t>
  </si>
  <si>
    <r>
      <t xml:space="preserve">Email PDF as attachment   (subject = contract docs out to </t>
    </r>
    <r>
      <rPr>
        <i/>
        <u/>
        <sz val="12"/>
        <color rgb="FF404040"/>
        <rFont val="Segoe UI"/>
        <family val="2"/>
      </rPr>
      <t>customer name</t>
    </r>
    <r>
      <rPr>
        <u/>
        <sz val="12"/>
        <color rgb="FF404040"/>
        <rFont val="Segoe UI"/>
        <family val="2"/>
      </rPr>
      <t>):</t>
    </r>
  </si>
  <si>
    <t>Include MOU {PDF}(copy &amp; paste job info tab to update or use stock form)</t>
  </si>
  <si>
    <t>CC:</t>
  </si>
  <si>
    <t>manage.apc@gmail.com</t>
  </si>
  <si>
    <t xml:space="preserve">Field Rep. </t>
  </si>
  <si>
    <t>Upload a copy to Google Drive</t>
  </si>
  <si>
    <t>Estimates  =  Proof of Loss Supporting Documentation</t>
  </si>
  <si>
    <t>work in progress 10192019</t>
  </si>
  <si>
    <t>Index of Required Pictures</t>
  </si>
  <si>
    <t>*********    Using the ENCIRCLE &amp; APC APP will guide you thru this process                  *********</t>
  </si>
  <si>
    <t>Pictures are a critical part of the full process for payment !!!</t>
  </si>
  <si>
    <r>
      <t xml:space="preserve">Open the following file templates and update or use </t>
    </r>
    <r>
      <rPr>
        <b/>
        <i/>
        <u/>
        <sz val="12"/>
        <color rgb="FF000000"/>
        <rFont val="Arial Narrow"/>
        <family val="2"/>
      </rPr>
      <t>"Master Forms Field Docs Template"</t>
    </r>
  </si>
  <si>
    <t>Mitigation$_______</t>
  </si>
  <si>
    <t>WTR</t>
  </si>
  <si>
    <t>(File, Open,Browse</t>
  </si>
  <si>
    <t>Demo        $________</t>
  </si>
  <si>
    <t>New CST</t>
  </si>
  <si>
    <t>Rebuild     $________</t>
  </si>
  <si>
    <t>Contents  $________</t>
  </si>
  <si>
    <t>Sub Contractor</t>
  </si>
  <si>
    <t xml:space="preserve">Create (New) Sub-Folder for job, inside Estimates Folder, </t>
  </si>
  <si>
    <t>City/Area - Year - Customer Name - Job Type - Insurer Abbreviation</t>
  </si>
  <si>
    <t>example =       Atl - 2019 - Brown - RFG- SFI</t>
  </si>
  <si>
    <t>( File, Open, Browse )</t>
  </si>
  <si>
    <t>Go to job info tab &amp; Enter Data:</t>
  </si>
  <si>
    <t>Copy &amp; paste job info tab to update or use stock form)</t>
  </si>
  <si>
    <t>ROOF &amp; EXTERIOR  MITIGATION</t>
  </si>
  <si>
    <t>INTERIOR  MITIGATION &amp; DEMO</t>
  </si>
  <si>
    <t xml:space="preserve">DEMOLITION                                                                               DMO </t>
  </si>
  <si>
    <t xml:space="preserve"> SECONDARY DAMAGES HAZARDOUS MATERIALS REMEDIATION/HMR</t>
  </si>
  <si>
    <t xml:space="preserve"> MITIGATION EQUIPMENT</t>
  </si>
  <si>
    <t>DRY LOGS DOCS &amp; TRIP MONITORING</t>
  </si>
  <si>
    <t>CONTENTS;</t>
  </si>
  <si>
    <t>a</t>
  </si>
  <si>
    <t xml:space="preserve"> PACKOUT Storage Only</t>
  </si>
  <si>
    <t>b</t>
  </si>
  <si>
    <t xml:space="preserve">Cleaning INHOUSE </t>
  </si>
  <si>
    <t>c</t>
  </si>
  <si>
    <t>Cleaning Sent to outside  vendor</t>
  </si>
  <si>
    <t>d</t>
  </si>
  <si>
    <t>CONTENTS, REPLACEMENT ITEMS                       CPS / CON</t>
  </si>
  <si>
    <t>REBUILD CLOSEOUT</t>
  </si>
  <si>
    <t>BINDER TABS</t>
  </si>
  <si>
    <t>REP / CREW   @       JOB</t>
  </si>
  <si>
    <t>PREM report____Xact EV#_____</t>
  </si>
  <si>
    <t>00 Pics ENCIRCLE NEW CST CREATED</t>
  </si>
  <si>
    <t>cklst 1155 Job Forms ONLY</t>
  </si>
  <si>
    <t>Note on creating the New Custmer Contract &amp; Docs</t>
  </si>
  <si>
    <t>Actually we send an individualized preprinted contract and associated docs to each customer.</t>
  </si>
  <si>
    <t> See next email for info that we need to create those docs.</t>
  </si>
  <si>
    <t>Also, we will send over to you the Excel file</t>
  </si>
  <si>
    <t> The Excel populates the individualized preprinted contract and associated docs.</t>
  </si>
  <si>
    <t>So you may use the email to gather the info and </t>
  </si>
  <si>
    <t> then copy and paste into the Excel "contract doc".</t>
  </si>
  <si>
    <t>Or you may enter the info directly into the Excel file and</t>
  </si>
  <si>
    <t>  then create a PDF file to forward to the customer for signature. </t>
  </si>
  <si>
    <t>             See the HOW TO tab or below in the Excel file for further details.</t>
  </si>
  <si>
    <t>This process creates the following:</t>
  </si>
  <si>
    <t>professional-looking documents</t>
  </si>
  <si>
    <t>a first impression of our comprehensive work and skills</t>
  </si>
  <si>
    <t>puts the recipients on notice that we are seriously knowledgeable about how to handle the restoration and it's related aspects</t>
  </si>
  <si>
    <t>greater legality and more enforceable contract docs</t>
  </si>
  <si>
    <t>Please recall that we also working to create an app that serves;</t>
  </si>
  <si>
    <t xml:space="preserve">the young single person, first-time homeowner, </t>
  </si>
  <si>
    <t>like our water damage customer; a 22-year-old mom </t>
  </si>
  <si>
    <t xml:space="preserve">the senior persons, </t>
  </si>
  <si>
    <t>like our wind damaged roof 94-year-old widowed customer</t>
  </si>
  <si>
    <t>&amp; everyone in between, scalable to serve the masses.</t>
  </si>
  <si>
    <t>Thank you for invaluable input and feedback on your insights as we build and keep fine-tuning this process.</t>
  </si>
  <si>
    <t>Property Claims</t>
  </si>
  <si>
    <t>Overview</t>
  </si>
  <si>
    <t>Activity</t>
  </si>
  <si>
    <t>Payments</t>
  </si>
  <si>
    <t>General Notes</t>
  </si>
  <si>
    <t>Status History</t>
  </si>
  <si>
    <t>Structures &amp; Rooms</t>
  </si>
  <si>
    <t>Spreadsheet</t>
  </si>
  <si>
    <t>Boxes</t>
  </si>
  <si>
    <t>Locations</t>
  </si>
  <si>
    <t>Hydro</t>
  </si>
  <si>
    <t>Structures</t>
  </si>
  <si>
    <t>Floor Plans</t>
  </si>
  <si>
    <t>Floor plans will appear here once processed</t>
  </si>
  <si>
    <t>Learn how it works</t>
  </si>
  <si>
    <t>Reorder Rooms</t>
  </si>
  <si>
    <t>Rooms</t>
  </si>
  <si>
    <t>0 Kitchen, MITIGATION EQUIPMENT &amp; W.I.P.</t>
  </si>
  <si>
    <t>0 .. DAY 1 … Kitchen,</t>
  </si>
  <si>
    <t>0 Nook, MITIGATION EQUIPMENT &amp; W.I.P.</t>
  </si>
  <si>
    <t>0 .. DAY 1 … Nook,</t>
  </si>
  <si>
    <t>0 Hallway, DN MITIGATION EQUIPMENT &amp; W.I.P.</t>
  </si>
  <si>
    <t>0 .. DAY 1 … Hallway, DN</t>
  </si>
  <si>
    <t>0 PANTRY MITIGATION EQUIPMENT &amp; W.I.P.</t>
  </si>
  <si>
    <t>0 .. DAY 1 … PANTRY</t>
  </si>
  <si>
    <t>0 STAIRS UP MITIGATION EQUIPMENT &amp; W.I.P.</t>
  </si>
  <si>
    <t>0 .. DAY 1 … STAIRS UP</t>
  </si>
  <si>
    <t>0 HALL UP MITIGATION EQUIPMENT &amp; W.I.P.</t>
  </si>
  <si>
    <t>0 .. DAY 1 … HALL UP</t>
  </si>
  <si>
    <t>0 BATH UP MITIGATION EQUIPMENT &amp; W.I.P.</t>
  </si>
  <si>
    <t>0 .. DAY 1 … BATH UP</t>
  </si>
  <si>
    <t>0 LAUNDRY MITIGATION EQUIPMENT &amp; W.I.P.</t>
  </si>
  <si>
    <t>0 .. DAY 1 … LAUNDRY</t>
  </si>
  <si>
    <t>0 UTILITY ROOM MITIGATION EQUIPMENT &amp; W.I.P.</t>
  </si>
  <si>
    <t>0 .. DAY 1 … UTILITY ROOM</t>
  </si>
  <si>
    <t>0 STORAGE UNDER STAIRS MITIGATION EQUIPMENT &amp; W.I.P.</t>
  </si>
  <si>
    <t>0 .. DAY 1 … STORAGE UNDER STAIRS</t>
  </si>
  <si>
    <t>0 STORAGE ROOM # 1 MITIGATION EQUIPMENT &amp; W.I.P.</t>
  </si>
  <si>
    <t>0 .. DAY 1 … STORAGE ROOM # 1</t>
  </si>
  <si>
    <t>0 STORAGE ROOM # 2 MITIGATION EQUIPMENT &amp; W.I.P.</t>
  </si>
  <si>
    <t>0 .. DAY 1 … STORAGE ROOM # 2</t>
  </si>
  <si>
    <t>0 0 MITIGATION EQUIPMENT &amp; W.I.P.</t>
  </si>
  <si>
    <t>0 .. DAY 1 … 0</t>
  </si>
  <si>
    <t>0 0 6325.3 .</t>
  </si>
  <si>
    <t>100 = ROOM OVERVIEW PICS DAY 1 =============================</t>
  </si>
  <si>
    <t>101 Living Room, = ROOM OVERVIEW PICS DAY 1 LOS</t>
  </si>
  <si>
    <t>102 FIREPLACE = ROOM OVERVIEW PICS DAY 1 LOS</t>
  </si>
  <si>
    <t>103 Dining Room, = ROOM OVERVIEW PICS DAY 1 LOS</t>
  </si>
  <si>
    <t>104 Kitchen, = ROOM OVERVIEW PICS DAY 1 0</t>
  </si>
  <si>
    <t>105 Nook, = ROOM OVERVIEW PICS DAY 1 0</t>
  </si>
  <si>
    <t>106 Hallway, DN = ROOM OVERVIEW PICS DAY 1 0</t>
  </si>
  <si>
    <t>107 PANTRY = ROOM OVERVIEW PICS DAY 1 0</t>
  </si>
  <si>
    <t>108 STAIRS UP = ROOM OVERVIEW PICS DAY 1 0</t>
  </si>
  <si>
    <t>109 HALL UP = ROOM OVERVIEW PICS DAY 1 0</t>
  </si>
  <si>
    <t>110 LINEN CLOSET = ROOM OVERVIEW PICS DAY 1 LOS</t>
  </si>
  <si>
    <t>111 BATH UP = ROOM OVERVIEW PICS DAY 1 0</t>
  </si>
  <si>
    <t>112 Bedroom 1, = ROOM OVERVIEW PICS DAY 1 LOS</t>
  </si>
  <si>
    <t>113 BR1 Closet = ROOM OVERVIEW PICS DAY 1 LOS</t>
  </si>
  <si>
    <t>114 Bedroom 2 = ROOM OVERVIEW PICS DAY 1 LOS</t>
  </si>
  <si>
    <t>115 BR2 Closet = ROOM OVERVIEW PICS DAY 1 LOS</t>
  </si>
  <si>
    <t>116 Primary Bedroom, = ROOM OVERVIEW PICS DAY 1 LOS</t>
  </si>
  <si>
    <t>117 PBR Closet 1 = ROOM OVERVIEW PICS DAY 1 LOS</t>
  </si>
  <si>
    <t>118 STAIRS TO BASEMENT = ROOM OVERVIEW PICS DAY 1 LOS</t>
  </si>
  <si>
    <t>119 FAMILYROOM/MAN CAVE = ROOM OVERVIEW PICS DAY 1 LOS</t>
  </si>
  <si>
    <t>120 LAUNDRY = ROOM OVERVIEW PICS DAY 1 0</t>
  </si>
  <si>
    <t>121 UTILITY ROOM = ROOM OVERVIEW PICS DAY 1 0</t>
  </si>
  <si>
    <t>122 STORAGE UNDER STAIRS = ROOM OVERVIEW PICS DAY 1 0</t>
  </si>
  <si>
    <t>123 STORAGE ROOM # 1 = ROOM OVERVIEW PICS DAY 1 0</t>
  </si>
  <si>
    <t>124 STORAGE ROOM # 2 = ROOM OVERVIEW PICS DAY 1 0</t>
  </si>
  <si>
    <t>125 0 = ROOM OVERVIEW PICS DAY 1 0</t>
  </si>
  <si>
    <t>200 SOURCE of LOSS =============================</t>
  </si>
  <si>
    <t>201 Living Room, SOURCE of LOSS LOS</t>
  </si>
  <si>
    <t>202 FIREPLACE SOURCE of LOSS LOS</t>
  </si>
  <si>
    <t>203 Dining Room, SOURCE of LOSS LOS</t>
  </si>
  <si>
    <t>204 Kitchen, SOURCE of LOSS 0</t>
  </si>
  <si>
    <t>205 Nook, SOURCE of LOSS 0</t>
  </si>
  <si>
    <t>206 Hallway, DN SOURCE of LOSS 0</t>
  </si>
  <si>
    <t>207 PANTRY SOURCE of LOSS 0</t>
  </si>
  <si>
    <t>208 STAIRS UP SOURCE of LOSS 0</t>
  </si>
  <si>
    <t>209 HALL UP SOURCE of LOSS 0</t>
  </si>
  <si>
    <t>210 LINEN CLOSET SOURCE of LOSS LOS</t>
  </si>
  <si>
    <t>211 BATH UP SOURCE of LOSS 0</t>
  </si>
  <si>
    <t>212 Bedroom 1, SOURCE of LOSS LOS</t>
  </si>
  <si>
    <t>213 BR1 Closet SOURCE of LOSS LOS</t>
  </si>
  <si>
    <t>214 Bedroom 2 SOURCE of LOSS LOS</t>
  </si>
  <si>
    <t>215 BR2 Closet SOURCE of LOSS LOS</t>
  </si>
  <si>
    <t>216 Primary Bedroom, SOURCE of LOSS LOS</t>
  </si>
  <si>
    <t>217 PBR Closet 1 SOURCE of LOSS LOS</t>
  </si>
  <si>
    <t>218 STAIRS TO BASEMENT SOURCE of LOSS LOS</t>
  </si>
  <si>
    <t>219 FAMILYROOM/MAN CAVE SOURCE of LOSS LOS</t>
  </si>
  <si>
    <t>220 LAUNDRY SOURCE of LOSS 0</t>
  </si>
  <si>
    <t>221 UTILITY ROOM SOURCE of LOSS 0</t>
  </si>
  <si>
    <t>222 STORAGE UNDER STAIRS SOURCE of LOSS 0</t>
  </si>
  <si>
    <t>223 STORAGE ROOM # 1 SOURCE of LOSS 0</t>
  </si>
  <si>
    <t>224 STORAGE ROOM # 2 SOURCE of LOSS 0</t>
  </si>
  <si>
    <t>225 0 SOURCE of LOSS 0</t>
  </si>
  <si>
    <t>300 CPS =============================</t>
  </si>
  <si>
    <t>301 Living Room, CPS LOS</t>
  </si>
  <si>
    <t>302 FIREPLACE CPS LOS</t>
  </si>
  <si>
    <t>303 Dining Room, CPS LOS</t>
  </si>
  <si>
    <t>304 Kitchen, CPS 0</t>
  </si>
  <si>
    <t>305 Nook, CPS 0</t>
  </si>
  <si>
    <t>306 Hallway, DN CPS 0</t>
  </si>
  <si>
    <t>307 PANTRY CPS 0</t>
  </si>
  <si>
    <t>308 STAIRS UP CPS 0</t>
  </si>
  <si>
    <t>309 HALL UP CPS 0</t>
  </si>
  <si>
    <t>310 LINEN CLOSET CPS LOS</t>
  </si>
  <si>
    <t>311 BATH UP CPS 0</t>
  </si>
  <si>
    <t>312 Bedroom 1, CPS LOS</t>
  </si>
  <si>
    <t>313 BR1 Closet CPS LOS</t>
  </si>
  <si>
    <t>314 Bedroom 2 CPS LOS</t>
  </si>
  <si>
    <t>315 BR2 Closet CPS LOS</t>
  </si>
  <si>
    <t>316 Primary Bedroom, CPS LOS</t>
  </si>
  <si>
    <t>317 PBR Closet 1 CPS LOS</t>
  </si>
  <si>
    <t>318 STAIRS TO BASEMENT CPS LOS</t>
  </si>
  <si>
    <t>319 FAMILYROOM/MAN CAVE CPS LOS</t>
  </si>
  <si>
    <t>320 LAUNDRY CPS 0</t>
  </si>
  <si>
    <t>321 UTILITY ROOM CPS 0</t>
  </si>
  <si>
    <t>322 STORAGE UNDER STAIRS CPS 0</t>
  </si>
  <si>
    <t>323 STORAGE ROOM # 1 CPS 0</t>
  </si>
  <si>
    <t>324 STORAGE ROOM # 2 CPS 0</t>
  </si>
  <si>
    <t>325 0 CPS 0</t>
  </si>
  <si>
    <t>101 Foyer DN FRT</t>
  </si>
  <si>
    <t>102 Guest Closet DN</t>
  </si>
  <si>
    <t>103 Living Room DN</t>
  </si>
  <si>
    <t>104 Dining Room DN</t>
  </si>
  <si>
    <t>105 Hallway DN @ BR &amp; BATH</t>
  </si>
  <si>
    <t>106 Bedroom 1 DN</t>
  </si>
  <si>
    <t>107 Bedroom 1 Closet DN</t>
  </si>
  <si>
    <t>108 Linen Closet DN</t>
  </si>
  <si>
    <t>109 Bathroom DN</t>
  </si>
  <si>
    <t>110 Primary Bedroom DN</t>
  </si>
  <si>
    <t>111 Primary Bedroom Closet DN</t>
  </si>
  <si>
    <t>112 Kitchen DN</t>
  </si>
  <si>
    <t>113 Pantry DN</t>
  </si>
  <si>
    <t>114 FOYER RR ENTRY</t>
  </si>
  <si>
    <t>115 RR STAIRS LVL1</t>
  </si>
  <si>
    <t>116 RR HALL DN</t>
  </si>
  <si>
    <t>117 RR STAIRS UP TO LVL2</t>
  </si>
  <si>
    <t>118 Foyer FRT UP ==========</t>
  </si>
  <si>
    <t>119 Hallway UP FRT</t>
  </si>
  <si>
    <t>120 Living Room UP</t>
  </si>
  <si>
    <t>121 FIREPLACE UP</t>
  </si>
  <si>
    <t>122 Dining Room UP</t>
  </si>
  <si>
    <t>123 Hallway UP @ BR &amp; BATH</t>
  </si>
  <si>
    <t>124 PBR UP</t>
  </si>
  <si>
    <t>125 PBR CLOSET UP</t>
  </si>
  <si>
    <t>126 Bath UP</t>
  </si>
  <si>
    <t>127 Bedroom 2 UP</t>
  </si>
  <si>
    <t>128 Bedroom 2 Closet UP</t>
  </si>
  <si>
    <t>129 Kitchen UP</t>
  </si>
  <si>
    <t>130 Pantry UP</t>
  </si>
  <si>
    <t>131 Hallway RR FLOOR2 UP</t>
  </si>
  <si>
    <t>132 PANTRY2 UP</t>
  </si>
  <si>
    <t>133 Attic STAIRS RR =====</t>
  </si>
  <si>
    <t>134 Attic REC ROOM</t>
  </si>
  <si>
    <t>135 ATTIC Bedroom</t>
  </si>
  <si>
    <t>136 ATTIC CLOSET</t>
  </si>
  <si>
    <t>137 ATTIC STAIRS FRT</t>
  </si>
  <si>
    <t>138 ATTIC HALL FRT</t>
  </si>
  <si>
    <t>139 Basement STAIRS =======</t>
  </si>
  <si>
    <t>140 Under Stairs Storage</t>
  </si>
  <si>
    <t>141 BASEMENT COMMOM AREA</t>
  </si>
  <si>
    <t>142 Laundry Room</t>
  </si>
  <si>
    <t>143 Utility Room</t>
  </si>
  <si>
    <t>144 BSMNT Storage 1</t>
  </si>
  <si>
    <t>145 BSMNT Storage 2</t>
  </si>
  <si>
    <t>146 EXT SIDING ==========</t>
  </si>
  <si>
    <t>147 FRONT LOWER PORCH</t>
  </si>
  <si>
    <t>401 SOURCE of LOSS Foyer DN FRT</t>
  </si>
  <si>
    <t>402 SOURCE of LOSS Guest Closet DN</t>
  </si>
  <si>
    <t>403 SOURCE of LOSS Living Room DN</t>
  </si>
  <si>
    <t>404 SOURCE of LOSS Dining Room DN</t>
  </si>
  <si>
    <t>405 SOURCE of LOSS Hallway DN @ BR &amp; BATH</t>
  </si>
  <si>
    <t>406 SOURCE of LOSS Bedroom 1 DN</t>
  </si>
  <si>
    <t>407 SOURCE of LOSS Bedroom 1 Closet DN</t>
  </si>
  <si>
    <t>408 SOURCE of LOSS Linen Closet DN</t>
  </si>
  <si>
    <t>409 SOURCE of LOSS Bathroom DN</t>
  </si>
  <si>
    <t>410 SOURCE of LOSS Primary Bedroom DN</t>
  </si>
  <si>
    <t>411 SOURCE of LOSS Primary Bedroom Closet DN</t>
  </si>
  <si>
    <t>412 SOURCE of LOSS Kitchen DN</t>
  </si>
  <si>
    <t>413 SOURCE of LOSS Pantry DN</t>
  </si>
  <si>
    <t>414 SOURCE of LOSS FOYER RR ENTRY</t>
  </si>
  <si>
    <t>415 SOURCE of LOSS RR STAIRS LVL1</t>
  </si>
  <si>
    <t>416 SOURCE of LOSS RR HALL DN</t>
  </si>
  <si>
    <t>417 SOURCE of LOSS RR STAIRS UP TO LVL2</t>
  </si>
  <si>
    <t>418 SOURCE of LOSS Foyer FRT UP ==========</t>
  </si>
  <si>
    <t>419 SOURCE of LOSS Hallway UP FRT</t>
  </si>
  <si>
    <t>420 SOURCE of LOSS Living Room UP</t>
  </si>
  <si>
    <t>421 SOURCE of LOSS FIREPLACE UP</t>
  </si>
  <si>
    <t>422 SOURCE of LOSS Dining Room UP</t>
  </si>
  <si>
    <t>423 SOURCE of LOSS Hallway UP @ BR &amp; BATH</t>
  </si>
  <si>
    <t>424 SOURCE of LOSS PBR UP</t>
  </si>
  <si>
    <t>425 SOURCE of LOSS PBR CLOSET UP</t>
  </si>
  <si>
    <t>426 SOURCE of LOSS Bath UP</t>
  </si>
  <si>
    <t>427 SOURCE of LOSS Bedroom 2 UP</t>
  </si>
  <si>
    <t>428 SOURCE of LOSS Bedroom 2 Closet UP</t>
  </si>
  <si>
    <t>429 SOURCE of LOSS Kitchen UP</t>
  </si>
  <si>
    <t>430 SOURCE of LOSS Pantry UP</t>
  </si>
  <si>
    <t>431 SOURCE of LOSS Hallway RR FLOOR2 UP</t>
  </si>
  <si>
    <t>432 SOURCE of LOSS PANTRY2 UP</t>
  </si>
  <si>
    <t>433 SOURCE of LOSS Attic STAIRS RR =====</t>
  </si>
  <si>
    <t>434 SOURCE of LOSS Attic REC ROOM</t>
  </si>
  <si>
    <t>435 SOURCE of LOSS ATTIC Bedroom</t>
  </si>
  <si>
    <t>436 SOURCE of LOSS ATTIC CLOSET</t>
  </si>
  <si>
    <t>437 SOURCE of LOSS ATTIC STAIRS FRT</t>
  </si>
  <si>
    <t>438 SOURCE of LOSS ATTIC HALL FRT</t>
  </si>
  <si>
    <t>439 SOURCE of LOSS Basement STAIRS =======</t>
  </si>
  <si>
    <t>440 SOURCE of LOSS Under Stairs Storage</t>
  </si>
  <si>
    <t>441 SOURCE of LOSS BASEMENT COMMOM AREA</t>
  </si>
  <si>
    <t>442 SOURCE of LOSS Laundry Room</t>
  </si>
  <si>
    <t>443 SOURCE of LOSS Utility Room</t>
  </si>
  <si>
    <t>444 SOURCE of LOSS BSMNT Storage 1</t>
  </si>
  <si>
    <t>445 SOURCE of LOSS BSMNT Storage 2</t>
  </si>
  <si>
    <t>446 SOURCE of LOSS EXT SIDING ==========</t>
  </si>
  <si>
    <t>447 SOURCE of LOSS FRONT LOWER PORCH</t>
  </si>
  <si>
    <t>448 SOURCE of LOSS 0</t>
  </si>
  <si>
    <t>449 SOURCE of LOSS 0</t>
  </si>
  <si>
    <t>701.0 Foyer DN FRT</t>
  </si>
  <si>
    <t>702.0 Guest Closet DN</t>
  </si>
  <si>
    <t>703.0 Living Room DN</t>
  </si>
  <si>
    <t>704.0 Dining Room DN</t>
  </si>
  <si>
    <t>705.0 Hallway DN @ BR &amp; BATH</t>
  </si>
  <si>
    <t>706.0 Bedroom 1 DN</t>
  </si>
  <si>
    <t>707.0 Bedroom 1 Closet DN</t>
  </si>
  <si>
    <t>708.0 Linen Closet DN</t>
  </si>
  <si>
    <t>709.0 Bathroom DN</t>
  </si>
  <si>
    <t>710.0 Primary Bedroom DN</t>
  </si>
  <si>
    <t>711.0 Primary Bedroom Closet DN</t>
  </si>
  <si>
    <t>712.0 Kitchen DN</t>
  </si>
  <si>
    <t>713.0 Pantry DN</t>
  </si>
  <si>
    <t>714.0 FOYER RR ENTRY</t>
  </si>
  <si>
    <t>715.0 RR STAIRS LVL1</t>
  </si>
  <si>
    <t>716.0 RR HALL DN</t>
  </si>
  <si>
    <t>717.0 RR STAIRS UP TO LVL2</t>
  </si>
  <si>
    <t>718.0 Foyer FRT UP ==========</t>
  </si>
  <si>
    <t>719.0 Hallway UP FRT</t>
  </si>
  <si>
    <t>720.0 Living Room UP</t>
  </si>
  <si>
    <t>721.0 FIREPLACE UP</t>
  </si>
  <si>
    <t>722.0 Dining Room UP</t>
  </si>
  <si>
    <t>723.0 Hallway UP @ BR &amp; BATH</t>
  </si>
  <si>
    <t>724.0 PBR UP</t>
  </si>
  <si>
    <t>725.0 PBR CLOSET UP</t>
  </si>
  <si>
    <t>726.0 Bath UP</t>
  </si>
  <si>
    <t>727.0 Bedroom 2 UP</t>
  </si>
  <si>
    <t>728.0 Bedroom 2 Closet UP</t>
  </si>
  <si>
    <t>729.0 Kitchen UP</t>
  </si>
  <si>
    <t>730.0 Pantry UP</t>
  </si>
  <si>
    <t>731.0 Hallway RR FLOOR2 UP</t>
  </si>
  <si>
    <t>732.0 PANTRY2 UP</t>
  </si>
  <si>
    <t>733.0 Attic STAIRS RR =====</t>
  </si>
  <si>
    <t>734.0 Attic REC ROOM</t>
  </si>
  <si>
    <t>735.0 ATTIC Bedroom</t>
  </si>
  <si>
    <t>736.0 ATTIC CLOSET</t>
  </si>
  <si>
    <t>737.0 ATTIC STAIRS FRT</t>
  </si>
  <si>
    <t>738.0 ATTIC HALL FRT</t>
  </si>
  <si>
    <t>739.0 Basement STAIRS =======</t>
  </si>
  <si>
    <t>740.0 Under Stairs Storage</t>
  </si>
  <si>
    <t>741.0 BASEMENT COMMOM AREA</t>
  </si>
  <si>
    <t>742.0 Laundry Room</t>
  </si>
  <si>
    <t>743.0 Utility Room</t>
  </si>
  <si>
    <t>744.0 BSMNT Storage 1</t>
  </si>
  <si>
    <t>745.0 BSMNT Storage 2</t>
  </si>
  <si>
    <t>746.0 EXT SIDING ==========</t>
  </si>
  <si>
    <t>747.0 FRONT LOWER PORCH</t>
  </si>
  <si>
    <t>748.0 0</t>
  </si>
  <si>
    <t>749.0 0</t>
  </si>
  <si>
    <t>100 = ROOM OVERVIEW PICS DAY 1 ==============================</t>
  </si>
  <si>
    <t>200 SOURCE of LOSS ==============================</t>
  </si>
  <si>
    <t>300 CPS ==============================</t>
  </si>
  <si>
    <t>400 NON SALVAGEABLE ITEMS ==============================</t>
  </si>
  <si>
    <t>401 Living Room, NON SALVAGEABLE ITEMS</t>
  </si>
  <si>
    <t>402 FIREPLACE NON SALVAGEABLE ITEMS</t>
  </si>
  <si>
    <t>403 Dining Room, NON SALVAGEABLE ITEMS</t>
  </si>
  <si>
    <t>404 Kitchen, NON SALVAGEABLE ITEMS</t>
  </si>
  <si>
    <t>405 Nook, NON SALVAGEABLE ITEMS</t>
  </si>
  <si>
    <t>406 Hallway, DN NON SALVAGEABLE ITEMS</t>
  </si>
  <si>
    <t>407 PANTRY NON SALVAGEABLE ITEMS</t>
  </si>
  <si>
    <t>408 STAIRS UP NON SALVAGEABLE ITEMS</t>
  </si>
  <si>
    <t>409 HALL UP NON SALVAGEABLE ITEMS</t>
  </si>
  <si>
    <t>410 LINEN CLOSET NON SALVAGEABLE ITEMS</t>
  </si>
  <si>
    <t>411 BATH UP NON SALVAGEABLE ITEMS</t>
  </si>
  <si>
    <t>412 Bedroom 1, NON SALVAGEABLE ITEMS</t>
  </si>
  <si>
    <t>413 BR1 Closet NON SALVAGEABLE ITEMS</t>
  </si>
  <si>
    <t>414 Bedroom 2 NON SALVAGEABLE ITEMS</t>
  </si>
  <si>
    <t>415 BR2 Closet NON SALVAGEABLE ITEMS</t>
  </si>
  <si>
    <t>416 Primary Bedroom, NON SALVAGEABLE ITEMS</t>
  </si>
  <si>
    <t>417 PBR Closet 1 NON SALVAGEABLE ITEMS</t>
  </si>
  <si>
    <t>418 STAIRS TO BASEMENT NON SALVAGEABLE ITEMS</t>
  </si>
  <si>
    <t>419 FAMILYROOM/MAN CAVE NON SALVAGEABLE ITEMS</t>
  </si>
  <si>
    <t>420 LAUNDRY NON SALVAGEABLE ITEMS</t>
  </si>
  <si>
    <t>421 UTILITY ROOM NON SALVAGEABLE ITEMS</t>
  </si>
  <si>
    <t>422 STORAGE UNDER STAIRS NON SALVAGEABLE ITEMS</t>
  </si>
  <si>
    <t>423 STORAGE ROOM # 1 NON SALVAGEABLE ITEMS</t>
  </si>
  <si>
    <t>424 STORAGE ROOM # 2 NON SALVAGEABLE ITEMS</t>
  </si>
  <si>
    <t>425 0 NON SALVAGEABLE ITEMS</t>
  </si>
  <si>
    <t>800 MITIGATION EQUIPMENT &amp; W I P ================ MIT &amp; WIP ===</t>
  </si>
  <si>
    <t>LOS 801 Living Room, MITIGATION EQUIPMENT &amp; W I P</t>
  </si>
  <si>
    <t>LOS 802 FIREPLACE MITIGATION EQUIPMENT &amp; W I P</t>
  </si>
  <si>
    <t>LOS 803 Dining Room, MITIGATION EQUIPMENT &amp; W I P</t>
  </si>
  <si>
    <t>0 804 Kitchen, MITIGATION EQUIPMENT &amp; W I P</t>
  </si>
  <si>
    <t>0 805 Nook, MITIGATION EQUIPMENT &amp; W I P</t>
  </si>
  <si>
    <t>0 806 Hallway, DN MITIGATION EQUIPMENT &amp; W I P</t>
  </si>
  <si>
    <t>0 807 PANTRY MITIGATION EQUIPMENT &amp; W I P</t>
  </si>
  <si>
    <t>0 808 STAIRS UP MITIGATION EQUIPMENT &amp; W I P</t>
  </si>
  <si>
    <t>0 809 HALL UP MITIGATION EQUIPMENT &amp; W I P</t>
  </si>
  <si>
    <t>LOS 810 LINEN CLOSET MITIGATION EQUIPMENT &amp; W I P</t>
  </si>
  <si>
    <t>0 811 BATH UP MITIGATION EQUIPMENT &amp; W I P</t>
  </si>
  <si>
    <t>LOS 812 Bedroom 1, MITIGATION EQUIPMENT &amp; W I P</t>
  </si>
  <si>
    <t>LOS 813 BR1 Closet MITIGATION EQUIPMENT &amp; W I P</t>
  </si>
  <si>
    <t>LOS 814 Bedroom 2 MITIGATION EQUIPMENT &amp; W I P</t>
  </si>
  <si>
    <t>LOS 815 BR2 Closet MITIGATION EQUIPMENT &amp; W I P</t>
  </si>
  <si>
    <t>LOS 816 Primary Bedroom, MITIGATION EQUIPMENT &amp; W I P</t>
  </si>
  <si>
    <t>LOS 817 PBR Closet 1 MITIGATION EQUIPMENT &amp; W I P</t>
  </si>
  <si>
    <t>LOS 818 STAIRS TO BASEMENT MITIGATION EQUIPMENT &amp; W I P</t>
  </si>
  <si>
    <t>LOS 819 FAMILYROOM/MAN CAVE MITIGATION EQUIPMENT &amp; W I P</t>
  </si>
  <si>
    <t>0 820 LAUNDRY MITIGATION EQUIPMENT &amp; W I P</t>
  </si>
  <si>
    <t>0 821 UTILITY ROOM MITIGATION EQUIPMENT &amp; W I P</t>
  </si>
  <si>
    <t>0 822 STORAGE UNDER STAIRS MITIGATION EQUIPMENT &amp; W I P</t>
  </si>
  <si>
    <t>0 823 STORAGE ROOM # 1 MITIGATION EQUIPMENT &amp; W I P</t>
  </si>
  <si>
    <t>0 824 STORAGE ROOM # 2 MITIGATION EQUIPMENT &amp; W I P</t>
  </si>
  <si>
    <t>0 825 0 MITIGATION EQUIPMENT &amp; W I P</t>
  </si>
  <si>
    <t>LOS 6101 1 DAY 1 … Living Room,</t>
  </si>
  <si>
    <t>LOS 6102 1 DAY 1 … FIREPLACE</t>
  </si>
  <si>
    <t>LOS 6103 1 DAY 1 … Dining Room,</t>
  </si>
  <si>
    <t>LOS 6110 1 DAY 1 … LINEN CLOSET</t>
  </si>
  <si>
    <t>LOS 6112 1 DAY 1 … Bedroom 1,</t>
  </si>
  <si>
    <t>LOS 6113 1 DAY 1 … BR1 Closet</t>
  </si>
  <si>
    <t>LOS 6114 1 DAY 1 … Bedroom 2</t>
  </si>
  <si>
    <t>LOS 6115 1 DAY 1 … BR2 Closet</t>
  </si>
  <si>
    <t>LOS 6116 1 DAY 1 … Primary Bedroom,</t>
  </si>
  <si>
    <t>LOS 6117 1 DAY 1 … PBR Closet 1</t>
  </si>
  <si>
    <t>LOS 6118 1 DAY 1 … STAIRS TO BASEMENT</t>
  </si>
  <si>
    <t>LOS 6119 1 DAY 1 … FAMILYROOM/MAN CAVE</t>
  </si>
  <si>
    <t>0 6120 1 DAY 1 … LAUNDRY</t>
  </si>
  <si>
    <t>0 6121 1 DAY 1 … UTILITY ROOM</t>
  </si>
  <si>
    <t>0 6122 1 DAY 1 … STORAGE UNDER STAIRS</t>
  </si>
  <si>
    <t>0 6124 1 DAY 1 … STORAGE ROOM # 2</t>
  </si>
  <si>
    <t>0 6125 1 DAY 1 … 0</t>
  </si>
  <si>
    <t>…..........</t>
  </si>
  <si>
    <t>RH &amp;T &amp; GPP  DRY CHAMBERS [DC] .READ INGS  ===========</t>
  </si>
  <si>
    <t>….</t>
  </si>
  <si>
    <t>101…. Living Room,…. = ROOM OVERVIEW PICS…. DAY 1…. LOS</t>
  </si>
  <si>
    <t>102 ….FIREPLACE…. = ROOM OVERVIEW PICS ….DAY 1…. LOS</t>
  </si>
  <si>
    <t>103.. Dining Room ... = ROOM OVERVIEW PICS ...DAY 1 ...LOS</t>
  </si>
  <si>
    <t xml:space="preserve"> = … ROOM OVERVIEW PICS ... DAY 1 …</t>
  </si>
  <si>
    <t>….. SOURCE of  LOSS …..</t>
  </si>
  <si>
    <t>====================</t>
  </si>
  <si>
    <t>…..  C.P.S.  …...</t>
  </si>
  <si>
    <t>==============</t>
  </si>
  <si>
    <t>… MITIGATION  EQUIPMENT &amp; W.I.P . ...</t>
  </si>
  <si>
    <t>latest template 09/08/25 6:53</t>
  </si>
  <si>
    <t>101 …. Living Room, = … ROOM OVERVIEW PICS ... DAY 1 … LOS</t>
  </si>
  <si>
    <t>102 …. FIREPLACE = … ROOM OVERVIEW PICS ... DAY 1 … LOS</t>
  </si>
  <si>
    <t>103 …. Dining Room, = … ROOM OVERVIEW PICS ... DAY 1 … LOS</t>
  </si>
  <si>
    <t>104 …. Kitchen, = … ROOM OVERVIEW PICS ... DAY 1 … …..........</t>
  </si>
  <si>
    <t>105 …. Nook, = … ROOM OVERVIEW PICS ... DAY 1 … …..........</t>
  </si>
  <si>
    <t>106 …. Hallway, DN = … ROOM OVERVIEW PICS ... DAY 1 … …..........</t>
  </si>
  <si>
    <t>107 …. PANTRY = … ROOM OVERVIEW PICS ... DAY 1 … …..........</t>
  </si>
  <si>
    <t>108 …. STAIRS UP = … ROOM OVERVIEW PICS ... DAY 1 … …..........</t>
  </si>
  <si>
    <t>109 …. HALL UP = … ROOM OVERVIEW PICS ... DAY 1 … …..........</t>
  </si>
  <si>
    <t>110 …. LINEN CLOSET = … ROOM OVERVIEW PICS ... DAY 1 … LOS</t>
  </si>
  <si>
    <t>111 …. BATH UP = … ROOM OVERVIEW PICS ... DAY 1 … …..........</t>
  </si>
  <si>
    <t>112 …. Bedroom 1, = … ROOM OVERVIEW PICS ... DAY 1 … LOS</t>
  </si>
  <si>
    <t>113 …. BR1 Closet = … ROOM OVERVIEW PICS ... DAY 1 … LOS</t>
  </si>
  <si>
    <t>114 …. Bedroom 2 = … ROOM OVERVIEW PICS ... DAY 1 … LOS</t>
  </si>
  <si>
    <t>115 …. BR2 Closet = … ROOM OVERVIEW PICS ... DAY 1 … LOS</t>
  </si>
  <si>
    <t>116 …. Primary Bedroom, = … ROOM OVERVIEW PICS ... DAY 1 … LOS</t>
  </si>
  <si>
    <t>117 …. PBR Closet 1 = … ROOM OVERVIEW PICS ... DAY 1 … LOS</t>
  </si>
  <si>
    <t>118 …. STAIRS TO BASEMENT = … ROOM OVERVIEW PICS ... DAY 1 … LOS</t>
  </si>
  <si>
    <t>119 …. FAMILYROOM/MAN CAVE = … ROOM OVERVIEW PICS ... DAY 1 … LOS</t>
  </si>
  <si>
    <t>120 …. LAUNDRY = … ROOM OVERVIEW PICS ... DAY 1 … …..........</t>
  </si>
  <si>
    <t>121 …. UTILITY ROOM = … ROOM OVERVIEW PICS ... DAY 1 … …..........</t>
  </si>
  <si>
    <t>122 …. STORAGE UNDER STAIRS = … ROOM OVERVIEW PICS ... DAY 1 … …..........</t>
  </si>
  <si>
    <t>123 …. STORAGE ROOM # 1 = … ROOM OVERVIEW PICS ... DAY 1 … …..........</t>
  </si>
  <si>
    <t>124 …. STORAGE ROOM # 2 = … ROOM OVERVIEW PICS ... DAY 1 … …..........</t>
  </si>
  <si>
    <t>125 …. = … ROOM OVERVIEW PICS ... DAY 1 …</t>
  </si>
  <si>
    <t>200 …. ….. SOURCE of LOSS ….. ==================== ======</t>
  </si>
  <si>
    <t>201 …. Living Room, ….. SOURCE of LOSS ….. LOS</t>
  </si>
  <si>
    <t>202 …. FIREPLACE ….. SOURCE of LOSS ….. LOS</t>
  </si>
  <si>
    <t>203 …. Dining Room, ….. SOURCE of LOSS ….. LOS</t>
  </si>
  <si>
    <t>204 …. Kitchen, ….. SOURCE of LOSS ….. …..........</t>
  </si>
  <si>
    <t>205 …. Nook, ….. SOURCE of LOSS ….. …..........</t>
  </si>
  <si>
    <t>206 …. Hallway, DN ….. SOURCE of LOSS ….. …..........</t>
  </si>
  <si>
    <t>207 …. PANTRY ….. SOURCE of LOSS ….. …..........</t>
  </si>
  <si>
    <t>208 …. STAIRS UP ….. SOURCE of LOSS ….. …..........</t>
  </si>
  <si>
    <t>209 …. HALL UP ….. SOURCE of LOSS ….. …..........</t>
  </si>
  <si>
    <t>210 …. LINEN CLOSET ….. SOURCE of LOSS ….. LOS</t>
  </si>
  <si>
    <t>211 …. BATH UP ….. SOURCE of LOSS ….. …..........</t>
  </si>
  <si>
    <t>212 …. Bedroom 1, ….. SOURCE of LOSS ….. LOS</t>
  </si>
  <si>
    <t>213 …. BR1 Closet ….. SOURCE of LOSS ….. LOS</t>
  </si>
  <si>
    <t>214 …. Bedroom 2 ….. SOURCE of LOSS ….. LOS</t>
  </si>
  <si>
    <t>215 …. BR2 Closet ….. SOURCE of LOSS ….. LOS</t>
  </si>
  <si>
    <t>216 …. Primary Bedroom, ….. SOURCE of LOSS ….. LOS</t>
  </si>
  <si>
    <t>217 …. PBR Closet 1 ….. SOURCE of LOSS ….. LOS</t>
  </si>
  <si>
    <t>218 …. STAIRS TO BASEMENT ….. SOURCE of LOSS ….. LOS</t>
  </si>
  <si>
    <t>219 …. FAMILYROOM/MAN CAVE ….. SOURCE of LOSS ….. LOS</t>
  </si>
  <si>
    <t>220 …. LAUNDRY ….. SOURCE of LOSS ….. …..........</t>
  </si>
  <si>
    <t>221 …. UTILITY ROOM ….. SOURCE of LOSS ….. …..........</t>
  </si>
  <si>
    <t>222 …. STORAGE UNDER STAIRS ….. SOURCE of LOSS ….. …..........</t>
  </si>
  <si>
    <t>223 …. STORAGE ROOM # 1 ….. SOURCE of LOSS ….. …..........</t>
  </si>
  <si>
    <t>224 …. STORAGE ROOM # 2 ….. SOURCE of LOSS ….. …..........</t>
  </si>
  <si>
    <t>225 …. ….. SOURCE of LOSS …..</t>
  </si>
  <si>
    <t>300 …. ….. C.P.S. …... ============== ======</t>
  </si>
  <si>
    <t>301 …. Living Room, ….. C.P.S. …... LOS</t>
  </si>
  <si>
    <t>302 …. FIREPLACE ….. C.P.S. …... LOS</t>
  </si>
  <si>
    <t>303 …. Dining Room, ….. C.P.S. …... LOS</t>
  </si>
  <si>
    <t>304 …. Kitchen, ….. C.P.S. …... …..........</t>
  </si>
  <si>
    <t>305 …. Nook, ….. C.P.S. …... …..........</t>
  </si>
  <si>
    <t>306 …. Hallway, DN ….. C.P.S. …... …..........</t>
  </si>
  <si>
    <t>307 …. PANTRY ….. C.P.S. …... …..........</t>
  </si>
  <si>
    <t>308 …. STAIRS UP ….. C.P.S. …... …..........</t>
  </si>
  <si>
    <t>309 …. HALL UP ….. C.P.S. …... …..........</t>
  </si>
  <si>
    <t>310 …. LINEN CLOSET ….. C.P.S. …... LOS</t>
  </si>
  <si>
    <t>311 …. BATH UP ….. C.P.S. …... …..........</t>
  </si>
  <si>
    <t>312 …. Bedroom 1, ….. C.P.S. …... LOS</t>
  </si>
  <si>
    <t>313 …. BR1 Closet ….. C.P.S. …... LOS</t>
  </si>
  <si>
    <t>314 …. Bedroom 2 ….. C.P.S. …... LOS</t>
  </si>
  <si>
    <t>315 …. BR2 Closet ….. C.P.S. …... LOS</t>
  </si>
  <si>
    <t>316 …. Primary Bedroom, ….. C.P.S. …... LOS</t>
  </si>
  <si>
    <t>317 …. PBR Closet 1 ….. C.P.S. …... LOS</t>
  </si>
  <si>
    <t>318 …. STAIRS TO BASEMENT ….. C.P.S. …... LOS</t>
  </si>
  <si>
    <t>319 …. FAMILYROOM/MAN CAVE ….. C.P.S. …... LOS</t>
  </si>
  <si>
    <t>320 …. LAUNDRY ….. C.P.S. …... …..........</t>
  </si>
  <si>
    <t>321 …. UTILITY ROOM ….. C.P.S. …... …..........</t>
  </si>
  <si>
    <t>322 …. STORAGE UNDER STAIRS ….. C.P.S. …... …..........</t>
  </si>
  <si>
    <t>323 …. STORAGE ROOM # 1 ….. C.P.S. …... …..........</t>
  </si>
  <si>
    <t>324 …. STORAGE ROOM # 2 ….. C.P.S. …... …..........</t>
  </si>
  <si>
    <t>325 …. ….. C.P.S. …...</t>
  </si>
  <si>
    <t>800 . MITIGATION EQUIPMENT &amp; W.I.P. ================ MIT &amp; WIP === ==============================</t>
  </si>
  <si>
    <t>801 . Living Room, … MITIGATION EQUIPMENT &amp; W.I.P . ... LOS</t>
  </si>
  <si>
    <t>802 . FIREPLACE … MITIGATION EQUIPMENT &amp; W.I.P . ... LOS</t>
  </si>
  <si>
    <t>803 . Dining Room, … MITIGATION EQUIPMENT &amp; W.I.P . ... LOS</t>
  </si>
  <si>
    <t>804 . Kitchen, … MITIGATION EQUIPMENT &amp; W.I.P . ... …..........</t>
  </si>
  <si>
    <t>805 . Nook, … MITIGATION EQUIPMENT &amp; W.I.P . ... …..........</t>
  </si>
  <si>
    <t>806 . Hallway, DN … MITIGATION EQUIPMENT &amp; W.I.P . ... …..........</t>
  </si>
  <si>
    <t>807 . PANTRY … MITIGATION EQUIPMENT &amp; W.I.P . ... …..........</t>
  </si>
  <si>
    <t>808 . STAIRS UP … MITIGATION EQUIPMENT &amp; W.I.P . ... …..........</t>
  </si>
  <si>
    <t>809 . HALL UP … MITIGATION EQUIPMENT &amp; W.I.P . ... …..........</t>
  </si>
  <si>
    <t>810 . LINEN CLOSET … MITIGATION EQUIPMENT &amp; W.I.P . ... LOS</t>
  </si>
  <si>
    <t>811 . BATH UP … MITIGATION EQUIPMENT &amp; W.I.P . ... …..........</t>
  </si>
  <si>
    <t>812 . Bedroom 1, … MITIGATION EQUIPMENT &amp; W.I.P . ... LOS</t>
  </si>
  <si>
    <t>813 . BR1 Closet … MITIGATION EQUIPMENT &amp; W.I.P . ... LOS</t>
  </si>
  <si>
    <t>814 . Bedroom 2 … MITIGATION EQUIPMENT &amp; W.I.P . ... LOS</t>
  </si>
  <si>
    <t>815 . BR2 Closet … MITIGATION EQUIPMENT &amp; W.I.P . ... LOS</t>
  </si>
  <si>
    <t>816 . Primary Bedroom, … MITIGATION EQUIPMENT &amp; W.I.P . ... LOS</t>
  </si>
  <si>
    <t>817 . PBR Closet 1 … MITIGATION EQUIPMENT &amp; W.I.P . ... LOS</t>
  </si>
  <si>
    <t>818 . STAIRS TO BASEMENT … MITIGATION EQUIPMENT &amp; W.I.P . ... LOS</t>
  </si>
  <si>
    <t>819 . FAMILYROOM/MAN CAVE … MITIGATION EQUIPMENT &amp; W.I.P . ... LOS</t>
  </si>
  <si>
    <t>820 . LAUNDRY … MITIGATION EQUIPMENT &amp; W.I.P . ... …..........</t>
  </si>
  <si>
    <t>821 . UTILITY ROOM … MITIGATION EQUIPMENT &amp; W.I.P . ... …..........</t>
  </si>
  <si>
    <t>822 . STORAGE UNDER STAIRS … MITIGATION EQUIPMENT &amp; W.I.P . ... …..........</t>
  </si>
  <si>
    <t>823 . STORAGE ROOM # 1 … MITIGATION EQUIPMENT &amp; W.I.P . ... …..........</t>
  </si>
  <si>
    <t>824 . STORAGE ROOM # 2 … MITIGATION EQUIPMENT &amp; W.I.P . ... …..........</t>
  </si>
  <si>
    <t>825 . … MITIGATION EQUIPMENT &amp; W.I.P . ...</t>
  </si>
  <si>
    <t xml:space="preserve">REPLACEMENT 1 CON OVERVIEW DAY PICS, </t>
  </si>
  <si>
    <t xml:space="preserve">REPLACEMENT 2 CON WIP, </t>
  </si>
  <si>
    <t xml:space="preserve">REPLACEMENT 3 CON STORAGE </t>
  </si>
  <si>
    <t xml:space="preserve">REPLACEMENT 4 CON DISPOSAL, </t>
  </si>
  <si>
    <t xml:space="preserve">REBUILD OVERVIEW WORK IN PROGRESS.......WIP, </t>
  </si>
  <si>
    <t xml:space="preserve">REBUILD INTERIOR COMPLETED WORK, </t>
  </si>
  <si>
    <t>….........</t>
  </si>
  <si>
    <t>JOBSITE VERIFICATION</t>
  </si>
  <si>
    <t>WTR METER</t>
  </si>
  <si>
    <t>DEFAULT TMP1 1</t>
  </si>
  <si>
    <t>…..</t>
  </si>
  <si>
    <t xml:space="preserve">EXT DAMAGE IF APPLICABLE </t>
  </si>
  <si>
    <t>ROOF TARPS ….............................</t>
  </si>
  <si>
    <t>MECHANICALS =  ELECTRICAL HAZARDS</t>
  </si>
  <si>
    <t xml:space="preserve">MECHANICALS =  WATER METER READING PLUMBING </t>
  </si>
  <si>
    <t>DEFAULT LIST EXISTS AS SHOWN BELOW; CLICK DROPDOWN  MENU; ADD JOB TYPES AS NEEDED</t>
  </si>
  <si>
    <t>THOMAS, ANITA</t>
  </si>
  <si>
    <t>6600 GERTRUDE</t>
  </si>
  <si>
    <t>A@EM</t>
  </si>
  <si>
    <t>(216) 315-2040</t>
  </si>
  <si>
    <t>Friday, September 12, 2025</t>
  </si>
  <si>
    <t>interior repairs LVL13</t>
  </si>
  <si>
    <t>ALLSTATE INS CO.</t>
  </si>
  <si>
    <t>CLM</t>
  </si>
  <si>
    <t>880 022 226</t>
  </si>
  <si>
    <t>OH25 ANITA @GERTRUDE</t>
  </si>
  <si>
    <t>GUEST CLOSET</t>
  </si>
  <si>
    <t>LAUNDRY/UTILITY ROOM</t>
  </si>
  <si>
    <t>#N/A A</t>
  </si>
  <si>
    <t>end date</t>
  </si>
  <si>
    <t>1/0/1900</t>
  </si>
  <si>
    <t>ENTER DATA BELOW</t>
  </si>
  <si>
    <t>bedrooms</t>
  </si>
  <si>
    <t>months</t>
  </si>
  <si>
    <t>start</t>
  </si>
  <si>
    <t>Amount / Month</t>
  </si>
  <si>
    <t>===========</t>
  </si>
  <si>
    <t>Lessor</t>
  </si>
  <si>
    <t>Leased Address</t>
  </si>
  <si>
    <t>city zip</t>
  </si>
  <si>
    <t>phone #</t>
  </si>
  <si>
    <t>Email</t>
  </si>
  <si>
    <t>Lessor mailing Address</t>
  </si>
  <si>
    <t>Picture</t>
  </si>
  <si>
    <t>CREATE XACTIMATE PROJECT;                    (Copy &amp; Paste DATA from Encircle)</t>
  </si>
  <si>
    <t>STORAGE ROOM # 3</t>
  </si>
  <si>
    <t>=====================</t>
  </si>
  <si>
    <t>MITIGATION  EQUIPMENT &amp; W.I.P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</si>
</sst>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F800]dddd\,\ mmmm\ dd\,\ yyyy"/>
    <numFmt numFmtId="165" formatCode="_(* #,##0_);_(* \(#,##0\);_(* &quot;-&quot;??_);_(@_)"/>
    <numFmt numFmtId="166" formatCode="[&lt;=9999999]###\-####;\(###\)\ ###\-####"/>
    <numFmt numFmtId="167" formatCode="0.0"/>
  </numFmts>
  <fonts count="286">
    <font>
      <sz val="11"/>
      <color theme="1"/>
      <name val="Arial"/>
      <family val="2"/>
      <scheme val="minor"/>
    </font>
    <font>
      <sz val="14"/>
      <color theme="1"/>
      <name val="Arial Narrow"/>
      <family val="2"/>
    </font>
    <font>
      <sz val="14"/>
      <color theme="1"/>
      <name val="Arial Narrow"/>
      <family val="2"/>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1"/>
      <color theme="1"/>
      <name val="Arial"/>
      <family val="2"/>
      <scheme val="minor"/>
    </font>
    <font>
      <sz val="11"/>
      <color indexed="8"/>
      <name val="Calibri"/>
      <family val="2"/>
    </font>
    <font>
      <u/>
      <sz val="11"/>
      <color theme="10"/>
      <name val="Calibri"/>
      <family val="2"/>
    </font>
    <font>
      <sz val="12"/>
      <color rgb="FF000000"/>
      <name val="Arial"/>
      <family val="2"/>
      <scheme val="minor"/>
    </font>
    <font>
      <i/>
      <u/>
      <sz val="12"/>
      <color rgb="FF000000"/>
      <name val="Arial Narrow"/>
      <family val="2"/>
    </font>
    <font>
      <sz val="12"/>
      <color theme="1"/>
      <name val="Arial"/>
      <family val="2"/>
      <scheme val="minor"/>
    </font>
    <font>
      <sz val="12"/>
      <color rgb="FF006100"/>
      <name val="Arial"/>
      <family val="2"/>
      <scheme val="minor"/>
    </font>
    <font>
      <sz val="12"/>
      <color theme="0"/>
      <name val="Arial"/>
      <family val="2"/>
      <scheme val="minor"/>
    </font>
    <font>
      <b/>
      <sz val="12"/>
      <color rgb="FFFA7D00"/>
      <name val="Arial"/>
      <family val="2"/>
      <scheme val="minor"/>
    </font>
    <font>
      <b/>
      <sz val="12"/>
      <color theme="0"/>
      <name val="Arial"/>
      <family val="2"/>
      <scheme val="minor"/>
    </font>
    <font>
      <sz val="10"/>
      <name val="Arial"/>
      <family val="2"/>
    </font>
    <font>
      <u/>
      <sz val="10"/>
      <color indexed="12"/>
      <name val="Arial"/>
      <family val="2"/>
    </font>
    <font>
      <sz val="14"/>
      <color theme="1"/>
      <name val="Arial"/>
      <family val="2"/>
      <scheme val="minor"/>
    </font>
    <font>
      <sz val="14"/>
      <color rgb="FF000000"/>
      <name val="Arial Narrow"/>
      <family val="2"/>
    </font>
    <font>
      <b/>
      <i/>
      <u/>
      <sz val="14"/>
      <color rgb="FF000000"/>
      <name val="Arial"/>
      <family val="2"/>
      <scheme val="minor"/>
    </font>
    <font>
      <i/>
      <sz val="12"/>
      <color rgb="FF000000"/>
      <name val="Arial Narrow"/>
      <family val="2"/>
    </font>
    <font>
      <b/>
      <i/>
      <u/>
      <sz val="14"/>
      <color rgb="FF000000"/>
      <name val="Arial Narrow"/>
      <family val="2"/>
    </font>
    <font>
      <i/>
      <u/>
      <sz val="14"/>
      <color rgb="FF000000"/>
      <name val="Arial Narrow"/>
      <family val="2"/>
    </font>
    <font>
      <u/>
      <sz val="12"/>
      <color theme="10"/>
      <name val="Arial"/>
      <family val="2"/>
      <scheme val="minor"/>
    </font>
    <font>
      <sz val="12"/>
      <color theme="1"/>
      <name val="NEW Times"/>
      <family val="2"/>
    </font>
    <font>
      <b/>
      <sz val="12"/>
      <color rgb="FFFA7D00"/>
      <name val="NEW Times"/>
      <family val="2"/>
    </font>
    <font>
      <u/>
      <sz val="12"/>
      <color theme="10"/>
      <name val="NEW Times"/>
      <family val="2"/>
    </font>
    <font>
      <b/>
      <sz val="18"/>
      <color theme="3"/>
      <name val="Arial"/>
      <family val="2"/>
      <scheme val="major"/>
    </font>
    <font>
      <b/>
      <sz val="12"/>
      <color rgb="FF3F3F3F"/>
      <name val="Arial"/>
      <family val="2"/>
      <scheme val="minor"/>
    </font>
    <font>
      <sz val="12"/>
      <color theme="1"/>
      <name val="Arial Narrow"/>
      <family val="2"/>
    </font>
    <font>
      <sz val="12"/>
      <color rgb="FFFA7D00"/>
      <name val="NEW Times"/>
      <family val="2"/>
    </font>
    <font>
      <sz val="12"/>
      <color rgb="FF000000"/>
      <name val="Arial Narrow"/>
      <family val="2"/>
    </font>
    <font>
      <sz val="14"/>
      <name val="Arial Narrow"/>
      <family val="2"/>
    </font>
    <font>
      <i/>
      <sz val="18"/>
      <color rgb="FF000000"/>
      <name val="Arial Narrow"/>
      <family val="2"/>
    </font>
    <font>
      <i/>
      <sz val="11"/>
      <color rgb="FF000000"/>
      <name val="Arial Narrow"/>
      <family val="2"/>
    </font>
    <font>
      <i/>
      <u/>
      <sz val="12"/>
      <color rgb="FF000000"/>
      <name val="Arial"/>
      <family val="2"/>
      <scheme val="minor"/>
    </font>
    <font>
      <b/>
      <sz val="12"/>
      <color rgb="FF000000"/>
      <name val="Arial"/>
      <family val="2"/>
      <scheme val="minor"/>
    </font>
    <font>
      <i/>
      <u/>
      <sz val="12"/>
      <color indexed="8"/>
      <name val="Times New Roman"/>
      <family val="1"/>
    </font>
    <font>
      <i/>
      <u/>
      <sz val="12"/>
      <name val="Arial"/>
      <family val="2"/>
      <scheme val="minor"/>
    </font>
    <font>
      <sz val="11"/>
      <color rgb="FF000000"/>
      <name val="Arial"/>
      <family val="2"/>
      <scheme val="minor"/>
    </font>
    <font>
      <u/>
      <sz val="11"/>
      <color theme="10"/>
      <name val="Arial"/>
      <family val="2"/>
      <scheme val="minor"/>
    </font>
    <font>
      <sz val="11"/>
      <color rgb="FF222222"/>
      <name val="Arial"/>
      <family val="2"/>
    </font>
    <font>
      <b/>
      <sz val="13.5"/>
      <color rgb="FF202124"/>
      <name val="Arial"/>
      <family val="2"/>
    </font>
    <font>
      <sz val="11"/>
      <color rgb="FF5F6368"/>
      <name val="Arial"/>
      <family val="2"/>
    </font>
    <font>
      <sz val="11"/>
      <color rgb="FF444444"/>
      <name val="Arial"/>
      <family val="2"/>
    </font>
    <font>
      <b/>
      <sz val="12"/>
      <color theme="1"/>
      <name val="Arial"/>
      <family val="2"/>
      <scheme val="minor"/>
    </font>
    <font>
      <sz val="12"/>
      <color rgb="FFFA7D00"/>
      <name val="Arial"/>
      <family val="2"/>
      <scheme val="minor"/>
    </font>
    <font>
      <u/>
      <sz val="14"/>
      <name val="Arial Narrow"/>
      <family val="2"/>
    </font>
    <font>
      <sz val="16"/>
      <name val="Arial Narrow"/>
      <family val="2"/>
    </font>
    <font>
      <b/>
      <i/>
      <sz val="16"/>
      <name val="Arial Narrow"/>
      <family val="2"/>
    </font>
    <font>
      <sz val="16"/>
      <color rgb="FF000000"/>
      <name val="Arial"/>
      <family val="2"/>
      <scheme val="minor"/>
    </font>
    <font>
      <sz val="14"/>
      <color rgb="FFFA7D00"/>
      <name val="Arial Narrow"/>
      <family val="2"/>
    </font>
    <font>
      <i/>
      <u/>
      <sz val="12"/>
      <color rgb="FF000000"/>
      <name val="Times New Roman"/>
      <family val="1"/>
    </font>
    <font>
      <sz val="11"/>
      <color theme="1"/>
      <name val="Arial Narrow"/>
      <family val="2"/>
    </font>
    <font>
      <sz val="11"/>
      <color rgb="FFFA7D00"/>
      <name val="Arial"/>
      <family val="2"/>
      <scheme val="minor"/>
    </font>
    <font>
      <sz val="12"/>
      <name val="Arial"/>
      <family val="2"/>
      <scheme val="minor"/>
    </font>
    <font>
      <u/>
      <sz val="12"/>
      <color rgb="FF000000"/>
      <name val="Calibri"/>
      <family val="2"/>
    </font>
    <font>
      <u/>
      <sz val="12"/>
      <color rgb="FF000000"/>
      <name val="Arial"/>
      <family val="2"/>
      <scheme val="minor"/>
    </font>
    <font>
      <sz val="12"/>
      <name val="Arial Narrow"/>
      <family val="2"/>
    </font>
    <font>
      <u/>
      <sz val="12"/>
      <color rgb="FF404040"/>
      <name val="Segoe UI"/>
      <family val="2"/>
    </font>
    <font>
      <sz val="12"/>
      <color rgb="FFFF0000"/>
      <name val="Arial"/>
      <family val="2"/>
      <scheme val="minor"/>
    </font>
    <font>
      <u/>
      <sz val="12"/>
      <color theme="1"/>
      <name val="Arial"/>
      <family val="2"/>
      <scheme val="minor"/>
    </font>
    <font>
      <b/>
      <i/>
      <u/>
      <sz val="12"/>
      <color rgb="FF000000"/>
      <name val="Arial Narrow"/>
      <family val="2"/>
    </font>
    <font>
      <b/>
      <i/>
      <u/>
      <sz val="12"/>
      <color rgb="FF000000"/>
      <name val="Arial"/>
      <family val="2"/>
      <scheme val="minor"/>
    </font>
    <font>
      <sz val="12"/>
      <color rgb="FF222222"/>
      <name val="Arial Narrow"/>
      <family val="2"/>
    </font>
    <font>
      <b/>
      <u/>
      <sz val="12"/>
      <color rgb="FF444444"/>
      <name val="Arial Narrow"/>
      <family val="2"/>
    </font>
    <font>
      <b/>
      <u/>
      <sz val="14"/>
      <color rgb="FF000000"/>
      <name val="Arial Narrow"/>
      <family val="2"/>
    </font>
    <font>
      <sz val="12"/>
      <color rgb="FF222222"/>
      <name val="Arial"/>
      <family val="2"/>
      <scheme val="minor"/>
    </font>
    <font>
      <u/>
      <sz val="12"/>
      <color theme="10"/>
      <name val="Calibri"/>
      <family val="2"/>
    </font>
    <font>
      <i/>
      <u/>
      <sz val="12"/>
      <color rgb="FF404040"/>
      <name val="Segoe UI"/>
      <family val="2"/>
    </font>
    <font>
      <sz val="12"/>
      <color indexed="8"/>
      <name val="Arial Narrow"/>
      <family val="2"/>
    </font>
    <font>
      <u/>
      <sz val="12"/>
      <color rgb="FF404040"/>
      <name val="Arial Narrow"/>
      <family val="2"/>
    </font>
    <font>
      <b/>
      <u/>
      <sz val="12"/>
      <color rgb="FF000000"/>
      <name val="Arial"/>
      <family val="2"/>
      <scheme val="minor"/>
    </font>
    <font>
      <u/>
      <sz val="12"/>
      <color rgb="FF0563C1"/>
      <name val="Arial Narrow"/>
      <family val="2"/>
    </font>
    <font>
      <b/>
      <i/>
      <u/>
      <sz val="18"/>
      <color theme="1"/>
      <name val="Arial"/>
      <family val="2"/>
      <scheme val="minor"/>
    </font>
    <font>
      <sz val="8"/>
      <color theme="1"/>
      <name val="Arial Narrow"/>
      <family val="2"/>
    </font>
    <font>
      <sz val="10"/>
      <color rgb="FF000000"/>
      <name val="Arial Narrow"/>
      <family val="2"/>
    </font>
    <font>
      <i/>
      <sz val="14"/>
      <color rgb="FF000000"/>
      <name val="Arial Narrow"/>
      <family val="2"/>
    </font>
    <font>
      <sz val="14"/>
      <color theme="1"/>
      <name val="Algerian"/>
      <family val="5"/>
    </font>
    <font>
      <b/>
      <sz val="11"/>
      <color rgb="FFFA7D00"/>
      <name val="Arial"/>
      <family val="2"/>
      <scheme val="minor"/>
    </font>
    <font>
      <i/>
      <u val="singleAccounting"/>
      <sz val="14"/>
      <color theme="1"/>
      <name val="Arial"/>
      <family val="2"/>
      <scheme val="minor"/>
    </font>
    <font>
      <u/>
      <sz val="14"/>
      <color theme="1"/>
      <name val="Algerian"/>
      <family val="5"/>
    </font>
    <font>
      <sz val="14"/>
      <name val="Arial"/>
      <family val="2"/>
      <scheme val="minor"/>
    </font>
    <font>
      <i/>
      <u val="singleAccounting"/>
      <sz val="16"/>
      <color theme="1"/>
      <name val="Arial"/>
      <family val="2"/>
      <scheme val="minor"/>
    </font>
    <font>
      <b/>
      <sz val="12"/>
      <name val="Arial"/>
      <family val="2"/>
      <scheme val="minor"/>
    </font>
    <font>
      <i/>
      <u/>
      <sz val="14"/>
      <name val="Arial"/>
      <family val="2"/>
      <scheme val="minor"/>
    </font>
    <font>
      <b/>
      <i/>
      <u/>
      <sz val="12"/>
      <name val="Arial"/>
      <family val="2"/>
      <scheme val="minor"/>
    </font>
    <font>
      <b/>
      <sz val="11"/>
      <name val="Arial"/>
      <family val="2"/>
      <scheme val="minor"/>
    </font>
    <font>
      <i/>
      <u/>
      <sz val="16"/>
      <name val="Arial"/>
      <family val="2"/>
      <scheme val="minor"/>
    </font>
    <font>
      <u/>
      <sz val="14"/>
      <color rgb="FF000000"/>
      <name val="Arial Narrow"/>
      <family val="2"/>
    </font>
    <font>
      <i/>
      <u/>
      <sz val="14"/>
      <color rgb="FF000000"/>
      <name val="Algerian"/>
      <family val="5"/>
    </font>
    <font>
      <u/>
      <sz val="14"/>
      <color rgb="FF000000"/>
      <name val="Algerian"/>
      <family val="5"/>
    </font>
    <font>
      <i/>
      <u val="singleAccounting"/>
      <sz val="14"/>
      <color rgb="FF000000"/>
      <name val="Arial"/>
      <family val="2"/>
      <scheme val="minor"/>
    </font>
    <font>
      <i/>
      <sz val="16"/>
      <color theme="1"/>
      <name val="Arial"/>
      <family val="2"/>
      <scheme val="minor"/>
    </font>
    <font>
      <i/>
      <u val="doubleAccounting"/>
      <sz val="14"/>
      <color theme="1"/>
      <name val="Arial"/>
      <family val="2"/>
      <scheme val="minor"/>
    </font>
    <font>
      <i/>
      <u val="doubleAccounting"/>
      <sz val="14"/>
      <color theme="1"/>
      <name val="Algerian"/>
      <family val="5"/>
    </font>
    <font>
      <i/>
      <u val="doubleAccounting"/>
      <sz val="14"/>
      <color theme="1"/>
      <name val="Arial Narrow"/>
      <family val="2"/>
    </font>
    <font>
      <i/>
      <u/>
      <sz val="16"/>
      <color rgb="FF000000"/>
      <name val="Arial"/>
      <family val="2"/>
      <scheme val="minor"/>
    </font>
    <font>
      <sz val="14"/>
      <color rgb="FF000000"/>
      <name val="Arial"/>
      <family val="2"/>
      <scheme val="minor"/>
    </font>
    <font>
      <b/>
      <u/>
      <sz val="12"/>
      <name val="Arial"/>
      <family val="2"/>
      <scheme val="minor"/>
    </font>
    <font>
      <i/>
      <u/>
      <sz val="14"/>
      <name val="Arial Narrow"/>
      <family val="2"/>
    </font>
    <font>
      <sz val="11"/>
      <color rgb="FF000000"/>
      <name val="Arial Narrow"/>
      <family val="2"/>
    </font>
    <font>
      <b/>
      <i/>
      <u/>
      <sz val="12"/>
      <name val="Arial Narrow"/>
      <family val="2"/>
    </font>
    <font>
      <b/>
      <i/>
      <u/>
      <sz val="14"/>
      <color theme="1"/>
      <name val="Arial"/>
      <family val="2"/>
      <scheme val="minor"/>
    </font>
    <font>
      <b/>
      <sz val="16"/>
      <color theme="3"/>
      <name val="Arial"/>
      <family val="2"/>
      <scheme val="major"/>
    </font>
    <font>
      <sz val="16"/>
      <color theme="3"/>
      <name val="Arial Black"/>
      <family val="2"/>
    </font>
    <font>
      <i/>
      <sz val="14"/>
      <color theme="1"/>
      <name val="Arial"/>
      <family val="2"/>
      <scheme val="minor"/>
    </font>
    <font>
      <sz val="16"/>
      <color theme="1"/>
      <name val="Arial Narrow"/>
      <family val="2"/>
    </font>
    <font>
      <sz val="10"/>
      <color rgb="FF000000"/>
      <name val="Arial"/>
      <family val="2"/>
      <scheme val="minor"/>
    </font>
    <font>
      <sz val="10"/>
      <color theme="1"/>
      <name val="Arial"/>
      <family val="2"/>
      <scheme val="minor"/>
    </font>
    <font>
      <sz val="20"/>
      <color rgb="FF000000"/>
      <name val="Arial"/>
      <family val="2"/>
      <scheme val="minor"/>
    </font>
    <font>
      <b/>
      <i/>
      <u/>
      <sz val="16"/>
      <color theme="1"/>
      <name val="Arial"/>
      <family val="2"/>
      <scheme val="minor"/>
    </font>
    <font>
      <b/>
      <i/>
      <u/>
      <sz val="14"/>
      <color theme="1"/>
      <name val="Arial Narrow"/>
      <family val="2"/>
    </font>
    <font>
      <sz val="16"/>
      <color theme="1"/>
      <name val="Arial"/>
      <family val="2"/>
      <scheme val="minor"/>
    </font>
    <font>
      <b/>
      <sz val="12"/>
      <color rgb="FF000000"/>
      <name val="Arial Narrow"/>
      <family val="2"/>
    </font>
    <font>
      <b/>
      <sz val="14"/>
      <color theme="1"/>
      <name val="Arial"/>
      <family val="2"/>
      <scheme val="minor"/>
    </font>
    <font>
      <b/>
      <i/>
      <u/>
      <sz val="16"/>
      <name val="Arial"/>
      <family val="2"/>
    </font>
    <font>
      <sz val="14"/>
      <name val="Arial"/>
      <family val="2"/>
    </font>
    <font>
      <sz val="8"/>
      <color rgb="FFFFFFFF"/>
      <name val="Arial"/>
      <family val="2"/>
    </font>
    <font>
      <sz val="8"/>
      <color theme="1"/>
      <name val="Arial"/>
      <family val="2"/>
      <scheme val="minor"/>
    </font>
    <font>
      <i/>
      <u/>
      <sz val="20"/>
      <color rgb="FF000000"/>
      <name val="Arial Narrow"/>
      <family val="2"/>
    </font>
    <font>
      <sz val="8"/>
      <color rgb="FFFA7D00"/>
      <name val="NEW Times"/>
      <family val="2"/>
    </font>
    <font>
      <u val="singleAccounting"/>
      <sz val="12"/>
      <color rgb="FFFA7D00"/>
      <name val="NEW Times"/>
      <family val="2"/>
    </font>
    <font>
      <sz val="14"/>
      <color rgb="FFFA7D00"/>
      <name val="NEW Times"/>
      <family val="2"/>
    </font>
    <font>
      <sz val="14"/>
      <color rgb="FF222222"/>
      <name val="Arial"/>
      <family val="2"/>
    </font>
    <font>
      <sz val="24"/>
      <color theme="1"/>
      <name val="Arial"/>
      <family val="2"/>
      <scheme val="minor"/>
    </font>
    <font>
      <sz val="20"/>
      <color theme="1"/>
      <name val="Arial"/>
      <family val="2"/>
      <scheme val="minor"/>
    </font>
    <font>
      <i/>
      <u/>
      <sz val="16"/>
      <name val="Arial"/>
      <family val="2"/>
    </font>
    <font>
      <sz val="16"/>
      <color theme="1"/>
      <name val="Arial"/>
      <family val="2"/>
    </font>
    <font>
      <i/>
      <u/>
      <sz val="16"/>
      <color rgb="FF000000"/>
      <name val="Arial"/>
      <family val="2"/>
    </font>
    <font>
      <b/>
      <i/>
      <u/>
      <sz val="16"/>
      <color rgb="FFFFFFFF"/>
      <name val="Arial"/>
      <family val="2"/>
    </font>
    <font>
      <b/>
      <sz val="14"/>
      <color theme="1"/>
      <name val="Arial Narrow"/>
      <family val="2"/>
    </font>
    <font>
      <u/>
      <sz val="14"/>
      <color theme="1"/>
      <name val="Arial Narrow"/>
      <family val="2"/>
    </font>
    <font>
      <b/>
      <sz val="9"/>
      <color rgb="FF000000"/>
      <name val="Arial"/>
      <family val="2"/>
      <scheme val="minor"/>
    </font>
    <font>
      <b/>
      <sz val="20"/>
      <color theme="1"/>
      <name val="Arial"/>
      <family val="2"/>
      <scheme val="minor"/>
    </font>
    <font>
      <sz val="16"/>
      <color rgb="FF000000"/>
      <name val="Arial Narrow"/>
      <family val="2"/>
    </font>
    <font>
      <sz val="14"/>
      <color rgb="FF222222"/>
      <name val="Arial Narrow"/>
      <family val="2"/>
    </font>
    <font>
      <b/>
      <sz val="14"/>
      <color rgb="FF222222"/>
      <name val="Arial"/>
      <family val="2"/>
    </font>
    <font>
      <b/>
      <sz val="14"/>
      <color rgb="FF000000"/>
      <name val="Arial Narrow"/>
      <family val="2"/>
    </font>
    <font>
      <b/>
      <sz val="18"/>
      <color theme="1"/>
      <name val="Arial"/>
      <family val="2"/>
      <scheme val="minor"/>
    </font>
    <font>
      <b/>
      <i/>
      <sz val="14"/>
      <color theme="1"/>
      <name val="Arial Narrow"/>
      <family val="2"/>
    </font>
    <font>
      <sz val="10"/>
      <color theme="1"/>
      <name val="Arial Narrow"/>
      <family val="2"/>
    </font>
    <font>
      <b/>
      <i/>
      <sz val="12"/>
      <color theme="1"/>
      <name val="Arial Narrow"/>
      <family val="2"/>
    </font>
    <font>
      <u val="singleAccounting"/>
      <sz val="14"/>
      <color theme="1"/>
      <name val="Arial Narrow"/>
      <family val="2"/>
    </font>
    <font>
      <u/>
      <sz val="11"/>
      <color theme="1"/>
      <name val="Arial Narrow"/>
      <family val="2"/>
    </font>
    <font>
      <u/>
      <sz val="11"/>
      <color theme="1"/>
      <name val="Arial"/>
      <family val="2"/>
      <scheme val="minor"/>
    </font>
    <font>
      <u/>
      <sz val="11"/>
      <color rgb="FF000000"/>
      <name val="Arial Narrow"/>
      <family val="2"/>
    </font>
    <font>
      <b/>
      <u/>
      <sz val="16"/>
      <color theme="1"/>
      <name val="Arial Narrow"/>
      <family val="2"/>
    </font>
    <font>
      <u/>
      <sz val="10"/>
      <color theme="1"/>
      <name val="Arial Narrow"/>
      <family val="2"/>
    </font>
    <font>
      <i/>
      <sz val="14"/>
      <color theme="1"/>
      <name val="Arial Narrow"/>
      <family val="2"/>
    </font>
    <font>
      <b/>
      <sz val="14"/>
      <name val="Arial Narrow"/>
      <family val="2"/>
    </font>
    <font>
      <i/>
      <u val="singleAccounting"/>
      <sz val="14"/>
      <color theme="1"/>
      <name val="Arial Narrow"/>
      <family val="2"/>
    </font>
    <font>
      <u val="singleAccounting"/>
      <sz val="11"/>
      <color theme="1"/>
      <name val="Arial Narrow"/>
      <family val="2"/>
    </font>
    <font>
      <i/>
      <sz val="12"/>
      <color rgb="FF222222"/>
      <name val="Arial Narrow"/>
      <family val="2"/>
    </font>
    <font>
      <u/>
      <sz val="14"/>
      <color rgb="FF45474D"/>
      <name val="Arial Narrow"/>
      <family val="2"/>
    </font>
    <font>
      <sz val="12"/>
      <color rgb="FF00FF00"/>
      <name val="Arial Narrow"/>
      <family val="2"/>
    </font>
    <font>
      <u/>
      <sz val="12"/>
      <color rgb="FF00FF00"/>
      <name val="Arial Narrow"/>
      <family val="2"/>
    </font>
    <font>
      <u/>
      <sz val="12"/>
      <name val="Arial Narrow"/>
      <family val="2"/>
    </font>
    <font>
      <i/>
      <u/>
      <sz val="14"/>
      <color rgb="FF222222"/>
      <name val="Arial Narrow"/>
      <family val="2"/>
    </font>
    <font>
      <b/>
      <sz val="14"/>
      <color rgb="FF45474D"/>
      <name val="Arial Narrow"/>
      <family val="2"/>
    </font>
    <font>
      <b/>
      <i/>
      <u val="singleAccounting"/>
      <sz val="16"/>
      <color theme="1"/>
      <name val="Arial Narrow"/>
      <family val="2"/>
    </font>
    <font>
      <sz val="14"/>
      <color rgb="FF45474D"/>
      <name val="Arial Narrow"/>
      <family val="2"/>
    </font>
    <font>
      <sz val="12"/>
      <color rgb="FF45474D"/>
      <name val="Arial Narrow"/>
      <family val="2"/>
    </font>
    <font>
      <sz val="12"/>
      <name val="Arial Black"/>
      <family val="2"/>
    </font>
    <font>
      <b/>
      <i/>
      <u val="doubleAccounting"/>
      <sz val="14"/>
      <color theme="1"/>
      <name val="Arial"/>
      <family val="2"/>
      <scheme val="minor"/>
    </font>
    <font>
      <u/>
      <sz val="12"/>
      <color theme="1"/>
      <name val="Arial Narrow"/>
      <family val="2"/>
    </font>
    <font>
      <b/>
      <sz val="11"/>
      <color theme="1"/>
      <name val="Arial Narrow"/>
      <family val="2"/>
    </font>
    <font>
      <sz val="10"/>
      <color rgb="FF637183"/>
      <name val="Arial"/>
      <family val="2"/>
      <scheme val="minor"/>
    </font>
    <font>
      <sz val="12"/>
      <color rgb="FF323C46"/>
      <name val="Arial"/>
      <family val="2"/>
      <scheme val="minor"/>
    </font>
    <font>
      <sz val="14"/>
      <color rgb="FF323C46"/>
      <name val="Arial"/>
      <family val="2"/>
      <scheme val="minor"/>
    </font>
    <font>
      <sz val="8"/>
      <color rgb="FF637183"/>
      <name val="Arial"/>
      <family val="2"/>
      <scheme val="minor"/>
    </font>
    <font>
      <sz val="10"/>
      <color rgb="FFFFFFFF"/>
      <name val="Arial"/>
      <family val="2"/>
      <scheme val="minor"/>
    </font>
    <font>
      <sz val="10"/>
      <color rgb="FFFC4D00"/>
      <name val="Arial"/>
      <family val="2"/>
      <scheme val="minor"/>
    </font>
    <font>
      <sz val="7"/>
      <color rgb="FFAAB4BE"/>
      <name val="Arial"/>
      <family val="2"/>
      <scheme val="minor"/>
    </font>
    <font>
      <sz val="11"/>
      <color rgb="FF323C46"/>
      <name val="Inherit"/>
    </font>
    <font>
      <sz val="11"/>
      <color rgb="FF323C46"/>
      <name val="Arial"/>
      <family val="2"/>
      <scheme val="minor"/>
    </font>
    <font>
      <sz val="11"/>
      <color theme="1"/>
      <name val="Inherit"/>
    </font>
    <font>
      <b/>
      <i/>
      <u/>
      <sz val="14"/>
      <name val="Arial"/>
      <family val="2"/>
      <scheme val="minor"/>
    </font>
    <font>
      <sz val="11"/>
      <name val="Arial"/>
      <family val="2"/>
      <scheme val="minor"/>
    </font>
    <font>
      <i/>
      <u val="doubleAccounting"/>
      <sz val="10"/>
      <color theme="1"/>
      <name val="Arial"/>
      <family val="2"/>
      <scheme val="minor"/>
    </font>
    <font>
      <sz val="10"/>
      <name val="Arial"/>
      <family val="2"/>
      <scheme val="minor"/>
    </font>
    <font>
      <i/>
      <u val="doubleAccounting"/>
      <sz val="10"/>
      <color theme="1"/>
      <name val="Arial Narrow"/>
      <family val="2"/>
    </font>
    <font>
      <sz val="14"/>
      <color rgb="FF000000"/>
      <name val="Algerian"/>
      <family val="5"/>
    </font>
    <font>
      <sz val="8"/>
      <color rgb="FF222222"/>
      <name val="Roboto"/>
    </font>
    <font>
      <u/>
      <sz val="14"/>
      <color rgb="FF0563C1"/>
      <name val="Calibri"/>
      <family val="2"/>
    </font>
    <font>
      <b/>
      <i/>
      <u val="singleAccounting"/>
      <sz val="14"/>
      <color theme="1"/>
      <name val="Arial Narrow"/>
      <family val="2"/>
    </font>
    <font>
      <i/>
      <u val="singleAccounting"/>
      <sz val="12"/>
      <color theme="1"/>
      <name val="Arial"/>
      <family val="2"/>
      <scheme val="minor"/>
    </font>
    <font>
      <b/>
      <sz val="11"/>
      <color rgb="FF000000"/>
      <name val="Arial"/>
      <family val="2"/>
      <scheme val="minor"/>
    </font>
    <font>
      <i/>
      <u/>
      <sz val="9"/>
      <color rgb="FF000000"/>
      <name val="Calibri"/>
      <family val="2"/>
    </font>
    <font>
      <i/>
      <u/>
      <sz val="9"/>
      <color rgb="FF000000"/>
      <name val="Times New Roman"/>
      <family val="1"/>
    </font>
    <font>
      <b/>
      <i/>
      <u val="singleAccounting"/>
      <sz val="12"/>
      <color theme="1"/>
      <name val="Arial"/>
      <family val="2"/>
      <scheme val="minor"/>
    </font>
    <font>
      <i/>
      <u val="singleAccounting"/>
      <sz val="12"/>
      <color rgb="FF000000"/>
      <name val="Arial"/>
      <family val="2"/>
      <scheme val="minor"/>
    </font>
    <font>
      <b/>
      <i/>
      <u val="singleAccounting"/>
      <sz val="14"/>
      <color rgb="FF000000"/>
      <name val="Arial"/>
      <family val="2"/>
      <scheme val="minor"/>
    </font>
    <font>
      <b/>
      <i/>
      <u/>
      <sz val="14"/>
      <name val="Arial Narrow"/>
      <family val="2"/>
    </font>
    <font>
      <b/>
      <i/>
      <u/>
      <sz val="14"/>
      <color rgb="FF000000"/>
      <name val="Times New Roman"/>
      <family val="1"/>
    </font>
    <font>
      <sz val="8"/>
      <color theme="1"/>
      <name val="Algerian"/>
      <family val="5"/>
    </font>
    <font>
      <sz val="11"/>
      <color theme="1"/>
      <name val="Arial"/>
      <family val="2"/>
    </font>
    <font>
      <b/>
      <i/>
      <u/>
      <sz val="8"/>
      <color theme="1"/>
      <name val="Arial Narrow"/>
      <family val="2"/>
    </font>
    <font>
      <b/>
      <i/>
      <u/>
      <sz val="8"/>
      <color rgb="FF000000"/>
      <name val="Arial Narrow"/>
      <family val="2"/>
    </font>
    <font>
      <sz val="8"/>
      <color rgb="FF000000"/>
      <name val="Arial Narrow"/>
      <family val="2"/>
    </font>
    <font>
      <b/>
      <sz val="8"/>
      <color theme="1"/>
      <name val="Arial Narrow"/>
      <family val="2"/>
    </font>
    <font>
      <b/>
      <sz val="8"/>
      <color rgb="FF000000"/>
      <name val="Arial Narrow"/>
      <family val="2"/>
    </font>
    <font>
      <sz val="8"/>
      <name val="Arial Narrow"/>
      <family val="2"/>
    </font>
    <font>
      <sz val="8"/>
      <color rgb="FF222222"/>
      <name val="Arial Narrow"/>
      <family val="2"/>
    </font>
    <font>
      <b/>
      <u/>
      <sz val="8"/>
      <color theme="1"/>
      <name val="Arial Narrow"/>
      <family val="2"/>
    </font>
    <font>
      <b/>
      <i/>
      <u/>
      <sz val="11"/>
      <color theme="1"/>
      <name val="Arial Narrow"/>
      <family val="2"/>
    </font>
    <font>
      <b/>
      <i/>
      <u/>
      <sz val="11"/>
      <color theme="1"/>
      <name val="Arial"/>
      <family val="2"/>
      <scheme val="minor"/>
    </font>
    <font>
      <b/>
      <i/>
      <u/>
      <sz val="11"/>
      <color rgb="FF000000"/>
      <name val="Arial"/>
      <family val="2"/>
      <scheme val="minor"/>
    </font>
    <font>
      <b/>
      <sz val="11"/>
      <color rgb="FF000000"/>
      <name val="Arial Narrow"/>
      <family val="2"/>
    </font>
    <font>
      <b/>
      <i/>
      <u/>
      <sz val="11"/>
      <name val="Arial"/>
      <family val="2"/>
    </font>
    <font>
      <b/>
      <i/>
      <sz val="11"/>
      <color rgb="FF000000"/>
      <name val="Arial Narrow"/>
      <family val="2"/>
    </font>
    <font>
      <b/>
      <i/>
      <u/>
      <sz val="11"/>
      <color theme="3"/>
      <name val="Arial Narrow"/>
      <family val="2"/>
    </font>
    <font>
      <sz val="11"/>
      <color theme="1"/>
      <name val="Arial Black"/>
      <family val="2"/>
    </font>
    <font>
      <b/>
      <i/>
      <u/>
      <sz val="9"/>
      <color rgb="FF000000"/>
      <name val="Arial"/>
      <family val="2"/>
    </font>
    <font>
      <sz val="9"/>
      <color rgb="FF000000"/>
      <name val="Times New Roman"/>
      <family val="1"/>
    </font>
    <font>
      <sz val="9"/>
      <color rgb="FF404040"/>
      <name val="Myanmar Text"/>
      <family val="2"/>
    </font>
    <font>
      <sz val="9"/>
      <color rgb="FF000000"/>
      <name val="Trebuchet MS"/>
      <family val="2"/>
    </font>
    <font>
      <sz val="9"/>
      <color rgb="FF000000"/>
      <name val="Arial"/>
      <family val="2"/>
      <scheme val="minor"/>
    </font>
    <font>
      <sz val="9"/>
      <color rgb="FF000000"/>
      <name val="Arial Narrow"/>
      <family val="2"/>
    </font>
    <font>
      <i/>
      <u/>
      <sz val="9"/>
      <color rgb="FF000000"/>
      <name val="Arial"/>
      <family val="2"/>
      <scheme val="minor"/>
    </font>
    <font>
      <i/>
      <u/>
      <sz val="9"/>
      <color rgb="FF0000FF"/>
      <name val="Arial"/>
      <family val="2"/>
      <scheme val="minor"/>
    </font>
    <font>
      <i/>
      <sz val="9"/>
      <color rgb="FF000000"/>
      <name val="Bodoni MT Condensed"/>
      <family val="1"/>
    </font>
    <font>
      <b/>
      <sz val="9"/>
      <color rgb="FF000000"/>
      <name val="Arial Narrow"/>
      <family val="2"/>
    </font>
    <font>
      <sz val="9"/>
      <name val="Arial Narrow"/>
      <family val="2"/>
    </font>
    <font>
      <b/>
      <sz val="11"/>
      <color rgb="FF212529"/>
      <name val="Arial"/>
      <family val="2"/>
      <scheme val="minor"/>
    </font>
    <font>
      <b/>
      <i/>
      <sz val="11"/>
      <color rgb="FF212529"/>
      <name val="Arial"/>
      <family val="2"/>
      <scheme val="minor"/>
    </font>
    <font>
      <i/>
      <sz val="11"/>
      <color rgb="FF212529"/>
      <name val="Arial"/>
      <family val="2"/>
      <scheme val="minor"/>
    </font>
    <font>
      <sz val="14"/>
      <color rgb="FF00FF00"/>
      <name val="Arial"/>
      <family val="2"/>
      <scheme val="minor"/>
    </font>
    <font>
      <sz val="14"/>
      <color rgb="FF222222"/>
      <name val="Arial"/>
      <family val="2"/>
      <scheme val="minor"/>
    </font>
    <font>
      <b/>
      <sz val="12"/>
      <color theme="1"/>
      <name val="Arial Narrow"/>
      <family val="2"/>
    </font>
    <font>
      <i/>
      <sz val="12"/>
      <color theme="1"/>
      <name val="Arial"/>
      <family val="2"/>
      <scheme val="minor"/>
    </font>
    <font>
      <b/>
      <i/>
      <u/>
      <sz val="16"/>
      <color rgb="FF000000"/>
      <name val="Arial Narrow"/>
      <family val="2"/>
    </font>
    <font>
      <sz val="9"/>
      <name val="Arial"/>
      <family val="2"/>
      <scheme val="minor"/>
    </font>
    <font>
      <b/>
      <i/>
      <u val="singleAccounting"/>
      <sz val="14"/>
      <color theme="1"/>
      <name val="Arial"/>
      <family val="2"/>
      <scheme val="minor"/>
    </font>
    <font>
      <b/>
      <sz val="10"/>
      <color rgb="FF000000"/>
      <name val="Arial"/>
      <family val="2"/>
      <scheme val="minor"/>
    </font>
    <font>
      <b/>
      <sz val="10"/>
      <color indexed="18"/>
      <name val="Times New Roman"/>
      <family val="1"/>
      <charset val="204"/>
    </font>
    <font>
      <sz val="10"/>
      <color indexed="8"/>
      <name val="Times New Roman"/>
      <family val="1"/>
      <charset val="204"/>
    </font>
    <font>
      <sz val="9"/>
      <color indexed="18"/>
      <name val="Arial"/>
      <family val="1"/>
      <charset val="204"/>
    </font>
    <font>
      <sz val="11"/>
      <color theme="1"/>
      <name val="Calibri"/>
      <family val="2"/>
    </font>
    <font>
      <sz val="11"/>
      <color rgb="FF000000"/>
      <name val="Arial"/>
      <family val="2"/>
    </font>
    <font>
      <sz val="12"/>
      <color rgb="FF141414"/>
      <name val="Roboto"/>
    </font>
    <font>
      <sz val="11"/>
      <color indexed="18"/>
      <name val="Arial"/>
      <family val="1"/>
      <charset val="204"/>
    </font>
    <font>
      <b/>
      <sz val="11"/>
      <color indexed="18"/>
      <name val="Times New Roman"/>
      <family val="1"/>
      <charset val="204"/>
    </font>
    <font>
      <sz val="11"/>
      <color indexed="8"/>
      <name val="Times New Roman"/>
      <family val="1"/>
      <charset val="204"/>
    </font>
    <font>
      <i/>
      <sz val="11"/>
      <color indexed="8"/>
      <name val="Times New Roman"/>
      <family val="1"/>
      <charset val="204"/>
    </font>
    <font>
      <sz val="11"/>
      <color indexed="63"/>
      <name val="Times New Roman"/>
      <family val="1"/>
      <charset val="204"/>
    </font>
    <font>
      <i/>
      <sz val="11"/>
      <color indexed="63"/>
      <name val="Times New Roman"/>
      <family val="1"/>
      <charset val="204"/>
    </font>
    <font>
      <b/>
      <sz val="11"/>
      <color indexed="8"/>
      <name val="Times New Roman"/>
      <family val="1"/>
      <charset val="204"/>
    </font>
    <font>
      <b/>
      <sz val="12"/>
      <color rgb="FF141414"/>
      <name val="Roboto"/>
    </font>
    <font>
      <sz val="12"/>
      <name val="NEW Times"/>
      <family val="2"/>
    </font>
    <font>
      <i/>
      <u/>
      <sz val="10"/>
      <color rgb="FF000000"/>
      <name val="Times New Roman"/>
      <family val="1"/>
    </font>
    <font>
      <i/>
      <u/>
      <sz val="8"/>
      <color rgb="FF000000"/>
      <name val="Times New Roman"/>
      <family val="1"/>
    </font>
    <font>
      <sz val="10"/>
      <color rgb="FF2F353E"/>
      <name val="Arial"/>
      <family val="2"/>
    </font>
    <font>
      <sz val="10"/>
      <color rgb="FF637183"/>
      <name val="Arial"/>
      <family val="2"/>
    </font>
    <font>
      <sz val="12"/>
      <color rgb="FF222222"/>
      <name val="Arial"/>
      <family val="2"/>
    </font>
    <font>
      <u/>
      <sz val="11"/>
      <color rgb="FF0563C1"/>
      <name val="Arial"/>
      <family val="2"/>
      <scheme val="minor"/>
    </font>
    <font>
      <b/>
      <i/>
      <u/>
      <sz val="12"/>
      <color rgb="FF000000"/>
      <name val="Times New Roman"/>
      <family val="1"/>
    </font>
    <font>
      <sz val="11"/>
      <color rgb="FF3B3D3F"/>
      <name val="Arial"/>
      <family val="2"/>
    </font>
    <font>
      <sz val="8"/>
      <name val="Arial"/>
      <family val="2"/>
      <scheme val="minor"/>
    </font>
    <font>
      <b/>
      <sz val="14"/>
      <name val="Arial"/>
      <family val="2"/>
      <scheme val="minor"/>
    </font>
    <font>
      <sz val="14"/>
      <color rgb="FF2F353E"/>
      <name val="Arial"/>
      <family val="2"/>
    </font>
    <font>
      <sz val="11"/>
      <color rgb="FF2F353E"/>
      <name val="Inherit"/>
    </font>
    <font>
      <sz val="12"/>
      <color rgb="FF2F353E"/>
      <name val="Arial"/>
      <family val="2"/>
    </font>
    <font>
      <sz val="10"/>
      <color rgb="FF323C46"/>
      <name val="Arial"/>
      <family val="2"/>
    </font>
    <font>
      <sz val="11"/>
      <color rgb="FF000000"/>
      <name val="Calibri"/>
      <family val="2"/>
    </font>
    <font>
      <sz val="11"/>
      <color rgb="FF5E5E5E"/>
      <name val="Google Sans"/>
      <charset val="1"/>
    </font>
    <font>
      <sz val="9"/>
      <name val="Arial"/>
      <family val="2"/>
    </font>
    <font>
      <b/>
      <sz val="11"/>
      <color theme="1"/>
      <name val="Arial"/>
      <family val="2"/>
      <scheme val="minor"/>
    </font>
    <font>
      <sz val="11"/>
      <color rgb="FF5E5E5E"/>
      <name val="Roboto"/>
    </font>
    <font>
      <i/>
      <u val="singleAccounting"/>
      <sz val="14"/>
      <color rgb="FF000000"/>
      <name val="Arial Narrow"/>
      <family val="2"/>
    </font>
    <font>
      <sz val="12"/>
      <color rgb="FF3B3D3F"/>
      <name val="Arial"/>
      <family val="2"/>
    </font>
    <font>
      <sz val="11"/>
      <color rgb="FF3B3D3F"/>
      <name val="Arial"/>
      <family val="2"/>
      <scheme val="minor"/>
    </font>
    <font>
      <sz val="11"/>
      <color rgb="FF4F4F50"/>
      <name val="Arial"/>
      <family val="2"/>
      <scheme val="minor"/>
    </font>
    <font>
      <sz val="18"/>
      <color rgb="FF222222"/>
      <name val="Arial"/>
      <family val="2"/>
      <scheme val="minor"/>
    </font>
    <font>
      <b/>
      <i/>
      <u/>
      <sz val="10"/>
      <color rgb="FF000000"/>
      <name val="Times New Roman"/>
      <family val="1"/>
    </font>
    <font>
      <sz val="9"/>
      <color theme="1"/>
      <name val="Arial"/>
      <family val="2"/>
      <scheme val="minor"/>
    </font>
    <font>
      <sz val="10"/>
      <color rgb="FF2F353E"/>
      <name val="Arial"/>
      <family val="2"/>
      <scheme val="minor"/>
    </font>
    <font>
      <sz val="12"/>
      <color rgb="FF2F353E"/>
      <name val="Arial"/>
      <family val="2"/>
      <scheme val="minor"/>
    </font>
    <font>
      <sz val="10"/>
      <color rgb="FF6E7D91"/>
      <name val="Arial"/>
      <family val="2"/>
      <scheme val="minor"/>
    </font>
    <font>
      <sz val="11"/>
      <color rgb="FFFFFFFF"/>
      <name val="Arial"/>
      <family val="2"/>
    </font>
    <font>
      <b/>
      <sz val="14"/>
      <name val="Arial"/>
      <family val="2"/>
    </font>
    <font>
      <sz val="12"/>
      <color rgb="FF3B3D3F"/>
      <name val="Arial"/>
      <family val="2"/>
      <scheme val="minor"/>
    </font>
    <font>
      <sz val="12"/>
      <color rgb="FF637183"/>
      <name val="Arial"/>
      <family val="2"/>
      <scheme val="minor"/>
    </font>
  </fonts>
  <fills count="59">
    <fill>
      <patternFill patternType="none"/>
    </fill>
    <fill>
      <patternFill patternType="gray125"/>
    </fill>
    <fill>
      <patternFill patternType="solid">
        <fgColor rgb="FFC6EFCE"/>
      </patternFill>
    </fill>
    <fill>
      <patternFill patternType="solid">
        <fgColor rgb="FFF2F2F2"/>
      </patternFill>
    </fill>
    <fill>
      <patternFill patternType="solid">
        <fgColor rgb="FFA5A5A5"/>
      </patternFill>
    </fill>
    <fill>
      <patternFill patternType="solid">
        <fgColor theme="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rgb="FFFFFF00"/>
        <bgColor rgb="FF000000"/>
      </patternFill>
    </fill>
    <fill>
      <patternFill patternType="solid">
        <fgColor rgb="FFFFFF00"/>
        <bgColor indexed="64"/>
      </patternFill>
    </fill>
    <fill>
      <patternFill patternType="solid">
        <fgColor rgb="FFFFC000"/>
        <bgColor indexed="64"/>
      </patternFill>
    </fill>
    <fill>
      <patternFill patternType="solid">
        <fgColor rgb="FFA5A5A5"/>
        <bgColor rgb="FF000000"/>
      </patternFill>
    </fill>
    <fill>
      <patternFill patternType="solid">
        <fgColor rgb="FFD9E1F2"/>
        <bgColor rgb="FFD9E1F2"/>
      </patternFill>
    </fill>
    <fill>
      <patternFill patternType="solid">
        <fgColor rgb="FFFFC000"/>
        <bgColor rgb="FF000000"/>
      </patternFill>
    </fill>
    <fill>
      <patternFill patternType="solid">
        <fgColor rgb="FFF2F2F2"/>
        <bgColor rgb="FF000000"/>
      </patternFill>
    </fill>
    <fill>
      <patternFill patternType="solid">
        <fgColor theme="0" tint="-4.9989318521683403E-2"/>
        <bgColor indexed="64"/>
      </patternFill>
    </fill>
    <fill>
      <patternFill patternType="solid">
        <fgColor theme="7"/>
        <bgColor rgb="FFD9E1F2"/>
      </patternFill>
    </fill>
    <fill>
      <patternFill patternType="solid">
        <fgColor theme="8" tint="0.79998168889431442"/>
        <bgColor indexed="65"/>
      </patternFill>
    </fill>
    <fill>
      <patternFill patternType="solid">
        <fgColor theme="5"/>
        <bgColor indexed="64"/>
      </patternFill>
    </fill>
    <fill>
      <patternFill patternType="solid">
        <fgColor rgb="FFFCE4D6"/>
        <bgColor rgb="FF000000"/>
      </patternFill>
    </fill>
    <fill>
      <patternFill patternType="solid">
        <fgColor rgb="FFD9E1F2"/>
        <bgColor rgb="FF000000"/>
      </patternFill>
    </fill>
    <fill>
      <patternFill patternType="solid">
        <fgColor rgb="FFE7E6E6"/>
        <bgColor rgb="FF000000"/>
      </patternFill>
    </fill>
    <fill>
      <patternFill patternType="solid">
        <fgColor theme="3" tint="0.39997558519241921"/>
        <bgColor indexed="64"/>
      </patternFill>
    </fill>
    <fill>
      <patternFill patternType="solid">
        <fgColor rgb="FF92D050"/>
        <bgColor indexed="64"/>
      </patternFill>
    </fill>
    <fill>
      <patternFill patternType="solid">
        <fgColor rgb="FF92D050"/>
        <bgColor rgb="FF000000"/>
      </patternFill>
    </fill>
    <fill>
      <patternFill patternType="solid">
        <fgColor theme="7" tint="0.59999389629810485"/>
        <bgColor indexed="64"/>
      </patternFill>
    </fill>
    <fill>
      <patternFill patternType="solid">
        <fgColor rgb="FFFFE699"/>
        <bgColor rgb="FF000000"/>
      </patternFill>
    </fill>
    <fill>
      <patternFill patternType="solid">
        <fgColor theme="5" tint="0.79998168889431442"/>
        <bgColor indexed="65"/>
      </patternFill>
    </fill>
    <fill>
      <patternFill patternType="solid">
        <fgColor rgb="FFFFFFFF"/>
        <bgColor rgb="FF000000"/>
      </patternFill>
    </fill>
    <fill>
      <patternFill patternType="solid">
        <fgColor theme="0" tint="-4.9989318521683403E-2"/>
        <bgColor rgb="FF000000"/>
      </patternFill>
    </fill>
    <fill>
      <patternFill patternType="solid">
        <fgColor theme="1"/>
        <bgColor indexed="64"/>
      </patternFill>
    </fill>
    <fill>
      <patternFill patternType="solid">
        <fgColor theme="0"/>
        <bgColor rgb="FF000000"/>
      </patternFill>
    </fill>
    <fill>
      <patternFill patternType="solid">
        <fgColor theme="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rgb="FFFF0000"/>
        <bgColor rgb="FF000000"/>
      </patternFill>
    </fill>
    <fill>
      <patternFill patternType="solid">
        <fgColor rgb="FF00B050"/>
        <bgColor rgb="FF000000"/>
      </patternFill>
    </fill>
    <fill>
      <patternFill patternType="solid">
        <fgColor rgb="FFFFF2CC"/>
        <bgColor rgb="FF000000"/>
      </patternFill>
    </fill>
    <fill>
      <patternFill patternType="solid">
        <fgColor theme="0"/>
        <bgColor indexed="64"/>
      </patternFill>
    </fill>
    <fill>
      <patternFill patternType="solid">
        <fgColor rgb="FFFFE699"/>
        <bgColor rgb="FFFFE699"/>
      </patternFill>
    </fill>
    <fill>
      <patternFill patternType="solid">
        <fgColor rgb="FFD6DCE4"/>
        <bgColor rgb="FF000000"/>
      </patternFill>
    </fill>
    <fill>
      <patternFill patternType="solid">
        <fgColor theme="7" tint="0.79998168889431442"/>
        <bgColor indexed="64"/>
      </patternFill>
    </fill>
    <fill>
      <patternFill patternType="solid">
        <fgColor theme="6" tint="0.79998168889431442"/>
        <bgColor indexed="64"/>
      </patternFill>
    </fill>
    <fill>
      <patternFill patternType="solid">
        <fgColor theme="2"/>
        <bgColor rgb="FF000000"/>
      </patternFill>
    </fill>
    <fill>
      <patternFill patternType="solid">
        <fgColor theme="9" tint="0.59999389629810485"/>
        <bgColor indexed="64"/>
      </patternFill>
    </fill>
    <fill>
      <patternFill patternType="solid">
        <fgColor theme="9" tint="0.79998168889431442"/>
        <bgColor rgb="FF000000"/>
      </patternFill>
    </fill>
    <fill>
      <patternFill patternType="solid">
        <fgColor theme="9" tint="0.79998168889431442"/>
        <bgColor indexed="64"/>
      </patternFill>
    </fill>
    <fill>
      <patternFill patternType="solid">
        <fgColor rgb="FF000000"/>
        <bgColor rgb="FF000000"/>
      </patternFill>
    </fill>
    <fill>
      <patternFill patternType="solid">
        <fgColor theme="7"/>
        <bgColor indexed="64"/>
      </patternFill>
    </fill>
    <fill>
      <patternFill patternType="solid">
        <fgColor rgb="FF5B9BD5"/>
        <bgColor rgb="FF000000"/>
      </patternFill>
    </fill>
    <fill>
      <patternFill patternType="solid">
        <fgColor theme="8"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2CC"/>
        <bgColor rgb="FFFFF2CC"/>
      </patternFill>
    </fill>
    <fill>
      <patternFill patternType="solid">
        <fgColor theme="0"/>
        <bgColor rgb="FFFFF2CC"/>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rgb="FF8EA9DB"/>
      </top>
      <bottom style="thin">
        <color rgb="FF8EA9DB"/>
      </bottom>
      <diagonal/>
    </border>
    <border>
      <left/>
      <right/>
      <top/>
      <bottom style="thin">
        <color rgb="FF8EA9DB"/>
      </bottom>
      <diagonal/>
    </border>
    <border>
      <left/>
      <right/>
      <top/>
      <bottom style="double">
        <color rgb="FF3F3F3F"/>
      </bottom>
      <diagonal/>
    </border>
    <border>
      <left style="thin">
        <color rgb="FF8EA9DB"/>
      </left>
      <right/>
      <top/>
      <bottom style="thin">
        <color rgb="FF8EA9DB"/>
      </bottom>
      <diagonal/>
    </border>
    <border>
      <left/>
      <right/>
      <top style="double">
        <color rgb="FF3F3F3F"/>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bottom style="thin">
        <color rgb="FF7F7F7F"/>
      </bottom>
      <diagonal/>
    </border>
    <border>
      <left/>
      <right style="thin">
        <color rgb="FF7F7F7F"/>
      </right>
      <top style="thin">
        <color rgb="FF7F7F7F"/>
      </top>
      <bottom style="thin">
        <color rgb="FF7F7F7F"/>
      </bottom>
      <diagonal/>
    </border>
    <border>
      <left/>
      <right style="thin">
        <color rgb="FF8EA9DB"/>
      </right>
      <top/>
      <bottom style="thin">
        <color rgb="FF8EA9DB"/>
      </bottom>
      <diagonal/>
    </border>
    <border>
      <left style="thin">
        <color rgb="FF8EA9DB"/>
      </left>
      <right/>
      <top style="thin">
        <color rgb="FF8EA9DB"/>
      </top>
      <bottom style="thin">
        <color rgb="FF8EA9DB"/>
      </bottom>
      <diagonal/>
    </border>
    <border>
      <left/>
      <right style="thin">
        <color rgb="FF7F7F7F"/>
      </right>
      <top/>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bottom style="double">
        <color rgb="FF3F3F3F"/>
      </bottom>
      <diagonal/>
    </border>
    <border>
      <left/>
      <right style="double">
        <color rgb="FF3F3F3F"/>
      </right>
      <top/>
      <bottom style="double">
        <color rgb="FF3F3F3F"/>
      </bottom>
      <diagonal/>
    </border>
    <border>
      <left/>
      <right style="thin">
        <color rgb="FF7F7F7F"/>
      </right>
      <top/>
      <bottom style="thin">
        <color rgb="FF7F7F7F"/>
      </bottom>
      <diagonal/>
    </border>
    <border>
      <left/>
      <right/>
      <top/>
      <bottom style="thin">
        <color rgb="FF7F7F7F"/>
      </bottom>
      <diagonal/>
    </border>
    <border>
      <left style="double">
        <color rgb="FF3F3F3F"/>
      </left>
      <right/>
      <top style="double">
        <color rgb="FF3F3F3F"/>
      </top>
      <bottom style="double">
        <color rgb="FF3F3F3F"/>
      </bottom>
      <diagonal/>
    </border>
    <border>
      <left style="double">
        <color rgb="FF3F3F3F"/>
      </left>
      <right/>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top/>
      <bottom style="thin">
        <color indexed="64"/>
      </bottom>
      <diagonal/>
    </border>
    <border>
      <left style="double">
        <color rgb="FF3F3F3F"/>
      </left>
      <right/>
      <top style="double">
        <color rgb="FF3F3F3F"/>
      </top>
      <bottom/>
      <diagonal/>
    </border>
    <border>
      <left style="thin">
        <color rgb="FF7F7F7F"/>
      </left>
      <right/>
      <top/>
      <bottom/>
      <diagonal/>
    </border>
    <border>
      <left style="thin">
        <color rgb="FF7F7F7F"/>
      </left>
      <right/>
      <top style="thin">
        <color rgb="FF7F7F7F"/>
      </top>
      <bottom style="thin">
        <color rgb="FF7F7F7F"/>
      </bottom>
      <diagonal/>
    </border>
    <border>
      <left/>
      <right/>
      <top/>
      <bottom style="thick">
        <color rgb="FFFC4D00"/>
      </bottom>
      <diagonal/>
    </border>
    <border>
      <left style="medium">
        <color rgb="FFA3A3A3"/>
      </left>
      <right style="medium">
        <color rgb="FFA3A3A3"/>
      </right>
      <top style="medium">
        <color rgb="FFA3A3A3"/>
      </top>
      <bottom style="medium">
        <color rgb="FFA3A3A3"/>
      </bottom>
      <diagonal/>
    </border>
    <border>
      <left/>
      <right/>
      <top style="thin">
        <color rgb="FF7F7F7F"/>
      </top>
      <bottom style="thin">
        <color rgb="FFFFC000"/>
      </bottom>
      <diagonal/>
    </border>
    <border>
      <left/>
      <right style="double">
        <color rgb="FF3F3F3F"/>
      </right>
      <top style="double">
        <color rgb="FF3F3F3F"/>
      </top>
      <bottom/>
      <diagonal/>
    </border>
    <border>
      <left style="double">
        <color rgb="FF3F3F3F"/>
      </left>
      <right/>
      <top/>
      <bottom/>
      <diagonal/>
    </border>
    <border>
      <left/>
      <right style="double">
        <color rgb="FF3F3F3F"/>
      </right>
      <top/>
      <bottom/>
      <diagonal/>
    </border>
  </borders>
  <cellStyleXfs count="49">
    <xf numFmtId="0" fontId="0" fillId="0" borderId="0"/>
    <xf numFmtId="0" fontId="10" fillId="0" borderId="0" applyNumberFormat="0" applyFill="0" applyBorder="0" applyAlignment="0" applyProtection="0">
      <alignment vertical="top"/>
      <protection locked="0"/>
    </xf>
    <xf numFmtId="44" fontId="9" fillId="0" borderId="0" applyFont="0" applyFill="0" applyBorder="0" applyAlignment="0" applyProtection="0"/>
    <xf numFmtId="0" fontId="13" fillId="6" borderId="0" applyNumberFormat="0" applyBorder="0" applyAlignment="0" applyProtection="0"/>
    <xf numFmtId="0" fontId="14" fillId="2" borderId="0" applyNumberFormat="0" applyBorder="0" applyAlignment="0" applyProtection="0"/>
    <xf numFmtId="0" fontId="15" fillId="7" borderId="0" applyNumberFormat="0" applyBorder="0" applyAlignment="0" applyProtection="0"/>
    <xf numFmtId="0" fontId="15" fillId="5" borderId="0" applyNumberFormat="0" applyBorder="0" applyAlignment="0" applyProtection="0"/>
    <xf numFmtId="0" fontId="16" fillId="3" borderId="1" applyNumberFormat="0" applyAlignment="0" applyProtection="0"/>
    <xf numFmtId="0" fontId="17" fillId="4" borderId="2" applyNumberFormat="0" applyAlignment="0" applyProtection="0"/>
    <xf numFmtId="9" fontId="9" fillId="0" borderId="0" applyFont="0" applyFill="0" applyBorder="0" applyAlignment="0" applyProtection="0"/>
    <xf numFmtId="0" fontId="18" fillId="0" borderId="0"/>
    <xf numFmtId="0" fontId="19" fillId="0" borderId="0" applyNumberFormat="0" applyFill="0" applyBorder="0" applyAlignment="0" applyProtection="0">
      <alignment vertical="top"/>
      <protection locked="0"/>
    </xf>
    <xf numFmtId="44" fontId="18" fillId="0" borderId="0" applyFont="0" applyFill="0" applyBorder="0" applyAlignment="0" applyProtection="0"/>
    <xf numFmtId="0" fontId="7" fillId="0" borderId="0"/>
    <xf numFmtId="0" fontId="18" fillId="0" borderId="0"/>
    <xf numFmtId="0" fontId="6" fillId="0" borderId="0"/>
    <xf numFmtId="44" fontId="6" fillId="0" borderId="0" applyFont="0" applyFill="0" applyBorder="0" applyAlignment="0" applyProtection="0"/>
    <xf numFmtId="9" fontId="6" fillId="0" borderId="0" applyFont="0" applyFill="0" applyBorder="0" applyAlignment="0" applyProtection="0"/>
    <xf numFmtId="0" fontId="26" fillId="0" borderId="0" applyNumberFormat="0" applyFill="0" applyBorder="0" applyAlignment="0" applyProtection="0"/>
    <xf numFmtId="0" fontId="8" fillId="0" borderId="0"/>
    <xf numFmtId="0" fontId="27" fillId="0" borderId="0"/>
    <xf numFmtId="0" fontId="10" fillId="0" borderId="0" applyNumberFormat="0" applyFill="0" applyBorder="0" applyAlignment="0" applyProtection="0">
      <alignment vertical="top"/>
      <protection locked="0"/>
    </xf>
    <xf numFmtId="0" fontId="28" fillId="3" borderId="1" applyNumberFormat="0" applyAlignment="0" applyProtection="0"/>
    <xf numFmtId="43" fontId="27" fillId="0" borderId="0" applyFont="0" applyFill="0" applyBorder="0" applyAlignment="0" applyProtection="0"/>
    <xf numFmtId="43" fontId="8" fillId="0" borderId="0" applyFont="0" applyFill="0" applyBorder="0" applyAlignment="0" applyProtection="0"/>
    <xf numFmtId="0" fontId="29" fillId="0" borderId="0" applyNumberFormat="0" applyFill="0" applyBorder="0" applyAlignment="0" applyProtection="0">
      <alignment vertical="top"/>
      <protection locked="0"/>
    </xf>
    <xf numFmtId="0" fontId="5" fillId="8" borderId="0" applyNumberFormat="0" applyBorder="0" applyAlignment="0" applyProtection="0"/>
    <xf numFmtId="0" fontId="4" fillId="0" borderId="0"/>
    <xf numFmtId="0" fontId="30" fillId="0" borderId="0" applyNumberFormat="0" applyFill="0" applyBorder="0" applyAlignment="0" applyProtection="0"/>
    <xf numFmtId="0" fontId="31" fillId="3" borderId="8" applyNumberFormat="0" applyAlignment="0" applyProtection="0"/>
    <xf numFmtId="0" fontId="3" fillId="0" borderId="0"/>
    <xf numFmtId="0" fontId="43" fillId="0" borderId="0" applyNumberFormat="0" applyFill="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0" borderId="0"/>
    <xf numFmtId="0" fontId="3" fillId="0" borderId="0"/>
    <xf numFmtId="44" fontId="3" fillId="0" borderId="0" applyFont="0" applyFill="0" applyBorder="0" applyAlignment="0" applyProtection="0"/>
    <xf numFmtId="9" fontId="3" fillId="0" borderId="0" applyFont="0" applyFill="0" applyBorder="0" applyAlignment="0" applyProtection="0"/>
    <xf numFmtId="0" fontId="3" fillId="8" borderId="0" applyNumberFormat="0" applyBorder="0" applyAlignment="0" applyProtection="0"/>
    <xf numFmtId="0" fontId="3" fillId="0" borderId="0"/>
    <xf numFmtId="0" fontId="49" fillId="0" borderId="14" applyNumberFormat="0" applyFill="0" applyAlignment="0" applyProtection="0"/>
    <xf numFmtId="0" fontId="48" fillId="0" borderId="15" applyNumberFormat="0" applyFill="0" applyAlignment="0" applyProtection="0"/>
    <xf numFmtId="0" fontId="3" fillId="18" borderId="0" applyNumberFormat="0" applyBorder="0" applyAlignment="0" applyProtection="0"/>
    <xf numFmtId="43" fontId="8" fillId="0" borderId="0" applyFont="0" applyFill="0" applyBorder="0" applyAlignment="0" applyProtection="0"/>
    <xf numFmtId="0" fontId="57" fillId="0" borderId="14" applyNumberFormat="0" applyFill="0" applyAlignment="0" applyProtection="0"/>
    <xf numFmtId="0" fontId="8" fillId="28" borderId="0" applyNumberFormat="0" applyBorder="0" applyAlignment="0" applyProtection="0"/>
    <xf numFmtId="0" fontId="82" fillId="3" borderId="1" applyNumberFormat="0" applyAlignment="0" applyProtection="0"/>
    <xf numFmtId="9" fontId="8" fillId="0" borderId="0" applyFont="0" applyFill="0" applyBorder="0" applyAlignment="0" applyProtection="0"/>
    <xf numFmtId="44" fontId="8" fillId="0" borderId="0" applyFont="0" applyFill="0" applyBorder="0" applyAlignment="0" applyProtection="0"/>
  </cellStyleXfs>
  <cellXfs count="974">
    <xf numFmtId="0" fontId="0" fillId="0" borderId="0" xfId="0"/>
    <xf numFmtId="0" fontId="0" fillId="0" borderId="0" xfId="0" applyAlignment="1">
      <alignment vertical="center"/>
    </xf>
    <xf numFmtId="0" fontId="3" fillId="0" borderId="0" xfId="0" applyFont="1"/>
    <xf numFmtId="0" fontId="3" fillId="0" borderId="0" xfId="0" applyFont="1" applyAlignment="1">
      <alignment horizontal="left" vertical="center"/>
    </xf>
    <xf numFmtId="0" fontId="34" fillId="0" borderId="0" xfId="0" applyFont="1"/>
    <xf numFmtId="0" fontId="11" fillId="0" borderId="0" xfId="0" applyFont="1" applyAlignment="1">
      <alignment horizontal="left" vertical="center"/>
    </xf>
    <xf numFmtId="0" fontId="11" fillId="0" borderId="0" xfId="0" applyFont="1" applyAlignment="1">
      <alignment vertical="center"/>
    </xf>
    <xf numFmtId="0" fontId="20" fillId="0" borderId="0" xfId="0" applyFont="1"/>
    <xf numFmtId="0" fontId="21" fillId="0" borderId="0" xfId="0" applyFont="1"/>
    <xf numFmtId="0" fontId="37" fillId="0" borderId="0" xfId="0" applyFont="1" applyAlignment="1">
      <alignment horizontal="left"/>
    </xf>
    <xf numFmtId="0" fontId="11" fillId="0" borderId="0" xfId="0" applyFont="1" applyAlignment="1">
      <alignment horizontal="center"/>
    </xf>
    <xf numFmtId="0" fontId="32" fillId="0" borderId="0" xfId="0" applyFont="1"/>
    <xf numFmtId="0" fontId="23" fillId="0" borderId="0" xfId="0" applyFont="1" applyAlignment="1">
      <alignment horizontal="right" vertical="center"/>
    </xf>
    <xf numFmtId="14" fontId="0" fillId="0" borderId="0" xfId="0" applyNumberFormat="1"/>
    <xf numFmtId="0" fontId="11" fillId="0" borderId="0" xfId="0" applyFont="1"/>
    <xf numFmtId="0" fontId="22" fillId="0" borderId="0" xfId="0" applyFont="1" applyAlignment="1">
      <alignment textRotation="255"/>
    </xf>
    <xf numFmtId="0" fontId="10" fillId="0" borderId="0" xfId="1" applyAlignment="1" applyProtection="1">
      <alignment vertical="center"/>
    </xf>
    <xf numFmtId="0" fontId="45" fillId="0" borderId="0" xfId="0" applyFont="1" applyAlignment="1">
      <alignment vertical="center"/>
    </xf>
    <xf numFmtId="0" fontId="46" fillId="0" borderId="0" xfId="0" applyFont="1" applyAlignment="1">
      <alignment vertical="center"/>
    </xf>
    <xf numFmtId="0" fontId="25" fillId="15" borderId="0" xfId="0" applyFont="1" applyFill="1" applyAlignment="1">
      <alignment horizontal="left" vertical="center"/>
    </xf>
    <xf numFmtId="0" fontId="50" fillId="0" borderId="0" xfId="0" applyFont="1" applyAlignment="1">
      <alignment horizontal="left"/>
    </xf>
    <xf numFmtId="0" fontId="35" fillId="0" borderId="0" xfId="0" applyFont="1"/>
    <xf numFmtId="0" fontId="42" fillId="20" borderId="0" xfId="0" applyFont="1" applyFill="1" applyAlignment="1">
      <alignment horizontal="center"/>
    </xf>
    <xf numFmtId="0" fontId="35" fillId="11" borderId="0" xfId="0" applyFont="1" applyFill="1" applyAlignment="1">
      <alignment horizontal="center"/>
    </xf>
    <xf numFmtId="0" fontId="51" fillId="10" borderId="0" xfId="0" applyFont="1" applyFill="1" applyAlignment="1">
      <alignment horizontal="center"/>
    </xf>
    <xf numFmtId="0" fontId="51" fillId="0" borderId="0" xfId="0" applyFont="1"/>
    <xf numFmtId="0" fontId="51" fillId="17" borderId="6" xfId="0" applyFont="1" applyFill="1" applyBorder="1"/>
    <xf numFmtId="0" fontId="52" fillId="0" borderId="0" xfId="0" applyFont="1"/>
    <xf numFmtId="0" fontId="53" fillId="20" borderId="0" xfId="0" applyFont="1" applyFill="1" applyAlignment="1">
      <alignment horizontal="center"/>
    </xf>
    <xf numFmtId="0" fontId="40" fillId="26" borderId="0" xfId="0" applyFont="1" applyFill="1" applyAlignment="1">
      <alignment horizontal="left" vertical="center"/>
    </xf>
    <xf numFmtId="0" fontId="3" fillId="10" borderId="0" xfId="0" applyFont="1" applyFill="1"/>
    <xf numFmtId="164" fontId="3" fillId="0" borderId="0" xfId="0" applyNumberFormat="1" applyFont="1" applyAlignment="1">
      <alignment horizontal="center" wrapText="1"/>
    </xf>
    <xf numFmtId="0" fontId="21" fillId="0" borderId="0" xfId="0" applyFont="1" applyAlignment="1">
      <alignment horizontal="left"/>
    </xf>
    <xf numFmtId="0" fontId="21" fillId="21" borderId="17" xfId="0" applyFont="1" applyFill="1" applyBorder="1"/>
    <xf numFmtId="0" fontId="21" fillId="22" borderId="17" xfId="0" applyFont="1" applyFill="1" applyBorder="1"/>
    <xf numFmtId="0" fontId="21" fillId="0" borderId="16" xfId="0" applyFont="1" applyBorder="1"/>
    <xf numFmtId="0" fontId="21" fillId="0" borderId="17" xfId="0" applyFont="1" applyBorder="1"/>
    <xf numFmtId="0" fontId="21" fillId="15" borderId="17" xfId="0" applyFont="1" applyFill="1" applyBorder="1"/>
    <xf numFmtId="0" fontId="21" fillId="21" borderId="16" xfId="0" applyFont="1" applyFill="1" applyBorder="1"/>
    <xf numFmtId="0" fontId="21" fillId="20" borderId="0" xfId="0" applyFont="1" applyFill="1" applyAlignment="1">
      <alignment horizontal="center"/>
    </xf>
    <xf numFmtId="43" fontId="54" fillId="0" borderId="9" xfId="0" applyNumberFormat="1" applyFont="1" applyBorder="1" applyAlignment="1">
      <alignment horizontal="center"/>
    </xf>
    <xf numFmtId="43" fontId="35" fillId="0" borderId="1" xfId="0" applyNumberFormat="1" applyFont="1" applyBorder="1"/>
    <xf numFmtId="0" fontId="35" fillId="0" borderId="6" xfId="0" applyFont="1" applyBorder="1"/>
    <xf numFmtId="0" fontId="55" fillId="27" borderId="0" xfId="0" applyFont="1" applyFill="1" applyAlignment="1">
      <alignment horizontal="left" vertical="center"/>
    </xf>
    <xf numFmtId="0" fontId="56" fillId="0" borderId="0" xfId="0" applyFont="1" applyAlignment="1">
      <alignment horizontal="center"/>
    </xf>
    <xf numFmtId="0" fontId="32" fillId="0" borderId="0" xfId="0" applyFont="1" applyAlignment="1">
      <alignment horizontal="center"/>
    </xf>
    <xf numFmtId="0" fontId="3" fillId="0" borderId="0" xfId="0" applyFont="1" applyAlignment="1">
      <alignment horizontal="left" indent="7"/>
    </xf>
    <xf numFmtId="0" fontId="58" fillId="29" borderId="14" xfId="44" applyFont="1" applyFill="1" applyAlignment="1">
      <alignment horizontal="left" indent="7"/>
    </xf>
    <xf numFmtId="0" fontId="58" fillId="30" borderId="14" xfId="44" applyFont="1" applyFill="1" applyAlignment="1">
      <alignment horizontal="left" indent="7"/>
    </xf>
    <xf numFmtId="0" fontId="58" fillId="30" borderId="14" xfId="44" applyFont="1" applyFill="1" applyAlignment="1">
      <alignment horizontal="left"/>
    </xf>
    <xf numFmtId="0" fontId="0" fillId="0" borderId="0" xfId="0" applyAlignment="1">
      <alignment horizontal="center" vertical="center"/>
    </xf>
    <xf numFmtId="0" fontId="58" fillId="29" borderId="14" xfId="44" applyFont="1" applyFill="1" applyAlignment="1">
      <alignment horizontal="left" vertical="center"/>
    </xf>
    <xf numFmtId="0" fontId="58" fillId="29" borderId="14" xfId="0" applyFont="1" applyFill="1" applyBorder="1" applyAlignment="1">
      <alignment horizontal="left" vertical="center"/>
    </xf>
    <xf numFmtId="0" fontId="58" fillId="29" borderId="14" xfId="44" applyFont="1" applyFill="1" applyAlignment="1">
      <alignment horizontal="left"/>
    </xf>
    <xf numFmtId="0" fontId="58" fillId="30" borderId="14" xfId="44" applyFont="1" applyFill="1" applyAlignment="1"/>
    <xf numFmtId="0" fontId="58" fillId="15" borderId="14" xfId="0" applyFont="1" applyFill="1" applyBorder="1"/>
    <xf numFmtId="0" fontId="59" fillId="16" borderId="0" xfId="0" applyFont="1" applyFill="1"/>
    <xf numFmtId="0" fontId="60" fillId="0" borderId="0" xfId="0" applyFont="1"/>
    <xf numFmtId="0" fontId="61" fillId="30" borderId="14" xfId="44" applyFont="1" applyFill="1" applyAlignment="1">
      <alignment horizontal="left" indent="7"/>
    </xf>
    <xf numFmtId="0" fontId="12" fillId="0" borderId="0" xfId="0" applyFont="1" applyAlignment="1">
      <alignment horizontal="left" indent="7"/>
    </xf>
    <xf numFmtId="0" fontId="62" fillId="0" borderId="0" xfId="0" applyFont="1"/>
    <xf numFmtId="0" fontId="63" fillId="0" borderId="0" xfId="0" applyFont="1"/>
    <xf numFmtId="0" fontId="32" fillId="0" borderId="0" xfId="0" applyFont="1" applyAlignment="1">
      <alignment horizontal="center" vertical="center"/>
    </xf>
    <xf numFmtId="0" fontId="3" fillId="0" borderId="0" xfId="0" applyFont="1" applyAlignment="1">
      <alignment horizontal="center"/>
    </xf>
    <xf numFmtId="0" fontId="34" fillId="0" borderId="0" xfId="0" applyFont="1" applyAlignment="1">
      <alignment horizontal="center" vertical="center"/>
    </xf>
    <xf numFmtId="164" fontId="34" fillId="0" borderId="0" xfId="0" applyNumberFormat="1" applyFont="1" applyAlignment="1">
      <alignment vertical="center"/>
    </xf>
    <xf numFmtId="0" fontId="64" fillId="0" borderId="0" xfId="0" applyFont="1" applyAlignment="1">
      <alignment horizontal="center"/>
    </xf>
    <xf numFmtId="0" fontId="60" fillId="0" borderId="0" xfId="0" applyFont="1" applyAlignment="1">
      <alignment horizontal="center"/>
    </xf>
    <xf numFmtId="14" fontId="11" fillId="0" borderId="0" xfId="0" applyNumberFormat="1" applyFont="1" applyAlignment="1">
      <alignment horizontal="left" vertical="center" indent="13"/>
    </xf>
    <xf numFmtId="14" fontId="34" fillId="0" borderId="0" xfId="0" applyNumberFormat="1" applyFont="1" applyAlignment="1">
      <alignment horizontal="center" vertical="center"/>
    </xf>
    <xf numFmtId="0" fontId="34" fillId="0" borderId="0" xfId="0" applyFont="1" applyAlignment="1">
      <alignment horizontal="center"/>
    </xf>
    <xf numFmtId="1" fontId="34" fillId="0" borderId="0" xfId="0" applyNumberFormat="1" applyFont="1" applyAlignment="1">
      <alignment horizontal="center" vertical="center"/>
    </xf>
    <xf numFmtId="0" fontId="11" fillId="0" borderId="0" xfId="0" applyFont="1" applyAlignment="1">
      <alignment horizontal="left" vertical="center" indent="18"/>
    </xf>
    <xf numFmtId="0" fontId="11" fillId="0" borderId="4" xfId="0" applyFont="1" applyBorder="1" applyAlignment="1">
      <alignment horizontal="left" vertical="center" indent="18"/>
    </xf>
    <xf numFmtId="164" fontId="34" fillId="0" borderId="0" xfId="0" applyNumberFormat="1" applyFont="1"/>
    <xf numFmtId="0" fontId="12" fillId="0" borderId="0" xfId="0" applyFont="1" applyAlignment="1">
      <alignment horizontal="left" indent="3"/>
    </xf>
    <xf numFmtId="0" fontId="67" fillId="0" borderId="0" xfId="0" applyFont="1" applyAlignment="1">
      <alignment horizontal="center"/>
    </xf>
    <xf numFmtId="0" fontId="68" fillId="0" borderId="0" xfId="0" applyFont="1" applyAlignment="1">
      <alignment vertical="center"/>
    </xf>
    <xf numFmtId="0" fontId="38" fillId="0" borderId="0" xfId="0" applyFont="1" applyAlignment="1">
      <alignment horizontal="left"/>
    </xf>
    <xf numFmtId="0" fontId="69" fillId="0" borderId="0" xfId="0" applyFont="1" applyAlignment="1">
      <alignment horizontal="left" indent="3"/>
    </xf>
    <xf numFmtId="0" fontId="70" fillId="0" borderId="0" xfId="0" applyFont="1"/>
    <xf numFmtId="0" fontId="3" fillId="0" borderId="0" xfId="0" applyFont="1" applyAlignment="1">
      <alignment horizontal="center" vertical="center"/>
    </xf>
    <xf numFmtId="0" fontId="71" fillId="0" borderId="0" xfId="1" applyFont="1" applyFill="1" applyAlignment="1" applyProtection="1">
      <alignment horizontal="left" vertical="center"/>
    </xf>
    <xf numFmtId="0" fontId="73" fillId="0" borderId="0" xfId="0" applyFont="1" applyAlignment="1">
      <alignment horizontal="center" vertical="center"/>
    </xf>
    <xf numFmtId="0" fontId="74" fillId="0" borderId="0" xfId="0" applyFont="1" applyAlignment="1">
      <alignment horizontal="center"/>
    </xf>
    <xf numFmtId="0" fontId="34" fillId="0" borderId="0" xfId="0" applyFont="1" applyAlignment="1">
      <alignment horizontal="left"/>
    </xf>
    <xf numFmtId="14" fontId="34" fillId="0" borderId="0" xfId="0" applyNumberFormat="1" applyFont="1" applyAlignment="1">
      <alignment horizontal="left"/>
    </xf>
    <xf numFmtId="14" fontId="11" fillId="0" borderId="0" xfId="0" applyNumberFormat="1" applyFont="1" applyAlignment="1">
      <alignment horizontal="left" vertical="center" indent="7"/>
    </xf>
    <xf numFmtId="0" fontId="34" fillId="0" borderId="0" xfId="0" applyFont="1" applyAlignment="1">
      <alignment vertical="center"/>
    </xf>
    <xf numFmtId="0" fontId="75" fillId="0" borderId="0" xfId="0" applyFont="1"/>
    <xf numFmtId="0" fontId="60" fillId="0" borderId="4" xfId="0" applyFont="1" applyBorder="1" applyAlignment="1">
      <alignment horizontal="left" vertical="center" indent="4"/>
    </xf>
    <xf numFmtId="164" fontId="34" fillId="0" borderId="0" xfId="0" applyNumberFormat="1" applyFont="1" applyAlignment="1">
      <alignment horizontal="left" vertical="center" indent="11"/>
    </xf>
    <xf numFmtId="0" fontId="76" fillId="0" borderId="0" xfId="0" applyFont="1" applyAlignment="1">
      <alignment horizontal="left" vertical="center" indent="4"/>
    </xf>
    <xf numFmtId="1" fontId="34" fillId="0" borderId="0" xfId="0" applyNumberFormat="1" applyFont="1" applyAlignment="1">
      <alignment horizontal="center"/>
    </xf>
    <xf numFmtId="1" fontId="76" fillId="0" borderId="0" xfId="0" applyNumberFormat="1" applyFont="1" applyAlignment="1">
      <alignment horizontal="center" vertical="center" wrapText="1"/>
    </xf>
    <xf numFmtId="0" fontId="20" fillId="0" borderId="0" xfId="0" applyFont="1" applyAlignment="1">
      <alignment horizontal="left" vertical="center" indent="1"/>
    </xf>
    <xf numFmtId="0" fontId="20" fillId="0" borderId="0" xfId="0" applyFont="1" applyAlignment="1">
      <alignment horizontal="left" indent="3"/>
    </xf>
    <xf numFmtId="0" fontId="20" fillId="0" borderId="0" xfId="0" applyFont="1" applyAlignment="1">
      <alignment horizontal="left" vertical="center" indent="4"/>
    </xf>
    <xf numFmtId="0" fontId="77" fillId="0" borderId="0" xfId="0" applyFont="1" applyAlignment="1">
      <alignment horizontal="left" vertical="center"/>
    </xf>
    <xf numFmtId="44" fontId="56" fillId="0" borderId="0" xfId="45" applyNumberFormat="1" applyFont="1" applyFill="1" applyAlignment="1">
      <alignment horizontal="center"/>
    </xf>
    <xf numFmtId="49" fontId="79" fillId="0" borderId="0" xfId="0" applyNumberFormat="1" applyFont="1" applyAlignment="1">
      <alignment horizontal="left"/>
    </xf>
    <xf numFmtId="0" fontId="56" fillId="0" borderId="0" xfId="0" applyFont="1"/>
    <xf numFmtId="0" fontId="58" fillId="0" borderId="0" xfId="0" applyFont="1"/>
    <xf numFmtId="165" fontId="81" fillId="0" borderId="0" xfId="43" applyNumberFormat="1" applyFont="1" applyAlignment="1"/>
    <xf numFmtId="165" fontId="83" fillId="16" borderId="0" xfId="43" applyNumberFormat="1" applyFont="1" applyFill="1"/>
    <xf numFmtId="0" fontId="82" fillId="0" borderId="9" xfId="0" applyFont="1" applyBorder="1" applyAlignment="1">
      <alignment horizontal="left" vertical="center"/>
    </xf>
    <xf numFmtId="165" fontId="83" fillId="0" borderId="0" xfId="43" applyNumberFormat="1" applyFont="1"/>
    <xf numFmtId="165" fontId="86" fillId="0" borderId="0" xfId="43" applyNumberFormat="1" applyFont="1"/>
    <xf numFmtId="0" fontId="87" fillId="0" borderId="16" xfId="0" applyFont="1" applyBorder="1" applyAlignment="1">
      <alignment horizontal="left" vertical="center" indent="2"/>
    </xf>
    <xf numFmtId="0" fontId="82" fillId="3" borderId="1" xfId="46"/>
    <xf numFmtId="0" fontId="82" fillId="3" borderId="1" xfId="46" applyAlignment="1">
      <alignment horizontal="left" vertical="center"/>
    </xf>
    <xf numFmtId="49" fontId="88" fillId="0" borderId="21" xfId="0" applyNumberFormat="1" applyFont="1" applyBorder="1" applyAlignment="1">
      <alignment vertical="center"/>
    </xf>
    <xf numFmtId="0" fontId="82" fillId="0" borderId="1" xfId="46" quotePrefix="1" applyFill="1" applyAlignment="1">
      <alignment horizontal="left" vertical="center"/>
    </xf>
    <xf numFmtId="0" fontId="88" fillId="0" borderId="20" xfId="0" applyFont="1" applyBorder="1" applyAlignment="1">
      <alignment vertical="center"/>
    </xf>
    <xf numFmtId="0" fontId="89" fillId="0" borderId="22" xfId="8" quotePrefix="1" applyFont="1" applyFill="1" applyBorder="1"/>
    <xf numFmtId="0" fontId="89" fillId="0" borderId="20" xfId="8" quotePrefix="1" applyFont="1" applyFill="1" applyBorder="1"/>
    <xf numFmtId="165" fontId="83" fillId="0" borderId="0" xfId="43" applyNumberFormat="1" applyFont="1" applyAlignment="1">
      <alignment horizontal="right" vertical="top" wrapText="1"/>
    </xf>
    <xf numFmtId="165" fontId="83" fillId="16" borderId="0" xfId="43" applyNumberFormat="1" applyFont="1" applyFill="1" applyAlignment="1">
      <alignment horizontal="right" vertical="top" wrapText="1"/>
    </xf>
    <xf numFmtId="0" fontId="90" fillId="0" borderId="1" xfId="46" applyFont="1" applyFill="1" applyAlignment="1">
      <alignment horizontal="center"/>
    </xf>
    <xf numFmtId="0" fontId="90" fillId="3" borderId="1" xfId="46" quotePrefix="1" applyFont="1" applyAlignment="1">
      <alignment horizontal="center" vertical="center"/>
    </xf>
    <xf numFmtId="0" fontId="11" fillId="0" borderId="0" xfId="0" applyFont="1" applyAlignment="1">
      <alignment horizontal="left" vertical="center" indent="3"/>
    </xf>
    <xf numFmtId="49" fontId="91" fillId="0" borderId="0" xfId="0" applyNumberFormat="1" applyFont="1" applyAlignment="1">
      <alignment horizontal="left"/>
    </xf>
    <xf numFmtId="0" fontId="92" fillId="0" borderId="0" xfId="0" applyFont="1" applyAlignment="1">
      <alignment horizontal="left" vertical="center" indent="2"/>
    </xf>
    <xf numFmtId="0" fontId="88" fillId="0" borderId="0" xfId="0" applyFont="1" applyAlignment="1">
      <alignment horizontal="left" vertical="center" indent="2"/>
    </xf>
    <xf numFmtId="165" fontId="82" fillId="3" borderId="1" xfId="46" applyNumberFormat="1" applyAlignment="1">
      <alignment horizontal="left"/>
    </xf>
    <xf numFmtId="0" fontId="25" fillId="0" borderId="0" xfId="0" applyFont="1" applyAlignment="1">
      <alignment horizontal="left" vertical="center" indent="2"/>
    </xf>
    <xf numFmtId="165" fontId="86" fillId="0" borderId="0" xfId="43" applyNumberFormat="1" applyFont="1" applyAlignment="1">
      <alignment horizontal="left" vertical="center"/>
    </xf>
    <xf numFmtId="165" fontId="95" fillId="15" borderId="0" xfId="0" applyNumberFormat="1" applyFont="1" applyFill="1" applyAlignment="1">
      <alignment horizontal="center" vertical="center"/>
    </xf>
    <xf numFmtId="165" fontId="86" fillId="16" borderId="0" xfId="43" applyNumberFormat="1" applyFont="1" applyFill="1" applyAlignment="1">
      <alignment vertical="center"/>
    </xf>
    <xf numFmtId="0" fontId="12" fillId="0" borderId="0" xfId="0" applyFont="1" applyAlignment="1">
      <alignment horizontal="left" vertical="center" indent="2"/>
    </xf>
    <xf numFmtId="0" fontId="12" fillId="0" borderId="0" xfId="0" applyFont="1" applyAlignment="1">
      <alignment horizontal="left" indent="2"/>
    </xf>
    <xf numFmtId="165" fontId="80" fillId="0" borderId="0" xfId="0" applyNumberFormat="1" applyFont="1" applyAlignment="1">
      <alignment horizontal="left" indent="2"/>
    </xf>
    <xf numFmtId="165" fontId="96" fillId="0" borderId="0" xfId="43" applyNumberFormat="1" applyFont="1" applyAlignment="1">
      <alignment horizontal="left"/>
    </xf>
    <xf numFmtId="165" fontId="86" fillId="16" borderId="0" xfId="43" applyNumberFormat="1" applyFont="1" applyFill="1"/>
    <xf numFmtId="165" fontId="97" fillId="0" borderId="0" xfId="43" applyNumberFormat="1" applyFont="1" applyAlignment="1">
      <alignment horizontal="center"/>
    </xf>
    <xf numFmtId="165" fontId="97" fillId="0" borderId="0" xfId="43" applyNumberFormat="1" applyFont="1"/>
    <xf numFmtId="165" fontId="97" fillId="0" borderId="0" xfId="43" applyNumberFormat="1" applyFont="1" applyAlignment="1">
      <alignment horizontal="left"/>
    </xf>
    <xf numFmtId="165" fontId="99" fillId="0" borderId="0" xfId="43" applyNumberFormat="1" applyFont="1"/>
    <xf numFmtId="165" fontId="42" fillId="0" borderId="0" xfId="0" applyNumberFormat="1" applyFont="1"/>
    <xf numFmtId="0" fontId="42" fillId="0" borderId="0" xfId="0" applyFont="1"/>
    <xf numFmtId="0" fontId="61" fillId="0" borderId="0" xfId="0" applyFont="1"/>
    <xf numFmtId="0" fontId="36" fillId="0" borderId="0" xfId="0" applyFont="1" applyAlignment="1">
      <alignment horizontal="center" vertical="center"/>
    </xf>
    <xf numFmtId="0" fontId="10" fillId="0" borderId="0" xfId="1" applyAlignment="1" applyProtection="1">
      <alignment horizontal="center"/>
    </xf>
    <xf numFmtId="0" fontId="25" fillId="0" borderId="0" xfId="0" applyFont="1" applyAlignment="1">
      <alignment horizontal="center"/>
    </xf>
    <xf numFmtId="0" fontId="24" fillId="0" borderId="0" xfId="0" applyFont="1" applyAlignment="1">
      <alignment horizontal="left"/>
    </xf>
    <xf numFmtId="44" fontId="24" fillId="0" borderId="0" xfId="0" applyNumberFormat="1" applyFont="1" applyAlignment="1">
      <alignment horizontal="left" vertical="center"/>
    </xf>
    <xf numFmtId="0" fontId="25" fillId="0" borderId="0" xfId="0" applyFont="1" applyAlignment="1">
      <alignment horizontal="left"/>
    </xf>
    <xf numFmtId="0" fontId="107" fillId="0" borderId="0" xfId="28" applyFont="1"/>
    <xf numFmtId="0" fontId="107" fillId="0" borderId="0" xfId="28" applyFont="1" applyAlignment="1"/>
    <xf numFmtId="0" fontId="107" fillId="0" borderId="0" xfId="28" applyFont="1" applyAlignment="1">
      <alignment horizontal="left"/>
    </xf>
    <xf numFmtId="165" fontId="83" fillId="16" borderId="0" xfId="43" applyNumberFormat="1" applyFont="1" applyFill="1" applyAlignment="1">
      <alignment horizontal="center" vertical="center"/>
    </xf>
    <xf numFmtId="165" fontId="109" fillId="16" borderId="0" xfId="43" applyNumberFormat="1" applyFont="1" applyFill="1" applyAlignment="1">
      <alignment horizontal="left" vertical="center" indent="2"/>
    </xf>
    <xf numFmtId="165" fontId="83" fillId="16" borderId="0" xfId="43" applyNumberFormat="1" applyFont="1" applyFill="1" applyAlignment="1">
      <alignment vertical="center"/>
    </xf>
    <xf numFmtId="0" fontId="84" fillId="10" borderId="0" xfId="0" applyFont="1" applyFill="1" applyAlignment="1">
      <alignment horizontal="center" vertical="center"/>
    </xf>
    <xf numFmtId="0" fontId="24" fillId="34" borderId="0" xfId="0" applyFont="1" applyFill="1" applyAlignment="1">
      <alignment vertical="center" wrapText="1"/>
    </xf>
    <xf numFmtId="0" fontId="0" fillId="0" borderId="24" xfId="0" applyBorder="1" applyAlignment="1">
      <alignment vertical="center"/>
    </xf>
    <xf numFmtId="165" fontId="83" fillId="16" borderId="0" xfId="43" applyNumberFormat="1" applyFont="1" applyFill="1" applyAlignment="1">
      <alignment horizontal="left" vertical="center"/>
    </xf>
    <xf numFmtId="0" fontId="84" fillId="0" borderId="0" xfId="0" applyFont="1" applyAlignment="1">
      <alignment horizontal="center"/>
    </xf>
    <xf numFmtId="0" fontId="93" fillId="10" borderId="0" xfId="0" applyFont="1" applyFill="1" applyAlignment="1">
      <alignment horizontal="center" vertical="center"/>
    </xf>
    <xf numFmtId="0" fontId="94" fillId="0" borderId="0" xfId="0" applyFont="1" applyAlignment="1">
      <alignment horizontal="center" vertical="center"/>
    </xf>
    <xf numFmtId="0" fontId="84" fillId="10" borderId="0" xfId="0" applyFont="1" applyFill="1" applyAlignment="1">
      <alignment horizontal="center"/>
    </xf>
    <xf numFmtId="49" fontId="88" fillId="0" borderId="21" xfId="0" applyNumberFormat="1" applyFont="1" applyBorder="1" applyAlignment="1">
      <alignment horizontal="left" indent="3"/>
    </xf>
    <xf numFmtId="0" fontId="82" fillId="0" borderId="1" xfId="46" applyFill="1" applyAlignment="1">
      <alignment horizontal="left" vertical="center"/>
    </xf>
    <xf numFmtId="0" fontId="90" fillId="0" borderId="1" xfId="46" quotePrefix="1" applyFont="1" applyFill="1" applyAlignment="1">
      <alignment horizontal="center" vertical="center"/>
    </xf>
    <xf numFmtId="165" fontId="95" fillId="15" borderId="0" xfId="0" applyNumberFormat="1" applyFont="1" applyFill="1" applyAlignment="1">
      <alignment vertical="center"/>
    </xf>
    <xf numFmtId="0" fontId="90" fillId="33" borderId="1" xfId="46" applyFont="1" applyFill="1" applyAlignment="1">
      <alignment horizontal="center"/>
    </xf>
    <xf numFmtId="0" fontId="90" fillId="0" borderId="1" xfId="0" applyFont="1" applyBorder="1" applyAlignment="1">
      <alignment horizontal="center" vertical="center"/>
    </xf>
    <xf numFmtId="0" fontId="90" fillId="22" borderId="10" xfId="0" applyFont="1" applyFill="1" applyBorder="1" applyAlignment="1">
      <alignment horizontal="center"/>
    </xf>
    <xf numFmtId="0" fontId="92" fillId="0" borderId="0" xfId="0" applyFont="1" applyAlignment="1">
      <alignment horizontal="left" vertical="center" indent="1"/>
    </xf>
    <xf numFmtId="165" fontId="82" fillId="15" borderId="1" xfId="0" applyNumberFormat="1" applyFont="1" applyFill="1" applyBorder="1" applyAlignment="1">
      <alignment horizontal="left"/>
    </xf>
    <xf numFmtId="0" fontId="90" fillId="0" borderId="10" xfId="0" applyFont="1" applyBorder="1" applyAlignment="1">
      <alignment horizontal="center" vertical="center"/>
    </xf>
    <xf numFmtId="0" fontId="90" fillId="15" borderId="18" xfId="0" applyFont="1" applyFill="1" applyBorder="1" applyAlignment="1">
      <alignment horizontal="center" vertical="center"/>
    </xf>
    <xf numFmtId="0" fontId="90" fillId="0" borderId="18" xfId="0" applyFont="1" applyBorder="1" applyAlignment="1">
      <alignment horizontal="center"/>
    </xf>
    <xf numFmtId="0" fontId="82" fillId="15" borderId="9" xfId="0" applyFont="1" applyFill="1" applyBorder="1"/>
    <xf numFmtId="0" fontId="90" fillId="0" borderId="18" xfId="0" applyFont="1" applyBorder="1" applyAlignment="1">
      <alignment horizontal="center" vertical="center"/>
    </xf>
    <xf numFmtId="0" fontId="90" fillId="22" borderId="18" xfId="0" applyFont="1" applyFill="1" applyBorder="1" applyAlignment="1">
      <alignment horizontal="center"/>
    </xf>
    <xf numFmtId="0" fontId="90" fillId="22" borderId="18" xfId="0" applyFont="1" applyFill="1" applyBorder="1" applyAlignment="1">
      <alignment horizontal="center" vertical="center"/>
    </xf>
    <xf numFmtId="0" fontId="107" fillId="0" borderId="0" xfId="28" applyFont="1" applyAlignment="1">
      <alignment horizontal="center"/>
    </xf>
    <xf numFmtId="0" fontId="21" fillId="0" borderId="0" xfId="0" applyFont="1" applyAlignment="1">
      <alignment horizontal="center"/>
    </xf>
    <xf numFmtId="0" fontId="21" fillId="33" borderId="0" xfId="0" applyFont="1" applyFill="1"/>
    <xf numFmtId="0" fontId="0" fillId="33" borderId="0" xfId="0" applyFill="1" applyAlignment="1">
      <alignment horizontal="center"/>
    </xf>
    <xf numFmtId="0" fontId="42" fillId="0" borderId="0" xfId="0" applyFont="1" applyAlignment="1">
      <alignment horizontal="center"/>
    </xf>
    <xf numFmtId="0" fontId="42" fillId="33" borderId="0" xfId="0" applyFont="1" applyFill="1" applyAlignment="1">
      <alignment horizontal="center"/>
    </xf>
    <xf numFmtId="0" fontId="21" fillId="33" borderId="0" xfId="0" quotePrefix="1" applyFont="1" applyFill="1" applyAlignment="1">
      <alignment horizontal="center"/>
    </xf>
    <xf numFmtId="0" fontId="21" fillId="33" borderId="0" xfId="0" applyFont="1" applyFill="1" applyAlignment="1">
      <alignment horizontal="center" wrapText="1"/>
    </xf>
    <xf numFmtId="0" fontId="21" fillId="33" borderId="0" xfId="0" applyFont="1" applyFill="1" applyAlignment="1">
      <alignment horizontal="center"/>
    </xf>
    <xf numFmtId="0" fontId="20" fillId="31" borderId="0" xfId="0" applyFont="1" applyFill="1" applyAlignment="1">
      <alignment horizontal="center" vertical="center" wrapText="1"/>
    </xf>
    <xf numFmtId="0" fontId="0" fillId="33" borderId="0" xfId="0" applyFill="1" applyAlignment="1">
      <alignment horizontal="center" vertical="center"/>
    </xf>
    <xf numFmtId="0" fontId="0" fillId="0" borderId="0" xfId="0" applyAlignment="1">
      <alignment horizontal="center"/>
    </xf>
    <xf numFmtId="0" fontId="53" fillId="0" borderId="0" xfId="0" applyFont="1" applyAlignment="1">
      <alignment vertical="center"/>
    </xf>
    <xf numFmtId="0" fontId="53" fillId="0" borderId="0" xfId="0" applyFont="1" applyAlignment="1">
      <alignment vertical="center" textRotation="45"/>
    </xf>
    <xf numFmtId="0" fontId="113" fillId="11" borderId="0" xfId="0" applyFont="1" applyFill="1" applyAlignment="1">
      <alignment vertical="center"/>
    </xf>
    <xf numFmtId="0" fontId="101" fillId="11" borderId="0" xfId="0" applyFont="1" applyFill="1" applyAlignment="1">
      <alignment horizontal="center"/>
    </xf>
    <xf numFmtId="0" fontId="42" fillId="11" borderId="0" xfId="0" applyFont="1" applyFill="1" applyAlignment="1">
      <alignment horizontal="center"/>
    </xf>
    <xf numFmtId="0" fontId="0" fillId="11" borderId="0" xfId="0" applyFill="1" applyAlignment="1">
      <alignment horizontal="center"/>
    </xf>
    <xf numFmtId="0" fontId="87" fillId="9" borderId="2" xfId="0" applyFont="1" applyFill="1" applyBorder="1" applyAlignment="1">
      <alignment vertical="center"/>
    </xf>
    <xf numFmtId="0" fontId="87" fillId="0" borderId="16" xfId="0" applyFont="1" applyBorder="1" applyAlignment="1">
      <alignment horizontal="left" vertical="center"/>
    </xf>
    <xf numFmtId="0" fontId="42" fillId="33" borderId="0" xfId="0" applyFont="1" applyFill="1" applyAlignment="1">
      <alignment horizontal="center" vertical="center"/>
    </xf>
    <xf numFmtId="0" fontId="76" fillId="0" borderId="0" xfId="0" applyFont="1" applyAlignment="1">
      <alignment vertical="center"/>
    </xf>
    <xf numFmtId="0" fontId="3" fillId="0" borderId="0" xfId="0" applyFont="1" applyAlignment="1">
      <alignment horizontal="left" vertical="top" indent="8"/>
    </xf>
    <xf numFmtId="0" fontId="107" fillId="33" borderId="0" xfId="28" applyFont="1" applyFill="1" applyAlignment="1">
      <alignment horizontal="center"/>
    </xf>
    <xf numFmtId="0" fontId="107" fillId="33" borderId="0" xfId="28" applyFont="1" applyFill="1" applyAlignment="1">
      <alignment horizontal="left"/>
    </xf>
    <xf numFmtId="0" fontId="107" fillId="33" borderId="0" xfId="28" applyFont="1" applyFill="1"/>
    <xf numFmtId="0" fontId="105" fillId="9" borderId="0" xfId="0" applyFont="1" applyFill="1" applyAlignment="1">
      <alignment horizontal="center" vertical="top" textRotation="255" indent="1"/>
    </xf>
    <xf numFmtId="0" fontId="0" fillId="10" borderId="0" xfId="0" applyFill="1"/>
    <xf numFmtId="0" fontId="117" fillId="9" borderId="0" xfId="0" applyFont="1" applyFill="1" applyAlignment="1">
      <alignment vertical="top" textRotation="255" wrapText="1" indent="1"/>
    </xf>
    <xf numFmtId="0" fontId="65" fillId="9" borderId="0" xfId="0" applyFont="1" applyFill="1" applyAlignment="1">
      <alignment vertical="top" textRotation="255"/>
    </xf>
    <xf numFmtId="0" fontId="89" fillId="9" borderId="0" xfId="0" applyFont="1" applyFill="1" applyAlignment="1">
      <alignment vertical="top" textRotation="255" wrapText="1" indent="1"/>
    </xf>
    <xf numFmtId="0" fontId="21" fillId="22" borderId="0" xfId="0" applyFont="1" applyFill="1"/>
    <xf numFmtId="0" fontId="20" fillId="33" borderId="0" xfId="0" applyFont="1" applyFill="1" applyAlignment="1">
      <alignment vertical="center"/>
    </xf>
    <xf numFmtId="0" fontId="121" fillId="0" borderId="0" xfId="0" applyFont="1"/>
    <xf numFmtId="0" fontId="2" fillId="0" borderId="0" xfId="0" applyFont="1"/>
    <xf numFmtId="0" fontId="53" fillId="0" borderId="7" xfId="0" applyFont="1" applyBorder="1" applyAlignment="1">
      <alignment horizontal="center" vertical="center"/>
    </xf>
    <xf numFmtId="0" fontId="0" fillId="11" borderId="0" xfId="0" applyFill="1" applyAlignment="1">
      <alignment horizontal="center" vertical="center"/>
    </xf>
    <xf numFmtId="14" fontId="0" fillId="0" borderId="0" xfId="0" applyNumberFormat="1" applyAlignment="1">
      <alignment horizontal="center" vertical="center" wrapText="1"/>
    </xf>
    <xf numFmtId="0" fontId="111" fillId="0" borderId="0" xfId="0" applyFont="1" applyAlignment="1">
      <alignment vertical="center" textRotation="255" wrapText="1"/>
    </xf>
    <xf numFmtId="0" fontId="122" fillId="0" borderId="0" xfId="0" applyFont="1"/>
    <xf numFmtId="0" fontId="21" fillId="0" borderId="0" xfId="0" quotePrefix="1" applyFont="1" applyAlignment="1">
      <alignment horizontal="center"/>
    </xf>
    <xf numFmtId="0" fontId="21" fillId="0" borderId="0" xfId="0" applyFont="1" applyAlignment="1">
      <alignment horizontal="center" wrapText="1"/>
    </xf>
    <xf numFmtId="0" fontId="21" fillId="0" borderId="0" xfId="0" applyFont="1" applyAlignment="1">
      <alignment horizontal="center" textRotation="45"/>
    </xf>
    <xf numFmtId="0" fontId="42" fillId="22" borderId="0" xfId="0" applyFont="1" applyFill="1" applyAlignment="1">
      <alignment horizontal="center"/>
    </xf>
    <xf numFmtId="0" fontId="0" fillId="11" borderId="0" xfId="0" applyFill="1"/>
    <xf numFmtId="0" fontId="21" fillId="11" borderId="0" xfId="0" quotePrefix="1" applyFont="1" applyFill="1" applyAlignment="1">
      <alignment horizontal="center"/>
    </xf>
    <xf numFmtId="0" fontId="21" fillId="11" borderId="0" xfId="0" applyFont="1" applyFill="1" applyAlignment="1">
      <alignment horizontal="center"/>
    </xf>
    <xf numFmtId="0" fontId="78" fillId="0" borderId="0" xfId="0" applyFont="1" applyAlignment="1">
      <alignment vertical="center" textRotation="255"/>
    </xf>
    <xf numFmtId="0" fontId="122" fillId="0" borderId="0" xfId="0" applyFont="1" applyAlignment="1">
      <alignment textRotation="255"/>
    </xf>
    <xf numFmtId="0" fontId="55" fillId="40" borderId="0" xfId="0" applyFont="1" applyFill="1" applyAlignment="1">
      <alignment horizontal="left" vertical="center"/>
    </xf>
    <xf numFmtId="43" fontId="55" fillId="40" borderId="0" xfId="0" applyNumberFormat="1" applyFont="1" applyFill="1" applyAlignment="1">
      <alignment horizontal="left" vertical="center"/>
    </xf>
    <xf numFmtId="43" fontId="35" fillId="0" borderId="10" xfId="0" applyNumberFormat="1" applyFont="1" applyBorder="1" applyAlignment="1">
      <alignment horizontal="left" vertical="center"/>
    </xf>
    <xf numFmtId="43" fontId="35" fillId="0" borderId="18" xfId="0" applyNumberFormat="1" applyFont="1" applyBorder="1" applyAlignment="1">
      <alignment horizontal="left" vertical="center"/>
    </xf>
    <xf numFmtId="0" fontId="35" fillId="0" borderId="0" xfId="0" applyFont="1" applyAlignment="1">
      <alignment horizontal="left"/>
    </xf>
    <xf numFmtId="0" fontId="35" fillId="0" borderId="6" xfId="0" applyFont="1" applyBorder="1" applyAlignment="1">
      <alignment horizontal="left" vertical="center"/>
    </xf>
    <xf numFmtId="43" fontId="35" fillId="20" borderId="10" xfId="0" applyNumberFormat="1" applyFont="1" applyFill="1" applyBorder="1" applyAlignment="1">
      <alignment horizontal="left" vertical="center"/>
    </xf>
    <xf numFmtId="43" fontId="124" fillId="0" borderId="1" xfId="0" applyNumberFormat="1" applyFont="1" applyBorder="1"/>
    <xf numFmtId="43" fontId="33" fillId="41" borderId="9" xfId="0" applyNumberFormat="1" applyFont="1" applyFill="1" applyBorder="1" applyAlignment="1">
      <alignment horizontal="left" vertical="center"/>
    </xf>
    <xf numFmtId="0" fontId="42" fillId="0" borderId="0" xfId="0" applyFont="1" applyAlignment="1">
      <alignment vertical="center"/>
    </xf>
    <xf numFmtId="43" fontId="124" fillId="0" borderId="10" xfId="0" applyNumberFormat="1" applyFont="1" applyBorder="1"/>
    <xf numFmtId="0" fontId="42" fillId="0" borderId="19" xfId="0" applyFont="1" applyBorder="1"/>
    <xf numFmtId="43" fontId="33" fillId="15" borderId="9" xfId="0" applyNumberFormat="1" applyFont="1" applyFill="1" applyBorder="1" applyAlignment="1">
      <alignment horizontal="right"/>
    </xf>
    <xf numFmtId="43" fontId="125" fillId="15" borderId="18" xfId="0" applyNumberFormat="1" applyFont="1" applyFill="1" applyBorder="1" applyAlignment="1">
      <alignment horizontal="left"/>
    </xf>
    <xf numFmtId="43" fontId="33" fillId="15" borderId="1" xfId="0" applyNumberFormat="1" applyFont="1" applyFill="1" applyBorder="1" applyAlignment="1">
      <alignment vertical="top"/>
    </xf>
    <xf numFmtId="43" fontId="124" fillId="0" borderId="18" xfId="0" applyNumberFormat="1" applyFont="1" applyBorder="1"/>
    <xf numFmtId="43" fontId="126" fillId="15" borderId="9" xfId="0" applyNumberFormat="1" applyFont="1" applyFill="1" applyBorder="1" applyAlignment="1">
      <alignment horizontal="right" vertical="top"/>
    </xf>
    <xf numFmtId="43" fontId="33" fillId="15" borderId="19" xfId="0" applyNumberFormat="1" applyFont="1" applyFill="1" applyBorder="1" applyAlignment="1">
      <alignment horizontal="center"/>
    </xf>
    <xf numFmtId="43" fontId="33" fillId="15" borderId="18" xfId="0" applyNumberFormat="1" applyFont="1" applyFill="1" applyBorder="1" applyAlignment="1">
      <alignment horizontal="center"/>
    </xf>
    <xf numFmtId="0" fontId="55" fillId="40" borderId="0" xfId="0" applyFont="1" applyFill="1" applyAlignment="1">
      <alignment horizontal="center" vertical="center"/>
    </xf>
    <xf numFmtId="0" fontId="21" fillId="10" borderId="16" xfId="0" applyFont="1" applyFill="1" applyBorder="1"/>
    <xf numFmtId="0" fontId="100" fillId="15" borderId="0" xfId="0" applyFont="1" applyFill="1" applyAlignment="1">
      <alignment vertical="top"/>
    </xf>
    <xf numFmtId="0" fontId="127" fillId="0" borderId="0" xfId="0" applyFont="1" applyAlignment="1">
      <alignment vertical="center"/>
    </xf>
    <xf numFmtId="0" fontId="127" fillId="0" borderId="0" xfId="0" applyFont="1" applyAlignment="1">
      <alignment horizontal="left" vertical="center"/>
    </xf>
    <xf numFmtId="0" fontId="56" fillId="0" borderId="0" xfId="0" applyFont="1" applyAlignment="1">
      <alignment horizontal="left" indent="2"/>
    </xf>
    <xf numFmtId="0" fontId="127" fillId="11" borderId="0" xfId="0" applyFont="1" applyFill="1" applyAlignment="1">
      <alignment horizontal="left" vertical="center"/>
    </xf>
    <xf numFmtId="0" fontId="101" fillId="14" borderId="0" xfId="0" applyFont="1" applyFill="1" applyAlignment="1">
      <alignment horizontal="left" vertical="center"/>
    </xf>
    <xf numFmtId="0" fontId="127" fillId="42" borderId="0" xfId="0" applyFont="1" applyFill="1" applyAlignment="1">
      <alignment vertical="center"/>
    </xf>
    <xf numFmtId="0" fontId="0" fillId="42" borderId="0" xfId="0" applyFill="1"/>
    <xf numFmtId="0" fontId="21" fillId="42" borderId="0" xfId="0" quotePrefix="1" applyFont="1" applyFill="1" applyAlignment="1">
      <alignment horizontal="center"/>
    </xf>
    <xf numFmtId="0" fontId="127" fillId="43" borderId="0" xfId="0" applyFont="1" applyFill="1" applyAlignment="1">
      <alignment vertical="center"/>
    </xf>
    <xf numFmtId="0" fontId="55" fillId="0" borderId="0" xfId="0" applyFont="1" applyAlignment="1">
      <alignment horizontal="left" vertical="center"/>
    </xf>
    <xf numFmtId="0" fontId="42" fillId="14" borderId="0" xfId="0" applyFont="1" applyFill="1" applyAlignment="1">
      <alignment horizontal="center"/>
    </xf>
    <xf numFmtId="0" fontId="21" fillId="10" borderId="0" xfId="0" applyFont="1" applyFill="1"/>
    <xf numFmtId="0" fontId="116" fillId="0" borderId="0" xfId="0" quotePrefix="1" applyFont="1"/>
    <xf numFmtId="0" fontId="22" fillId="38" borderId="22" xfId="0" applyFont="1" applyFill="1" applyBorder="1" applyAlignment="1">
      <alignment vertical="center"/>
    </xf>
    <xf numFmtId="0" fontId="22" fillId="38" borderId="23" xfId="0" applyFont="1" applyFill="1" applyBorder="1" applyAlignment="1">
      <alignment vertical="center"/>
    </xf>
    <xf numFmtId="14" fontId="0" fillId="42" borderId="0" xfId="0" applyNumberFormat="1" applyFill="1" applyAlignment="1">
      <alignment horizontal="center" vertical="center" wrapText="1"/>
    </xf>
    <xf numFmtId="0" fontId="36" fillId="0" borderId="0" xfId="0" applyFont="1" applyAlignment="1">
      <alignment horizontal="left" vertical="center"/>
    </xf>
    <xf numFmtId="0" fontId="23" fillId="0" borderId="0" xfId="0" applyFont="1" applyAlignment="1">
      <alignment horizontal="left" vertical="center"/>
    </xf>
    <xf numFmtId="43" fontId="35" fillId="0" borderId="0" xfId="0" applyNumberFormat="1" applyFont="1"/>
    <xf numFmtId="0" fontId="131" fillId="0" borderId="0" xfId="0" applyFont="1" applyAlignment="1">
      <alignment vertical="center" textRotation="45" wrapText="1"/>
    </xf>
    <xf numFmtId="0" fontId="133" fillId="12" borderId="0" xfId="0" applyFont="1" applyFill="1" applyAlignment="1">
      <alignment horizontal="center" vertical="center" textRotation="255" wrapText="1"/>
    </xf>
    <xf numFmtId="0" fontId="131" fillId="24" borderId="0" xfId="0" applyFont="1" applyFill="1" applyAlignment="1">
      <alignment wrapText="1"/>
    </xf>
    <xf numFmtId="0" fontId="133" fillId="25" borderId="0" xfId="0" applyFont="1" applyFill="1" applyAlignment="1">
      <alignment horizontal="center" vertical="center" textRotation="255" wrapText="1"/>
    </xf>
    <xf numFmtId="0" fontId="131" fillId="0" borderId="0" xfId="0" applyFont="1" applyAlignment="1">
      <alignment wrapText="1"/>
    </xf>
    <xf numFmtId="0" fontId="35" fillId="0" borderId="0" xfId="0" applyFont="1" applyAlignment="1">
      <alignment wrapText="1"/>
    </xf>
    <xf numFmtId="0" fontId="51" fillId="0" borderId="0" xfId="0" applyFont="1" applyAlignment="1">
      <alignment horizontal="left"/>
    </xf>
    <xf numFmtId="0" fontId="128" fillId="0" borderId="0" xfId="0" applyFont="1" applyAlignment="1">
      <alignment vertical="center" textRotation="135"/>
    </xf>
    <xf numFmtId="0" fontId="87" fillId="0" borderId="0" xfId="0" applyFont="1" applyAlignment="1">
      <alignment horizontal="left" vertical="center"/>
    </xf>
    <xf numFmtId="0" fontId="0" fillId="0" borderId="0" xfId="0" applyAlignment="1">
      <alignment horizontal="left" indent="2"/>
    </xf>
    <xf numFmtId="0" fontId="20" fillId="39" borderId="0" xfId="0" applyFont="1" applyFill="1" applyAlignment="1">
      <alignment vertical="center"/>
    </xf>
    <xf numFmtId="0" fontId="119" fillId="39" borderId="0" xfId="10" applyFont="1" applyFill="1"/>
    <xf numFmtId="0" fontId="21" fillId="39" borderId="0" xfId="0" applyFont="1" applyFill="1" applyAlignment="1">
      <alignment horizontal="center"/>
    </xf>
    <xf numFmtId="0" fontId="21" fillId="44" borderId="0" xfId="0" applyFont="1" applyFill="1" applyAlignment="1">
      <alignment horizontal="center"/>
    </xf>
    <xf numFmtId="0" fontId="21" fillId="0" borderId="7" xfId="0" applyFont="1" applyBorder="1"/>
    <xf numFmtId="0" fontId="10" fillId="0" borderId="0" xfId="1" applyAlignment="1" applyProtection="1">
      <alignment horizontal="left"/>
    </xf>
    <xf numFmtId="0" fontId="137" fillId="0" borderId="0" xfId="0" applyFont="1" applyAlignment="1">
      <alignment horizontal="center" vertical="center" textRotation="135" wrapText="1"/>
    </xf>
    <xf numFmtId="0" fontId="0" fillId="0" borderId="0" xfId="0" applyAlignment="1">
      <alignment horizontal="left"/>
    </xf>
    <xf numFmtId="0" fontId="0" fillId="39" borderId="0" xfId="0" applyFill="1" applyAlignment="1">
      <alignment horizontal="center"/>
    </xf>
    <xf numFmtId="0" fontId="78" fillId="19" borderId="0" xfId="0" applyFont="1" applyFill="1" applyAlignment="1">
      <alignment horizontal="center" vertical="center" textRotation="255"/>
    </xf>
    <xf numFmtId="14" fontId="42" fillId="19" borderId="0" xfId="0" applyNumberFormat="1" applyFont="1" applyFill="1" applyAlignment="1">
      <alignment horizontal="center" vertical="center"/>
    </xf>
    <xf numFmtId="0" fontId="122" fillId="0" borderId="0" xfId="0" applyFont="1" applyAlignment="1">
      <alignment horizontal="center" vertical="center" textRotation="255"/>
    </xf>
    <xf numFmtId="0" fontId="32" fillId="39" borderId="0" xfId="0" applyFont="1" applyFill="1" applyAlignment="1">
      <alignment horizontal="center" vertical="center" wrapText="1"/>
    </xf>
    <xf numFmtId="0" fontId="32" fillId="19" borderId="0" xfId="0" applyFont="1" applyFill="1" applyAlignment="1">
      <alignment horizontal="center" vertical="center" wrapText="1"/>
    </xf>
    <xf numFmtId="0" fontId="78" fillId="19" borderId="0" xfId="0" applyFont="1" applyFill="1" applyAlignment="1">
      <alignment horizontal="center" textRotation="255" wrapText="1"/>
    </xf>
    <xf numFmtId="16" fontId="101" fillId="14" borderId="0" xfId="0" applyNumberFormat="1" applyFont="1" applyFill="1" applyAlignment="1">
      <alignment horizontal="center" vertical="center"/>
    </xf>
    <xf numFmtId="0" fontId="0" fillId="47" borderId="0" xfId="0" applyFill="1"/>
    <xf numFmtId="0" fontId="21" fillId="31" borderId="0" xfId="0" applyFont="1" applyFill="1" applyAlignment="1">
      <alignment horizontal="center"/>
    </xf>
    <xf numFmtId="0" fontId="42" fillId="31" borderId="0" xfId="0" applyFont="1" applyFill="1" applyAlignment="1">
      <alignment horizontal="center"/>
    </xf>
    <xf numFmtId="0" fontId="0" fillId="31" borderId="0" xfId="0" applyFill="1" applyAlignment="1">
      <alignment horizontal="center"/>
    </xf>
    <xf numFmtId="0" fontId="21" fillId="48" borderId="0" xfId="0" applyFont="1" applyFill="1" applyAlignment="1">
      <alignment vertical="center"/>
    </xf>
    <xf numFmtId="0" fontId="21" fillId="48" borderId="0" xfId="0" applyFont="1" applyFill="1" applyAlignment="1">
      <alignment horizontal="center"/>
    </xf>
    <xf numFmtId="0" fontId="42" fillId="48" borderId="0" xfId="0" applyFont="1" applyFill="1" applyAlignment="1">
      <alignment horizontal="center"/>
    </xf>
    <xf numFmtId="0" fontId="85" fillId="10" borderId="0" xfId="0" applyFont="1" applyFill="1" applyAlignment="1">
      <alignment horizontal="center" vertical="center"/>
    </xf>
    <xf numFmtId="0" fontId="42" fillId="11" borderId="0" xfId="0" applyFont="1" applyFill="1" applyAlignment="1">
      <alignment horizontal="left" indent="5"/>
    </xf>
    <xf numFmtId="0" fontId="20" fillId="11" borderId="0" xfId="0" applyFont="1" applyFill="1" applyAlignment="1">
      <alignment horizontal="left" indent="6"/>
    </xf>
    <xf numFmtId="0" fontId="104" fillId="0" borderId="0" xfId="0" applyFont="1" applyAlignment="1">
      <alignment horizontal="left" vertical="center" indent="1"/>
    </xf>
    <xf numFmtId="0" fontId="104" fillId="22" borderId="0" xfId="0" applyFont="1" applyFill="1" applyAlignment="1">
      <alignment horizontal="left" vertical="center" indent="1"/>
    </xf>
    <xf numFmtId="0" fontId="21" fillId="11" borderId="0" xfId="0" applyFont="1" applyFill="1" applyAlignment="1">
      <alignment horizontal="center" vertical="center"/>
    </xf>
    <xf numFmtId="14" fontId="0" fillId="39" borderId="0" xfId="0" applyNumberFormat="1" applyFill="1" applyAlignment="1">
      <alignment horizontal="center" wrapText="1"/>
    </xf>
    <xf numFmtId="44" fontId="144" fillId="0" borderId="0" xfId="45" applyNumberFormat="1" applyFont="1" applyFill="1" applyAlignment="1"/>
    <xf numFmtId="0" fontId="116" fillId="0" borderId="0" xfId="0" applyFont="1" applyAlignment="1">
      <alignment horizontal="left"/>
    </xf>
    <xf numFmtId="0" fontId="116" fillId="0" borderId="0" xfId="0" applyFont="1" applyAlignment="1">
      <alignment horizontal="center" wrapText="1"/>
    </xf>
    <xf numFmtId="44" fontId="145" fillId="33" borderId="0" xfId="45" applyNumberFormat="1" applyFont="1" applyFill="1" applyAlignment="1">
      <alignment vertical="center"/>
    </xf>
    <xf numFmtId="44" fontId="143" fillId="0" borderId="0" xfId="45" applyNumberFormat="1" applyFont="1" applyFill="1" applyAlignment="1">
      <alignment vertical="center"/>
    </xf>
    <xf numFmtId="44" fontId="146" fillId="0" borderId="0" xfId="45" applyNumberFormat="1" applyFont="1" applyFill="1" applyAlignment="1"/>
    <xf numFmtId="0" fontId="146" fillId="0" borderId="0" xfId="45" applyNumberFormat="1" applyFont="1" applyFill="1" applyAlignment="1"/>
    <xf numFmtId="44" fontId="145" fillId="0" borderId="0" xfId="45" applyNumberFormat="1" applyFont="1" applyFill="1" applyAlignment="1">
      <alignment vertical="center"/>
    </xf>
    <xf numFmtId="44" fontId="146" fillId="0" borderId="0" xfId="45" applyNumberFormat="1" applyFont="1" applyFill="1" applyAlignment="1">
      <alignment horizontal="left" indent="1"/>
    </xf>
    <xf numFmtId="14" fontId="135" fillId="0" borderId="0" xfId="45" applyNumberFormat="1" applyFont="1" applyFill="1" applyAlignment="1"/>
    <xf numFmtId="44" fontId="56" fillId="0" borderId="0" xfId="45" applyNumberFormat="1" applyFont="1" applyFill="1" applyAlignment="1">
      <alignment horizontal="left"/>
    </xf>
    <xf numFmtId="14" fontId="150" fillId="0" borderId="0" xfId="45" applyNumberFormat="1" applyFont="1" applyFill="1" applyAlignment="1"/>
    <xf numFmtId="44" fontId="151" fillId="0" borderId="0" xfId="45" applyNumberFormat="1" applyFont="1" applyFill="1" applyAlignment="1"/>
    <xf numFmtId="14" fontId="1" fillId="33" borderId="0" xfId="45" applyNumberFormat="1" applyFont="1" applyFill="1" applyAlignment="1">
      <alignment horizontal="center" vertical="center"/>
    </xf>
    <xf numFmtId="44" fontId="152" fillId="0" borderId="0" xfId="45" applyNumberFormat="1" applyFont="1" applyFill="1" applyAlignment="1">
      <alignment horizontal="center"/>
    </xf>
    <xf numFmtId="0" fontId="148" fillId="0" borderId="0" xfId="0" applyFont="1" applyAlignment="1">
      <alignment vertical="top"/>
    </xf>
    <xf numFmtId="0" fontId="135" fillId="0" borderId="0" xfId="45" applyNumberFormat="1" applyFont="1" applyFill="1" applyAlignment="1">
      <alignment horizontal="center" vertical="top"/>
    </xf>
    <xf numFmtId="44" fontId="147" fillId="0" borderId="0" xfId="45" applyNumberFormat="1" applyFont="1" applyFill="1" applyAlignment="1">
      <alignment horizontal="center" vertical="top"/>
    </xf>
    <xf numFmtId="44" fontId="149" fillId="0" borderId="0" xfId="0" applyNumberFormat="1" applyFont="1" applyAlignment="1">
      <alignment horizontal="center" vertical="top"/>
    </xf>
    <xf numFmtId="44" fontId="151" fillId="0" borderId="0" xfId="45" applyNumberFormat="1" applyFont="1" applyFill="1" applyAlignment="1">
      <alignment vertical="top"/>
    </xf>
    <xf numFmtId="14" fontId="135" fillId="0" borderId="0" xfId="45" applyNumberFormat="1" applyFont="1" applyFill="1" applyAlignment="1">
      <alignment horizontal="center" vertical="center"/>
    </xf>
    <xf numFmtId="14" fontId="135" fillId="0" borderId="0" xfId="45" applyNumberFormat="1" applyFont="1" applyFill="1" applyAlignment="1">
      <alignment horizontal="center"/>
    </xf>
    <xf numFmtId="44" fontId="56" fillId="33" borderId="0" xfId="45" applyNumberFormat="1" applyFont="1" applyFill="1" applyAlignment="1">
      <alignment horizontal="center"/>
    </xf>
    <xf numFmtId="44" fontId="1" fillId="0" borderId="0" xfId="45" applyNumberFormat="1" applyFont="1" applyFill="1" applyAlignment="1"/>
    <xf numFmtId="14" fontId="135" fillId="0" borderId="0" xfId="45" applyNumberFormat="1" applyFont="1" applyFill="1" applyAlignment="1">
      <alignment horizontal="center" vertical="top"/>
    </xf>
    <xf numFmtId="9" fontId="135" fillId="0" borderId="0" xfId="47" applyFont="1" applyFill="1" applyAlignment="1">
      <alignment horizontal="left" vertical="top"/>
    </xf>
    <xf numFmtId="9" fontId="135" fillId="33" borderId="0" xfId="47" applyFont="1" applyFill="1" applyAlignment="1">
      <alignment horizontal="left" vertical="top"/>
    </xf>
    <xf numFmtId="14" fontId="135" fillId="33" borderId="0" xfId="45" applyNumberFormat="1" applyFont="1" applyFill="1" applyAlignment="1">
      <alignment horizontal="center" vertical="top"/>
    </xf>
    <xf numFmtId="0" fontId="1" fillId="10" borderId="0" xfId="0" applyFont="1" applyFill="1"/>
    <xf numFmtId="0" fontId="141" fillId="0" borderId="0" xfId="0" applyFont="1" applyAlignment="1">
      <alignment horizontal="left" vertical="center"/>
    </xf>
    <xf numFmtId="0" fontId="139" fillId="0" borderId="0" xfId="0" applyFont="1" applyAlignment="1">
      <alignment horizontal="left" vertical="center"/>
    </xf>
    <xf numFmtId="0" fontId="155" fillId="0" borderId="0" xfId="0" applyFont="1"/>
    <xf numFmtId="0" fontId="156" fillId="0" borderId="0" xfId="0" applyFont="1" applyAlignment="1">
      <alignment horizontal="center" wrapText="1"/>
    </xf>
    <xf numFmtId="44" fontId="1" fillId="0" borderId="0" xfId="45" applyNumberFormat="1" applyFont="1" applyFill="1" applyAlignment="1">
      <alignment horizontal="left" indent="1"/>
    </xf>
    <xf numFmtId="0" fontId="147" fillId="0" borderId="0" xfId="0" applyFont="1" applyAlignment="1">
      <alignment vertical="top"/>
    </xf>
    <xf numFmtId="0" fontId="56" fillId="33" borderId="0" xfId="0" applyFont="1" applyFill="1"/>
    <xf numFmtId="0" fontId="1" fillId="33" borderId="0" xfId="45" applyNumberFormat="1" applyFont="1" applyFill="1" applyAlignment="1"/>
    <xf numFmtId="44" fontId="1" fillId="33" borderId="0" xfId="45" applyNumberFormat="1" applyFont="1" applyFill="1" applyAlignment="1">
      <alignment horizontal="left" indent="1"/>
    </xf>
    <xf numFmtId="44" fontId="157" fillId="0" borderId="0" xfId="0" applyNumberFormat="1" applyFont="1" applyAlignment="1">
      <alignment horizontal="left" vertical="top"/>
    </xf>
    <xf numFmtId="0" fontId="1" fillId="0" borderId="0" xfId="0" applyFont="1"/>
    <xf numFmtId="0" fontId="1" fillId="0" borderId="0" xfId="0" applyFont="1" applyAlignment="1">
      <alignment horizontal="center"/>
    </xf>
    <xf numFmtId="0" fontId="1" fillId="33" borderId="0" xfId="0" applyFont="1" applyFill="1"/>
    <xf numFmtId="0" fontId="61" fillId="33" borderId="0" xfId="0" applyFont="1" applyFill="1" applyAlignment="1">
      <alignment vertical="center"/>
    </xf>
    <xf numFmtId="0" fontId="158" fillId="0" borderId="0" xfId="0" applyFont="1" applyAlignment="1">
      <alignment vertical="center"/>
    </xf>
    <xf numFmtId="0" fontId="1" fillId="0" borderId="0" xfId="0" applyFont="1" applyAlignment="1">
      <alignment horizontal="left" indent="2"/>
    </xf>
    <xf numFmtId="0" fontId="61" fillId="0" borderId="0" xfId="0" applyFont="1" applyAlignment="1">
      <alignment horizontal="center" vertical="center"/>
    </xf>
    <xf numFmtId="0" fontId="135" fillId="0" borderId="0" xfId="0" applyFont="1" applyAlignment="1">
      <alignment horizontal="center"/>
    </xf>
    <xf numFmtId="0" fontId="147" fillId="0" borderId="0" xfId="0" applyFont="1"/>
    <xf numFmtId="0" fontId="159" fillId="0" borderId="0" xfId="0" applyFont="1" applyAlignment="1">
      <alignment vertical="center"/>
    </xf>
    <xf numFmtId="0" fontId="135" fillId="0" borderId="0" xfId="0" applyFont="1"/>
    <xf numFmtId="0" fontId="160" fillId="0" borderId="0" xfId="0" applyFont="1"/>
    <xf numFmtId="0" fontId="158" fillId="33" borderId="0" xfId="0" applyFont="1" applyFill="1" applyAlignment="1">
      <alignment vertical="center"/>
    </xf>
    <xf numFmtId="43" fontId="1" fillId="0" borderId="0" xfId="0" applyNumberFormat="1" applyFont="1" applyAlignment="1">
      <alignment horizontal="left"/>
    </xf>
    <xf numFmtId="0" fontId="161" fillId="0" borderId="0" xfId="0" applyFont="1" applyAlignment="1">
      <alignment vertical="center"/>
    </xf>
    <xf numFmtId="0" fontId="161" fillId="33" borderId="0" xfId="0" applyFont="1" applyFill="1" applyAlignment="1">
      <alignment vertical="center"/>
    </xf>
    <xf numFmtId="43" fontId="1" fillId="33" borderId="0" xfId="0" applyNumberFormat="1" applyFont="1" applyFill="1" applyAlignment="1">
      <alignment horizontal="left"/>
    </xf>
    <xf numFmtId="0" fontId="162" fillId="39" borderId="0" xfId="0" applyFont="1" applyFill="1" applyAlignment="1">
      <alignment horizontal="left" indent="2"/>
    </xf>
    <xf numFmtId="44" fontId="163" fillId="0" borderId="0" xfId="0" applyNumberFormat="1" applyFont="1"/>
    <xf numFmtId="43" fontId="56" fillId="0" borderId="0" xfId="0" quotePrefix="1" applyNumberFormat="1" applyFont="1"/>
    <xf numFmtId="0" fontId="147" fillId="0" borderId="0" xfId="0" applyFont="1" applyAlignment="1">
      <alignment horizontal="center" vertical="center"/>
    </xf>
    <xf numFmtId="44" fontId="147" fillId="0" borderId="0" xfId="0" applyNumberFormat="1" applyFont="1" applyAlignment="1">
      <alignment vertical="center"/>
    </xf>
    <xf numFmtId="43" fontId="147" fillId="0" borderId="0" xfId="0" quotePrefix="1" applyNumberFormat="1" applyFont="1"/>
    <xf numFmtId="43" fontId="147" fillId="0" borderId="0" xfId="0" applyNumberFormat="1" applyFont="1" applyAlignment="1">
      <alignment vertical="center"/>
    </xf>
    <xf numFmtId="49" fontId="56" fillId="33" borderId="0" xfId="0" applyNumberFormat="1" applyFont="1" applyFill="1"/>
    <xf numFmtId="44" fontId="163" fillId="33" borderId="0" xfId="0" applyNumberFormat="1" applyFont="1" applyFill="1"/>
    <xf numFmtId="0" fontId="162" fillId="39" borderId="0" xfId="0" applyFont="1" applyFill="1" applyAlignment="1">
      <alignment horizontal="left" vertical="center" indent="1"/>
    </xf>
    <xf numFmtId="44" fontId="164" fillId="0" borderId="0" xfId="0" applyNumberFormat="1" applyFont="1"/>
    <xf numFmtId="44" fontId="56" fillId="0" borderId="0" xfId="0" applyNumberFormat="1" applyFont="1"/>
    <xf numFmtId="0" fontId="61" fillId="0" borderId="0" xfId="0" applyFont="1" applyAlignment="1">
      <alignment vertical="center"/>
    </xf>
    <xf numFmtId="0" fontId="61" fillId="0" borderId="0" xfId="0" applyFont="1" applyAlignment="1">
      <alignment horizontal="left" vertical="center" indent="5"/>
    </xf>
    <xf numFmtId="44" fontId="1" fillId="0" borderId="0" xfId="0" applyNumberFormat="1" applyFont="1"/>
    <xf numFmtId="49" fontId="56" fillId="0" borderId="0" xfId="0" applyNumberFormat="1" applyFont="1"/>
    <xf numFmtId="44" fontId="165" fillId="0" borderId="0" xfId="0" applyNumberFormat="1" applyFont="1"/>
    <xf numFmtId="14" fontId="56" fillId="0" borderId="0" xfId="0" applyNumberFormat="1" applyFont="1"/>
    <xf numFmtId="164" fontId="1" fillId="0" borderId="0" xfId="0" applyNumberFormat="1" applyFont="1" applyAlignment="1">
      <alignment horizontal="left" vertical="center"/>
    </xf>
    <xf numFmtId="0" fontId="56" fillId="0" borderId="0" xfId="43" applyNumberFormat="1" applyFont="1"/>
    <xf numFmtId="164" fontId="1" fillId="0" borderId="0" xfId="0" applyNumberFormat="1" applyFont="1" applyAlignment="1">
      <alignment horizontal="center" vertical="center"/>
    </xf>
    <xf numFmtId="14" fontId="1" fillId="0" borderId="0" xfId="0" applyNumberFormat="1" applyFont="1"/>
    <xf numFmtId="14" fontId="56" fillId="0" borderId="0" xfId="0" applyNumberFormat="1" applyFont="1" applyAlignment="1">
      <alignment horizontal="center"/>
    </xf>
    <xf numFmtId="14" fontId="1" fillId="33" borderId="0" xfId="0" applyNumberFormat="1" applyFont="1" applyFill="1"/>
    <xf numFmtId="14" fontId="1" fillId="0" borderId="0" xfId="0" applyNumberFormat="1" applyFont="1" applyAlignment="1">
      <alignment horizontal="left"/>
    </xf>
    <xf numFmtId="0" fontId="87" fillId="0" borderId="21" xfId="0" applyFont="1" applyBorder="1" applyAlignment="1">
      <alignment horizontal="left" vertical="center" indent="3"/>
    </xf>
    <xf numFmtId="0" fontId="102" fillId="0" borderId="20" xfId="0" applyFont="1" applyBorder="1" applyAlignment="1">
      <alignment horizontal="left" vertical="center" indent="3"/>
    </xf>
    <xf numFmtId="0" fontId="89" fillId="0" borderId="20" xfId="0" applyFont="1" applyBorder="1" applyAlignment="1">
      <alignment horizontal="left" vertical="center" indent="3"/>
    </xf>
    <xf numFmtId="49" fontId="103" fillId="0" borderId="0" xfId="0" applyNumberFormat="1" applyFont="1"/>
    <xf numFmtId="0" fontId="35" fillId="0" borderId="0" xfId="0" applyFont="1" applyAlignment="1">
      <alignment vertical="center"/>
    </xf>
    <xf numFmtId="0" fontId="87" fillId="0" borderId="0" xfId="0" applyFont="1" applyAlignment="1">
      <alignment horizontal="left" indent="12"/>
    </xf>
    <xf numFmtId="165" fontId="83" fillId="16" borderId="0" xfId="43" applyNumberFormat="1" applyFont="1" applyFill="1" applyAlignment="1">
      <alignment horizontal="left" vertical="center" indent="11"/>
    </xf>
    <xf numFmtId="0" fontId="58" fillId="0" borderId="0" xfId="0" applyFont="1" applyAlignment="1">
      <alignment horizontal="left" indent="3"/>
    </xf>
    <xf numFmtId="0" fontId="24" fillId="34" borderId="0" xfId="0" applyFont="1" applyFill="1" applyAlignment="1">
      <alignment vertical="center"/>
    </xf>
    <xf numFmtId="165" fontId="167" fillId="0" borderId="0" xfId="43" applyNumberFormat="1" applyFont="1" applyAlignment="1">
      <alignment horizontal="left" indent="4"/>
    </xf>
    <xf numFmtId="0" fontId="134" fillId="10" borderId="0" xfId="0" applyFont="1" applyFill="1"/>
    <xf numFmtId="49" fontId="21" fillId="0" borderId="0" xfId="0" applyNumberFormat="1" applyFont="1" applyAlignment="1">
      <alignment horizontal="left" vertical="center"/>
    </xf>
    <xf numFmtId="0" fontId="153" fillId="0" borderId="0" xfId="0" applyFont="1" applyAlignment="1">
      <alignment vertical="center" wrapText="1"/>
    </xf>
    <xf numFmtId="0" fontId="78" fillId="19" borderId="7" xfId="0" applyFont="1" applyFill="1" applyBorder="1" applyAlignment="1">
      <alignment horizontal="left" textRotation="255" wrapText="1"/>
    </xf>
    <xf numFmtId="0" fontId="34" fillId="0" borderId="0" xfId="0" quotePrefix="1" applyFont="1" applyAlignment="1">
      <alignment horizontal="center"/>
    </xf>
    <xf numFmtId="0" fontId="0" fillId="0" borderId="0" xfId="0" applyAlignment="1">
      <alignment wrapText="1"/>
    </xf>
    <xf numFmtId="0" fontId="107" fillId="33" borderId="0" xfId="28" applyFont="1" applyFill="1" applyAlignment="1">
      <alignment wrapText="1"/>
    </xf>
    <xf numFmtId="165" fontId="107" fillId="0" borderId="0" xfId="28" applyNumberFormat="1" applyFont="1" applyAlignment="1">
      <alignment wrapText="1"/>
    </xf>
    <xf numFmtId="0" fontId="107" fillId="0" borderId="0" xfId="28" applyFont="1" applyAlignment="1">
      <alignment wrapText="1"/>
    </xf>
    <xf numFmtId="14" fontId="32" fillId="10" borderId="0" xfId="0" applyNumberFormat="1" applyFont="1" applyFill="1" applyAlignment="1">
      <alignment horizontal="center" vertical="center" wrapText="1"/>
    </xf>
    <xf numFmtId="0" fontId="122" fillId="0" borderId="0" xfId="0" applyFont="1" applyAlignment="1">
      <alignment horizontal="center" vertical="center" textRotation="255" wrapText="1"/>
    </xf>
    <xf numFmtId="0" fontId="20" fillId="10" borderId="0" xfId="0" applyFont="1" applyFill="1" applyAlignment="1">
      <alignment horizontal="left" vertical="center"/>
    </xf>
    <xf numFmtId="0" fontId="0" fillId="39" borderId="0" xfId="0" applyFill="1"/>
    <xf numFmtId="0" fontId="122" fillId="39" borderId="0" xfId="0" applyFont="1" applyFill="1" applyAlignment="1">
      <alignment horizontal="center" textRotation="255" wrapText="1"/>
    </xf>
    <xf numFmtId="0" fontId="21" fillId="39" borderId="0" xfId="0" applyFont="1" applyFill="1"/>
    <xf numFmtId="0" fontId="34" fillId="0" borderId="0" xfId="0" applyFont="1" applyAlignment="1">
      <alignment vertical="center" wrapText="1"/>
    </xf>
    <xf numFmtId="0" fontId="101" fillId="39" borderId="0" xfId="0" applyFont="1" applyFill="1" applyAlignment="1">
      <alignment horizontal="center"/>
    </xf>
    <xf numFmtId="0" fontId="42" fillId="39" borderId="0" xfId="0" applyFont="1" applyFill="1" applyAlignment="1">
      <alignment horizontal="center"/>
    </xf>
    <xf numFmtId="0" fontId="0" fillId="39" borderId="0" xfId="0" applyFill="1" applyAlignment="1">
      <alignment horizontal="center" vertical="center"/>
    </xf>
    <xf numFmtId="0" fontId="50" fillId="0" borderId="0" xfId="0" applyFont="1" applyAlignment="1">
      <alignment horizontal="center" wrapText="1"/>
    </xf>
    <xf numFmtId="44" fontId="135" fillId="0" borderId="0" xfId="0" applyNumberFormat="1" applyFont="1" applyAlignment="1">
      <alignment horizontal="left"/>
    </xf>
    <xf numFmtId="44" fontId="146" fillId="0" borderId="0" xfId="45" applyNumberFormat="1" applyFont="1" applyFill="1" applyAlignment="1">
      <alignment vertical="center"/>
    </xf>
    <xf numFmtId="0" fontId="169" fillId="0" borderId="0" xfId="0" applyFont="1"/>
    <xf numFmtId="44" fontId="1" fillId="33" borderId="0" xfId="45" applyNumberFormat="1" applyFont="1" applyFill="1" applyAlignment="1"/>
    <xf numFmtId="49" fontId="141" fillId="0" borderId="0" xfId="0" applyNumberFormat="1" applyFont="1" applyAlignment="1">
      <alignment horizontal="left"/>
    </xf>
    <xf numFmtId="0" fontId="134" fillId="0" borderId="0" xfId="0" applyFont="1" applyAlignment="1">
      <alignment horizontal="center"/>
    </xf>
    <xf numFmtId="0" fontId="3" fillId="0" borderId="0" xfId="0" applyFont="1" applyAlignment="1">
      <alignment horizontal="left"/>
    </xf>
    <xf numFmtId="0" fontId="0" fillId="0" borderId="0" xfId="0" applyAlignment="1">
      <alignment horizontal="left" indent="3"/>
    </xf>
    <xf numFmtId="0" fontId="0" fillId="0" borderId="0" xfId="0" applyAlignment="1">
      <alignment horizontal="left" indent="5"/>
    </xf>
    <xf numFmtId="0" fontId="79" fillId="32" borderId="0" xfId="0" applyFont="1" applyFill="1" applyAlignment="1">
      <alignment horizontal="left" vertical="center" indent="6"/>
    </xf>
    <xf numFmtId="0" fontId="24" fillId="0" borderId="0" xfId="0" applyFont="1"/>
    <xf numFmtId="0" fontId="55" fillId="27" borderId="0" xfId="0" applyFont="1" applyFill="1"/>
    <xf numFmtId="0" fontId="10" fillId="0" borderId="0" xfId="1" applyAlignment="1" applyProtection="1">
      <alignment vertical="center" wrapText="1"/>
    </xf>
    <xf numFmtId="0" fontId="171" fillId="0" borderId="0" xfId="0" applyFont="1" applyAlignment="1">
      <alignment horizontal="left" vertical="center" indent="5"/>
    </xf>
    <xf numFmtId="0" fontId="172" fillId="0" borderId="0" xfId="0" applyFont="1" applyAlignment="1">
      <alignment vertical="center"/>
    </xf>
    <xf numFmtId="0" fontId="173" fillId="0" borderId="0" xfId="0" applyFont="1" applyAlignment="1">
      <alignment vertical="center" wrapText="1"/>
    </xf>
    <xf numFmtId="0" fontId="174" fillId="0" borderId="0" xfId="0" applyFont="1" applyAlignment="1">
      <alignment horizontal="center" vertical="center"/>
    </xf>
    <xf numFmtId="0" fontId="175" fillId="0" borderId="28" xfId="0" applyFont="1" applyBorder="1" applyAlignment="1">
      <alignment horizontal="left" vertical="center" wrapText="1" indent="1"/>
    </xf>
    <xf numFmtId="0" fontId="170" fillId="0" borderId="0" xfId="0" applyFont="1" applyAlignment="1">
      <alignment horizontal="left" vertical="center" wrapText="1" indent="1"/>
    </xf>
    <xf numFmtId="0" fontId="10" fillId="0" borderId="0" xfId="1" applyAlignment="1" applyProtection="1">
      <alignment horizontal="left" vertical="center" wrapText="1" indent="1"/>
    </xf>
    <xf numFmtId="0" fontId="172" fillId="0" borderId="0" xfId="0" applyFont="1" applyAlignment="1">
      <alignment vertical="center" wrapText="1"/>
    </xf>
    <xf numFmtId="0" fontId="176" fillId="0" borderId="0" xfId="0" applyFont="1" applyAlignment="1">
      <alignment vertical="center" wrapText="1"/>
    </xf>
    <xf numFmtId="0" fontId="177" fillId="0" borderId="0" xfId="0" applyFont="1" applyAlignment="1">
      <alignment vertical="center" wrapText="1"/>
    </xf>
    <xf numFmtId="0" fontId="178" fillId="0" borderId="0" xfId="0" applyFont="1" applyAlignment="1">
      <alignment vertical="center"/>
    </xf>
    <xf numFmtId="0" fontId="10" fillId="0" borderId="0" xfId="1" applyAlignment="1" applyProtection="1">
      <alignment horizontal="center" vertical="center"/>
    </xf>
    <xf numFmtId="0" fontId="177" fillId="0" borderId="0" xfId="0" applyFont="1" applyAlignment="1">
      <alignment vertical="center"/>
    </xf>
    <xf numFmtId="0" fontId="179" fillId="0" borderId="0" xfId="0" applyFont="1" applyAlignment="1">
      <alignment horizontal="left" vertical="center" indent="1"/>
    </xf>
    <xf numFmtId="14" fontId="1" fillId="10" borderId="0" xfId="0" applyNumberFormat="1" applyFont="1" applyFill="1" applyAlignment="1">
      <alignment horizontal="center" vertical="center" wrapText="1"/>
    </xf>
    <xf numFmtId="0" fontId="1" fillId="0" borderId="0" xfId="0" applyFont="1" applyAlignment="1">
      <alignment horizontal="left"/>
    </xf>
    <xf numFmtId="0" fontId="1" fillId="0" borderId="0" xfId="0" applyFont="1" applyAlignment="1">
      <alignment horizontal="left" indent="3"/>
    </xf>
    <xf numFmtId="0" fontId="1" fillId="0" borderId="0" xfId="0" applyFont="1" applyAlignment="1">
      <alignment wrapText="1"/>
    </xf>
    <xf numFmtId="0" fontId="92" fillId="0" borderId="0" xfId="0" applyFont="1" applyAlignment="1">
      <alignment vertical="center"/>
    </xf>
    <xf numFmtId="0" fontId="180" fillId="42" borderId="0" xfId="0" applyFont="1" applyFill="1"/>
    <xf numFmtId="0" fontId="89" fillId="42" borderId="0" xfId="0" applyFont="1" applyFill="1"/>
    <xf numFmtId="0" fontId="115" fillId="49" borderId="0" xfId="0" applyFont="1" applyFill="1"/>
    <xf numFmtId="165" fontId="109" fillId="0" borderId="0" xfId="43" applyNumberFormat="1" applyFont="1" applyFill="1" applyAlignment="1">
      <alignment horizontal="left" vertical="center" indent="2"/>
    </xf>
    <xf numFmtId="165" fontId="182" fillId="0" borderId="0" xfId="43" applyNumberFormat="1" applyFont="1" applyAlignment="1">
      <alignment horizontal="left"/>
    </xf>
    <xf numFmtId="0" fontId="183" fillId="0" borderId="0" xfId="0" applyFont="1"/>
    <xf numFmtId="165" fontId="81" fillId="31" borderId="0" xfId="43" applyNumberFormat="1" applyFont="1" applyFill="1" applyAlignment="1"/>
    <xf numFmtId="0" fontId="58" fillId="31" borderId="0" xfId="0" applyFont="1" applyFill="1"/>
    <xf numFmtId="165" fontId="185" fillId="48" borderId="0" xfId="0" applyNumberFormat="1" applyFont="1" applyFill="1"/>
    <xf numFmtId="0" fontId="58" fillId="48" borderId="0" xfId="0" applyFont="1" applyFill="1"/>
    <xf numFmtId="0" fontId="89" fillId="0" borderId="0" xfId="0" applyFont="1"/>
    <xf numFmtId="0" fontId="58" fillId="0" borderId="0" xfId="0" applyFont="1" applyAlignment="1">
      <alignment horizontal="left" indent="2"/>
    </xf>
    <xf numFmtId="0" fontId="42" fillId="0" borderId="0" xfId="0" applyFont="1" applyAlignment="1">
      <alignment horizontal="left" vertical="center"/>
    </xf>
    <xf numFmtId="43" fontId="55" fillId="0" borderId="0" xfId="0" applyNumberFormat="1" applyFont="1" applyAlignment="1">
      <alignment horizontal="left" vertical="center"/>
    </xf>
    <xf numFmtId="0" fontId="42" fillId="0" borderId="0" xfId="0" applyFont="1" applyAlignment="1">
      <alignment horizontal="left" vertical="center" wrapText="1"/>
    </xf>
    <xf numFmtId="0" fontId="42" fillId="0" borderId="0" xfId="0" applyFont="1" applyAlignment="1">
      <alignment horizontal="left"/>
    </xf>
    <xf numFmtId="0" fontId="10" fillId="0" borderId="0" xfId="1" applyAlignment="1" applyProtection="1">
      <alignment horizontal="left" vertical="center" wrapText="1"/>
    </xf>
    <xf numFmtId="0" fontId="186" fillId="0" borderId="0" xfId="0" applyFont="1" applyAlignment="1">
      <alignment horizontal="left"/>
    </xf>
    <xf numFmtId="0" fontId="58" fillId="0" borderId="0" xfId="0" applyFont="1" applyAlignment="1">
      <alignment horizontal="left" vertical="center"/>
    </xf>
    <xf numFmtId="0" fontId="187" fillId="0" borderId="0" xfId="0" applyFont="1" applyAlignment="1">
      <alignment horizontal="left"/>
    </xf>
    <xf numFmtId="165" fontId="83" fillId="49" borderId="0" xfId="43" applyNumberFormat="1" applyFont="1" applyFill="1" applyAlignment="1">
      <alignment horizontal="left" vertical="center" indent="2"/>
    </xf>
    <xf numFmtId="165" fontId="83" fillId="0" borderId="0" xfId="43" applyNumberFormat="1" applyFont="1" applyFill="1" applyAlignment="1">
      <alignment horizontal="left" vertical="center" indent="2"/>
    </xf>
    <xf numFmtId="165" fontId="83" fillId="33" borderId="0" xfId="43" applyNumberFormat="1" applyFont="1" applyFill="1" applyAlignment="1">
      <alignment horizontal="left" vertical="center" indent="2"/>
    </xf>
    <xf numFmtId="165" fontId="81" fillId="0" borderId="0" xfId="43" applyNumberFormat="1" applyFont="1" applyAlignment="1">
      <alignment vertical="top"/>
    </xf>
    <xf numFmtId="165" fontId="83" fillId="39" borderId="0" xfId="43" applyNumberFormat="1" applyFont="1" applyFill="1" applyAlignment="1">
      <alignment horizontal="left" vertical="center" indent="2"/>
    </xf>
    <xf numFmtId="0" fontId="58" fillId="39" borderId="0" xfId="0" applyFont="1" applyFill="1"/>
    <xf numFmtId="165" fontId="81" fillId="39" borderId="0" xfId="43" applyNumberFormat="1" applyFont="1" applyFill="1" applyAlignment="1"/>
    <xf numFmtId="0" fontId="58" fillId="0" borderId="0" xfId="0" applyFont="1" applyAlignment="1">
      <alignment horizontal="left" indent="1"/>
    </xf>
    <xf numFmtId="0" fontId="115" fillId="0" borderId="0" xfId="0" applyFont="1" applyAlignment="1">
      <alignment horizontal="left" indent="14"/>
    </xf>
    <xf numFmtId="0" fontId="88" fillId="0" borderId="20" xfId="0" applyFont="1" applyBorder="1" applyAlignment="1">
      <alignment horizontal="left" vertical="center" indent="2"/>
    </xf>
    <xf numFmtId="0" fontId="89" fillId="0" borderId="20" xfId="0" applyFont="1" applyBorder="1" applyAlignment="1">
      <alignment horizontal="left" vertical="center" indent="2"/>
    </xf>
    <xf numFmtId="165" fontId="81" fillId="0" borderId="0" xfId="43" applyNumberFormat="1" applyFont="1" applyFill="1" applyAlignment="1"/>
    <xf numFmtId="0" fontId="115" fillId="49" borderId="0" xfId="0" applyFont="1" applyFill="1" applyAlignment="1">
      <alignment vertical="center"/>
    </xf>
    <xf numFmtId="165" fontId="109" fillId="16" borderId="0" xfId="43" applyNumberFormat="1" applyFont="1" applyFill="1" applyAlignment="1">
      <alignment vertical="center"/>
    </xf>
    <xf numFmtId="49" fontId="41" fillId="0" borderId="21" xfId="0" applyNumberFormat="1" applyFont="1" applyBorder="1" applyAlignment="1">
      <alignment horizontal="left" vertical="top" indent="3"/>
    </xf>
    <xf numFmtId="165" fontId="81" fillId="0" borderId="0" xfId="43" applyNumberFormat="1" applyFont="1" applyFill="1" applyAlignment="1">
      <alignment vertical="center"/>
    </xf>
    <xf numFmtId="0" fontId="11" fillId="0" borderId="0" xfId="0" applyFont="1" applyAlignment="1">
      <alignment horizontal="left" vertical="top" indent="3"/>
    </xf>
    <xf numFmtId="0" fontId="92" fillId="0" borderId="0" xfId="0" applyFont="1" applyAlignment="1">
      <alignment vertical="top"/>
    </xf>
    <xf numFmtId="0" fontId="41" fillId="0" borderId="0" xfId="0" applyFont="1" applyAlignment="1">
      <alignment horizontal="left" vertical="center" indent="2"/>
    </xf>
    <xf numFmtId="165" fontId="189" fillId="16" borderId="0" xfId="43" applyNumberFormat="1" applyFont="1" applyFill="1" applyAlignment="1">
      <alignment horizontal="left" vertical="center"/>
    </xf>
    <xf numFmtId="0" fontId="89" fillId="0" borderId="21" xfId="0" applyFont="1" applyBorder="1"/>
    <xf numFmtId="165" fontId="189" fillId="16" borderId="0" xfId="43" applyNumberFormat="1" applyFont="1" applyFill="1" applyAlignment="1">
      <alignment vertical="center"/>
    </xf>
    <xf numFmtId="165" fontId="193" fillId="16" borderId="0" xfId="43" applyNumberFormat="1" applyFont="1" applyFill="1" applyAlignment="1">
      <alignment horizontal="left" vertical="center" indent="2"/>
    </xf>
    <xf numFmtId="165" fontId="194" fillId="15" borderId="0" xfId="0" applyNumberFormat="1" applyFont="1" applyFill="1" applyAlignment="1">
      <alignment vertical="center"/>
    </xf>
    <xf numFmtId="165" fontId="195" fillId="15" borderId="0" xfId="0" applyNumberFormat="1" applyFont="1" applyFill="1" applyAlignment="1">
      <alignment horizontal="left" vertical="center"/>
    </xf>
    <xf numFmtId="49" fontId="196" fillId="0" borderId="0" xfId="0" applyNumberFormat="1" applyFont="1"/>
    <xf numFmtId="0" fontId="41" fillId="0" borderId="0" xfId="0" applyFont="1" applyAlignment="1">
      <alignment vertical="center"/>
    </xf>
    <xf numFmtId="0" fontId="41" fillId="0" borderId="0" xfId="0" applyFont="1" applyAlignment="1">
      <alignment horizontal="center" vertical="center"/>
    </xf>
    <xf numFmtId="0" fontId="92" fillId="0" borderId="13" xfId="0" applyFont="1" applyBorder="1" applyAlignment="1">
      <alignment vertical="center"/>
    </xf>
    <xf numFmtId="0" fontId="58" fillId="38" borderId="0" xfId="0" applyFont="1" applyFill="1" applyAlignment="1">
      <alignment horizontal="left" indent="2"/>
    </xf>
    <xf numFmtId="0" fontId="89" fillId="0" borderId="20" xfId="8" quotePrefix="1" applyFont="1" applyFill="1" applyBorder="1" applyAlignment="1"/>
    <xf numFmtId="15" fontId="192" fillId="0" borderId="0" xfId="0" applyNumberFormat="1" applyFont="1" applyAlignment="1">
      <alignment horizontal="left" vertical="center"/>
    </xf>
    <xf numFmtId="0" fontId="191" fillId="0" borderId="0" xfId="0" applyFont="1" applyAlignment="1">
      <alignment horizontal="right" vertical="center"/>
    </xf>
    <xf numFmtId="0" fontId="192" fillId="0" borderId="0" xfId="0" applyFont="1" applyAlignment="1">
      <alignment horizontal="right" vertical="center"/>
    </xf>
    <xf numFmtId="15" fontId="192" fillId="0" borderId="0" xfId="0" applyNumberFormat="1" applyFont="1" applyAlignment="1">
      <alignment horizontal="right" vertical="center"/>
    </xf>
    <xf numFmtId="0" fontId="41" fillId="0" borderId="0" xfId="0" applyFont="1" applyAlignment="1">
      <alignment horizontal="right" vertical="center"/>
    </xf>
    <xf numFmtId="0" fontId="58" fillId="0" borderId="0" xfId="0" applyFont="1" applyAlignment="1">
      <alignment horizontal="right"/>
    </xf>
    <xf numFmtId="15" fontId="197" fillId="0" borderId="0" xfId="0" applyNumberFormat="1" applyFont="1" applyAlignment="1">
      <alignment horizontal="right" vertical="center"/>
    </xf>
    <xf numFmtId="165" fontId="83" fillId="16" borderId="0" xfId="43" applyNumberFormat="1" applyFont="1" applyFill="1" applyAlignment="1">
      <alignment horizontal="left" vertical="top" indent="11"/>
    </xf>
    <xf numFmtId="165" fontId="83" fillId="0" borderId="0" xfId="43" applyNumberFormat="1" applyFont="1" applyFill="1" applyAlignment="1">
      <alignment horizontal="left" vertical="top" indent="2"/>
    </xf>
    <xf numFmtId="165" fontId="98" fillId="0" borderId="0" xfId="43" applyNumberFormat="1" applyFont="1" applyAlignment="1">
      <alignment horizontal="center"/>
    </xf>
    <xf numFmtId="165" fontId="81" fillId="10" borderId="0" xfId="43" applyNumberFormat="1" applyFont="1" applyFill="1" applyAlignment="1">
      <alignment horizontal="center" vertical="center"/>
    </xf>
    <xf numFmtId="0" fontId="3" fillId="0" borderId="0" xfId="0" applyFont="1" applyAlignment="1">
      <alignment vertical="center"/>
    </xf>
    <xf numFmtId="0" fontId="35" fillId="13" borderId="4" xfId="0" applyFont="1" applyFill="1" applyBorder="1" applyAlignment="1">
      <alignment vertical="center"/>
    </xf>
    <xf numFmtId="0" fontId="200" fillId="10" borderId="0" xfId="0" applyFont="1" applyFill="1" applyAlignment="1">
      <alignment horizontal="left" vertical="center"/>
    </xf>
    <xf numFmtId="0" fontId="200" fillId="0" borderId="0" xfId="0" applyFont="1" applyAlignment="1">
      <alignment horizontal="left" vertical="center"/>
    </xf>
    <xf numFmtId="0" fontId="78" fillId="0" borderId="0" xfId="0" applyFont="1" applyAlignment="1">
      <alignment horizontal="left" vertical="center"/>
    </xf>
    <xf numFmtId="0" fontId="78" fillId="0" borderId="0" xfId="0" applyFont="1" applyAlignment="1">
      <alignment vertical="center"/>
    </xf>
    <xf numFmtId="0" fontId="201" fillId="38" borderId="20" xfId="0" applyFont="1" applyFill="1" applyBorder="1" applyAlignment="1">
      <alignment vertical="center"/>
    </xf>
    <xf numFmtId="0" fontId="202" fillId="32" borderId="25" xfId="0" applyFont="1" applyFill="1" applyBorder="1" applyAlignment="1">
      <alignment horizontal="left" vertical="center"/>
    </xf>
    <xf numFmtId="0" fontId="202" fillId="38" borderId="2" xfId="0" applyFont="1" applyFill="1" applyBorder="1" applyAlignment="1">
      <alignment horizontal="left" vertical="center"/>
    </xf>
    <xf numFmtId="0" fontId="202" fillId="0" borderId="2" xfId="0" applyFont="1" applyBorder="1" applyAlignment="1">
      <alignment horizontal="left" vertical="center"/>
    </xf>
    <xf numFmtId="0" fontId="202" fillId="0" borderId="0" xfId="0" applyFont="1" applyAlignment="1">
      <alignment horizontal="left" vertical="center"/>
    </xf>
    <xf numFmtId="0" fontId="78" fillId="0" borderId="0" xfId="0" applyFont="1"/>
    <xf numFmtId="0" fontId="202" fillId="31" borderId="0" xfId="0" applyFont="1" applyFill="1" applyAlignment="1">
      <alignment horizontal="left" vertical="center"/>
    </xf>
    <xf numFmtId="0" fontId="78" fillId="0" borderId="0" xfId="0" applyFont="1" applyAlignment="1">
      <alignment horizontal="center" vertical="center"/>
    </xf>
    <xf numFmtId="0" fontId="78" fillId="0" borderId="0" xfId="0" applyFont="1" applyAlignment="1">
      <alignment horizontal="center" vertical="center" textRotation="255"/>
    </xf>
    <xf numFmtId="0" fontId="203" fillId="0" borderId="0" xfId="0" applyFont="1" applyAlignment="1">
      <alignment horizontal="center"/>
    </xf>
    <xf numFmtId="0" fontId="78" fillId="10" borderId="0" xfId="0" applyFont="1" applyFill="1" applyAlignment="1">
      <alignment horizontal="center" vertical="center" textRotation="255"/>
    </xf>
    <xf numFmtId="0" fontId="78" fillId="0" borderId="0" xfId="0" applyFont="1" applyAlignment="1">
      <alignment horizontal="center"/>
    </xf>
    <xf numFmtId="0" fontId="200" fillId="33" borderId="0" xfId="0" applyFont="1" applyFill="1" applyAlignment="1">
      <alignment horizontal="left" vertical="center"/>
    </xf>
    <xf numFmtId="0" fontId="202" fillId="10" borderId="0" xfId="0" applyFont="1" applyFill="1"/>
    <xf numFmtId="0" fontId="205" fillId="11" borderId="7" xfId="0" applyFont="1" applyFill="1" applyBorder="1" applyAlignment="1">
      <alignment vertical="center"/>
    </xf>
    <xf numFmtId="0" fontId="205" fillId="11" borderId="5" xfId="0" applyFont="1" applyFill="1" applyBorder="1" applyAlignment="1">
      <alignment vertical="center"/>
    </xf>
    <xf numFmtId="0" fontId="206" fillId="0" borderId="0" xfId="0" applyFont="1" applyAlignment="1">
      <alignment horizontal="left" vertical="center"/>
    </xf>
    <xf numFmtId="0" fontId="204" fillId="0" borderId="0" xfId="0" applyFont="1" applyAlignment="1">
      <alignment horizontal="center" vertical="center" textRotation="255"/>
    </xf>
    <xf numFmtId="0" fontId="207" fillId="0" borderId="0" xfId="0" applyFont="1" applyAlignment="1">
      <alignment horizontal="left" vertical="center"/>
    </xf>
    <xf numFmtId="0" fontId="204" fillId="32" borderId="0" xfId="0" applyFont="1" applyFill="1" applyAlignment="1">
      <alignment horizontal="center" vertical="center" textRotation="255"/>
    </xf>
    <xf numFmtId="0" fontId="208" fillId="10" borderId="0" xfId="0" applyFont="1" applyFill="1" applyAlignment="1">
      <alignment horizontal="left" vertical="center" textRotation="255"/>
    </xf>
    <xf numFmtId="0" fontId="209" fillId="0" borderId="0" xfId="0" applyFont="1" applyAlignment="1">
      <alignment horizontal="left" vertical="center"/>
    </xf>
    <xf numFmtId="14" fontId="0" fillId="0" borderId="0" xfId="0" applyNumberFormat="1" applyAlignment="1">
      <alignment horizontal="center"/>
    </xf>
    <xf numFmtId="0" fontId="210" fillId="38" borderId="22" xfId="0" applyFont="1" applyFill="1" applyBorder="1" applyAlignment="1">
      <alignment vertical="center"/>
    </xf>
    <xf numFmtId="0" fontId="42" fillId="32" borderId="7" xfId="0" applyFont="1" applyFill="1" applyBorder="1" applyAlignment="1">
      <alignment horizontal="left" vertical="center" wrapText="1" indent="4"/>
    </xf>
    <xf numFmtId="0" fontId="0" fillId="26" borderId="0" xfId="0" applyFill="1" applyAlignment="1">
      <alignment horizontal="left" indent="4"/>
    </xf>
    <xf numFmtId="0" fontId="0" fillId="0" borderId="0" xfId="0" applyAlignment="1">
      <alignment horizontal="left" indent="4"/>
    </xf>
    <xf numFmtId="0" fontId="104" fillId="0" borderId="0" xfId="0" applyFont="1" applyAlignment="1">
      <alignment vertical="center"/>
    </xf>
    <xf numFmtId="0" fontId="211" fillId="42" borderId="0" xfId="0" applyFont="1" applyFill="1"/>
    <xf numFmtId="0" fontId="104" fillId="0" borderId="0" xfId="0" applyFont="1"/>
    <xf numFmtId="0" fontId="104" fillId="11" borderId="0" xfId="0" applyFont="1" applyFill="1"/>
    <xf numFmtId="0" fontId="104" fillId="14" borderId="0" xfId="0" applyFont="1" applyFill="1" applyAlignment="1">
      <alignment horizontal="left" wrapText="1"/>
    </xf>
    <xf numFmtId="0" fontId="104" fillId="39" borderId="0" xfId="0" applyFont="1" applyFill="1"/>
    <xf numFmtId="0" fontId="104" fillId="31" borderId="0" xfId="0" applyFont="1" applyFill="1" applyAlignment="1">
      <alignment vertical="center"/>
    </xf>
    <xf numFmtId="0" fontId="104" fillId="11" borderId="0" xfId="0" applyFont="1" applyFill="1" applyAlignment="1">
      <alignment vertical="center"/>
    </xf>
    <xf numFmtId="0" fontId="104" fillId="0" borderId="0" xfId="0" applyFont="1" applyAlignment="1">
      <alignment horizontal="left" vertical="center" indent="15"/>
    </xf>
    <xf numFmtId="0" fontId="42" fillId="48" borderId="0" xfId="0" applyFont="1" applyFill="1" applyAlignment="1">
      <alignment horizontal="left" vertical="center"/>
    </xf>
    <xf numFmtId="0" fontId="211" fillId="14" borderId="0" xfId="0" applyFont="1" applyFill="1"/>
    <xf numFmtId="0" fontId="104" fillId="11" borderId="0" xfId="0" applyFont="1" applyFill="1" applyAlignment="1">
      <alignment horizontal="left"/>
    </xf>
    <xf numFmtId="0" fontId="104" fillId="0" borderId="0" xfId="0" applyFont="1" applyAlignment="1">
      <alignment horizontal="left"/>
    </xf>
    <xf numFmtId="0" fontId="190" fillId="11" borderId="0" xfId="0" applyFont="1" applyFill="1" applyAlignment="1">
      <alignment vertical="center"/>
    </xf>
    <xf numFmtId="0" fontId="90" fillId="0" borderId="2" xfId="0" applyFont="1" applyBorder="1" applyAlignment="1">
      <alignment vertical="center"/>
    </xf>
    <xf numFmtId="0" fontId="212" fillId="0" borderId="0" xfId="10" applyFont="1" applyAlignment="1">
      <alignment horizontal="left" indent="7"/>
    </xf>
    <xf numFmtId="0" fontId="104" fillId="10" borderId="0" xfId="0" applyFont="1" applyFill="1"/>
    <xf numFmtId="0" fontId="0" fillId="0" borderId="0" xfId="0" applyAlignment="1">
      <alignment horizontal="left" vertical="center" indent="3"/>
    </xf>
    <xf numFmtId="0" fontId="56" fillId="10" borderId="0" xfId="0" applyFont="1" applyFill="1" applyAlignment="1">
      <alignment horizontal="left" vertical="center"/>
    </xf>
    <xf numFmtId="0" fontId="199" fillId="0" borderId="0" xfId="0" applyFont="1" applyAlignment="1">
      <alignment horizontal="left" indent="8"/>
    </xf>
    <xf numFmtId="0" fontId="0" fillId="33" borderId="0" xfId="0" applyFill="1" applyAlignment="1">
      <alignment vertical="center"/>
    </xf>
    <xf numFmtId="0" fontId="211" fillId="9" borderId="0" xfId="0" applyFont="1" applyFill="1" applyAlignment="1">
      <alignment horizontal="left"/>
    </xf>
    <xf numFmtId="0" fontId="0" fillId="33" borderId="0" xfId="0" applyFill="1"/>
    <xf numFmtId="0" fontId="56" fillId="0" borderId="0" xfId="0" applyFont="1" applyAlignment="1">
      <alignment horizontal="left" indent="3"/>
    </xf>
    <xf numFmtId="0" fontId="215" fillId="10" borderId="0" xfId="0" applyFont="1" applyFill="1" applyAlignment="1">
      <alignment horizontal="left" vertical="center" indent="3"/>
    </xf>
    <xf numFmtId="0" fontId="210" fillId="38" borderId="20" xfId="0" applyFont="1" applyFill="1" applyBorder="1" applyAlignment="1">
      <alignment vertical="center"/>
    </xf>
    <xf numFmtId="0" fontId="104" fillId="22" borderId="0" xfId="0" applyFont="1" applyFill="1"/>
    <xf numFmtId="0" fontId="104" fillId="32" borderId="0" xfId="0" applyFont="1" applyFill="1"/>
    <xf numFmtId="0" fontId="104" fillId="29" borderId="0" xfId="0" applyFont="1" applyFill="1"/>
    <xf numFmtId="0" fontId="104" fillId="33" borderId="0" xfId="0" applyFont="1" applyFill="1" applyAlignment="1">
      <alignment horizontal="left" vertical="center" indent="1"/>
    </xf>
    <xf numFmtId="0" fontId="104" fillId="44" borderId="0" xfId="0" applyFont="1" applyFill="1" applyAlignment="1">
      <alignment horizontal="left" vertical="center" indent="1"/>
    </xf>
    <xf numFmtId="0" fontId="181" fillId="10" borderId="0" xfId="0" applyFont="1" applyFill="1" applyAlignment="1">
      <alignment horizontal="center" vertical="center"/>
    </xf>
    <xf numFmtId="0" fontId="44" fillId="11" borderId="0" xfId="0" applyFont="1" applyFill="1" applyAlignment="1">
      <alignment horizontal="left" vertical="center"/>
    </xf>
    <xf numFmtId="0" fontId="42" fillId="14" borderId="0" xfId="0" applyFont="1" applyFill="1" applyAlignment="1">
      <alignment horizontal="left" vertical="center"/>
    </xf>
    <xf numFmtId="0" fontId="104" fillId="0" borderId="0" xfId="0" applyFont="1" applyAlignment="1">
      <alignment horizontal="left" indent="1"/>
    </xf>
    <xf numFmtId="0" fontId="104" fillId="39" borderId="0" xfId="0" applyFont="1" applyFill="1" applyAlignment="1">
      <alignment horizontal="left" indent="1"/>
    </xf>
    <xf numFmtId="0" fontId="104" fillId="33" borderId="0" xfId="0" applyFont="1" applyFill="1"/>
    <xf numFmtId="0" fontId="0" fillId="10" borderId="0" xfId="0" applyFill="1" applyAlignment="1">
      <alignment horizontal="left"/>
    </xf>
    <xf numFmtId="0" fontId="122" fillId="0" borderId="0" xfId="0" applyFont="1" applyAlignment="1">
      <alignment horizontal="left"/>
    </xf>
    <xf numFmtId="0" fontId="216" fillId="27" borderId="0" xfId="0" applyFont="1" applyFill="1" applyAlignment="1">
      <alignment horizontal="left" vertical="center"/>
    </xf>
    <xf numFmtId="0" fontId="217" fillId="0" borderId="0" xfId="0" applyFont="1" applyAlignment="1">
      <alignment vertical="center"/>
    </xf>
    <xf numFmtId="0" fontId="218" fillId="27" borderId="0" xfId="0" applyFont="1" applyFill="1" applyAlignment="1">
      <alignment vertical="top" wrapText="1"/>
    </xf>
    <xf numFmtId="166" fontId="217" fillId="27" borderId="0" xfId="0" applyNumberFormat="1" applyFont="1" applyFill="1" applyAlignment="1">
      <alignment vertical="center"/>
    </xf>
    <xf numFmtId="0" fontId="219" fillId="0" borderId="4" xfId="0" applyFont="1" applyBorder="1" applyAlignment="1">
      <alignment vertical="center"/>
    </xf>
    <xf numFmtId="0" fontId="220" fillId="27" borderId="4" xfId="0" applyFont="1" applyFill="1" applyBorder="1" applyAlignment="1">
      <alignment vertical="center"/>
    </xf>
    <xf numFmtId="0" fontId="221" fillId="0" borderId="0" xfId="0" applyFont="1"/>
    <xf numFmtId="0" fontId="221" fillId="27" borderId="0" xfId="0" applyFont="1" applyFill="1"/>
    <xf numFmtId="0" fontId="220" fillId="14" borderId="6" xfId="0" applyFont="1" applyFill="1" applyBorder="1" applyAlignment="1">
      <alignment vertical="center"/>
    </xf>
    <xf numFmtId="0" fontId="220" fillId="0" borderId="6" xfId="0" applyFont="1" applyBorder="1" applyAlignment="1">
      <alignment vertical="center"/>
    </xf>
    <xf numFmtId="0" fontId="220" fillId="13" borderId="6" xfId="0" applyFont="1" applyFill="1" applyBorder="1" applyAlignment="1">
      <alignment vertical="center"/>
    </xf>
    <xf numFmtId="0" fontId="220" fillId="0" borderId="4" xfId="0" applyFont="1" applyBorder="1" applyAlignment="1">
      <alignment vertical="center"/>
    </xf>
    <xf numFmtId="0" fontId="220" fillId="13" borderId="4" xfId="0" applyFont="1" applyFill="1" applyBorder="1" applyAlignment="1">
      <alignment vertical="center"/>
    </xf>
    <xf numFmtId="0" fontId="220" fillId="0" borderId="4" xfId="0" applyFont="1" applyBorder="1" applyAlignment="1">
      <alignment horizontal="left" vertical="center"/>
    </xf>
    <xf numFmtId="0" fontId="221" fillId="13" borderId="11" xfId="0" applyFont="1" applyFill="1" applyBorder="1" applyAlignment="1">
      <alignment horizontal="left" vertical="center"/>
    </xf>
    <xf numFmtId="0" fontId="220" fillId="0" borderId="11" xfId="0" applyFont="1" applyBorder="1" applyAlignment="1">
      <alignment horizontal="left" vertical="center"/>
    </xf>
    <xf numFmtId="0" fontId="220" fillId="0" borderId="0" xfId="0" applyFont="1" applyAlignment="1">
      <alignment horizontal="left" vertical="center"/>
    </xf>
    <xf numFmtId="0" fontId="221" fillId="14" borderId="0" xfId="0" applyFont="1" applyFill="1"/>
    <xf numFmtId="0" fontId="192" fillId="14" borderId="0" xfId="0" applyFont="1" applyFill="1" applyAlignment="1">
      <alignment vertical="center"/>
    </xf>
    <xf numFmtId="0" fontId="136" fillId="0" borderId="0" xfId="0" applyFont="1" applyAlignment="1">
      <alignment vertical="center"/>
    </xf>
    <xf numFmtId="0" fontId="136" fillId="37" borderId="0" xfId="0" applyFont="1" applyFill="1" applyAlignment="1">
      <alignment vertical="center"/>
    </xf>
    <xf numFmtId="0" fontId="220" fillId="0" borderId="0" xfId="0" applyFont="1" applyAlignment="1">
      <alignment vertical="center"/>
    </xf>
    <xf numFmtId="0" fontId="217" fillId="37" borderId="0" xfId="0" applyFont="1" applyFill="1" applyAlignment="1">
      <alignment vertical="center"/>
    </xf>
    <xf numFmtId="0" fontId="220" fillId="37" borderId="0" xfId="0" applyFont="1" applyFill="1" applyAlignment="1">
      <alignment vertical="center"/>
    </xf>
    <xf numFmtId="0" fontId="220" fillId="0" borderId="0" xfId="0" applyFont="1"/>
    <xf numFmtId="0" fontId="192" fillId="40" borderId="0" xfId="0" applyFont="1" applyFill="1" applyAlignment="1">
      <alignment horizontal="left" vertical="center"/>
    </xf>
    <xf numFmtId="0" fontId="222" fillId="14" borderId="3" xfId="0" applyFont="1" applyFill="1" applyBorder="1" applyAlignment="1">
      <alignment horizontal="center" vertical="center"/>
    </xf>
    <xf numFmtId="0" fontId="217" fillId="0" borderId="4" xfId="0" applyFont="1" applyBorder="1" applyAlignment="1">
      <alignment vertical="center"/>
    </xf>
    <xf numFmtId="0" fontId="217" fillId="13" borderId="4" xfId="0" applyFont="1" applyFill="1" applyBorder="1" applyAlignment="1">
      <alignment vertical="center"/>
    </xf>
    <xf numFmtId="0" fontId="223" fillId="0" borderId="4" xfId="0" applyFont="1" applyBorder="1" applyAlignment="1">
      <alignment horizontal="left" vertical="center"/>
    </xf>
    <xf numFmtId="0" fontId="224" fillId="14" borderId="0" xfId="0" applyFont="1" applyFill="1" applyAlignment="1">
      <alignment horizontal="left"/>
    </xf>
    <xf numFmtId="0" fontId="220" fillId="13" borderId="12" xfId="0" applyFont="1" applyFill="1" applyBorder="1" applyAlignment="1">
      <alignment horizontal="left"/>
    </xf>
    <xf numFmtId="0" fontId="220" fillId="0" borderId="6" xfId="0" applyFont="1" applyBorder="1" applyAlignment="1">
      <alignment horizontal="left"/>
    </xf>
    <xf numFmtId="0" fontId="220" fillId="13" borderId="6" xfId="0" applyFont="1" applyFill="1" applyBorder="1" applyAlignment="1">
      <alignment horizontal="left"/>
    </xf>
    <xf numFmtId="0" fontId="220" fillId="0" borderId="4" xfId="0" applyFont="1" applyBorder="1" applyAlignment="1">
      <alignment horizontal="left"/>
    </xf>
    <xf numFmtId="0" fontId="220" fillId="13" borderId="4" xfId="0" applyFont="1" applyFill="1" applyBorder="1" applyAlignment="1">
      <alignment horizontal="left"/>
    </xf>
    <xf numFmtId="0" fontId="225" fillId="13" borderId="6" xfId="0" applyFont="1" applyFill="1" applyBorder="1" applyAlignment="1">
      <alignment horizontal="left"/>
    </xf>
    <xf numFmtId="0" fontId="220" fillId="36" borderId="0" xfId="0" applyFont="1" applyFill="1" applyAlignment="1">
      <alignment horizontal="left" wrapText="1"/>
    </xf>
    <xf numFmtId="0" fontId="226" fillId="0" borderId="0" xfId="0" applyFont="1"/>
    <xf numFmtId="14" fontId="221" fillId="0" borderId="0" xfId="0" applyNumberFormat="1" applyFont="1"/>
    <xf numFmtId="0" fontId="227" fillId="0" borderId="0" xfId="0" applyFont="1" applyAlignment="1">
      <alignment horizontal="left" vertical="center"/>
    </xf>
    <xf numFmtId="0" fontId="228" fillId="0" borderId="0" xfId="0" applyFont="1" applyAlignment="1">
      <alignment horizontal="left" vertical="center"/>
    </xf>
    <xf numFmtId="0" fontId="229" fillId="0" borderId="0" xfId="0" applyFont="1" applyAlignment="1">
      <alignment horizontal="left" vertical="center"/>
    </xf>
    <xf numFmtId="0" fontId="230" fillId="0" borderId="0" xfId="0" applyFont="1" applyAlignment="1">
      <alignment horizontal="left" vertical="center"/>
    </xf>
    <xf numFmtId="0" fontId="231" fillId="0" borderId="0" xfId="0" applyFont="1" applyAlignment="1">
      <alignment horizontal="left" vertical="center"/>
    </xf>
    <xf numFmtId="43" fontId="78" fillId="0" borderId="0" xfId="0" applyNumberFormat="1" applyFont="1" applyAlignment="1">
      <alignment horizontal="left"/>
    </xf>
    <xf numFmtId="165" fontId="233" fillId="16" borderId="0" xfId="43" applyNumberFormat="1" applyFont="1" applyFill="1" applyAlignment="1">
      <alignment vertical="center"/>
    </xf>
    <xf numFmtId="165" fontId="189" fillId="39" borderId="0" xfId="43" applyNumberFormat="1" applyFont="1" applyFill="1" applyAlignment="1">
      <alignment horizontal="left" vertical="center" indent="2"/>
    </xf>
    <xf numFmtId="0" fontId="131" fillId="0" borderId="0" xfId="0" applyFont="1" applyAlignment="1">
      <alignment horizontal="center" vertical="center" textRotation="255" wrapText="1"/>
    </xf>
    <xf numFmtId="165" fontId="95" fillId="14" borderId="0" xfId="0" applyNumberFormat="1" applyFont="1" applyFill="1" applyAlignment="1">
      <alignment horizontal="left" vertical="center" indent="2"/>
    </xf>
    <xf numFmtId="165" fontId="236" fillId="49" borderId="0" xfId="43" applyNumberFormat="1" applyFont="1" applyFill="1" applyAlignment="1">
      <alignment horizontal="center" vertical="center"/>
    </xf>
    <xf numFmtId="0" fontId="25" fillId="0" borderId="0" xfId="0" applyFont="1" applyAlignment="1">
      <alignment vertical="center"/>
    </xf>
    <xf numFmtId="165" fontId="185" fillId="0" borderId="0" xfId="0" applyNumberFormat="1" applyFont="1"/>
    <xf numFmtId="0" fontId="39" fillId="0" borderId="19" xfId="0" applyFont="1" applyBorder="1" applyAlignment="1">
      <alignment vertical="center" wrapText="1"/>
    </xf>
    <xf numFmtId="0" fontId="39" fillId="0" borderId="19" xfId="0" applyFont="1" applyBorder="1" applyAlignment="1">
      <alignment vertical="center"/>
    </xf>
    <xf numFmtId="0" fontId="66" fillId="0" borderId="19" xfId="0" applyFont="1" applyBorder="1" applyAlignment="1">
      <alignment vertical="center"/>
    </xf>
    <xf numFmtId="0" fontId="58" fillId="0" borderId="0" xfId="0" applyFont="1" applyAlignment="1">
      <alignment horizontal="right" vertical="top"/>
    </xf>
    <xf numFmtId="0" fontId="24" fillId="34" borderId="0" xfId="0" applyFont="1" applyFill="1"/>
    <xf numFmtId="0" fontId="89" fillId="0" borderId="21" xfId="0" applyFont="1" applyBorder="1" applyAlignment="1">
      <alignment vertical="top"/>
    </xf>
    <xf numFmtId="0" fontId="58" fillId="0" borderId="0" xfId="0" applyFont="1" applyAlignment="1">
      <alignment vertical="top"/>
    </xf>
    <xf numFmtId="0" fontId="58" fillId="0" borderId="0" xfId="0" applyFont="1" applyAlignment="1">
      <alignment horizontal="center"/>
    </xf>
    <xf numFmtId="0" fontId="240" fillId="0" borderId="0" xfId="0" applyFont="1" applyAlignment="1">
      <alignment horizontal="left" vertical="center" wrapText="1"/>
    </xf>
    <xf numFmtId="0" fontId="241" fillId="0" borderId="0" xfId="0" applyFont="1" applyAlignment="1">
      <alignment vertical="center"/>
    </xf>
    <xf numFmtId="0" fontId="242" fillId="0" borderId="29" xfId="0" applyFont="1" applyBorder="1" applyAlignment="1">
      <alignment vertical="center" wrapText="1"/>
    </xf>
    <xf numFmtId="0" fontId="241" fillId="0" borderId="29" xfId="0" applyFont="1" applyBorder="1" applyAlignment="1">
      <alignment vertical="center" wrapText="1"/>
    </xf>
    <xf numFmtId="0" fontId="243" fillId="0" borderId="0" xfId="0" applyFont="1" applyAlignment="1">
      <alignment horizontal="left" vertical="top" wrapText="1" indent="1"/>
    </xf>
    <xf numFmtId="0" fontId="241" fillId="0" borderId="0" xfId="0" applyFont="1" applyAlignment="1">
      <alignment vertical="center" wrapText="1"/>
    </xf>
    <xf numFmtId="0" fontId="251" fillId="0" borderId="0" xfId="0" applyFont="1" applyAlignment="1">
      <alignment horizontal="left" vertical="top" wrapText="1" indent="1"/>
    </xf>
    <xf numFmtId="43" fontId="252" fillId="0" borderId="1" xfId="0" applyNumberFormat="1" applyFont="1" applyBorder="1" applyAlignment="1">
      <alignment vertical="center"/>
    </xf>
    <xf numFmtId="43" fontId="252" fillId="10" borderId="9" xfId="0" applyNumberFormat="1" applyFont="1" applyFill="1" applyBorder="1" applyAlignment="1">
      <alignment vertical="center"/>
    </xf>
    <xf numFmtId="43" fontId="252" fillId="0" borderId="9" xfId="0" applyNumberFormat="1" applyFont="1" applyBorder="1" applyAlignment="1">
      <alignment vertical="center"/>
    </xf>
    <xf numFmtId="0" fontId="253" fillId="40" borderId="0" xfId="0" applyFont="1" applyFill="1" applyAlignment="1">
      <alignment horizontal="left" vertical="center" wrapText="1"/>
    </xf>
    <xf numFmtId="0" fontId="192" fillId="40" borderId="0" xfId="0" applyFont="1" applyFill="1" applyAlignment="1">
      <alignment horizontal="left" vertical="center" wrapText="1"/>
    </xf>
    <xf numFmtId="0" fontId="254" fillId="40" borderId="0" xfId="0" applyFont="1" applyFill="1" applyAlignment="1">
      <alignment horizontal="left" vertical="center" wrapText="1"/>
    </xf>
    <xf numFmtId="0" fontId="255" fillId="0" borderId="0" xfId="0" applyFont="1" applyAlignment="1">
      <alignment vertical="center" wrapText="1"/>
    </xf>
    <xf numFmtId="166" fontId="42" fillId="0" borderId="0" xfId="0" applyNumberFormat="1" applyFont="1"/>
    <xf numFmtId="0" fontId="257" fillId="0" borderId="0" xfId="0" applyFont="1" applyAlignment="1">
      <alignment vertical="center" wrapText="1"/>
    </xf>
    <xf numFmtId="0" fontId="43" fillId="0" borderId="0" xfId="31" applyAlignment="1">
      <alignment vertical="center" wrapText="1"/>
    </xf>
    <xf numFmtId="0" fontId="258" fillId="0" borderId="0" xfId="0" applyFont="1"/>
    <xf numFmtId="0" fontId="257" fillId="0" borderId="0" xfId="0" applyFont="1" applyAlignment="1">
      <alignment vertical="center"/>
    </xf>
    <xf numFmtId="0" fontId="258" fillId="0" borderId="0" xfId="0" applyFont="1" applyAlignment="1">
      <alignment vertical="center"/>
    </xf>
    <xf numFmtId="0" fontId="257" fillId="0" borderId="0" xfId="0" applyFont="1" applyAlignment="1">
      <alignment horizontal="left" vertical="center"/>
    </xf>
    <xf numFmtId="0" fontId="178" fillId="0" borderId="0" xfId="0" applyFont="1"/>
    <xf numFmtId="0" fontId="20" fillId="0" borderId="0" xfId="0" applyFont="1" applyAlignment="1">
      <alignment vertical="center" wrapText="1"/>
    </xf>
    <xf numFmtId="0" fontId="20" fillId="0" borderId="0" xfId="0" applyFont="1" applyAlignment="1">
      <alignment vertical="top"/>
    </xf>
    <xf numFmtId="0" fontId="70" fillId="0" borderId="0" xfId="0" applyFont="1" applyAlignment="1">
      <alignment vertical="center"/>
    </xf>
    <xf numFmtId="0" fontId="258" fillId="0" borderId="0" xfId="0" applyFont="1" applyAlignment="1">
      <alignment vertical="center" wrapText="1"/>
    </xf>
    <xf numFmtId="0" fontId="58" fillId="10" borderId="0" xfId="0" applyFont="1" applyFill="1"/>
    <xf numFmtId="0" fontId="261" fillId="0" borderId="0" xfId="0" applyFont="1" applyAlignment="1">
      <alignment horizontal="center" vertical="center" wrapText="1"/>
    </xf>
    <xf numFmtId="0" fontId="25" fillId="0" borderId="0" xfId="0" applyFont="1"/>
    <xf numFmtId="0" fontId="92" fillId="0" borderId="0" xfId="0" applyFont="1"/>
    <xf numFmtId="0" fontId="89" fillId="0" borderId="0" xfId="0" applyFont="1" applyAlignment="1">
      <alignment horizontal="left" vertical="center"/>
    </xf>
    <xf numFmtId="0" fontId="181" fillId="0" borderId="0" xfId="0" applyFont="1"/>
    <xf numFmtId="165" fontId="236" fillId="10" borderId="0" xfId="43" applyNumberFormat="1" applyFont="1" applyFill="1" applyAlignment="1"/>
    <xf numFmtId="0" fontId="183" fillId="0" borderId="0" xfId="0" applyFont="1" applyAlignment="1">
      <alignment horizontal="center"/>
    </xf>
    <xf numFmtId="0" fontId="235" fillId="0" borderId="0" xfId="0" applyFont="1" applyAlignment="1">
      <alignment horizontal="center" vertical="center"/>
    </xf>
    <xf numFmtId="0" fontId="261" fillId="0" borderId="0" xfId="0" applyFont="1" applyAlignment="1">
      <alignment horizontal="center" vertical="center"/>
    </xf>
    <xf numFmtId="165" fontId="195" fillId="9" borderId="0" xfId="0" applyNumberFormat="1" applyFont="1" applyFill="1"/>
    <xf numFmtId="165" fontId="185" fillId="10" borderId="0" xfId="0" applyNumberFormat="1" applyFont="1" applyFill="1"/>
    <xf numFmtId="0" fontId="58" fillId="51" borderId="0" xfId="0" applyFont="1" applyFill="1"/>
    <xf numFmtId="165" fontId="0" fillId="0" borderId="0" xfId="0" applyNumberFormat="1"/>
    <xf numFmtId="0" fontId="183" fillId="0" borderId="0" xfId="0" applyFont="1" applyAlignment="1">
      <alignment horizontal="center" wrapText="1"/>
    </xf>
    <xf numFmtId="0" fontId="261" fillId="0" borderId="0" xfId="0" applyFont="1" applyAlignment="1">
      <alignment horizontal="center" wrapText="1"/>
    </xf>
    <xf numFmtId="0" fontId="261" fillId="33" borderId="0" xfId="0" applyFont="1" applyFill="1" applyAlignment="1">
      <alignment horizontal="center" vertical="center" wrapText="1"/>
    </xf>
    <xf numFmtId="0" fontId="261" fillId="33" borderId="0" xfId="0" applyFont="1" applyFill="1" applyAlignment="1">
      <alignment horizontal="center" vertical="center"/>
    </xf>
    <xf numFmtId="0" fontId="261" fillId="22" borderId="0" xfId="0" applyFont="1" applyFill="1" applyAlignment="1">
      <alignment horizontal="center" vertical="center"/>
    </xf>
    <xf numFmtId="0" fontId="263" fillId="0" borderId="0" xfId="0" applyFont="1" applyAlignment="1">
      <alignment vertical="center"/>
    </xf>
    <xf numFmtId="0" fontId="264" fillId="0" borderId="0" xfId="0" applyFont="1" applyAlignment="1">
      <alignment vertical="center" wrapText="1"/>
    </xf>
    <xf numFmtId="0" fontId="264" fillId="52" borderId="0" xfId="0" applyFont="1" applyFill="1" applyAlignment="1">
      <alignment vertical="center" wrapText="1"/>
    </xf>
    <xf numFmtId="0" fontId="265" fillId="0" borderId="0" xfId="0" applyFont="1" applyAlignment="1">
      <alignment horizontal="right" vertical="center" indent="6"/>
    </xf>
    <xf numFmtId="0" fontId="264" fillId="52" borderId="0" xfId="0" quotePrefix="1" applyFont="1" applyFill="1" applyAlignment="1">
      <alignment vertical="center"/>
    </xf>
    <xf numFmtId="0" fontId="264" fillId="0" borderId="0" xfId="0" applyFont="1" applyAlignment="1">
      <alignment vertical="center"/>
    </xf>
    <xf numFmtId="0" fontId="256" fillId="0" borderId="0" xfId="0" applyFont="1" applyAlignment="1">
      <alignment vertical="center"/>
    </xf>
    <xf numFmtId="0" fontId="264" fillId="0" borderId="0" xfId="0" quotePrefix="1" applyFont="1" applyAlignment="1">
      <alignment vertical="center"/>
    </xf>
    <xf numFmtId="0" fontId="0" fillId="53" borderId="0" xfId="0" applyFill="1" applyAlignment="1">
      <alignment vertical="center"/>
    </xf>
    <xf numFmtId="0" fontId="0" fillId="54" borderId="0" xfId="0" applyFill="1"/>
    <xf numFmtId="0" fontId="256" fillId="0" borderId="0" xfId="0" applyFont="1" applyAlignment="1">
      <alignment vertical="center" wrapText="1"/>
    </xf>
    <xf numFmtId="0" fontId="0" fillId="24" borderId="0" xfId="0" applyFill="1"/>
    <xf numFmtId="0" fontId="0" fillId="55" borderId="0" xfId="0" applyFill="1" applyAlignment="1">
      <alignment vertical="center"/>
    </xf>
    <xf numFmtId="0" fontId="0" fillId="56" borderId="0" xfId="0" applyFill="1" applyAlignment="1">
      <alignment vertical="center"/>
    </xf>
    <xf numFmtId="0" fontId="266" fillId="0" borderId="0" xfId="0" applyFont="1" applyAlignment="1">
      <alignment vertical="center" wrapText="1"/>
    </xf>
    <xf numFmtId="0" fontId="0" fillId="24" borderId="0" xfId="0" applyFill="1" applyAlignment="1">
      <alignment vertical="center"/>
    </xf>
    <xf numFmtId="0" fontId="0" fillId="54" borderId="0" xfId="0" applyFill="1" applyAlignment="1">
      <alignment vertical="center"/>
    </xf>
    <xf numFmtId="0" fontId="0" fillId="0" borderId="0" xfId="0" applyAlignment="1">
      <alignment vertical="center" wrapText="1"/>
    </xf>
    <xf numFmtId="0" fontId="0" fillId="0" borderId="0" xfId="0" applyAlignment="1">
      <alignment horizontal="left" vertical="center"/>
    </xf>
    <xf numFmtId="0" fontId="267" fillId="0" borderId="0" xfId="0" applyFont="1"/>
    <xf numFmtId="0" fontId="42" fillId="33" borderId="0" xfId="0" applyFont="1" applyFill="1" applyAlignment="1">
      <alignment vertical="center"/>
    </xf>
    <xf numFmtId="15" fontId="42" fillId="0" borderId="0" xfId="0" applyNumberFormat="1" applyFont="1"/>
    <xf numFmtId="0" fontId="42" fillId="0" borderId="6" xfId="0" applyFont="1" applyBorder="1" applyAlignment="1">
      <alignment horizontal="left" vertical="center"/>
    </xf>
    <xf numFmtId="0" fontId="42" fillId="13" borderId="6" xfId="0" applyFont="1" applyFill="1" applyBorder="1" applyAlignment="1">
      <alignment horizontal="left" vertical="center"/>
    </xf>
    <xf numFmtId="0" fontId="268" fillId="0" borderId="0" xfId="0" applyFont="1" applyAlignment="1">
      <alignment vertical="center"/>
    </xf>
    <xf numFmtId="0" fontId="42" fillId="36" borderId="0" xfId="0" applyFont="1" applyFill="1" applyAlignment="1">
      <alignment horizontal="left" vertical="center" wrapText="1"/>
    </xf>
    <xf numFmtId="0" fontId="260" fillId="0" borderId="0" xfId="0" applyFont="1"/>
    <xf numFmtId="0" fontId="259" fillId="0" borderId="0" xfId="0" applyFont="1" applyAlignment="1">
      <alignment horizontal="left" vertical="center"/>
    </xf>
    <xf numFmtId="0" fontId="259" fillId="33" borderId="0" xfId="0" applyFont="1" applyFill="1" applyAlignment="1">
      <alignment horizontal="left" vertical="center"/>
    </xf>
    <xf numFmtId="0" fontId="43" fillId="0" borderId="0" xfId="31"/>
    <xf numFmtId="0" fontId="259" fillId="40" borderId="0" xfId="0" applyFont="1" applyFill="1" applyAlignment="1">
      <alignment horizontal="center" vertical="center"/>
    </xf>
    <xf numFmtId="0" fontId="0" fillId="0" borderId="0" xfId="0" quotePrefix="1"/>
    <xf numFmtId="0" fontId="21" fillId="0" borderId="16" xfId="0" applyFont="1" applyBorder="1" applyAlignment="1">
      <alignment horizontal="center"/>
    </xf>
    <xf numFmtId="0" fontId="21" fillId="0" borderId="17" xfId="0" applyFont="1" applyBorder="1" applyAlignment="1">
      <alignment horizontal="center"/>
    </xf>
    <xf numFmtId="165" fontId="0" fillId="33" borderId="0" xfId="0" applyNumberFormat="1" applyFill="1"/>
    <xf numFmtId="0" fontId="21" fillId="9" borderId="16" xfId="0" applyFont="1" applyFill="1" applyBorder="1" applyAlignment="1">
      <alignment horizontal="center"/>
    </xf>
    <xf numFmtId="0" fontId="21" fillId="9" borderId="17" xfId="0" applyFont="1" applyFill="1" applyBorder="1" applyAlignment="1">
      <alignment horizontal="center"/>
    </xf>
    <xf numFmtId="0" fontId="40" fillId="0" borderId="0" xfId="0" applyFont="1" applyAlignment="1">
      <alignment horizontal="left" vertical="center"/>
    </xf>
    <xf numFmtId="0" fontId="141" fillId="0" borderId="0" xfId="0" applyFont="1" applyAlignment="1">
      <alignment horizontal="center" vertical="center" wrapText="1"/>
    </xf>
    <xf numFmtId="0" fontId="259" fillId="42" borderId="0" xfId="0" applyFont="1" applyFill="1" applyAlignment="1">
      <alignment horizontal="left" vertical="center" indent="2"/>
    </xf>
    <xf numFmtId="0" fontId="259" fillId="42" borderId="0" xfId="0" applyFont="1" applyFill="1" applyAlignment="1">
      <alignment horizontal="left" vertical="center"/>
    </xf>
    <xf numFmtId="167" fontId="21" fillId="0" borderId="0" xfId="0" applyNumberFormat="1" applyFont="1" applyAlignment="1">
      <alignment horizontal="center"/>
    </xf>
    <xf numFmtId="0" fontId="0" fillId="42" borderId="0" xfId="0" applyFill="1" applyAlignment="1">
      <alignment horizontal="left" vertical="center" indent="2"/>
    </xf>
    <xf numFmtId="0" fontId="259" fillId="42" borderId="0" xfId="0" applyFont="1" applyFill="1" applyAlignment="1">
      <alignment horizontal="center" vertical="center"/>
    </xf>
    <xf numFmtId="165" fontId="0" fillId="0" borderId="0" xfId="0" applyNumberFormat="1" applyAlignment="1">
      <alignment horizontal="left"/>
    </xf>
    <xf numFmtId="165" fontId="42" fillId="0" borderId="0" xfId="0" applyNumberFormat="1" applyFont="1" applyAlignment="1">
      <alignment horizontal="left"/>
    </xf>
    <xf numFmtId="0" fontId="20" fillId="0" borderId="0" xfId="0" applyFont="1" applyAlignment="1">
      <alignment horizontal="left" vertical="center"/>
    </xf>
    <xf numFmtId="0" fontId="134" fillId="0" borderId="0" xfId="0" applyFont="1"/>
    <xf numFmtId="0" fontId="232" fillId="0" borderId="19" xfId="0" applyFont="1" applyBorder="1" applyAlignment="1">
      <alignment horizontal="left"/>
    </xf>
    <xf numFmtId="0" fontId="169" fillId="0" borderId="19" xfId="0" applyFont="1" applyBorder="1" applyAlignment="1">
      <alignment horizontal="left"/>
    </xf>
    <xf numFmtId="0" fontId="270" fillId="0" borderId="0" xfId="0" applyFont="1" applyAlignment="1">
      <alignment horizontal="left" indent="4"/>
    </xf>
    <xf numFmtId="0" fontId="270" fillId="0" borderId="0" xfId="0" applyFont="1"/>
    <xf numFmtId="0" fontId="134" fillId="0" borderId="19" xfId="0" applyFont="1" applyBorder="1" applyAlignment="1">
      <alignment horizontal="left"/>
    </xf>
    <xf numFmtId="0" fontId="8" fillId="0" borderId="30" xfId="0" applyFont="1" applyBorder="1" applyAlignment="1">
      <alignment horizontal="center"/>
    </xf>
    <xf numFmtId="0" fontId="8" fillId="57" borderId="0" xfId="0" applyFont="1" applyFill="1" applyAlignment="1">
      <alignment horizontal="center"/>
    </xf>
    <xf numFmtId="0" fontId="180" fillId="57" borderId="0" xfId="0" applyFont="1" applyFill="1"/>
    <xf numFmtId="0" fontId="85" fillId="57" borderId="0" xfId="0" applyFont="1" applyFill="1"/>
    <xf numFmtId="0" fontId="0" fillId="58" borderId="0" xfId="0" applyFill="1"/>
    <xf numFmtId="0" fontId="85" fillId="58" borderId="0" xfId="0" applyFont="1" applyFill="1"/>
    <xf numFmtId="0" fontId="181" fillId="39" borderId="0" xfId="0" applyFont="1" applyFill="1"/>
    <xf numFmtId="0" fontId="101" fillId="0" borderId="0" xfId="0" applyFont="1"/>
    <xf numFmtId="0" fontId="22" fillId="33" borderId="0" xfId="0" applyFont="1" applyFill="1"/>
    <xf numFmtId="0" fontId="101" fillId="39" borderId="0" xfId="0" applyFont="1" applyFill="1"/>
    <xf numFmtId="0" fontId="101" fillId="58" borderId="0" xfId="0" applyFont="1" applyFill="1"/>
    <xf numFmtId="0" fontId="42" fillId="39" borderId="0" xfId="0" applyFont="1" applyFill="1" applyAlignment="1">
      <alignment horizontal="left" indent="9"/>
    </xf>
    <xf numFmtId="0" fontId="42" fillId="58" borderId="0" xfId="0" applyFont="1" applyFill="1" applyAlignment="1">
      <alignment horizontal="left" indent="9"/>
    </xf>
    <xf numFmtId="0" fontId="20" fillId="33" borderId="0" xfId="0" applyFont="1" applyFill="1" applyAlignment="1">
      <alignment horizontal="left" indent="1"/>
    </xf>
    <xf numFmtId="0" fontId="42" fillId="39" borderId="0" xfId="0" applyFont="1" applyFill="1"/>
    <xf numFmtId="0" fontId="20" fillId="39" borderId="0" xfId="0" applyFont="1" applyFill="1" applyAlignment="1">
      <alignment horizontal="left" indent="1"/>
    </xf>
    <xf numFmtId="0" fontId="101" fillId="0" borderId="0" xfId="0" applyFont="1" applyAlignment="1">
      <alignment horizontal="left"/>
    </xf>
    <xf numFmtId="0" fontId="20" fillId="0" borderId="0" xfId="0" applyFont="1" applyAlignment="1">
      <alignment horizontal="left"/>
    </xf>
    <xf numFmtId="0" fontId="85" fillId="39" borderId="0" xfId="0" applyFont="1" applyFill="1"/>
    <xf numFmtId="0" fontId="259" fillId="0" borderId="0" xfId="0" applyFont="1" applyAlignment="1">
      <alignment vertical="center" wrapText="1"/>
    </xf>
    <xf numFmtId="0" fontId="259" fillId="0" borderId="0" xfId="0" applyFont="1" applyAlignment="1">
      <alignment vertical="center"/>
    </xf>
    <xf numFmtId="0" fontId="141" fillId="22" borderId="0" xfId="0" applyFont="1" applyFill="1" applyAlignment="1">
      <alignment horizontal="left"/>
    </xf>
    <xf numFmtId="167" fontId="0" fillId="0" borderId="0" xfId="0" applyNumberFormat="1" applyAlignment="1">
      <alignment horizontal="left"/>
    </xf>
    <xf numFmtId="167" fontId="259" fillId="0" borderId="0" xfId="0" applyNumberFormat="1" applyFont="1" applyAlignment="1">
      <alignment horizontal="left" vertical="center"/>
    </xf>
    <xf numFmtId="0" fontId="118" fillId="0" borderId="0" xfId="0" applyFont="1"/>
    <xf numFmtId="0" fontId="141" fillId="22" borderId="0" xfId="0" applyFont="1" applyFill="1" applyAlignment="1">
      <alignment horizontal="left" vertical="center"/>
    </xf>
    <xf numFmtId="167" fontId="21" fillId="0" borderId="0" xfId="0" quotePrefix="1" applyNumberFormat="1" applyFont="1" applyAlignment="1">
      <alignment horizontal="center"/>
    </xf>
    <xf numFmtId="0" fontId="271" fillId="0" borderId="0" xfId="0" applyFont="1"/>
    <xf numFmtId="0" fontId="272" fillId="0" borderId="0" xfId="0" applyFont="1" applyAlignment="1">
      <alignment horizontal="left" vertical="center"/>
    </xf>
    <xf numFmtId="0" fontId="273" fillId="0" borderId="0" xfId="0" applyFont="1"/>
    <xf numFmtId="0" fontId="43" fillId="0" borderId="0" xfId="31" applyAlignment="1">
      <alignment horizontal="center"/>
    </xf>
    <xf numFmtId="0" fontId="274" fillId="0" borderId="0" xfId="0" applyFont="1"/>
    <xf numFmtId="0" fontId="275" fillId="0" borderId="0" xfId="0" applyFont="1"/>
    <xf numFmtId="0" fontId="51" fillId="45" borderId="0" xfId="0" applyFont="1" applyFill="1"/>
    <xf numFmtId="0" fontId="51" fillId="33" borderId="0" xfId="0" applyFont="1" applyFill="1" applyAlignment="1">
      <alignment horizontal="center"/>
    </xf>
    <xf numFmtId="0" fontId="8" fillId="33" borderId="0" xfId="0" applyFont="1" applyFill="1" applyAlignment="1">
      <alignment horizontal="center"/>
    </xf>
    <xf numFmtId="164" fontId="55" fillId="0" borderId="0" xfId="0" applyNumberFormat="1" applyFont="1" applyAlignment="1">
      <alignment horizontal="left" vertical="center"/>
    </xf>
    <xf numFmtId="14" fontId="55" fillId="0" borderId="0" xfId="0" applyNumberFormat="1" applyFont="1" applyAlignment="1">
      <alignment horizontal="left" vertical="center"/>
    </xf>
    <xf numFmtId="166" fontId="55" fillId="0" borderId="0" xfId="0" applyNumberFormat="1" applyFont="1" applyAlignment="1">
      <alignment horizontal="left" vertical="center"/>
    </xf>
    <xf numFmtId="14" fontId="259" fillId="10" borderId="0" xfId="0" applyNumberFormat="1" applyFont="1" applyFill="1" applyAlignment="1">
      <alignment horizontal="center" vertical="center"/>
    </xf>
    <xf numFmtId="165" fontId="197" fillId="0" borderId="0" xfId="43" applyNumberFormat="1" applyFont="1" applyAlignment="1">
      <alignment horizontal="center" vertical="center"/>
    </xf>
    <xf numFmtId="44" fontId="55" fillId="0" borderId="0" xfId="48" applyFont="1" applyAlignment="1">
      <alignment horizontal="left" vertical="center"/>
    </xf>
    <xf numFmtId="0" fontId="276" fillId="33" borderId="0" xfId="0" quotePrefix="1" applyFont="1" applyFill="1" applyAlignment="1">
      <alignment horizontal="center" vertical="center"/>
    </xf>
    <xf numFmtId="0" fontId="70" fillId="0" borderId="0" xfId="0" applyFont="1" applyAlignment="1">
      <alignment vertical="center" wrapText="1"/>
    </xf>
    <xf numFmtId="0" fontId="10" fillId="0" borderId="0" xfId="21" applyFill="1" applyAlignment="1" applyProtection="1">
      <alignment vertical="center"/>
    </xf>
    <xf numFmtId="166" fontId="70" fillId="0" borderId="0" xfId="0" applyNumberFormat="1" applyFont="1" applyAlignment="1">
      <alignment vertical="center"/>
    </xf>
    <xf numFmtId="0" fontId="43" fillId="0" borderId="0" xfId="31" applyAlignment="1">
      <alignment vertical="center"/>
    </xf>
    <xf numFmtId="0" fontId="55" fillId="0" borderId="0" xfId="0" quotePrefix="1" applyFont="1" applyAlignment="1">
      <alignment horizontal="left" vertical="center"/>
    </xf>
    <xf numFmtId="166" fontId="1" fillId="0" borderId="0" xfId="0" applyNumberFormat="1" applyFont="1"/>
    <xf numFmtId="0" fontId="135" fillId="33" borderId="0" xfId="0" applyFont="1" applyFill="1" applyAlignment="1">
      <alignment horizontal="center"/>
    </xf>
    <xf numFmtId="166" fontId="257" fillId="0" borderId="0" xfId="0" applyNumberFormat="1" applyFont="1" applyAlignment="1">
      <alignment vertical="center" wrapText="1"/>
    </xf>
    <xf numFmtId="166" fontId="3" fillId="0" borderId="0" xfId="0" applyNumberFormat="1" applyFont="1"/>
    <xf numFmtId="8" fontId="55" fillId="0" borderId="0" xfId="48" applyNumberFormat="1" applyFont="1" applyAlignment="1">
      <alignment horizontal="left" vertical="center"/>
    </xf>
    <xf numFmtId="0" fontId="0" fillId="0" borderId="0" xfId="0" applyAlignment="1">
      <alignment horizontal="left" indent="1"/>
    </xf>
    <xf numFmtId="165" fontId="0" fillId="0" borderId="0" xfId="0" applyNumberFormat="1" applyAlignment="1">
      <alignment horizontal="left" indent="1"/>
    </xf>
    <xf numFmtId="0" fontId="118" fillId="47" borderId="0" xfId="0" applyFont="1" applyFill="1" applyAlignment="1">
      <alignment horizontal="center"/>
    </xf>
    <xf numFmtId="167" fontId="21" fillId="9" borderId="0" xfId="0" applyNumberFormat="1" applyFont="1" applyFill="1"/>
    <xf numFmtId="167" fontId="21" fillId="0" borderId="0" xfId="0" applyNumberFormat="1" applyFont="1"/>
    <xf numFmtId="0" fontId="21" fillId="10" borderId="0" xfId="0" applyFont="1" applyFill="1" applyAlignment="1">
      <alignment horizontal="left"/>
    </xf>
    <xf numFmtId="167" fontId="21" fillId="9" borderId="17" xfId="0" applyNumberFormat="1" applyFont="1" applyFill="1" applyBorder="1" applyAlignment="1">
      <alignment horizontal="left"/>
    </xf>
    <xf numFmtId="167" fontId="21" fillId="0" borderId="17" xfId="0" applyNumberFormat="1" applyFont="1" applyBorder="1" applyAlignment="1">
      <alignment horizontal="left"/>
    </xf>
    <xf numFmtId="0" fontId="259" fillId="56" borderId="0" xfId="0" applyFont="1" applyFill="1" applyAlignment="1">
      <alignment horizontal="left" vertical="center"/>
    </xf>
    <xf numFmtId="0" fontId="141" fillId="0" borderId="0" xfId="0" applyFont="1" applyAlignment="1">
      <alignment horizontal="left"/>
    </xf>
    <xf numFmtId="0" fontId="259" fillId="0" borderId="0" xfId="0" applyFont="1"/>
    <xf numFmtId="0" fontId="42" fillId="33" borderId="0" xfId="0" applyFont="1" applyFill="1"/>
    <xf numFmtId="0" fontId="0" fillId="0" borderId="0" xfId="0" applyAlignment="1">
      <alignment horizontal="right"/>
    </xf>
    <xf numFmtId="165" fontId="185" fillId="33" borderId="0" xfId="0" applyNumberFormat="1" applyFont="1" applyFill="1"/>
    <xf numFmtId="0" fontId="0" fillId="47" borderId="0" xfId="0" applyFill="1" applyAlignment="1">
      <alignment vertical="center"/>
    </xf>
    <xf numFmtId="0" fontId="115" fillId="0" borderId="0" xfId="0" applyFont="1" applyAlignment="1">
      <alignment horizontal="center"/>
    </xf>
    <xf numFmtId="0" fontId="84" fillId="0" borderId="0" xfId="0" applyFont="1" applyAlignment="1">
      <alignment horizontal="center" vertical="center"/>
    </xf>
    <xf numFmtId="165" fontId="81" fillId="0" borderId="0" xfId="43" applyNumberFormat="1" applyFont="1" applyAlignment="1">
      <alignment horizontal="center"/>
    </xf>
    <xf numFmtId="0" fontId="11" fillId="0" borderId="0" xfId="0" applyFont="1" applyAlignment="1">
      <alignment horizontal="left"/>
    </xf>
    <xf numFmtId="0" fontId="141" fillId="22" borderId="0" xfId="0" applyFont="1" applyFill="1" applyAlignment="1">
      <alignment horizontal="center" vertical="center" wrapText="1"/>
    </xf>
    <xf numFmtId="0" fontId="123" fillId="0" borderId="0" xfId="0" applyFont="1" applyAlignment="1">
      <alignment horizontal="center" vertical="center" wrapText="1"/>
    </xf>
    <xf numFmtId="0" fontId="21" fillId="0" borderId="0" xfId="0" applyFont="1" applyAlignment="1">
      <alignment horizontal="center" vertical="center"/>
    </xf>
    <xf numFmtId="0" fontId="20" fillId="0" borderId="0" xfId="0" applyFont="1" applyAlignment="1">
      <alignment horizontal="center" vertical="center"/>
    </xf>
    <xf numFmtId="0" fontId="204" fillId="0" borderId="0" xfId="0" applyFont="1" applyAlignment="1">
      <alignment horizontal="center" vertical="center" textRotation="135"/>
    </xf>
    <xf numFmtId="0" fontId="0" fillId="0" borderId="0" xfId="0" applyAlignment="1">
      <alignment horizontal="center" vertical="center" wrapText="1"/>
    </xf>
    <xf numFmtId="0" fontId="93" fillId="33" borderId="0" xfId="0" applyFont="1" applyFill="1" applyAlignment="1">
      <alignment horizontal="center" vertical="center"/>
    </xf>
    <xf numFmtId="0" fontId="280" fillId="0" borderId="0" xfId="0" applyFont="1" applyAlignment="1">
      <alignment horizontal="left" vertical="center" indent="5"/>
    </xf>
    <xf numFmtId="0" fontId="281" fillId="0" borderId="0" xfId="0" applyFont="1" applyAlignment="1">
      <alignment horizontal="left" vertical="center" wrapText="1" indent="1"/>
    </xf>
    <xf numFmtId="0" fontId="279" fillId="0" borderId="0" xfId="0" applyFont="1"/>
    <xf numFmtId="0" fontId="282" fillId="0" borderId="0" xfId="0" applyFont="1" applyAlignment="1">
      <alignment vertical="center"/>
    </xf>
    <xf numFmtId="0" fontId="10" fillId="47" borderId="0" xfId="1" applyFill="1" applyAlignment="1" applyProtection="1">
      <alignment vertical="center" wrapText="1"/>
    </xf>
    <xf numFmtId="167" fontId="21" fillId="0" borderId="0" xfId="0" applyNumberFormat="1" applyFont="1" applyAlignment="1">
      <alignment horizontal="left"/>
    </xf>
    <xf numFmtId="0" fontId="21" fillId="0" borderId="17" xfId="0" applyFont="1" applyBorder="1" applyAlignment="1">
      <alignment horizontal="left"/>
    </xf>
    <xf numFmtId="0" fontId="21" fillId="9" borderId="17" xfId="0" applyFont="1" applyFill="1" applyBorder="1" applyAlignment="1">
      <alignment horizontal="left"/>
    </xf>
    <xf numFmtId="0" fontId="259" fillId="0" borderId="0" xfId="0" applyFont="1" applyAlignment="1">
      <alignment horizontal="left" vertical="center" indent="2"/>
    </xf>
    <xf numFmtId="0" fontId="259" fillId="38" borderId="0" xfId="0" applyFont="1" applyFill="1" applyAlignment="1">
      <alignment horizontal="left" vertical="center"/>
    </xf>
    <xf numFmtId="165" fontId="270" fillId="0" borderId="0" xfId="0" applyNumberFormat="1" applyFont="1"/>
    <xf numFmtId="165" fontId="48" fillId="0" borderId="0" xfId="0" applyNumberFormat="1" applyFont="1"/>
    <xf numFmtId="0" fontId="48" fillId="10" borderId="0" xfId="0" applyFont="1" applyFill="1"/>
    <xf numFmtId="0" fontId="48" fillId="0" borderId="0" xfId="0" applyFont="1" applyAlignment="1">
      <alignment horizontal="left" indent="1"/>
    </xf>
    <xf numFmtId="0" fontId="20" fillId="33" borderId="0" xfId="0" applyFont="1" applyFill="1"/>
    <xf numFmtId="0" fontId="84" fillId="33" borderId="0" xfId="0" applyFont="1" applyFill="1" applyAlignment="1">
      <alignment horizontal="center" vertical="center"/>
    </xf>
    <xf numFmtId="0" fontId="84" fillId="33" borderId="0" xfId="0" applyFont="1" applyFill="1" applyAlignment="1">
      <alignment horizontal="center"/>
    </xf>
    <xf numFmtId="165" fontId="81" fillId="33" borderId="0" xfId="43" applyNumberFormat="1" applyFont="1" applyFill="1" applyAlignment="1">
      <alignment vertical="center"/>
    </xf>
    <xf numFmtId="165" fontId="98" fillId="33" borderId="0" xfId="43" applyNumberFormat="1" applyFont="1" applyFill="1" applyAlignment="1"/>
    <xf numFmtId="0" fontId="21" fillId="10" borderId="17" xfId="0" applyFont="1" applyFill="1" applyBorder="1" applyAlignment="1">
      <alignment horizontal="center"/>
    </xf>
    <xf numFmtId="165" fontId="185" fillId="0" borderId="0" xfId="0" applyNumberFormat="1" applyFont="1" applyAlignment="1">
      <alignment horizontal="center"/>
    </xf>
    <xf numFmtId="167" fontId="185" fillId="0" borderId="0" xfId="0" applyNumberFormat="1" applyFont="1"/>
    <xf numFmtId="0" fontId="0" fillId="0" borderId="0" xfId="0" quotePrefix="1" applyAlignment="1">
      <alignment vertical="center"/>
    </xf>
    <xf numFmtId="0" fontId="183" fillId="0" borderId="0" xfId="0" applyFont="1" applyAlignment="1">
      <alignment vertical="top" wrapText="1"/>
    </xf>
    <xf numFmtId="0" fontId="183" fillId="0" borderId="0" xfId="0" applyFont="1" applyAlignment="1">
      <alignment horizontal="center" vertical="center" wrapText="1"/>
    </xf>
    <xf numFmtId="0" fontId="183" fillId="0" borderId="0" xfId="0" applyFont="1" applyAlignment="1">
      <alignment vertical="center" wrapText="1"/>
    </xf>
    <xf numFmtId="0" fontId="112" fillId="0" borderId="0" xfId="0" applyFont="1"/>
    <xf numFmtId="0" fontId="58" fillId="10" borderId="0" xfId="0" applyFont="1" applyFill="1" applyAlignment="1">
      <alignment horizontal="center"/>
    </xf>
    <xf numFmtId="165" fontId="236" fillId="10" borderId="0" xfId="43" applyNumberFormat="1" applyFont="1" applyFill="1" applyAlignment="1">
      <alignment horizontal="left" vertical="center"/>
    </xf>
    <xf numFmtId="0" fontId="24" fillId="34" borderId="0" xfId="0" applyFont="1" applyFill="1" applyAlignment="1">
      <alignment horizontal="left" vertical="center" indent="3"/>
    </xf>
    <xf numFmtId="0" fontId="24" fillId="20" borderId="0" xfId="0" applyFont="1" applyFill="1" applyAlignment="1">
      <alignment horizontal="left" vertical="center" indent="3"/>
    </xf>
    <xf numFmtId="0" fontId="262" fillId="10" borderId="0" xfId="0" applyFont="1" applyFill="1" applyAlignment="1">
      <alignment vertical="center"/>
    </xf>
    <xf numFmtId="0" fontId="284" fillId="0" borderId="0" xfId="0" applyFont="1"/>
    <xf numFmtId="0" fontId="235" fillId="33" borderId="0" xfId="0" applyFont="1" applyFill="1" applyAlignment="1">
      <alignment vertical="center" wrapText="1"/>
    </xf>
    <xf numFmtId="0" fontId="115" fillId="0" borderId="0" xfId="0" applyFont="1" applyAlignment="1">
      <alignment horizontal="center"/>
    </xf>
    <xf numFmtId="165" fontId="188" fillId="33" borderId="0" xfId="43" applyNumberFormat="1" applyFont="1" applyFill="1" applyAlignment="1">
      <alignment horizontal="center" vertical="top"/>
    </xf>
    <xf numFmtId="0" fontId="41" fillId="0" borderId="0" xfId="0" applyFont="1" applyAlignment="1">
      <alignment horizontal="center" vertical="center" textRotation="135"/>
    </xf>
    <xf numFmtId="165" fontId="184" fillId="0" borderId="0" xfId="43" applyNumberFormat="1" applyFont="1" applyAlignment="1">
      <alignment horizontal="left" vertical="center"/>
    </xf>
    <xf numFmtId="0" fontId="93" fillId="33" borderId="0" xfId="0" applyFont="1" applyFill="1" applyAlignment="1">
      <alignment horizontal="center" vertical="center"/>
    </xf>
    <xf numFmtId="0" fontId="84" fillId="0" borderId="0" xfId="0" applyFont="1" applyAlignment="1">
      <alignment horizontal="center" vertical="center"/>
    </xf>
    <xf numFmtId="165" fontId="81" fillId="0" borderId="0" xfId="43" applyNumberFormat="1" applyFont="1" applyAlignment="1">
      <alignment horizontal="center" vertical="center"/>
    </xf>
    <xf numFmtId="165" fontId="198" fillId="0" borderId="0" xfId="43" applyNumberFormat="1" applyFont="1" applyFill="1" applyAlignment="1">
      <alignment horizontal="center" vertical="center" wrapText="1"/>
    </xf>
    <xf numFmtId="165" fontId="81" fillId="10" borderId="0" xfId="43" applyNumberFormat="1" applyFont="1" applyFill="1" applyAlignment="1">
      <alignment horizontal="center" vertical="center"/>
    </xf>
    <xf numFmtId="165" fontId="99" fillId="0" borderId="0" xfId="43" applyNumberFormat="1" applyFont="1" applyAlignment="1">
      <alignment horizontal="left" vertical="center"/>
    </xf>
    <xf numFmtId="165" fontId="81" fillId="0" borderId="0" xfId="43" applyNumberFormat="1" applyFont="1" applyAlignment="1">
      <alignment horizontal="center"/>
    </xf>
    <xf numFmtId="0" fontId="84" fillId="10" borderId="0" xfId="0" applyFont="1" applyFill="1" applyAlignment="1">
      <alignment horizontal="center" vertical="center"/>
    </xf>
    <xf numFmtId="0" fontId="183" fillId="0" borderId="0" xfId="0" applyFont="1" applyAlignment="1">
      <alignment horizontal="center" vertical="top" wrapText="1"/>
    </xf>
    <xf numFmtId="0" fontId="183" fillId="0" borderId="0" xfId="0" applyFont="1" applyAlignment="1">
      <alignment horizontal="center" vertical="center" wrapText="1"/>
    </xf>
    <xf numFmtId="15" fontId="183" fillId="0" borderId="0" xfId="0" applyNumberFormat="1" applyFont="1" applyAlignment="1">
      <alignment horizontal="center" wrapText="1"/>
    </xf>
    <xf numFmtId="0" fontId="183" fillId="0" borderId="0" xfId="0" applyFont="1" applyAlignment="1">
      <alignment horizontal="center" vertical="top" textRotation="135" wrapText="1"/>
    </xf>
    <xf numFmtId="0" fontId="183" fillId="0" borderId="0" xfId="0" applyFont="1" applyAlignment="1">
      <alignment horizontal="center" wrapText="1"/>
    </xf>
    <xf numFmtId="165" fontId="188" fillId="33" borderId="0" xfId="43" applyNumberFormat="1" applyFont="1" applyFill="1" applyAlignment="1">
      <alignment horizontal="left" vertical="top"/>
    </xf>
    <xf numFmtId="0" fontId="237" fillId="50" borderId="0" xfId="0" applyFont="1" applyFill="1" applyAlignment="1">
      <alignment horizontal="center" vertical="center" textRotation="255" wrapText="1"/>
    </xf>
    <xf numFmtId="0" fontId="237" fillId="50" borderId="5" xfId="0" applyFont="1" applyFill="1" applyBorder="1" applyAlignment="1">
      <alignment horizontal="center" vertical="center" textRotation="255" wrapText="1"/>
    </xf>
    <xf numFmtId="0" fontId="234" fillId="0" borderId="0" xfId="0" applyFont="1" applyAlignment="1">
      <alignment horizontal="center" vertical="center" textRotation="255"/>
    </xf>
    <xf numFmtId="0" fontId="47" fillId="0" borderId="0" xfId="0" applyFont="1" applyAlignment="1">
      <alignment horizontal="center" vertical="center"/>
    </xf>
    <xf numFmtId="0" fontId="131" fillId="19" borderId="0" xfId="0" applyFont="1" applyFill="1" applyAlignment="1">
      <alignment horizontal="center" vertical="center" textRotation="255" wrapText="1"/>
    </xf>
    <xf numFmtId="0" fontId="51" fillId="23" borderId="0" xfId="0" applyFont="1" applyFill="1" applyAlignment="1">
      <alignment horizontal="center"/>
    </xf>
    <xf numFmtId="0" fontId="101" fillId="41" borderId="26" xfId="0" applyFont="1" applyFill="1" applyBorder="1" applyAlignment="1">
      <alignment horizontal="center" vertical="center"/>
    </xf>
    <xf numFmtId="0" fontId="101" fillId="41" borderId="0" xfId="0" applyFont="1" applyFill="1" applyAlignment="1">
      <alignment horizontal="center" vertical="center"/>
    </xf>
    <xf numFmtId="43" fontId="33" fillId="15" borderId="27" xfId="0" applyNumberFormat="1" applyFont="1" applyFill="1" applyBorder="1" applyAlignment="1">
      <alignment horizontal="center"/>
    </xf>
    <xf numFmtId="43" fontId="33" fillId="15" borderId="10" xfId="0" applyNumberFormat="1" applyFont="1" applyFill="1" applyBorder="1" applyAlignment="1">
      <alignment horizontal="center"/>
    </xf>
    <xf numFmtId="0" fontId="130" fillId="9" borderId="7" xfId="0" applyFont="1" applyFill="1" applyBorder="1" applyAlignment="1">
      <alignment horizontal="center" vertical="center" textRotation="255" wrapText="1"/>
    </xf>
    <xf numFmtId="0" fontId="130" fillId="9" borderId="0" xfId="0" applyFont="1" applyFill="1" applyAlignment="1">
      <alignment horizontal="center" vertical="center" textRotation="255" wrapText="1"/>
    </xf>
    <xf numFmtId="0" fontId="110" fillId="35" borderId="0" xfId="0" applyFont="1" applyFill="1" applyAlignment="1">
      <alignment horizontal="center" vertical="center" wrapText="1"/>
    </xf>
    <xf numFmtId="0" fontId="46" fillId="0" borderId="0" xfId="0" applyFont="1" applyAlignment="1">
      <alignment horizontal="right" vertical="center"/>
    </xf>
    <xf numFmtId="0" fontId="44" fillId="0" borderId="0" xfId="0" applyFont="1" applyAlignment="1">
      <alignment horizontal="right" vertical="top"/>
    </xf>
    <xf numFmtId="0" fontId="35" fillId="11" borderId="0" xfId="0" applyFont="1" applyFill="1" applyAlignment="1">
      <alignment horizontal="center" vertical="center" textRotation="255" wrapText="1"/>
    </xf>
    <xf numFmtId="0" fontId="132" fillId="16" borderId="0" xfId="0" applyFont="1" applyFill="1" applyAlignment="1">
      <alignment horizontal="center" vertical="center" textRotation="255" wrapText="1"/>
    </xf>
    <xf numFmtId="0" fontId="51" fillId="23" borderId="0" xfId="0" applyFont="1" applyFill="1" applyAlignment="1">
      <alignment horizontal="center" vertical="center" textRotation="255"/>
    </xf>
    <xf numFmtId="0" fontId="130" fillId="24" borderId="0" xfId="0" applyFont="1" applyFill="1" applyAlignment="1">
      <alignment horizontal="center" vertical="center" textRotation="255" wrapText="1"/>
    </xf>
    <xf numFmtId="0" fontId="277" fillId="0" borderId="0" xfId="0" applyFont="1" applyAlignment="1">
      <alignment horizontal="center" vertical="center" wrapText="1"/>
    </xf>
    <xf numFmtId="0" fontId="197" fillId="40" borderId="0" xfId="0" applyFont="1" applyFill="1" applyAlignment="1">
      <alignment horizontal="center" vertical="center" wrapText="1"/>
    </xf>
    <xf numFmtId="0" fontId="259" fillId="0" borderId="0" xfId="0" applyFont="1" applyAlignment="1">
      <alignment horizontal="center" vertical="center" wrapText="1"/>
    </xf>
    <xf numFmtId="0" fontId="48" fillId="39" borderId="0" xfId="0" applyFont="1" applyFill="1" applyAlignment="1">
      <alignment horizontal="center"/>
    </xf>
    <xf numFmtId="0" fontId="11" fillId="0" borderId="0" xfId="0" applyFont="1" applyAlignment="1">
      <alignment horizontal="left"/>
    </xf>
    <xf numFmtId="0" fontId="259" fillId="0" borderId="0" xfId="0" applyFont="1" applyAlignment="1">
      <alignment horizontal="center" vertical="center"/>
    </xf>
    <xf numFmtId="0" fontId="269" fillId="40" borderId="0" xfId="0" applyFont="1" applyFill="1" applyAlignment="1">
      <alignment horizontal="center" vertical="center" wrapText="1"/>
    </xf>
    <xf numFmtId="0" fontId="197" fillId="0" borderId="0" xfId="0" applyFont="1" applyAlignment="1">
      <alignment horizontal="center" vertical="center" wrapText="1"/>
    </xf>
    <xf numFmtId="0" fontId="141" fillId="22" borderId="7" xfId="0" applyFont="1" applyFill="1" applyBorder="1" applyAlignment="1">
      <alignment horizontal="center" vertical="center" wrapText="1"/>
    </xf>
    <xf numFmtId="0" fontId="21" fillId="0" borderId="25" xfId="0" applyFont="1" applyBorder="1" applyAlignment="1">
      <alignment horizontal="center"/>
    </xf>
    <xf numFmtId="0" fontId="21" fillId="0" borderId="7" xfId="0" applyFont="1" applyBorder="1" applyAlignment="1">
      <alignment horizontal="center"/>
    </xf>
    <xf numFmtId="0" fontId="21" fillId="0" borderId="31" xfId="0" applyFont="1" applyBorder="1" applyAlignment="1">
      <alignment horizontal="center"/>
    </xf>
    <xf numFmtId="0" fontId="21" fillId="0" borderId="32" xfId="0" applyFont="1" applyBorder="1" applyAlignment="1">
      <alignment horizontal="center"/>
    </xf>
    <xf numFmtId="0" fontId="21" fillId="0" borderId="0" xfId="0" applyFont="1" applyAlignment="1">
      <alignment horizontal="center"/>
    </xf>
    <xf numFmtId="0" fontId="21" fillId="0" borderId="33" xfId="0" applyFont="1" applyBorder="1" applyAlignment="1">
      <alignment horizontal="center"/>
    </xf>
    <xf numFmtId="0" fontId="21" fillId="0" borderId="21" xfId="0" applyFont="1" applyBorder="1" applyAlignment="1">
      <alignment horizontal="center"/>
    </xf>
    <xf numFmtId="0" fontId="21" fillId="0" borderId="5" xfId="0" applyFont="1" applyBorder="1" applyAlignment="1">
      <alignment horizontal="center"/>
    </xf>
    <xf numFmtId="0" fontId="21" fillId="0" borderId="17" xfId="0" applyFont="1" applyBorder="1" applyAlignment="1">
      <alignment horizontal="center"/>
    </xf>
    <xf numFmtId="0" fontId="278" fillId="0" borderId="0" xfId="0" applyFont="1" applyAlignment="1">
      <alignment horizontal="center" wrapText="1"/>
    </xf>
    <xf numFmtId="0" fontId="118" fillId="0" borderId="0" xfId="0" applyFont="1" applyAlignment="1">
      <alignment horizontal="center"/>
    </xf>
    <xf numFmtId="0" fontId="141" fillId="22" borderId="0" xfId="0" applyFont="1" applyFill="1" applyAlignment="1">
      <alignment horizontal="center" vertical="center" wrapText="1"/>
    </xf>
    <xf numFmtId="0" fontId="3" fillId="0" borderId="0" xfId="0" applyFont="1" applyAlignment="1">
      <alignment horizontal="center" vertical="center" wrapText="1"/>
    </xf>
    <xf numFmtId="0" fontId="283" fillId="40" borderId="0" xfId="0" applyFont="1" applyFill="1" applyAlignment="1">
      <alignment horizontal="center" vertical="center" wrapText="1"/>
    </xf>
    <xf numFmtId="0" fontId="101" fillId="33" borderId="0" xfId="0" applyFont="1" applyFill="1" applyAlignment="1">
      <alignment horizontal="center" vertical="center" textRotation="255"/>
    </xf>
    <xf numFmtId="0" fontId="244" fillId="0" borderId="0" xfId="0" applyFont="1" applyAlignment="1">
      <alignment horizontal="left" wrapText="1"/>
    </xf>
    <xf numFmtId="0" fontId="108" fillId="0" borderId="0" xfId="28" applyFont="1" applyAlignment="1">
      <alignment horizontal="center" vertical="center"/>
    </xf>
    <xf numFmtId="0" fontId="106" fillId="0" borderId="0" xfId="0" applyFont="1" applyAlignment="1">
      <alignment horizontal="center" vertical="center"/>
    </xf>
    <xf numFmtId="0" fontId="120" fillId="0" borderId="0" xfId="10" applyFont="1" applyAlignment="1">
      <alignment horizontal="left" indent="2"/>
    </xf>
    <xf numFmtId="0" fontId="123" fillId="0" borderId="0" xfId="0" applyFont="1" applyAlignment="1">
      <alignment horizontal="center" vertical="center" wrapText="1"/>
    </xf>
    <xf numFmtId="0" fontId="32" fillId="10" borderId="0" xfId="0" applyFont="1" applyFill="1" applyAlignment="1">
      <alignment horizontal="center" vertical="center" wrapText="1"/>
    </xf>
    <xf numFmtId="0" fontId="120" fillId="42" borderId="0" xfId="10" applyFont="1" applyFill="1" applyAlignment="1">
      <alignment horizontal="left" indent="3"/>
    </xf>
    <xf numFmtId="0" fontId="21" fillId="22" borderId="0" xfId="0" applyFont="1" applyFill="1" applyAlignment="1">
      <alignment horizontal="center" vertical="center" wrapText="1"/>
    </xf>
    <xf numFmtId="0" fontId="120" fillId="0" borderId="0" xfId="10" applyFont="1" applyAlignment="1">
      <alignment horizontal="left" indent="4"/>
    </xf>
    <xf numFmtId="0" fontId="120" fillId="42" borderId="0" xfId="10" applyFont="1" applyFill="1" applyAlignment="1">
      <alignment horizontal="left" indent="5"/>
    </xf>
    <xf numFmtId="0" fontId="120" fillId="42" borderId="0" xfId="10" applyFont="1" applyFill="1" applyAlignment="1">
      <alignment horizontal="left" indent="7"/>
    </xf>
    <xf numFmtId="0" fontId="120" fillId="0" borderId="0" xfId="10" applyFont="1" applyAlignment="1">
      <alignment horizontal="left" indent="6"/>
    </xf>
    <xf numFmtId="0" fontId="21" fillId="0" borderId="0" xfId="0" applyFont="1" applyAlignment="1">
      <alignment horizontal="center" vertical="center"/>
    </xf>
    <xf numFmtId="0" fontId="138" fillId="46" borderId="0" xfId="0" applyFont="1" applyFill="1" applyAlignment="1">
      <alignment horizontal="center" vertical="center" wrapText="1"/>
    </xf>
    <xf numFmtId="0" fontId="78" fillId="42" borderId="0" xfId="0" applyFont="1" applyFill="1" applyAlignment="1">
      <alignment horizontal="center" vertical="center" textRotation="255"/>
    </xf>
    <xf numFmtId="0" fontId="20" fillId="0" borderId="0" xfId="0" applyFont="1" applyAlignment="1">
      <alignment horizontal="center" vertical="center"/>
    </xf>
    <xf numFmtId="0" fontId="34" fillId="45" borderId="0" xfId="0" applyFont="1" applyFill="1" applyAlignment="1">
      <alignment horizontal="left" vertical="center" wrapText="1"/>
    </xf>
    <xf numFmtId="0" fontId="202" fillId="14" borderId="0" xfId="0" applyFont="1" applyFill="1" applyAlignment="1">
      <alignment vertical="center" textRotation="255"/>
    </xf>
    <xf numFmtId="0" fontId="204" fillId="0" borderId="0" xfId="0" applyFont="1" applyAlignment="1">
      <alignment horizontal="center" vertical="center" textRotation="135"/>
    </xf>
    <xf numFmtId="0" fontId="140" fillId="11" borderId="0" xfId="0" applyFont="1" applyFill="1" applyAlignment="1">
      <alignment horizontal="center" vertical="center" wrapText="1"/>
    </xf>
    <xf numFmtId="0" fontId="204" fillId="9" borderId="0" xfId="0" applyFont="1" applyFill="1" applyAlignment="1">
      <alignment horizontal="center" vertical="center" textRotation="135"/>
    </xf>
    <xf numFmtId="0" fontId="44" fillId="42" borderId="0" xfId="0" applyFont="1" applyFill="1" applyAlignment="1">
      <alignment horizontal="center" vertical="center" wrapText="1"/>
    </xf>
    <xf numFmtId="0" fontId="78" fillId="33" borderId="0" xfId="0" applyFont="1" applyFill="1" applyAlignment="1">
      <alignment horizontal="center" vertical="center" textRotation="255"/>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204" fillId="9" borderId="0" xfId="0" applyFont="1" applyFill="1" applyAlignment="1">
      <alignment horizontal="center" vertical="center"/>
    </xf>
    <xf numFmtId="0" fontId="20" fillId="33" borderId="0" xfId="0" applyFont="1" applyFill="1" applyAlignment="1">
      <alignment horizontal="center" vertical="center" textRotation="255"/>
    </xf>
    <xf numFmtId="0" fontId="129" fillId="0" borderId="0" xfId="0" applyFont="1" applyAlignment="1">
      <alignment horizontal="center" vertical="center" wrapText="1"/>
    </xf>
    <xf numFmtId="44" fontId="154" fillId="0" borderId="0" xfId="45" applyNumberFormat="1" applyFont="1" applyFill="1" applyAlignment="1">
      <alignment horizontal="left" vertical="center"/>
    </xf>
    <xf numFmtId="0" fontId="118" fillId="33" borderId="0" xfId="0" applyFont="1" applyFill="1" applyAlignment="1">
      <alignment horizontal="center" vertical="center" textRotation="255"/>
    </xf>
    <xf numFmtId="0" fontId="134" fillId="0" borderId="0" xfId="0" applyFont="1" applyAlignment="1">
      <alignment horizontal="left" vertical="top"/>
    </xf>
    <xf numFmtId="0" fontId="127" fillId="42" borderId="0" xfId="0" applyFont="1" applyFill="1" applyAlignment="1">
      <alignment horizontal="center" vertical="center" wrapText="1"/>
    </xf>
    <xf numFmtId="44" fontId="143" fillId="33" borderId="0" xfId="45" applyNumberFormat="1" applyFont="1" applyFill="1" applyAlignment="1">
      <alignment horizontal="center" vertical="center" wrapText="1"/>
    </xf>
    <xf numFmtId="44" fontId="146" fillId="0" borderId="0" xfId="45" applyNumberFormat="1" applyFont="1" applyFill="1" applyAlignment="1">
      <alignment horizontal="left" indent="3"/>
    </xf>
    <xf numFmtId="0" fontId="136" fillId="9" borderId="0" xfId="0" applyFont="1" applyFill="1" applyAlignment="1">
      <alignment horizontal="center" vertical="center" textRotation="255" wrapText="1"/>
    </xf>
    <xf numFmtId="0" fontId="142" fillId="0" borderId="0" xfId="0" applyFont="1" applyAlignment="1">
      <alignment horizontal="center" vertical="center" textRotation="135" wrapText="1"/>
    </xf>
    <xf numFmtId="0" fontId="147" fillId="0" borderId="0" xfId="0" applyFont="1" applyAlignment="1">
      <alignment horizontal="center" wrapText="1"/>
    </xf>
    <xf numFmtId="0" fontId="134" fillId="0" borderId="0" xfId="0" applyFont="1" applyAlignment="1">
      <alignment horizontal="center" vertical="center"/>
    </xf>
    <xf numFmtId="0" fontId="232" fillId="0" borderId="0" xfId="0" applyFont="1" applyAlignment="1">
      <alignment horizontal="center" vertical="center"/>
    </xf>
    <xf numFmtId="0" fontId="56" fillId="0" borderId="0" xfId="0" applyFont="1" applyAlignment="1">
      <alignment horizontal="center"/>
    </xf>
    <xf numFmtId="0" fontId="20" fillId="0" borderId="0" xfId="0" applyFont="1" applyAlignment="1">
      <alignment horizontal="left" vertical="center" wrapText="1" indent="4"/>
    </xf>
    <xf numFmtId="0" fontId="20" fillId="0" borderId="0" xfId="0" applyFont="1" applyAlignment="1">
      <alignment horizontal="left" vertical="top" wrapText="1"/>
    </xf>
    <xf numFmtId="164" fontId="34" fillId="16" borderId="0" xfId="0" applyNumberFormat="1" applyFont="1" applyFill="1" applyAlignment="1">
      <alignment horizontal="center" vertical="center"/>
    </xf>
    <xf numFmtId="0" fontId="114" fillId="0" borderId="0" xfId="0" applyFont="1" applyAlignment="1">
      <alignment horizontal="left"/>
    </xf>
    <xf numFmtId="0" fontId="20" fillId="11" borderId="0" xfId="0" applyFont="1" applyFill="1" applyAlignment="1">
      <alignment vertical="center" textRotation="255" wrapText="1"/>
    </xf>
    <xf numFmtId="0" fontId="112" fillId="0" borderId="0" xfId="0" applyFont="1" applyAlignment="1">
      <alignment horizontal="center" vertical="center" textRotation="255"/>
    </xf>
    <xf numFmtId="0" fontId="20" fillId="10" borderId="0" xfId="0" applyFont="1" applyFill="1" applyAlignment="1">
      <alignment horizontal="center" vertical="center" wrapText="1"/>
    </xf>
    <xf numFmtId="0" fontId="64" fillId="0" borderId="0" xfId="0" applyFont="1" applyAlignment="1">
      <alignment horizontal="center" vertical="center" wrapText="1"/>
    </xf>
    <xf numFmtId="0" fontId="42" fillId="0" borderId="0" xfId="0" quotePrefix="1" applyFont="1"/>
    <xf numFmtId="0" fontId="42" fillId="22" borderId="0" xfId="0" applyFont="1" applyFill="1"/>
    <xf numFmtId="0" fontId="285" fillId="0" borderId="0" xfId="0" applyFont="1" applyAlignment="1">
      <alignment vertical="center"/>
    </xf>
    <xf numFmtId="0" fontId="259" fillId="0" borderId="0" xfId="0" applyFont="1"/>
    <xf numFmtId="0" fontId="42" fillId="0" borderId="0" xfId="0" applyFont="1"/>
    <xf numFmtId="0" fontId="259" fillId="0" borderId="0" xfId="0" applyFont="1" applyAlignment="1">
      <alignment vertical="center"/>
    </xf>
    <xf numFmtId="0" fontId="141" fillId="0" borderId="0" xfId="0" applyFont="1" applyAlignment="1">
      <alignment horizontal="left"/>
    </xf>
    <xf numFmtId="0" fontId="55" fillId="40" borderId="0" xfId="0" applyFont="1" applyFill="1" applyAlignment="1">
      <alignment horizontal="left" vertical="center"/>
    </xf>
  </cellXfs>
  <cellStyles count="49">
    <cellStyle name="20% - Accent2 2" xfId="45" xr:uid="{AE8FF231-6AF8-4B52-AE88-D3258497928E}"/>
    <cellStyle name="20% - Accent3 2" xfId="26" xr:uid="{00000000-0005-0000-0000-000001000000}"/>
    <cellStyle name="20% - Accent3 2 2" xfId="38" xr:uid="{C1540660-7492-44D1-8E04-4AF2B06DC28E}"/>
    <cellStyle name="20% - Accent3 3" xfId="33" xr:uid="{E850735F-8E7B-40A2-8C66-884305B1294D}"/>
    <cellStyle name="20% - Accent5 2" xfId="42" xr:uid="{A6B5DB69-32BC-4A65-AC4B-8C2B5452778F}"/>
    <cellStyle name="40% - Accent2 2 2" xfId="3" xr:uid="{00000000-0005-0000-0000-000002000000}"/>
    <cellStyle name="40% - Accent2 2 2 2" xfId="32" xr:uid="{8C6348F5-0D64-4CDF-B606-E4274F551A3A}"/>
    <cellStyle name="Accent2 2" xfId="6" xr:uid="{00000000-0005-0000-0000-000003000000}"/>
    <cellStyle name="Accent3 2" xfId="5" xr:uid="{00000000-0005-0000-0000-000004000000}"/>
    <cellStyle name="Calculation 2" xfId="7" xr:uid="{00000000-0005-0000-0000-000006000000}"/>
    <cellStyle name="Calculation 3" xfId="22" xr:uid="{00000000-0005-0000-0000-000007000000}"/>
    <cellStyle name="Calculation 4" xfId="46" xr:uid="{52A765C3-9846-4C11-8AAB-9C55BCBBD203}"/>
    <cellStyle name="Check Cell 2" xfId="8" xr:uid="{00000000-0005-0000-0000-000008000000}"/>
    <cellStyle name="Comma" xfId="43" builtinId="3"/>
    <cellStyle name="Comma 2" xfId="24" xr:uid="{00000000-0005-0000-0000-00000A000000}"/>
    <cellStyle name="Comma 4" xfId="23" xr:uid="{00000000-0005-0000-0000-00000B000000}"/>
    <cellStyle name="Currency" xfId="48" builtinId="4"/>
    <cellStyle name="Currency 2" xfId="2" xr:uid="{00000000-0005-0000-0000-00000D000000}"/>
    <cellStyle name="Currency 3" xfId="12" xr:uid="{00000000-0005-0000-0000-00000E000000}"/>
    <cellStyle name="Currency 4" xfId="16" xr:uid="{00000000-0005-0000-0000-00000F000000}"/>
    <cellStyle name="Currency 4 2" xfId="36" xr:uid="{BEAA1F06-795F-46C0-8781-E9EAE2D00DCD}"/>
    <cellStyle name="Good 2" xfId="4" xr:uid="{00000000-0005-0000-0000-000010000000}"/>
    <cellStyle name="Hyperlink" xfId="1" builtinId="8"/>
    <cellStyle name="Hyperlink 2" xfId="11" xr:uid="{00000000-0005-0000-0000-000012000000}"/>
    <cellStyle name="Hyperlink 2 2" xfId="21" xr:uid="{00000000-0005-0000-0000-000013000000}"/>
    <cellStyle name="Hyperlink 3" xfId="18" xr:uid="{00000000-0005-0000-0000-000014000000}"/>
    <cellStyle name="Hyperlink 3 2" xfId="25" xr:uid="{00000000-0005-0000-0000-000015000000}"/>
    <cellStyle name="Hyperlink 4" xfId="31" xr:uid="{0CC31CBB-3358-4CF7-9FB1-66CF343FF7DC}"/>
    <cellStyle name="Linked Cell 2" xfId="40" xr:uid="{DCC908DD-E13E-4203-8DD7-E6E8BE86700C}"/>
    <cellStyle name="Linked Cell 3" xfId="44" xr:uid="{E2BC20A9-3223-4483-ACA3-AA512430B463}"/>
    <cellStyle name="Normal" xfId="0" builtinId="0"/>
    <cellStyle name="Normal 2" xfId="10" xr:uid="{00000000-0005-0000-0000-000018000000}"/>
    <cellStyle name="Normal 2 2" xfId="13" xr:uid="{00000000-0005-0000-0000-000019000000}"/>
    <cellStyle name="Normal 2 2 2" xfId="19" xr:uid="{00000000-0005-0000-0000-00001A000000}"/>
    <cellStyle name="Normal 2 2 3" xfId="34" xr:uid="{BC8AB216-2AC9-4DDD-B569-BABB12F3B49A}"/>
    <cellStyle name="Normal 3" xfId="15" xr:uid="{00000000-0005-0000-0000-00001B000000}"/>
    <cellStyle name="Normal 3 2" xfId="35" xr:uid="{A8B2DA2E-6008-4525-82F0-2558E3788872}"/>
    <cellStyle name="Normal 4" xfId="20" xr:uid="{00000000-0005-0000-0000-00001C000000}"/>
    <cellStyle name="Normal 5" xfId="14" xr:uid="{00000000-0005-0000-0000-00001D000000}"/>
    <cellStyle name="Normal 6" xfId="27" xr:uid="{00000000-0005-0000-0000-00001E000000}"/>
    <cellStyle name="Normal 6 2" xfId="39" xr:uid="{6BF4812A-C52E-45DB-B90B-EAFB743660E0}"/>
    <cellStyle name="Normal 7" xfId="30" xr:uid="{00000000-0005-0000-0000-00001F000000}"/>
    <cellStyle name="Output 2" xfId="29" xr:uid="{00000000-0005-0000-0000-000020000000}"/>
    <cellStyle name="Percent" xfId="47" builtinId="5"/>
    <cellStyle name="Percent 2" xfId="9" xr:uid="{00000000-0005-0000-0000-000021000000}"/>
    <cellStyle name="Percent 3" xfId="17" xr:uid="{00000000-0005-0000-0000-000022000000}"/>
    <cellStyle name="Percent 3 2" xfId="37" xr:uid="{51D7FFE5-57FC-4913-B41E-88D0673856B4}"/>
    <cellStyle name="Title 2" xfId="28" xr:uid="{00000000-0005-0000-0000-000023000000}"/>
    <cellStyle name="Total 2" xfId="41" xr:uid="{FFDF64E0-0692-4DF9-A98D-017BCF167C6D}"/>
  </cellStyles>
  <dxfs count="11">
    <dxf>
      <font>
        <strike val="0"/>
        <outline val="0"/>
        <shadow val="0"/>
        <vertAlign val="baseline"/>
        <sz val="11"/>
      </font>
    </dxf>
    <dxf>
      <font>
        <strike val="0"/>
        <outline val="0"/>
        <shadow val="0"/>
        <vertAlign val="baseline"/>
        <sz val="8"/>
        <name val="Arial Narrow"/>
        <family val="2"/>
        <scheme val="none"/>
      </font>
      <alignment wrapText="0" indent="0" justifyLastLine="0" shrinkToFit="0" readingOrder="0"/>
    </dxf>
    <dxf>
      <font>
        <b val="0"/>
        <i val="0"/>
        <strike val="0"/>
        <condense val="0"/>
        <extend val="0"/>
        <outline val="0"/>
        <shadow val="0"/>
        <u val="none"/>
        <vertAlign val="baseline"/>
        <sz val="14"/>
        <color rgb="FF000000"/>
        <name val="Arial"/>
        <family val="2"/>
        <scheme val="minor"/>
      </font>
      <fill>
        <patternFill>
          <bgColor theme="0"/>
        </patternFill>
      </fill>
    </dxf>
    <dxf>
      <font>
        <b val="0"/>
        <i val="0"/>
        <strike val="0"/>
        <condense val="0"/>
        <extend val="0"/>
        <outline val="0"/>
        <shadow val="0"/>
        <u val="none"/>
        <vertAlign val="baseline"/>
        <sz val="11"/>
        <color auto="1"/>
        <name val="Arial"/>
        <family val="2"/>
        <scheme val="minor"/>
      </font>
    </dxf>
    <dxf>
      <font>
        <b val="0"/>
        <i val="0"/>
        <strike val="0"/>
        <condense val="0"/>
        <extend val="0"/>
        <outline val="0"/>
        <shadow val="0"/>
        <u val="none"/>
        <vertAlign val="baseline"/>
        <sz val="14"/>
        <color rgb="FF000000"/>
        <name val="Arial"/>
        <family val="2"/>
        <scheme val="minor"/>
      </font>
      <fill>
        <patternFill>
          <bgColor theme="0"/>
        </patternFill>
      </fill>
    </dxf>
    <dxf>
      <font>
        <b val="0"/>
        <i val="0"/>
        <strike val="0"/>
        <condense val="0"/>
        <extend val="0"/>
        <outline val="0"/>
        <shadow val="0"/>
        <u val="none"/>
        <vertAlign val="baseline"/>
        <sz val="11"/>
        <color auto="1"/>
        <name val="Arial"/>
        <family val="2"/>
        <scheme val="minor"/>
      </font>
    </dxf>
    <dxf>
      <font>
        <b val="0"/>
        <i val="0"/>
        <strike val="0"/>
        <condense val="0"/>
        <extend val="0"/>
        <outline val="0"/>
        <shadow val="0"/>
        <u val="none"/>
        <vertAlign val="baseline"/>
        <sz val="14"/>
        <color rgb="FF000000"/>
        <name val="Arial"/>
        <family val="2"/>
        <scheme val="minor"/>
      </font>
      <fill>
        <patternFill>
          <bgColor theme="0"/>
        </patternFill>
      </fill>
    </dxf>
    <dxf>
      <font>
        <b val="0"/>
        <i val="0"/>
        <strike val="0"/>
        <condense val="0"/>
        <extend val="0"/>
        <outline val="0"/>
        <shadow val="0"/>
        <u val="none"/>
        <vertAlign val="baseline"/>
        <sz val="14"/>
        <color rgb="FF000000"/>
        <name val="Arial"/>
        <family val="2"/>
        <scheme val="minor"/>
      </font>
      <fill>
        <patternFill>
          <bgColor theme="0"/>
        </patternFill>
      </fill>
    </dxf>
    <dxf>
      <border outline="0">
        <top style="thin">
          <color rgb="FF7F7F7F"/>
        </top>
      </border>
    </dxf>
    <dxf>
      <font>
        <b val="0"/>
        <i val="0"/>
        <strike val="0"/>
        <condense val="0"/>
        <extend val="0"/>
        <outline val="0"/>
        <shadow val="0"/>
        <u val="none"/>
        <vertAlign val="baseline"/>
        <sz val="14"/>
        <color rgb="FF000000"/>
        <name val="Arial"/>
        <family val="2"/>
        <scheme val="minor"/>
      </font>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370</xdr:row>
      <xdr:rowOff>0</xdr:rowOff>
    </xdr:from>
    <xdr:to>
      <xdr:col>0</xdr:col>
      <xdr:colOff>304800</xdr:colOff>
      <xdr:row>371</xdr:row>
      <xdr:rowOff>114300</xdr:rowOff>
    </xdr:to>
    <xdr:sp macro="" textlink="">
      <xdr:nvSpPr>
        <xdr:cNvPr id="13313" name="pendo-image-badge-9f298f30">
          <a:extLst>
            <a:ext uri="{FF2B5EF4-FFF2-40B4-BE49-F238E27FC236}">
              <a16:creationId xmlns:a16="http://schemas.microsoft.com/office/drawing/2014/main" id="{6FB8C68A-590A-C924-79CB-044636E6898D}"/>
            </a:ext>
          </a:extLst>
        </xdr:cNvPr>
        <xdr:cNvSpPr>
          <a:spLocks noChangeAspect="1" noChangeArrowheads="1"/>
        </xdr:cNvSpPr>
      </xdr:nvSpPr>
      <xdr:spPr bwMode="auto">
        <a:xfrm>
          <a:off x="0" y="43670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378</xdr:row>
      <xdr:rowOff>0</xdr:rowOff>
    </xdr:from>
    <xdr:to>
      <xdr:col>0</xdr:col>
      <xdr:colOff>304800</xdr:colOff>
      <xdr:row>379</xdr:row>
      <xdr:rowOff>114300</xdr:rowOff>
    </xdr:to>
    <xdr:sp macro="" textlink="">
      <xdr:nvSpPr>
        <xdr:cNvPr id="13314" name="pendo-image-badge-9f298f30">
          <a:extLst>
            <a:ext uri="{FF2B5EF4-FFF2-40B4-BE49-F238E27FC236}">
              <a16:creationId xmlns:a16="http://schemas.microsoft.com/office/drawing/2014/main" id="{7214673C-98FF-91CC-2DA6-43DCB845F5FD}"/>
            </a:ext>
          </a:extLst>
        </xdr:cNvPr>
        <xdr:cNvSpPr>
          <a:spLocks noChangeAspect="1" noChangeArrowheads="1"/>
        </xdr:cNvSpPr>
      </xdr:nvSpPr>
      <xdr:spPr bwMode="auto">
        <a:xfrm>
          <a:off x="0" y="11982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331</xdr:row>
      <xdr:rowOff>0</xdr:rowOff>
    </xdr:from>
    <xdr:to>
      <xdr:col>3</xdr:col>
      <xdr:colOff>304800</xdr:colOff>
      <xdr:row>332</xdr:row>
      <xdr:rowOff>129540</xdr:rowOff>
    </xdr:to>
    <xdr:sp macro="" textlink="">
      <xdr:nvSpPr>
        <xdr:cNvPr id="14337" name="pendo-image-badge-9f298f30">
          <a:extLst>
            <a:ext uri="{FF2B5EF4-FFF2-40B4-BE49-F238E27FC236}">
              <a16:creationId xmlns:a16="http://schemas.microsoft.com/office/drawing/2014/main" id="{C859019E-2C35-1472-1EB6-09DF493570CC}"/>
            </a:ext>
          </a:extLst>
        </xdr:cNvPr>
        <xdr:cNvSpPr>
          <a:spLocks noChangeAspect="1" noChangeArrowheads="1"/>
        </xdr:cNvSpPr>
      </xdr:nvSpPr>
      <xdr:spPr bwMode="auto">
        <a:xfrm>
          <a:off x="6614160" y="64457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216</xdr:row>
      <xdr:rowOff>0</xdr:rowOff>
    </xdr:from>
    <xdr:to>
      <xdr:col>5</xdr:col>
      <xdr:colOff>304800</xdr:colOff>
      <xdr:row>217</xdr:row>
      <xdr:rowOff>121920</xdr:rowOff>
    </xdr:to>
    <xdr:sp macro="" textlink="">
      <xdr:nvSpPr>
        <xdr:cNvPr id="14338" name="pendo-image-badge-9f298f30">
          <a:extLst>
            <a:ext uri="{FF2B5EF4-FFF2-40B4-BE49-F238E27FC236}">
              <a16:creationId xmlns:a16="http://schemas.microsoft.com/office/drawing/2014/main" id="{0BA8B42E-44BD-FC90-BD74-16D229B02710}"/>
            </a:ext>
          </a:extLst>
        </xdr:cNvPr>
        <xdr:cNvSpPr>
          <a:spLocks noChangeAspect="1" noChangeArrowheads="1"/>
        </xdr:cNvSpPr>
      </xdr:nvSpPr>
      <xdr:spPr bwMode="auto">
        <a:xfrm>
          <a:off x="12359640" y="43875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0</xdr:colOff>
      <xdr:row>319</xdr:row>
      <xdr:rowOff>0</xdr:rowOff>
    </xdr:from>
    <xdr:ext cx="304800" cy="304800"/>
    <xdr:sp macro="" textlink="">
      <xdr:nvSpPr>
        <xdr:cNvPr id="2" name="pendo-image-badge-9f298f30">
          <a:extLst>
            <a:ext uri="{FF2B5EF4-FFF2-40B4-BE49-F238E27FC236}">
              <a16:creationId xmlns:a16="http://schemas.microsoft.com/office/drawing/2014/main" id="{305EDF46-27C2-4F21-BC71-4758BC504D7D}"/>
            </a:ext>
          </a:extLst>
        </xdr:cNvPr>
        <xdr:cNvSpPr>
          <a:spLocks noChangeAspect="1" noChangeArrowheads="1"/>
        </xdr:cNvSpPr>
      </xdr:nvSpPr>
      <xdr:spPr bwMode="auto">
        <a:xfrm>
          <a:off x="0" y="5358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174</xdr:row>
      <xdr:rowOff>0</xdr:rowOff>
    </xdr:from>
    <xdr:ext cx="304800" cy="312420"/>
    <xdr:sp macro="" textlink="">
      <xdr:nvSpPr>
        <xdr:cNvPr id="3" name="pendo-image-badge-9f298f30">
          <a:extLst>
            <a:ext uri="{FF2B5EF4-FFF2-40B4-BE49-F238E27FC236}">
              <a16:creationId xmlns:a16="http://schemas.microsoft.com/office/drawing/2014/main" id="{25525F79-24BB-4232-8761-5BFAD2A880D2}"/>
            </a:ext>
          </a:extLst>
        </xdr:cNvPr>
        <xdr:cNvSpPr>
          <a:spLocks noChangeAspect="1" noChangeArrowheads="1"/>
        </xdr:cNvSpPr>
      </xdr:nvSpPr>
      <xdr:spPr bwMode="auto">
        <a:xfrm>
          <a:off x="1219200" y="2706624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164</xdr:row>
      <xdr:rowOff>0</xdr:rowOff>
    </xdr:from>
    <xdr:ext cx="304800" cy="304800"/>
    <xdr:sp macro="" textlink="">
      <xdr:nvSpPr>
        <xdr:cNvPr id="4" name="pendo-image-badge-9f298f30">
          <a:extLst>
            <a:ext uri="{FF2B5EF4-FFF2-40B4-BE49-F238E27FC236}">
              <a16:creationId xmlns:a16="http://schemas.microsoft.com/office/drawing/2014/main" id="{995A413F-6757-457C-BA81-CB54DE9D7B4A}"/>
            </a:ext>
          </a:extLst>
        </xdr:cNvPr>
        <xdr:cNvSpPr>
          <a:spLocks noChangeAspect="1" noChangeArrowheads="1"/>
        </xdr:cNvSpPr>
      </xdr:nvSpPr>
      <xdr:spPr bwMode="auto">
        <a:xfrm>
          <a:off x="3048000" y="2523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164</xdr:row>
      <xdr:rowOff>0</xdr:rowOff>
    </xdr:from>
    <xdr:ext cx="304800" cy="304800"/>
    <xdr:sp macro="" textlink="">
      <xdr:nvSpPr>
        <xdr:cNvPr id="5" name="pendo-image-badge-9f298f30">
          <a:extLst>
            <a:ext uri="{FF2B5EF4-FFF2-40B4-BE49-F238E27FC236}">
              <a16:creationId xmlns:a16="http://schemas.microsoft.com/office/drawing/2014/main" id="{9A1D4D40-506F-47D5-97C1-E20D059E16D1}"/>
            </a:ext>
          </a:extLst>
        </xdr:cNvPr>
        <xdr:cNvSpPr>
          <a:spLocks noChangeAspect="1" noChangeArrowheads="1"/>
        </xdr:cNvSpPr>
      </xdr:nvSpPr>
      <xdr:spPr bwMode="auto">
        <a:xfrm>
          <a:off x="0" y="2523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Owner\AppData\Roaming\Microsoft\Excel\60-SCOPE-OH25%20MONTGOMERY%20(version%201).xlsb" TargetMode="External"/><Relationship Id="rId1" Type="http://schemas.openxmlformats.org/officeDocument/2006/relationships/externalLinkPath" Target="/Users/Owner/AppData/Roaming/Microsoft/Excel/60-SCOPE-OH25%20MONTGOMERY%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opeCHLST"/>
      <sheetName val="kit bath"/>
      <sheetName val="jobinfo(2)"/>
      <sheetName val="quicklist"/>
      <sheetName val="chklst"/>
      <sheetName val="pics"/>
      <sheetName val="brief"/>
      <sheetName val="HMR"/>
      <sheetName val="mnt EXT"/>
      <sheetName val="LABEL10X"/>
      <sheetName val="forms"/>
      <sheetName val="ScopeINT"/>
      <sheetName val="INT QUICK"/>
      <sheetName val="RFG LABELS"/>
      <sheetName val="Scope 2"/>
      <sheetName val="Scope 3"/>
      <sheetName val="Scope 4"/>
    </sheetNames>
    <sheetDataSet>
      <sheetData sheetId="0"/>
      <sheetData sheetId="1"/>
      <sheetData sheetId="2">
        <row r="1">
          <cell r="C1" t="str">
            <v>MONTGOMERY, JAVIONNA ANTONIO</v>
          </cell>
        </row>
        <row r="2">
          <cell r="C2" t="str">
            <v xml:space="preserve">3034 Ashwood Road, </v>
          </cell>
        </row>
        <row r="3">
          <cell r="C3" t="str">
            <v>Cleveland, OH, USA 44120</v>
          </cell>
        </row>
        <row r="5">
          <cell r="C5" t="str">
            <v>(216) 551-5572</v>
          </cell>
        </row>
        <row r="11">
          <cell r="C11" t="str">
            <v>WATER BATHTUB OVER</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EBD3A2-3591-4D56-805A-89A2550800AF}" name="Table2" displayName="Table2" ref="C18:F31" headerRowCount="0" totalsRowShown="0" headerRowDxfId="10" dataDxfId="9" tableBorderDxfId="8">
  <tableColumns count="4">
    <tableColumn id="1" xr3:uid="{D71C7558-F039-44FD-AB2E-4D5FBF115296}" name="Column1" dataDxfId="7"/>
    <tableColumn id="4" xr3:uid="{842D1722-D7C4-4EA8-A1A6-B16F67430FAF}" name="Column4" dataDxfId="6"/>
    <tableColumn id="2" xr3:uid="{9C9AC948-7DAB-430A-AC3D-7EDE155CF5C0}" name="Column2" headerRowDxfId="5" dataDxfId="4"/>
    <tableColumn id="3" xr3:uid="{254B26DA-8902-4BCA-B4EB-48989542D87A}" name="Column3" headerRowDxfId="3" dataDxfId="2"/>
  </tableColumns>
  <tableStyleInfo name="TableStyleLight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235995-5D04-4A56-8EB2-92DDC890BF1B}" name="Table1" displayName="Table1" ref="A1:I38" totalsRowShown="0">
  <autoFilter ref="A1:I38" xr:uid="{63235995-5D04-4A56-8EB2-92DDC890BF1B}"/>
  <tableColumns count="9">
    <tableColumn id="1" xr3:uid="{96EF51BC-E934-4B93-BA90-74C0EA401AE0}" name="Column1" dataDxfId="1"/>
    <tableColumn id="2" xr3:uid="{BB83B8E2-E804-4A32-BC75-673E491CC19E}" name="Column2" dataDxfId="0"/>
    <tableColumn id="3" xr3:uid="{57D31A80-2F92-4F99-981F-B6D28997BBE4}" name="Column3"/>
    <tableColumn id="4" xr3:uid="{8C023C2B-E180-4D65-AF1A-7D7B44DC497B}" name="Column4"/>
    <tableColumn id="5" xr3:uid="{899190BC-D480-4D91-AA30-1868D25647C6}" name="Column5"/>
    <tableColumn id="6" xr3:uid="{6BF5BAAE-B1E8-41BC-9CAC-38060DE4B696}" name="Column6"/>
    <tableColumn id="7" xr3:uid="{4A5CB863-2D74-4CDD-A89E-DBD85A415371}" name="Column7"/>
    <tableColumn id="8" xr3:uid="{C6FD5573-D9E5-47C6-A988-3F28011B89C0}" name="Column8"/>
    <tableColumn id="9" xr3:uid="{7090E5C7-5D42-4AD3-AE2F-B1C78582A1F0}" name="Column9"/>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manage.ap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wsbjoe9@gmail.com" TargetMode="External"/><Relationship Id="rId1" Type="http://schemas.openxmlformats.org/officeDocument/2006/relationships/hyperlink" Target="http://www.akbuilds.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8" Type="http://schemas.openxmlformats.org/officeDocument/2006/relationships/hyperlink" Target="https://encircleapp.com/app/property-claims/claim/3939197/items-grid" TargetMode="External"/><Relationship Id="rId13" Type="http://schemas.openxmlformats.org/officeDocument/2006/relationships/drawing" Target="../drawings/drawing2.xml"/><Relationship Id="rId3" Type="http://schemas.openxmlformats.org/officeDocument/2006/relationships/hyperlink" Target="https://encircleapp.com/app/property-claims/claim/3939197/activity" TargetMode="External"/><Relationship Id="rId7" Type="http://schemas.openxmlformats.org/officeDocument/2006/relationships/hyperlink" Target="https://encircleapp.com/app/property-claims/claim/3939197/spreadsheet" TargetMode="External"/><Relationship Id="rId12" Type="http://schemas.openxmlformats.org/officeDocument/2006/relationships/hyperlink" Target="https://www.getencircle.com/product-walkthrough-floor-plan" TargetMode="External"/><Relationship Id="rId2" Type="http://schemas.openxmlformats.org/officeDocument/2006/relationships/hyperlink" Target="https://encircleapp.com/app/property-claims/claim/3939197/overview" TargetMode="External"/><Relationship Id="rId1" Type="http://schemas.openxmlformats.org/officeDocument/2006/relationships/hyperlink" Target="https://encircleapp.com/app/property-claims" TargetMode="External"/><Relationship Id="rId6" Type="http://schemas.openxmlformats.org/officeDocument/2006/relationships/hyperlink" Target="https://encircleapp.com/app/property-claims/claim/3939197/structures-and-rooms" TargetMode="External"/><Relationship Id="rId11" Type="http://schemas.openxmlformats.org/officeDocument/2006/relationships/hyperlink" Target="https://encircleapp.com/app/property-claims/claim/3939197/hydro" TargetMode="External"/><Relationship Id="rId5" Type="http://schemas.openxmlformats.org/officeDocument/2006/relationships/hyperlink" Target="https://encircleapp.com/app/property-claims/claim/3939197/status-history" TargetMode="External"/><Relationship Id="rId10" Type="http://schemas.openxmlformats.org/officeDocument/2006/relationships/hyperlink" Target="https://encircleapp.com/app/property-claims/claim/3939197/locations" TargetMode="External"/><Relationship Id="rId4" Type="http://schemas.openxmlformats.org/officeDocument/2006/relationships/hyperlink" Target="https://encircleapp.com/app/property-claims/claim/3939197/general-notes" TargetMode="External"/><Relationship Id="rId9" Type="http://schemas.openxmlformats.org/officeDocument/2006/relationships/hyperlink" Target="https://encircleapp.com/app/property-claims/claim/3939197/box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523E-DA7D-4380-8A7D-81A68DD94BC3}">
  <sheetPr codeName="Sheet7"/>
  <dimension ref="A1:G118"/>
  <sheetViews>
    <sheetView view="pageBreakPreview" zoomScaleNormal="100" zoomScaleSheetLayoutView="100" workbookViewId="0">
      <selection activeCell="A16" sqref="A16"/>
    </sheetView>
  </sheetViews>
  <sheetFormatPr defaultColWidth="8.69921875" defaultRowHeight="21.6" customHeight="1"/>
  <cols>
    <col min="1" max="1" width="6.59765625" style="103" customWidth="1"/>
    <col min="2" max="2" width="1.5" style="102" hidden="1" customWidth="1"/>
    <col min="3" max="3" width="66.3984375" style="102" customWidth="1"/>
    <col min="4" max="4" width="15" style="102" customWidth="1"/>
    <col min="5" max="5" width="4.19921875" style="102" customWidth="1"/>
    <col min="6" max="6" width="5.19921875" style="102" customWidth="1"/>
  </cols>
  <sheetData>
    <row r="1" spans="1:7" ht="21.6" customHeight="1">
      <c r="A1" s="137" t="s">
        <v>0</v>
      </c>
      <c r="B1" s="135"/>
      <c r="D1" s="136" t="str">
        <f>+'jobinfo(2)'!C2</f>
        <v>6600 GERTRUDE</v>
      </c>
    </row>
    <row r="2" spans="1:7" ht="21.6" customHeight="1">
      <c r="A2" s="840" t="s">
        <v>1</v>
      </c>
      <c r="B2" s="134"/>
      <c r="C2" s="397" t="str">
        <f>+'jobinfo(2)'!C51</f>
        <v>OH25 ANITA @GERTRUDE</v>
      </c>
      <c r="D2" s="136" t="str">
        <f>+'jobinfo(2)'!C3</f>
        <v>Cleveland, OH 44105</v>
      </c>
    </row>
    <row r="3" spans="1:7" ht="21.6" customHeight="1">
      <c r="A3" s="153">
        <v>1</v>
      </c>
      <c r="B3" s="133" t="s">
        <v>2</v>
      </c>
      <c r="C3" s="156" t="s">
        <v>3</v>
      </c>
      <c r="D3" s="865" t="s">
        <v>4</v>
      </c>
      <c r="E3" s="865"/>
      <c r="F3" s="865"/>
    </row>
    <row r="4" spans="1:7" ht="21.6" customHeight="1">
      <c r="A4" s="813"/>
      <c r="B4" s="132"/>
      <c r="C4" s="131" t="s">
        <v>5</v>
      </c>
      <c r="D4" s="140" t="str">
        <f>'jobinfo(2)'!C26</f>
        <v>ALLSTATE INS CO.</v>
      </c>
      <c r="E4" s="163"/>
      <c r="F4" s="165"/>
      <c r="G4">
        <v>100</v>
      </c>
    </row>
    <row r="5" spans="1:7" ht="21.6" customHeight="1">
      <c r="A5" s="860" t="s">
        <v>6</v>
      </c>
      <c r="C5" s="125" t="s">
        <v>7</v>
      </c>
      <c r="D5" s="112" t="s">
        <v>8</v>
      </c>
      <c r="E5" s="119"/>
      <c r="F5" s="118"/>
    </row>
    <row r="6" spans="1:7" ht="21.6" customHeight="1">
      <c r="A6" s="860"/>
      <c r="C6" s="130" t="s">
        <v>9</v>
      </c>
      <c r="D6" s="109" t="s">
        <v>8</v>
      </c>
      <c r="E6" s="163"/>
      <c r="F6" s="165"/>
    </row>
    <row r="7" spans="1:7" ht="21.6" customHeight="1">
      <c r="A7" s="860"/>
      <c r="C7" s="129" t="s">
        <v>10</v>
      </c>
      <c r="D7" s="112" t="s">
        <v>8</v>
      </c>
      <c r="E7" s="119"/>
      <c r="F7" s="118"/>
    </row>
    <row r="8" spans="1:7" ht="21.6" customHeight="1">
      <c r="A8" s="860"/>
      <c r="C8" s="125" t="s">
        <v>11</v>
      </c>
      <c r="D8" s="110" t="s">
        <v>8</v>
      </c>
      <c r="E8" s="163"/>
      <c r="F8" s="165"/>
      <c r="G8">
        <v>200</v>
      </c>
    </row>
    <row r="9" spans="1:7" ht="21.6" customHeight="1">
      <c r="A9" s="153">
        <v>2</v>
      </c>
      <c r="B9" s="128" t="s">
        <v>12</v>
      </c>
      <c r="C9" s="127" t="s">
        <v>13</v>
      </c>
      <c r="D9" s="126" t="s">
        <v>8</v>
      </c>
      <c r="E9" s="126"/>
      <c r="F9" s="126"/>
    </row>
    <row r="10" spans="1:7" ht="21.6" customHeight="1">
      <c r="A10" s="866"/>
      <c r="B10" s="107"/>
      <c r="C10" s="125" t="s">
        <v>14</v>
      </c>
      <c r="D10" s="124" t="s">
        <v>8</v>
      </c>
      <c r="E10" s="166"/>
      <c r="F10" s="167"/>
    </row>
    <row r="11" spans="1:7" ht="21.6" customHeight="1">
      <c r="A11" s="866"/>
      <c r="B11" s="107"/>
      <c r="C11" s="122" t="s">
        <v>15</v>
      </c>
      <c r="D11" s="112" t="s">
        <v>8</v>
      </c>
      <c r="E11" s="119"/>
      <c r="F11" s="118"/>
      <c r="G11">
        <v>500</v>
      </c>
    </row>
    <row r="12" spans="1:7" ht="21.6" customHeight="1">
      <c r="A12" s="821" t="s">
        <v>16</v>
      </c>
      <c r="B12" s="107"/>
      <c r="C12" s="168" t="s">
        <v>17</v>
      </c>
      <c r="D12" s="109" t="s">
        <v>8</v>
      </c>
      <c r="E12" s="166"/>
      <c r="F12" s="167"/>
    </row>
    <row r="13" spans="1:7" ht="21.6" customHeight="1">
      <c r="A13" s="159"/>
      <c r="B13" s="107"/>
      <c r="C13" s="123" t="s">
        <v>18</v>
      </c>
      <c r="D13" s="112" t="s">
        <v>8</v>
      </c>
      <c r="E13" s="166"/>
      <c r="F13" s="167"/>
    </row>
    <row r="14" spans="1:7" ht="21.6" customHeight="1">
      <c r="A14" s="821" t="s">
        <v>19</v>
      </c>
      <c r="B14" s="107"/>
      <c r="C14" s="122" t="s">
        <v>20</v>
      </c>
      <c r="D14" s="124" t="s">
        <v>8</v>
      </c>
      <c r="E14" s="166"/>
      <c r="F14" s="167"/>
    </row>
    <row r="15" spans="1:7" ht="21.6" customHeight="1">
      <c r="A15" s="138"/>
      <c r="B15" s="107"/>
      <c r="C15" s="122" t="s">
        <v>21</v>
      </c>
      <c r="D15" s="112" t="s">
        <v>8</v>
      </c>
      <c r="E15" s="119"/>
      <c r="F15" s="118"/>
    </row>
    <row r="16" spans="1:7" ht="21.6" customHeight="1">
      <c r="A16" s="153">
        <v>3</v>
      </c>
      <c r="C16" s="391" t="s">
        <v>22</v>
      </c>
      <c r="D16" s="121" t="s">
        <v>8</v>
      </c>
      <c r="E16" s="121"/>
      <c r="F16" s="121"/>
    </row>
    <row r="17" spans="1:7" ht="21.6" customHeight="1">
      <c r="A17" s="838" t="s">
        <v>23</v>
      </c>
      <c r="B17" s="121"/>
      <c r="C17" s="120" t="s">
        <v>24</v>
      </c>
      <c r="D17" s="110" t="s">
        <v>8</v>
      </c>
      <c r="E17" s="119"/>
      <c r="F17" s="118"/>
      <c r="G17">
        <v>100</v>
      </c>
    </row>
    <row r="18" spans="1:7" ht="21.6" customHeight="1">
      <c r="A18" s="839" t="s">
        <v>25</v>
      </c>
      <c r="B18" s="154"/>
      <c r="C18" s="396" t="s">
        <v>26</v>
      </c>
      <c r="D18" s="162" t="s">
        <v>8</v>
      </c>
      <c r="E18" s="163"/>
      <c r="F18" s="118"/>
    </row>
    <row r="19" spans="1:7" ht="21.6" customHeight="1" thickBot="1">
      <c r="A19" s="837" t="s">
        <v>27</v>
      </c>
      <c r="B19" s="117" t="s">
        <v>28</v>
      </c>
      <c r="C19" s="156" t="s">
        <v>29</v>
      </c>
      <c r="D19" s="116"/>
      <c r="E19" s="116"/>
      <c r="F19" s="116"/>
    </row>
    <row r="20" spans="1:7" ht="21.6" customHeight="1" thickTop="1" thickBot="1">
      <c r="A20" s="160">
        <v>4</v>
      </c>
      <c r="C20" s="115" t="s">
        <v>30</v>
      </c>
      <c r="D20" s="114" t="s">
        <v>8</v>
      </c>
      <c r="E20" s="114"/>
      <c r="F20" s="114"/>
      <c r="G20">
        <v>1000</v>
      </c>
    </row>
    <row r="21" spans="1:7" ht="21.6" customHeight="1" thickTop="1" thickBot="1">
      <c r="A21" s="160">
        <v>5</v>
      </c>
      <c r="C21" s="113" t="s">
        <v>31</v>
      </c>
      <c r="D21" s="169" t="s">
        <v>8</v>
      </c>
      <c r="E21" s="170"/>
      <c r="F21" s="167"/>
      <c r="G21">
        <v>2000</v>
      </c>
    </row>
    <row r="22" spans="1:7" ht="21.6" customHeight="1" thickTop="1" thickBot="1">
      <c r="A22" s="160">
        <v>6</v>
      </c>
      <c r="C22" s="111" t="s">
        <v>32</v>
      </c>
      <c r="D22" s="105" t="s">
        <v>33</v>
      </c>
      <c r="E22" s="171"/>
      <c r="F22" s="172"/>
      <c r="G22">
        <v>2000</v>
      </c>
    </row>
    <row r="23" spans="1:7" ht="21.6" customHeight="1" thickTop="1" thickBot="1">
      <c r="C23" s="161" t="s">
        <v>34</v>
      </c>
      <c r="D23" s="173" t="s">
        <v>33</v>
      </c>
      <c r="E23" s="174"/>
      <c r="F23" s="175"/>
    </row>
    <row r="24" spans="1:7" ht="21.6" customHeight="1" thickTop="1">
      <c r="A24" s="837" t="s">
        <v>35</v>
      </c>
      <c r="B24" s="104" t="s">
        <v>36</v>
      </c>
      <c r="C24" s="151" t="s">
        <v>37</v>
      </c>
      <c r="D24" s="106"/>
      <c r="E24" s="106"/>
      <c r="F24" s="106"/>
    </row>
    <row r="25" spans="1:7" ht="21.6" customHeight="1" thickBot="1">
      <c r="A25" s="812"/>
      <c r="B25" s="104"/>
      <c r="C25" s="108" t="s">
        <v>38</v>
      </c>
      <c r="D25" s="106"/>
      <c r="E25" s="106"/>
      <c r="F25" s="106"/>
    </row>
    <row r="26" spans="1:7" ht="21.6" customHeight="1" thickTop="1" thickBot="1">
      <c r="A26" s="867">
        <v>7</v>
      </c>
      <c r="B26" s="107"/>
      <c r="C26" s="390" t="s">
        <v>39</v>
      </c>
      <c r="D26" s="169"/>
      <c r="E26" s="170"/>
      <c r="F26" s="167"/>
      <c r="G26">
        <v>200</v>
      </c>
    </row>
    <row r="27" spans="1:7" ht="21.6" customHeight="1" thickTop="1" thickBot="1">
      <c r="A27" s="867"/>
      <c r="B27" s="107"/>
      <c r="C27" s="388" t="s">
        <v>40</v>
      </c>
      <c r="D27" s="105" t="s">
        <v>8</v>
      </c>
      <c r="E27" s="171"/>
      <c r="F27" s="174"/>
    </row>
    <row r="28" spans="1:7" ht="21.6" customHeight="1" thickTop="1" thickBot="1">
      <c r="A28" s="867"/>
      <c r="B28" s="107"/>
      <c r="C28" s="389" t="s">
        <v>41</v>
      </c>
      <c r="D28" s="173" t="s">
        <v>33</v>
      </c>
      <c r="E28" s="174"/>
      <c r="F28" s="176"/>
    </row>
    <row r="29" spans="1:7" ht="21.6" customHeight="1" thickTop="1">
      <c r="A29" s="153">
        <v>8</v>
      </c>
      <c r="B29" s="106" t="s">
        <v>42</v>
      </c>
      <c r="C29" s="152" t="s">
        <v>42</v>
      </c>
      <c r="D29" s="106"/>
      <c r="E29" s="106"/>
      <c r="F29" s="106"/>
    </row>
    <row r="30" spans="1:7" ht="21.6" customHeight="1">
      <c r="A30" s="837" t="s">
        <v>43</v>
      </c>
      <c r="B30" s="107"/>
      <c r="C30" s="392" t="s">
        <v>44</v>
      </c>
      <c r="D30" s="173"/>
      <c r="E30" s="174"/>
      <c r="F30" s="176"/>
      <c r="G30">
        <v>500</v>
      </c>
    </row>
    <row r="31" spans="1:7" ht="21.6" customHeight="1">
      <c r="A31" s="160">
        <v>9</v>
      </c>
      <c r="B31" s="156" t="s">
        <v>45</v>
      </c>
      <c r="C31" s="164" t="s">
        <v>46</v>
      </c>
      <c r="D31" s="173"/>
      <c r="E31" s="174"/>
      <c r="F31" s="176"/>
    </row>
    <row r="32" spans="1:7" ht="21.6" customHeight="1">
      <c r="A32" s="837" t="s">
        <v>47</v>
      </c>
      <c r="B32" s="106"/>
      <c r="C32" s="394" t="s">
        <v>48</v>
      </c>
      <c r="D32" s="105"/>
      <c r="E32" s="171"/>
      <c r="F32" s="174"/>
      <c r="G32" s="152"/>
    </row>
    <row r="33" spans="1:7" ht="21.6" customHeight="1">
      <c r="A33" s="864">
        <v>10</v>
      </c>
      <c r="B33" s="102" t="s">
        <v>28</v>
      </c>
      <c r="C33" s="395" t="s">
        <v>49</v>
      </c>
      <c r="D33" s="173"/>
      <c r="E33" s="174"/>
      <c r="F33" s="176"/>
    </row>
    <row r="34" spans="1:7" ht="21.6" customHeight="1">
      <c r="A34" s="864"/>
      <c r="B34" s="150" t="s">
        <v>50</v>
      </c>
      <c r="C34" s="102" t="s">
        <v>51</v>
      </c>
      <c r="D34" s="105"/>
      <c r="E34" s="171"/>
      <c r="F34" s="174"/>
    </row>
    <row r="35" spans="1:7" ht="21.6" customHeight="1">
      <c r="A35" s="864"/>
      <c r="C35" s="393" t="s">
        <v>52</v>
      </c>
      <c r="D35" s="105"/>
      <c r="E35" s="171"/>
      <c r="F35" s="174"/>
    </row>
    <row r="36" spans="1:7" ht="21.6" customHeight="1">
      <c r="A36" s="813"/>
      <c r="G36">
        <f>SUM(G1:G35)</f>
        <v>6600</v>
      </c>
    </row>
    <row r="37" spans="1:7" ht="21.6" customHeight="1">
      <c r="B37" s="135"/>
      <c r="C37" s="137" t="s">
        <v>0</v>
      </c>
      <c r="D37" s="454" t="str">
        <f>+'jobinfo(2)'!$C$2</f>
        <v>6600 GERTRUDE</v>
      </c>
      <c r="E37" s="455"/>
      <c r="F37" s="455"/>
    </row>
    <row r="38" spans="1:7" ht="21.6" customHeight="1">
      <c r="A38" s="510" t="s">
        <v>1</v>
      </c>
      <c r="B38" s="134"/>
      <c r="C38" s="397" t="str">
        <f>+'jobinfo(2)'!C51</f>
        <v>OH25 ANITA @GERTRUDE</v>
      </c>
      <c r="D38" s="454" t="str">
        <f>+'jobinfo(2)'!$C$3</f>
        <v>Cleveland, OH 44105</v>
      </c>
      <c r="E38" s="455"/>
      <c r="F38" s="455"/>
    </row>
    <row r="39" spans="1:7" ht="21.6" customHeight="1">
      <c r="A39" s="812">
        <v>1</v>
      </c>
      <c r="B39" s="133" t="s">
        <v>2</v>
      </c>
      <c r="C39" s="489" t="s">
        <v>3</v>
      </c>
      <c r="D39" s="859" t="str">
        <f>'jobinfo(2)'!$C$27</f>
        <v>CLM</v>
      </c>
      <c r="E39" s="859"/>
      <c r="F39" s="859"/>
    </row>
    <row r="40" spans="1:7" ht="21.6" customHeight="1">
      <c r="A40" s="813"/>
      <c r="B40" s="132"/>
      <c r="C40" s="131" t="s">
        <v>5</v>
      </c>
      <c r="D40" s="859" t="str">
        <f>'jobinfo(2)'!$C$26</f>
        <v>ALLSTATE INS CO.</v>
      </c>
      <c r="E40" s="859"/>
      <c r="F40" s="859"/>
    </row>
    <row r="41" spans="1:7" ht="21.6" customHeight="1">
      <c r="A41" s="860" t="s">
        <v>6</v>
      </c>
      <c r="C41" s="125" t="s">
        <v>53</v>
      </c>
      <c r="D41" s="112"/>
      <c r="E41" s="119"/>
      <c r="F41" s="118"/>
    </row>
    <row r="42" spans="1:7" ht="21.6" customHeight="1">
      <c r="A42" s="860"/>
      <c r="C42" s="125" t="s">
        <v>11</v>
      </c>
      <c r="D42" s="110"/>
      <c r="E42" s="163"/>
      <c r="F42" s="165"/>
    </row>
    <row r="43" spans="1:7" ht="21.6" customHeight="1">
      <c r="A43" s="812">
        <v>2</v>
      </c>
      <c r="B43" s="128" t="s">
        <v>12</v>
      </c>
      <c r="C43" s="494" t="s">
        <v>13</v>
      </c>
      <c r="D43" s="126"/>
      <c r="E43" s="126"/>
      <c r="F43" s="126"/>
    </row>
    <row r="44" spans="1:7" ht="21.6" customHeight="1">
      <c r="A44" s="449" t="s">
        <v>54</v>
      </c>
      <c r="B44" s="449"/>
      <c r="C44" s="449"/>
      <c r="D44" s="498"/>
      <c r="E44" s="119"/>
      <c r="F44" s="118"/>
    </row>
    <row r="45" spans="1:7" ht="21.6" customHeight="1">
      <c r="A45" s="159"/>
      <c r="B45" s="107"/>
      <c r="C45" s="488" t="s">
        <v>55</v>
      </c>
      <c r="D45" s="112"/>
      <c r="E45" s="166"/>
      <c r="F45" s="167"/>
    </row>
    <row r="46" spans="1:7" ht="21.6" customHeight="1">
      <c r="A46" s="158" t="s">
        <v>19</v>
      </c>
      <c r="B46" s="107"/>
      <c r="C46" s="487" t="s">
        <v>56</v>
      </c>
      <c r="D46" s="124"/>
      <c r="E46" s="166"/>
      <c r="F46" s="167"/>
    </row>
    <row r="47" spans="1:7" ht="21.6" customHeight="1">
      <c r="A47" s="812">
        <v>3</v>
      </c>
      <c r="C47" s="495" t="s">
        <v>22</v>
      </c>
      <c r="D47" s="121"/>
      <c r="E47" s="121"/>
      <c r="F47" s="121"/>
    </row>
    <row r="48" spans="1:7" ht="21.6" customHeight="1">
      <c r="A48" s="160" t="s">
        <v>23</v>
      </c>
      <c r="B48" s="121"/>
      <c r="C48" s="486" t="s">
        <v>24</v>
      </c>
      <c r="D48" s="110"/>
      <c r="E48" s="119"/>
      <c r="F48" s="118"/>
    </row>
    <row r="49" spans="1:6" ht="21.6" customHeight="1" thickBot="1">
      <c r="A49" s="160" t="s">
        <v>57</v>
      </c>
      <c r="B49" s="121"/>
      <c r="C49" s="490" t="s">
        <v>58</v>
      </c>
      <c r="D49" s="110"/>
      <c r="E49" s="119"/>
      <c r="F49" s="118"/>
    </row>
    <row r="50" spans="1:6" ht="21.6" customHeight="1" thickTop="1">
      <c r="A50" s="511" t="s">
        <v>25</v>
      </c>
      <c r="B50" s="154"/>
      <c r="C50" s="396" t="s">
        <v>59</v>
      </c>
      <c r="D50" s="162"/>
      <c r="E50" s="163"/>
      <c r="F50" s="118"/>
    </row>
    <row r="51" spans="1:6" ht="21.6" customHeight="1">
      <c r="A51" s="485"/>
      <c r="B51" s="154"/>
      <c r="C51" s="102" t="s">
        <v>60</v>
      </c>
      <c r="D51" s="162"/>
      <c r="E51" s="163"/>
      <c r="F51" s="118"/>
    </row>
    <row r="52" spans="1:6" ht="21.6" customHeight="1">
      <c r="A52" s="863" t="s">
        <v>61</v>
      </c>
      <c r="B52" s="154"/>
      <c r="C52" s="451" t="s">
        <v>62</v>
      </c>
      <c r="D52" s="162"/>
      <c r="E52" s="163"/>
      <c r="F52" s="118"/>
    </row>
    <row r="53" spans="1:6" ht="21.6" customHeight="1">
      <c r="A53" s="863"/>
      <c r="B53" s="154"/>
      <c r="C53" s="102" t="s">
        <v>63</v>
      </c>
      <c r="D53" s="162"/>
      <c r="E53" s="163"/>
      <c r="F53" s="118"/>
    </row>
    <row r="54" spans="1:6" ht="21.6" customHeight="1">
      <c r="B54" s="154"/>
      <c r="D54" s="162"/>
      <c r="E54" s="163"/>
      <c r="F54" s="118"/>
    </row>
    <row r="55" spans="1:6" ht="21.6" customHeight="1">
      <c r="A55" s="153" t="s">
        <v>27</v>
      </c>
      <c r="B55" s="117" t="s">
        <v>28</v>
      </c>
      <c r="C55" s="156" t="s">
        <v>29</v>
      </c>
      <c r="D55" s="116"/>
      <c r="E55" s="116"/>
      <c r="F55" s="116"/>
    </row>
    <row r="56" spans="1:6" ht="21.6" customHeight="1" thickBot="1">
      <c r="A56" s="102" t="s">
        <v>64</v>
      </c>
      <c r="B56" s="117"/>
      <c r="C56" s="156"/>
      <c r="D56" s="116"/>
      <c r="E56" s="116"/>
      <c r="F56" s="116"/>
    </row>
    <row r="57" spans="1:6" ht="21.6" customHeight="1" thickTop="1" thickBot="1">
      <c r="A57" s="157">
        <v>4</v>
      </c>
      <c r="C57" s="115" t="s">
        <v>30</v>
      </c>
      <c r="D57" s="114"/>
      <c r="E57" s="114"/>
      <c r="F57" s="114"/>
    </row>
    <row r="58" spans="1:6" ht="21.6" customHeight="1" thickTop="1" thickBot="1">
      <c r="A58" s="157">
        <v>5</v>
      </c>
      <c r="C58" s="113" t="s">
        <v>31</v>
      </c>
      <c r="D58" s="169"/>
      <c r="E58" s="170"/>
      <c r="F58" s="167"/>
    </row>
    <row r="59" spans="1:6" ht="21.6" customHeight="1" thickTop="1" thickBot="1">
      <c r="A59" s="157">
        <v>6</v>
      </c>
      <c r="C59" s="111" t="s">
        <v>32</v>
      </c>
      <c r="D59" s="105"/>
      <c r="E59" s="171"/>
      <c r="F59" s="172"/>
    </row>
    <row r="60" spans="1:6" ht="21.6" customHeight="1" thickTop="1" thickBot="1">
      <c r="C60" s="484" t="s">
        <v>34</v>
      </c>
      <c r="D60" s="173"/>
      <c r="E60" s="174"/>
      <c r="F60" s="175"/>
    </row>
    <row r="61" spans="1:6" ht="21.6" customHeight="1" thickTop="1">
      <c r="A61" s="153" t="s">
        <v>35</v>
      </c>
      <c r="B61" s="104" t="s">
        <v>36</v>
      </c>
      <c r="C61" s="451" t="s">
        <v>65</v>
      </c>
      <c r="D61" s="106"/>
      <c r="E61" s="106"/>
      <c r="F61" s="106"/>
    </row>
    <row r="62" spans="1:6" ht="21.6" customHeight="1">
      <c r="A62" s="812"/>
      <c r="B62" s="104"/>
      <c r="C62" s="630" t="s">
        <v>66</v>
      </c>
      <c r="D62" s="106"/>
      <c r="E62" s="106"/>
      <c r="F62" s="106"/>
    </row>
    <row r="63" spans="1:6" ht="21.6" customHeight="1">
      <c r="A63" s="102" t="s">
        <v>67</v>
      </c>
      <c r="B63" s="104"/>
      <c r="D63" s="106"/>
      <c r="E63" s="106"/>
      <c r="F63" s="106"/>
    </row>
    <row r="64" spans="1:6" ht="21.6" customHeight="1" thickBot="1">
      <c r="A64" s="812"/>
      <c r="B64" s="104"/>
      <c r="C64" s="388" t="s">
        <v>40</v>
      </c>
      <c r="D64" s="106"/>
      <c r="E64" s="106"/>
      <c r="F64" s="106"/>
    </row>
    <row r="65" spans="1:6" ht="21.6" customHeight="1" thickTop="1" thickBot="1">
      <c r="A65" s="861">
        <v>7</v>
      </c>
      <c r="B65" s="107"/>
      <c r="C65" s="389" t="s">
        <v>41</v>
      </c>
      <c r="D65" s="169"/>
      <c r="E65" s="170"/>
      <c r="F65" s="167"/>
    </row>
    <row r="66" spans="1:6" ht="21.6" customHeight="1" thickTop="1" thickBot="1">
      <c r="A66" s="861"/>
      <c r="B66" s="107"/>
      <c r="C66" s="390" t="s">
        <v>39</v>
      </c>
      <c r="D66" s="105"/>
      <c r="E66" s="171"/>
      <c r="F66" s="174"/>
    </row>
    <row r="67" spans="1:6" ht="21.6" customHeight="1" thickTop="1">
      <c r="A67" s="861"/>
      <c r="B67" s="107"/>
      <c r="C67" s="492" t="s">
        <v>48</v>
      </c>
      <c r="D67" s="173"/>
      <c r="E67" s="174"/>
      <c r="F67" s="176"/>
    </row>
    <row r="68" spans="1:6" ht="21.6" customHeight="1">
      <c r="A68" s="812">
        <v>8</v>
      </c>
      <c r="B68" s="106" t="s">
        <v>42</v>
      </c>
      <c r="C68" s="491" t="s">
        <v>68</v>
      </c>
      <c r="D68" s="106"/>
      <c r="E68" s="106"/>
      <c r="F68" s="106"/>
    </row>
    <row r="69" spans="1:6" ht="21.6" customHeight="1">
      <c r="A69" s="153" t="s">
        <v>43</v>
      </c>
      <c r="B69" s="107"/>
      <c r="C69" s="392" t="s">
        <v>69</v>
      </c>
      <c r="D69" s="173"/>
      <c r="E69" s="174"/>
      <c r="F69" s="176"/>
    </row>
    <row r="70" spans="1:6" ht="21.6" customHeight="1">
      <c r="A70" s="812"/>
      <c r="B70" s="107"/>
      <c r="C70" s="482" t="s">
        <v>70</v>
      </c>
      <c r="D70" s="173"/>
      <c r="E70" s="174"/>
      <c r="F70" s="176"/>
    </row>
    <row r="71" spans="1:6" ht="21.6" customHeight="1">
      <c r="A71" s="812"/>
      <c r="B71" s="107"/>
      <c r="C71" s="482" t="s">
        <v>71</v>
      </c>
      <c r="D71" s="173"/>
      <c r="E71" s="174"/>
      <c r="F71" s="176"/>
    </row>
    <row r="72" spans="1:6" ht="21.6" customHeight="1">
      <c r="A72" s="812"/>
      <c r="B72" s="107"/>
      <c r="C72" s="631" t="s">
        <v>72</v>
      </c>
      <c r="D72" s="173"/>
      <c r="E72" s="174"/>
      <c r="F72" s="176"/>
    </row>
    <row r="73" spans="1:6" ht="21.6" customHeight="1">
      <c r="A73" s="157">
        <v>9</v>
      </c>
      <c r="B73" s="156" t="s">
        <v>45</v>
      </c>
      <c r="C73" s="493" t="s">
        <v>46</v>
      </c>
      <c r="D73" s="173"/>
      <c r="E73" s="174"/>
      <c r="F73" s="176"/>
    </row>
    <row r="74" spans="1:6" ht="21.6" customHeight="1">
      <c r="A74" s="157"/>
      <c r="B74" s="156"/>
      <c r="C74" s="509" t="s">
        <v>73</v>
      </c>
      <c r="D74" s="173"/>
      <c r="E74" s="174"/>
      <c r="F74" s="176"/>
    </row>
    <row r="75" spans="1:6" ht="21.6" customHeight="1">
      <c r="A75" s="153" t="s">
        <v>47</v>
      </c>
      <c r="B75" s="106"/>
      <c r="C75" s="508" t="s">
        <v>48</v>
      </c>
      <c r="D75" s="105"/>
      <c r="E75" s="171"/>
      <c r="F75" s="174"/>
    </row>
    <row r="76" spans="1:6" ht="21.6" customHeight="1">
      <c r="A76" s="862">
        <v>10</v>
      </c>
      <c r="B76" s="102" t="s">
        <v>28</v>
      </c>
      <c r="C76" s="395" t="s">
        <v>49</v>
      </c>
      <c r="D76" s="173"/>
      <c r="E76" s="174"/>
      <c r="F76" s="176"/>
    </row>
    <row r="77" spans="1:6" ht="21.6" customHeight="1" thickBot="1">
      <c r="A77" s="862"/>
      <c r="B77" s="150" t="s">
        <v>50</v>
      </c>
      <c r="C77" s="102" t="s">
        <v>51</v>
      </c>
      <c r="D77" s="105"/>
      <c r="E77" s="171"/>
      <c r="F77" s="174"/>
    </row>
    <row r="78" spans="1:6" ht="21.6" customHeight="1" thickTop="1" thickBot="1">
      <c r="A78" s="862"/>
      <c r="C78" s="390" t="s">
        <v>39</v>
      </c>
      <c r="D78" s="105"/>
      <c r="E78" s="171"/>
      <c r="F78" s="174"/>
    </row>
    <row r="79" spans="1:6" ht="21.6" customHeight="1" thickTop="1">
      <c r="A79" s="450" t="s">
        <v>74</v>
      </c>
      <c r="D79" s="502" t="str">
        <f>'jobinfo(2)'!$C$51</f>
        <v>OH25 ANITA @GERTRUDE</v>
      </c>
    </row>
    <row r="80" spans="1:6" ht="21.6" customHeight="1" thickBot="1">
      <c r="A80" s="449" t="s">
        <v>75</v>
      </c>
      <c r="D80" s="503" t="str">
        <f>'jobinfo(2)'!$C$1</f>
        <v>THOMAS, ANITA</v>
      </c>
    </row>
    <row r="81" spans="1:5" ht="21.6" customHeight="1" thickTop="1" thickBot="1">
      <c r="A81" s="858" t="s">
        <v>76</v>
      </c>
      <c r="B81" s="496"/>
      <c r="C81" s="113" t="s">
        <v>77</v>
      </c>
      <c r="D81" s="504" t="str">
        <f>'jobinfo(2)'!$C$2</f>
        <v>6600 GERTRUDE</v>
      </c>
    </row>
    <row r="82" spans="1:5" ht="21.6" customHeight="1" thickTop="1" thickBot="1">
      <c r="A82" s="858"/>
      <c r="C82" s="111" t="s">
        <v>78</v>
      </c>
      <c r="D82" s="505"/>
      <c r="E82" s="497"/>
    </row>
    <row r="83" spans="1:5" ht="21.6" customHeight="1" thickTop="1">
      <c r="A83" s="858"/>
      <c r="C83" s="102" t="s">
        <v>79</v>
      </c>
      <c r="D83" s="504" t="str">
        <f>'jobinfo(2)'!$C$4</f>
        <v>A@EM</v>
      </c>
    </row>
    <row r="84" spans="1:5" ht="21.6" customHeight="1">
      <c r="A84" s="858"/>
      <c r="D84" s="504" t="str">
        <f>'jobinfo(2)'!$C$5</f>
        <v>(216) 315-2040</v>
      </c>
    </row>
    <row r="85" spans="1:5" ht="21.6" customHeight="1">
      <c r="A85" s="456"/>
      <c r="B85" s="457"/>
      <c r="C85" s="457"/>
      <c r="D85" s="506"/>
    </row>
    <row r="86" spans="1:5" ht="21.6" customHeight="1">
      <c r="A86" s="481"/>
      <c r="C86" s="396" t="s">
        <v>80</v>
      </c>
      <c r="D86" s="506"/>
    </row>
    <row r="87" spans="1:5" ht="21.6" customHeight="1">
      <c r="A87" s="855" t="s">
        <v>81</v>
      </c>
      <c r="C87" s="461" t="s">
        <v>82</v>
      </c>
      <c r="D87" s="507" t="str">
        <f>'jobinfo(2)'!$C$27</f>
        <v>CLM</v>
      </c>
    </row>
    <row r="88" spans="1:5" ht="21.6" customHeight="1">
      <c r="A88" s="855"/>
      <c r="C88" s="461" t="s">
        <v>83</v>
      </c>
      <c r="D88" s="504" t="str">
        <f>'jobinfo(2)'!$C$11</f>
        <v xml:space="preserve">Water Damage=WTR </v>
      </c>
    </row>
    <row r="89" spans="1:5" ht="21.6" customHeight="1">
      <c r="A89" s="855"/>
      <c r="C89" s="461" t="s">
        <v>84</v>
      </c>
      <c r="D89" s="504" t="str">
        <f>'jobinfo(2)'!$C$12</f>
        <v>Friday, September 12, 2025</v>
      </c>
    </row>
    <row r="90" spans="1:5" ht="21.6" customHeight="1">
      <c r="A90" s="855"/>
      <c r="C90" s="483" t="s">
        <v>85</v>
      </c>
      <c r="D90" s="504" t="str">
        <f>'jobinfo(2)'!$C$13</f>
        <v>interior repairs LVL1</v>
      </c>
    </row>
    <row r="91" spans="1:5" ht="21.6" customHeight="1">
      <c r="A91" s="855"/>
      <c r="C91" s="461" t="s">
        <v>86</v>
      </c>
      <c r="D91" s="504" t="str">
        <f>'jobinfo(2)'!$C$14</f>
        <v>interior repairs LVL2</v>
      </c>
    </row>
    <row r="92" spans="1:5" ht="21.6" customHeight="1">
      <c r="A92" s="855"/>
      <c r="C92" s="499" t="s">
        <v>87</v>
      </c>
      <c r="D92" s="504" t="str">
        <f>'jobinfo(2)'!$C$15</f>
        <v>interior repairs LVL13</v>
      </c>
    </row>
    <row r="93" spans="1:5" ht="21.6" customHeight="1">
      <c r="A93" s="456"/>
      <c r="B93" s="457"/>
      <c r="C93" s="457"/>
    </row>
    <row r="94" spans="1:5" ht="21.6" customHeight="1">
      <c r="C94" s="102" t="s">
        <v>88</v>
      </c>
      <c r="D94" s="501"/>
    </row>
    <row r="95" spans="1:5" ht="21.6" customHeight="1">
      <c r="C95" s="102" t="s">
        <v>89</v>
      </c>
      <c r="D95" s="501"/>
    </row>
    <row r="96" spans="1:5" ht="21.6" customHeight="1" thickBot="1">
      <c r="D96" s="501"/>
    </row>
    <row r="97" spans="1:4" ht="21.6" customHeight="1" thickTop="1" thickBot="1">
      <c r="C97" s="500" t="s">
        <v>90</v>
      </c>
    </row>
    <row r="98" spans="1:4" ht="21.6" customHeight="1" thickTop="1" thickBot="1">
      <c r="C98" s="111" t="s">
        <v>91</v>
      </c>
    </row>
    <row r="99" spans="1:4" ht="21.6" customHeight="1" thickTop="1" thickBot="1">
      <c r="C99" s="480" t="s">
        <v>92</v>
      </c>
    </row>
    <row r="100" spans="1:4" ht="21.6" customHeight="1" thickTop="1" thickBot="1">
      <c r="C100" s="479" t="s">
        <v>31</v>
      </c>
    </row>
    <row r="101" spans="1:4" ht="21.6" customHeight="1" thickTop="1">
      <c r="A101" s="458"/>
      <c r="B101" s="459"/>
      <c r="C101" s="459"/>
    </row>
    <row r="102" spans="1:4" ht="21.6" customHeight="1">
      <c r="C102" s="451" t="s">
        <v>62</v>
      </c>
    </row>
    <row r="103" spans="1:4" ht="21.6" customHeight="1">
      <c r="C103" s="460" t="s">
        <v>93</v>
      </c>
    </row>
    <row r="104" spans="1:4" ht="21.6" customHeight="1">
      <c r="C104" s="102" t="s">
        <v>94</v>
      </c>
    </row>
    <row r="105" spans="1:4" ht="21.6" customHeight="1">
      <c r="C105" s="102" t="s">
        <v>95</v>
      </c>
    </row>
    <row r="106" spans="1:4" ht="21.6" customHeight="1">
      <c r="C106" s="102" t="s">
        <v>96</v>
      </c>
    </row>
    <row r="107" spans="1:4" ht="21.6" customHeight="1">
      <c r="A107" s="458"/>
      <c r="B107" s="459"/>
      <c r="C107" s="459"/>
    </row>
    <row r="108" spans="1:4" ht="21.6" customHeight="1">
      <c r="C108" s="452" t="s">
        <v>70</v>
      </c>
    </row>
    <row r="109" spans="1:4" ht="21.6" customHeight="1">
      <c r="A109" s="856" t="s">
        <v>97</v>
      </c>
      <c r="B109" s="856"/>
      <c r="C109" s="856"/>
      <c r="D109" s="856"/>
    </row>
    <row r="110" spans="1:4" ht="21.6" customHeight="1">
      <c r="A110" s="478" t="s">
        <v>98</v>
      </c>
      <c r="B110" s="811"/>
      <c r="C110" s="477"/>
      <c r="D110" s="811"/>
    </row>
    <row r="111" spans="1:4" ht="21.6" customHeight="1">
      <c r="A111" s="857" t="s">
        <v>99</v>
      </c>
      <c r="B111" s="857"/>
      <c r="C111" s="857"/>
      <c r="D111" s="857"/>
    </row>
    <row r="112" spans="1:4" ht="21.6" customHeight="1">
      <c r="A112" s="476"/>
      <c r="B112" s="475"/>
      <c r="C112" s="474" t="s">
        <v>72</v>
      </c>
    </row>
    <row r="113" spans="1:3" ht="21.6" customHeight="1">
      <c r="C113" s="453"/>
    </row>
    <row r="114" spans="1:3" ht="21.6" customHeight="1">
      <c r="A114" s="473"/>
      <c r="C114" s="472" t="s">
        <v>100</v>
      </c>
    </row>
    <row r="115" spans="1:3" ht="21.6" customHeight="1">
      <c r="C115" s="453"/>
    </row>
    <row r="116" spans="1:3" ht="21.6" customHeight="1">
      <c r="C116" s="471" t="s">
        <v>73</v>
      </c>
    </row>
    <row r="117" spans="1:3" ht="21.6" customHeight="1">
      <c r="C117" s="453"/>
    </row>
    <row r="118" spans="1:3" ht="21.6" customHeight="1">
      <c r="C118" s="470" t="s">
        <v>101</v>
      </c>
    </row>
  </sheetData>
  <mergeCells count="15">
    <mergeCell ref="A33:A35"/>
    <mergeCell ref="D3:F3"/>
    <mergeCell ref="A5:A8"/>
    <mergeCell ref="A10:A11"/>
    <mergeCell ref="A26:A28"/>
    <mergeCell ref="A87:A92"/>
    <mergeCell ref="A109:D109"/>
    <mergeCell ref="A111:D111"/>
    <mergeCell ref="A81:A84"/>
    <mergeCell ref="D39:F39"/>
    <mergeCell ref="A41:A42"/>
    <mergeCell ref="A65:A67"/>
    <mergeCell ref="A76:A78"/>
    <mergeCell ref="D40:F40"/>
    <mergeCell ref="A52:A53"/>
  </mergeCells>
  <printOptions gridLines="1"/>
  <pageMargins left="0.32" right="0.27" top="0.19" bottom="0.38" header="0.17" footer="0.16"/>
  <pageSetup orientation="portrait" r:id="rId1"/>
  <headerFooter>
    <oddFooter>&amp;LPage@  &amp;P  &amp;D   &amp;T&amp;C&amp;A&amp;R&amp;F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B712-6B80-4DE4-B6CF-5AD032CB6C20}">
  <sheetPr codeName="Sheet14"/>
  <dimension ref="A1:A109"/>
  <sheetViews>
    <sheetView view="pageBreakPreview" zoomScale="60" zoomScaleNormal="100" workbookViewId="0">
      <selection activeCell="P72" sqref="P72:Q75"/>
    </sheetView>
  </sheetViews>
  <sheetFormatPr defaultRowHeight="13.8"/>
  <cols>
    <col min="1" max="1" width="88.69921875" customWidth="1"/>
  </cols>
  <sheetData>
    <row r="1" spans="1:1">
      <c r="A1" t="s">
        <v>818</v>
      </c>
    </row>
    <row r="3" spans="1:1" ht="66">
      <c r="A3" s="645" t="s">
        <v>819</v>
      </c>
    </row>
    <row r="4" spans="1:1" ht="124.2">
      <c r="A4" s="403" t="s">
        <v>820</v>
      </c>
    </row>
    <row r="8" spans="1:1" ht="31.2">
      <c r="A8" s="651" t="s">
        <v>821</v>
      </c>
    </row>
    <row r="9" spans="1:1" ht="31.2">
      <c r="A9" s="649" t="s">
        <v>822</v>
      </c>
    </row>
    <row r="10" spans="1:1" ht="15.6">
      <c r="A10" s="649"/>
    </row>
    <row r="11" spans="1:1" ht="15.6">
      <c r="A11" s="649" t="s">
        <v>823</v>
      </c>
    </row>
    <row r="12" spans="1:1" ht="15.6">
      <c r="A12" s="649"/>
    </row>
    <row r="13" spans="1:1" ht="15.6">
      <c r="A13" s="649" t="s">
        <v>824</v>
      </c>
    </row>
    <row r="15" spans="1:1" ht="15" thickBot="1">
      <c r="A15" s="646"/>
    </row>
    <row r="16" spans="1:1" ht="55.8" thickBot="1">
      <c r="A16" s="647" t="s">
        <v>825</v>
      </c>
    </row>
    <row r="17" spans="1:1" ht="15" thickBot="1">
      <c r="A17" s="648"/>
    </row>
    <row r="18" spans="1:1" ht="42" thickBot="1">
      <c r="A18" s="647" t="s">
        <v>826</v>
      </c>
    </row>
    <row r="19" spans="1:1" ht="14.4">
      <c r="A19" s="646"/>
    </row>
    <row r="20" spans="1:1" ht="14.4">
      <c r="A20" s="646" t="s">
        <v>827</v>
      </c>
    </row>
    <row r="21" spans="1:1" ht="14.4">
      <c r="A21" s="646" t="s">
        <v>828</v>
      </c>
    </row>
    <row r="22" spans="1:1" ht="14.4">
      <c r="A22" s="646" t="s">
        <v>829</v>
      </c>
    </row>
    <row r="23" spans="1:1" ht="14.4">
      <c r="A23" s="646" t="s">
        <v>830</v>
      </c>
    </row>
    <row r="24" spans="1:1" ht="14.4">
      <c r="A24" s="646" t="s">
        <v>831</v>
      </c>
    </row>
    <row r="25" spans="1:1" ht="14.4">
      <c r="A25" s="646" t="s">
        <v>832</v>
      </c>
    </row>
    <row r="26" spans="1:1" ht="14.4">
      <c r="A26" s="646" t="s">
        <v>833</v>
      </c>
    </row>
    <row r="27" spans="1:1" ht="14.4">
      <c r="A27" s="646" t="s">
        <v>834</v>
      </c>
    </row>
    <row r="28" spans="1:1" ht="14.4">
      <c r="A28" s="646" t="s">
        <v>835</v>
      </c>
    </row>
    <row r="29" spans="1:1" ht="14.4">
      <c r="A29" s="646" t="s">
        <v>836</v>
      </c>
    </row>
    <row r="30" spans="1:1" ht="14.4">
      <c r="A30" s="646" t="s">
        <v>837</v>
      </c>
    </row>
    <row r="31" spans="1:1" ht="14.4">
      <c r="A31" s="646" t="s">
        <v>838</v>
      </c>
    </row>
    <row r="32" spans="1:1" ht="14.4">
      <c r="A32" s="646" t="s">
        <v>839</v>
      </c>
    </row>
    <row r="33" spans="1:1" ht="14.4">
      <c r="A33" s="646" t="s">
        <v>840</v>
      </c>
    </row>
    <row r="34" spans="1:1" ht="14.4">
      <c r="A34" s="646" t="s">
        <v>841</v>
      </c>
    </row>
    <row r="35" spans="1:1" ht="14.4">
      <c r="A35" s="646" t="s">
        <v>842</v>
      </c>
    </row>
    <row r="36" spans="1:1" ht="14.4">
      <c r="A36" s="646" t="s">
        <v>843</v>
      </c>
    </row>
    <row r="37" spans="1:1" ht="14.4">
      <c r="A37" s="646" t="s">
        <v>844</v>
      </c>
    </row>
    <row r="38" spans="1:1" ht="14.4">
      <c r="A38" s="646" t="s">
        <v>845</v>
      </c>
    </row>
    <row r="39" spans="1:1" ht="14.4">
      <c r="A39" s="646"/>
    </row>
    <row r="40" spans="1:1" ht="14.4">
      <c r="A40" s="646" t="s">
        <v>846</v>
      </c>
    </row>
    <row r="41" spans="1:1" ht="14.4">
      <c r="A41" s="646" t="s">
        <v>847</v>
      </c>
    </row>
    <row r="42" spans="1:1" ht="14.4">
      <c r="A42" s="646"/>
    </row>
    <row r="43" spans="1:1" ht="28.8">
      <c r="A43" s="650" t="s">
        <v>848</v>
      </c>
    </row>
    <row r="44" spans="1:1" ht="14.4">
      <c r="A44" s="650"/>
    </row>
    <row r="45" spans="1:1" ht="72">
      <c r="A45" s="650" t="s">
        <v>849</v>
      </c>
    </row>
    <row r="46" spans="1:1" ht="14.4">
      <c r="A46" s="650"/>
    </row>
    <row r="47" spans="1:1" ht="86.4">
      <c r="A47" s="650" t="s">
        <v>850</v>
      </c>
    </row>
    <row r="48" spans="1:1" ht="14.4">
      <c r="A48" s="650"/>
    </row>
    <row r="49" spans="1:1" ht="72">
      <c r="A49" s="650" t="s">
        <v>851</v>
      </c>
    </row>
    <row r="50" spans="1:1" ht="14.4">
      <c r="A50" s="650"/>
    </row>
    <row r="51" spans="1:1" ht="57.6">
      <c r="A51" s="650" t="s">
        <v>852</v>
      </c>
    </row>
    <row r="52" spans="1:1" ht="14.4">
      <c r="A52" s="650"/>
    </row>
    <row r="53" spans="1:1" ht="72">
      <c r="A53" s="650" t="s">
        <v>853</v>
      </c>
    </row>
    <row r="54" spans="1:1" ht="14.4">
      <c r="A54" s="650"/>
    </row>
    <row r="55" spans="1:1" ht="43.2">
      <c r="A55" s="650" t="s">
        <v>854</v>
      </c>
    </row>
    <row r="56" spans="1:1" ht="14.4">
      <c r="A56" s="650"/>
    </row>
    <row r="57" spans="1:1" ht="43.2">
      <c r="A57" s="650" t="s">
        <v>855</v>
      </c>
    </row>
    <row r="58" spans="1:1" ht="14.4">
      <c r="A58" s="650"/>
    </row>
    <row r="59" spans="1:1" ht="57.6">
      <c r="A59" s="650" t="s">
        <v>856</v>
      </c>
    </row>
    <row r="60" spans="1:1" ht="14.4">
      <c r="A60" s="650"/>
    </row>
    <row r="61" spans="1:1" ht="72">
      <c r="A61" s="650" t="s">
        <v>857</v>
      </c>
    </row>
    <row r="62" spans="1:1" ht="14.4">
      <c r="A62" s="650"/>
    </row>
    <row r="63" spans="1:1" ht="28.8">
      <c r="A63" s="650" t="s">
        <v>858</v>
      </c>
    </row>
    <row r="64" spans="1:1" ht="14.4">
      <c r="A64" s="650"/>
    </row>
    <row r="65" spans="1:1" ht="43.2">
      <c r="A65" s="650" t="s">
        <v>859</v>
      </c>
    </row>
    <row r="66" spans="1:1" ht="14.4">
      <c r="A66" s="650"/>
    </row>
    <row r="67" spans="1:1" ht="72">
      <c r="A67" s="650" t="s">
        <v>860</v>
      </c>
    </row>
    <row r="68" spans="1:1" ht="14.4">
      <c r="A68" s="650"/>
    </row>
    <row r="69" spans="1:1" ht="28.8">
      <c r="A69" s="650" t="s">
        <v>861</v>
      </c>
    </row>
    <row r="70" spans="1:1" ht="14.4">
      <c r="A70" s="650"/>
    </row>
    <row r="71" spans="1:1" ht="72">
      <c r="A71" s="650" t="s">
        <v>862</v>
      </c>
    </row>
    <row r="72" spans="1:1" ht="14.4">
      <c r="A72" s="650"/>
    </row>
    <row r="73" spans="1:1" ht="14.4">
      <c r="A73" s="650" t="s">
        <v>863</v>
      </c>
    </row>
    <row r="74" spans="1:1" ht="14.4">
      <c r="A74" s="650"/>
    </row>
    <row r="75" spans="1:1" ht="57.6">
      <c r="A75" s="650" t="s">
        <v>864</v>
      </c>
    </row>
    <row r="76" spans="1:1">
      <c r="A76" s="403"/>
    </row>
    <row r="77" spans="1:1">
      <c r="A77" s="403"/>
    </row>
    <row r="78" spans="1:1">
      <c r="A78" s="403"/>
    </row>
    <row r="79" spans="1:1">
      <c r="A79" s="403" t="s">
        <v>865</v>
      </c>
    </row>
    <row r="80" spans="1:1">
      <c r="A80" s="403"/>
    </row>
    <row r="81" spans="1:1">
      <c r="A81" s="403" t="s">
        <v>866</v>
      </c>
    </row>
    <row r="82" spans="1:1">
      <c r="A82" s="403" t="s">
        <v>867</v>
      </c>
    </row>
    <row r="83" spans="1:1">
      <c r="A83" t="s">
        <v>868</v>
      </c>
    </row>
    <row r="84" spans="1:1">
      <c r="A84" t="s">
        <v>869</v>
      </c>
    </row>
    <row r="85" spans="1:1">
      <c r="A85" t="s">
        <v>870</v>
      </c>
    </row>
    <row r="87" spans="1:1">
      <c r="A87" t="s">
        <v>871</v>
      </c>
    </row>
    <row r="88" spans="1:1">
      <c r="A88" t="s">
        <v>872</v>
      </c>
    </row>
    <row r="89" spans="1:1">
      <c r="A89" t="s">
        <v>873</v>
      </c>
    </row>
    <row r="90" spans="1:1">
      <c r="A90" t="s">
        <v>874</v>
      </c>
    </row>
    <row r="91" spans="1:1">
      <c r="A91" t="s">
        <v>875</v>
      </c>
    </row>
    <row r="92" spans="1:1">
      <c r="A92" t="s">
        <v>876</v>
      </c>
    </row>
    <row r="93" spans="1:1">
      <c r="A93" t="s">
        <v>877</v>
      </c>
    </row>
    <row r="94" spans="1:1">
      <c r="A94" t="s">
        <v>878</v>
      </c>
    </row>
    <row r="95" spans="1:1">
      <c r="A95" t="s">
        <v>879</v>
      </c>
    </row>
    <row r="98" spans="1:1">
      <c r="A98" s="917" t="s">
        <v>880</v>
      </c>
    </row>
    <row r="99" spans="1:1">
      <c r="A99" s="917"/>
    </row>
    <row r="101" spans="1:1">
      <c r="A101" t="s">
        <v>881</v>
      </c>
    </row>
    <row r="102" spans="1:1">
      <c r="A102" t="s">
        <v>882</v>
      </c>
    </row>
    <row r="103" spans="1:1">
      <c r="A103" t="s">
        <v>883</v>
      </c>
    </row>
    <row r="104" spans="1:1">
      <c r="A104" t="s">
        <v>884</v>
      </c>
    </row>
    <row r="105" spans="1:1">
      <c r="A105" t="s">
        <v>885</v>
      </c>
    </row>
    <row r="106" spans="1:1">
      <c r="A106" t="s">
        <v>886</v>
      </c>
    </row>
    <row r="107" spans="1:1">
      <c r="A107" t="s">
        <v>887</v>
      </c>
    </row>
    <row r="108" spans="1:1">
      <c r="A108" t="s">
        <v>888</v>
      </c>
    </row>
    <row r="109" spans="1:1">
      <c r="A109" t="s">
        <v>889</v>
      </c>
    </row>
  </sheetData>
  <mergeCells count="1">
    <mergeCell ref="A98:A99"/>
  </mergeCells>
  <pageMargins left="0.27" right="0.27" top="0.68" bottom="0.63" header="0.3" footer="0.27"/>
  <pageSetup orientation="portrait" r:id="rId1"/>
  <headerFooter>
    <oddFooter>&amp;C&amp;A&amp;R&amp;F</oddFooter>
  </headerFooter>
  <rowBreaks count="1" manualBreakCount="1">
    <brk id="9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318A9-D180-4CD9-9C10-8A2E09DC8353}">
  <sheetPr codeName="Sheet1"/>
  <dimension ref="A1:C12"/>
  <sheetViews>
    <sheetView topLeftCell="A9" zoomScaleNormal="100" workbookViewId="0">
      <selection activeCell="A6" sqref="A6:B12"/>
    </sheetView>
  </sheetViews>
  <sheetFormatPr defaultColWidth="6.5" defaultRowHeight="21"/>
  <cols>
    <col min="1" max="1" width="7.59765625" style="177" customWidth="1"/>
    <col min="2" max="2" width="74.5" style="406" customWidth="1"/>
    <col min="3" max="3" width="0.8984375" style="147" customWidth="1"/>
    <col min="4" max="16384" width="6.5" style="147"/>
  </cols>
  <sheetData>
    <row r="1" spans="1:3" ht="43.95" customHeight="1">
      <c r="A1" s="201" t="s">
        <v>890</v>
      </c>
      <c r="B1" s="404"/>
      <c r="C1" s="202"/>
    </row>
    <row r="2" spans="1:3" ht="66" customHeight="1">
      <c r="B2" s="918" t="s">
        <v>891</v>
      </c>
      <c r="C2" s="918"/>
    </row>
    <row r="3" spans="1:3" ht="43.95" customHeight="1">
      <c r="A3" s="177" t="s">
        <v>892</v>
      </c>
      <c r="B3" s="404" t="s">
        <v>893</v>
      </c>
      <c r="C3" s="148"/>
    </row>
    <row r="4" spans="1:3" ht="43.95" customHeight="1">
      <c r="A4" s="200" t="s">
        <v>892</v>
      </c>
      <c r="B4" s="405" t="str">
        <f>+'quick chklst'!A1</f>
        <v>BASIC SUMMARY OF RESTORATION PROCESS; (Quick version).</v>
      </c>
      <c r="C4" s="148"/>
    </row>
    <row r="5" spans="1:3" ht="43.95" customHeight="1">
      <c r="A5" s="200"/>
      <c r="B5" s="405"/>
      <c r="C5" s="148"/>
    </row>
    <row r="6" spans="1:3" ht="43.95" customHeight="1">
      <c r="A6" s="177" t="s">
        <v>892</v>
      </c>
      <c r="B6" s="404" t="str">
        <f>+'New Files'!A2</f>
        <v>NEW FILE CREATION</v>
      </c>
      <c r="C6" s="148"/>
    </row>
    <row r="7" spans="1:3" ht="43.95" customHeight="1">
      <c r="A7" s="200" t="s">
        <v>892</v>
      </c>
      <c r="B7" s="406" t="e">
        <f>ENC!#REF!</f>
        <v>#REF!</v>
      </c>
      <c r="C7" s="149"/>
    </row>
    <row r="8" spans="1:3" ht="43.95" customHeight="1">
      <c r="A8" s="177" t="s">
        <v>892</v>
      </c>
      <c r="B8" s="404" t="str">
        <f>ENC!A1</f>
        <v xml:space="preserve">ENCIRCLE </v>
      </c>
      <c r="C8" s="148"/>
    </row>
    <row r="9" spans="1:3" ht="43.95" customHeight="1">
      <c r="A9" s="200" t="s">
        <v>892</v>
      </c>
      <c r="B9" s="406" t="e">
        <f>+#REF!</f>
        <v>#REF!</v>
      </c>
      <c r="C9" s="148"/>
    </row>
    <row r="10" spans="1:3" ht="43.95" customHeight="1">
      <c r="A10" s="177" t="s">
        <v>892</v>
      </c>
      <c r="B10" s="404" t="e">
        <f>+#REF!</f>
        <v>#REF!</v>
      </c>
      <c r="C10" s="148"/>
    </row>
    <row r="11" spans="1:3" ht="43.95" customHeight="1">
      <c r="A11" s="200" t="s">
        <v>892</v>
      </c>
      <c r="B11" s="406" t="str">
        <f>+'how2'!A115</f>
        <v>Note on creating the New Custmer Contract &amp; Docs</v>
      </c>
      <c r="C11" s="148"/>
    </row>
    <row r="12" spans="1:3" ht="43.95" customHeight="1">
      <c r="A12" s="177" t="s">
        <v>892</v>
      </c>
      <c r="B12" s="404" t="s">
        <v>894</v>
      </c>
      <c r="C12" s="148"/>
    </row>
  </sheetData>
  <mergeCells count="1">
    <mergeCell ref="B2:C2"/>
  </mergeCells>
  <printOptions gridLines="1"/>
  <pageMargins left="0.56000000000000005" right="0.27" top="0.46" bottom="0.75" header="0.3" footer="0.3"/>
  <pageSetup orientation="portrait" r:id="rId1"/>
  <headerFooter>
    <oddFooter>&amp;L&amp;P&amp;C&amp;A&amp;R&amp;F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3AAA6-5E0B-41EC-B11C-1A5875AFC1A5}">
  <sheetPr codeName="Sheet2"/>
  <dimension ref="A1:J117"/>
  <sheetViews>
    <sheetView showGridLines="0" view="pageBreakPreview" topLeftCell="A7" zoomScaleNormal="100" zoomScaleSheetLayoutView="100" workbookViewId="0">
      <selection activeCell="D14" sqref="D14"/>
    </sheetView>
  </sheetViews>
  <sheetFormatPr defaultRowHeight="21" customHeight="1"/>
  <cols>
    <col min="1" max="1" width="9.69921875" style="523" customWidth="1"/>
    <col min="2" max="2" width="21.09765625" customWidth="1"/>
    <col min="3" max="3" width="7.69921875" customWidth="1"/>
    <col min="4" max="4" width="7.59765625" customWidth="1"/>
    <col min="5" max="5" width="6.69921875" customWidth="1"/>
    <col min="6" max="6" width="7.69921875" customWidth="1"/>
    <col min="7" max="8" width="10" customWidth="1"/>
    <col min="9" max="9" width="11.19921875" customWidth="1"/>
    <col min="10" max="10" width="8.69921875" hidden="1" customWidth="1"/>
  </cols>
  <sheetData>
    <row r="1" spans="1:9" ht="1.2" customHeight="1">
      <c r="A1" s="514" t="s">
        <v>895</v>
      </c>
      <c r="B1" s="538" t="s">
        <v>896</v>
      </c>
      <c r="C1" t="s">
        <v>897</v>
      </c>
      <c r="D1" t="s">
        <v>898</v>
      </c>
      <c r="E1" t="s">
        <v>899</v>
      </c>
      <c r="F1" t="s">
        <v>900</v>
      </c>
      <c r="G1" t="s">
        <v>901</v>
      </c>
      <c r="H1" s="188" t="s">
        <v>902</v>
      </c>
      <c r="I1" s="188" t="s">
        <v>903</v>
      </c>
    </row>
    <row r="2" spans="1:9" ht="21" customHeight="1">
      <c r="A2" s="514" t="s">
        <v>904</v>
      </c>
      <c r="B2" s="538"/>
      <c r="C2" t="str">
        <f>+'jobinfo(2)'!B26</f>
        <v xml:space="preserve">Insurance Co. Name </v>
      </c>
      <c r="E2" s="410" t="str">
        <f>+'jobinfo(2)'!C26</f>
        <v>ALLSTATE INS CO.</v>
      </c>
      <c r="F2" s="410"/>
      <c r="G2" s="188" t="str">
        <f>+'jobinfo(2)'!B27</f>
        <v xml:space="preserve">Claim # </v>
      </c>
      <c r="H2" s="582" t="str">
        <f>+'jobinfo(2)'!C27</f>
        <v>CLM</v>
      </c>
    </row>
    <row r="3" spans="1:9" ht="21" customHeight="1">
      <c r="A3" s="515" t="str">
        <f>+'jobinfo(2)'!B1</f>
        <v>Property-Owner Name</v>
      </c>
      <c r="B3" s="539" t="str">
        <f>+'jobinfo(2)'!C1</f>
        <v>THOMAS, ANITA</v>
      </c>
      <c r="C3" t="str">
        <f>+'jobinfo(2)'!B13</f>
        <v>rebuild  type 1</v>
      </c>
      <c r="E3" s="254" t="str">
        <f>+'jobinfo(2)'!C13</f>
        <v>interior repairs LVL1</v>
      </c>
      <c r="F3" s="254"/>
      <c r="G3" s="583" t="str">
        <f>+'jobinfo(2)'!B20</f>
        <v>CPS / CLN / CON/ CGN</v>
      </c>
      <c r="H3" s="285" t="str">
        <f>+'jobinfo(2)'!C20</f>
        <v>Y</v>
      </c>
    </row>
    <row r="4" spans="1:9" ht="21" customHeight="1">
      <c r="A4" s="515" t="str">
        <f>+'jobinfo(2)'!B2</f>
        <v>Property address: street</v>
      </c>
      <c r="B4" s="539" t="str">
        <f>+'jobinfo(2)'!C2</f>
        <v>6600 GERTRUDE</v>
      </c>
      <c r="C4" t="str">
        <f>+'jobinfo(2)'!B14</f>
        <v>rebuild  type 2</v>
      </c>
      <c r="E4" t="str">
        <f>+'jobinfo(2)'!C14</f>
        <v>interior repairs LVL2</v>
      </c>
      <c r="G4" s="284" t="str">
        <f>+'jobinfo(2)'!B21</f>
        <v>Year Built</v>
      </c>
      <c r="H4" s="285">
        <f>+'jobinfo(2)'!C21</f>
        <v>1920</v>
      </c>
    </row>
    <row r="5" spans="1:9" ht="21" customHeight="1" thickBot="1">
      <c r="A5" s="515" t="str">
        <f>+'jobinfo(2)'!B3</f>
        <v>Property city, state, zip</v>
      </c>
      <c r="B5" s="539" t="str">
        <f>+'jobinfo(2)'!C3</f>
        <v>Cleveland, OH 44105</v>
      </c>
      <c r="C5" t="str">
        <f>+'jobinfo(2)'!B15</f>
        <v>rebuild  type 3</v>
      </c>
      <c r="E5" t="str">
        <f>+'jobinfo(2)'!C15</f>
        <v>interior repairs LVL13</v>
      </c>
      <c r="G5" s="284" t="str">
        <f>+'jobinfo(2)'!B22</f>
        <v>Contract Date</v>
      </c>
      <c r="H5" s="306">
        <f>+'jobinfo(2)'!C22</f>
        <v>45836</v>
      </c>
    </row>
    <row r="6" spans="1:9" ht="21" customHeight="1" thickTop="1">
      <c r="A6" s="515" t="str">
        <f>+'jobinfo(2)'!B4</f>
        <v>Customer Email</v>
      </c>
      <c r="B6" s="539" t="str">
        <f>+'jobinfo(2)'!C4</f>
        <v>A@EM</v>
      </c>
      <c r="C6" t="str">
        <f>+'jobinfo(2)'!B16</f>
        <v>DEMO</v>
      </c>
      <c r="E6" t="str">
        <f>+'jobinfo(2)'!C16</f>
        <v>Y</v>
      </c>
      <c r="G6" s="284" t="str">
        <f>+'jobinfo(2)'!B23</f>
        <v>Loss of use/ ALE</v>
      </c>
      <c r="H6" s="285" t="str">
        <f>+'jobinfo(2)'!C23</f>
        <v>TBD</v>
      </c>
    </row>
    <row r="7" spans="1:9" ht="21" customHeight="1" thickBot="1">
      <c r="A7" s="515" t="str">
        <f>+'jobinfo(2)'!B5</f>
        <v>Cst-owner Phone#</v>
      </c>
      <c r="B7" s="539" t="str">
        <f>+'jobinfo(2)'!C5</f>
        <v>(216) 315-2040</v>
      </c>
      <c r="C7" t="str">
        <f>+'jobinfo(2)'!B17</f>
        <v>Mitigation</v>
      </c>
      <c r="E7" t="str">
        <f>+'jobinfo(2)'!C17</f>
        <v>Y</v>
      </c>
      <c r="G7" s="284" t="str">
        <f>+'jobinfo(2)'!B24</f>
        <v>Breathing issue</v>
      </c>
      <c r="H7" s="285" t="str">
        <f>+'jobinfo(2)'!C24</f>
        <v>TBD</v>
      </c>
    </row>
    <row r="8" spans="1:9" ht="15" customHeight="1" thickTop="1">
      <c r="A8" s="516" t="str">
        <f>+'jobinfo(2)'!B11</f>
        <v>Cause of Loss</v>
      </c>
      <c r="B8" s="188" t="str">
        <f>+'jobinfo(2)'!C11</f>
        <v xml:space="preserve">Water Damage=WTR </v>
      </c>
      <c r="C8" t="str">
        <f>+'jobinfo(2)'!B18</f>
        <v>Other Structures</v>
      </c>
      <c r="E8" t="str">
        <f>+'jobinfo(2)'!C18</f>
        <v>NA</v>
      </c>
      <c r="G8" s="284" t="str">
        <f>+'jobinfo(2)'!B25</f>
        <v>HMR</v>
      </c>
      <c r="H8" s="285" t="str">
        <f>+'jobinfo(2)'!C25</f>
        <v>TBD</v>
      </c>
    </row>
    <row r="9" spans="1:9" ht="22.2" customHeight="1" thickBot="1">
      <c r="A9" s="517" t="str">
        <f>+'jobinfo(2)'!B12</f>
        <v>date of loss</v>
      </c>
      <c r="B9" s="540" t="str">
        <f>+'jobinfo(2)'!C12</f>
        <v>Friday, September 12, 2025</v>
      </c>
      <c r="C9" t="str">
        <f>+'jobinfo(2)'!B19</f>
        <v>Replacement</v>
      </c>
      <c r="E9" t="str">
        <f>+'jobinfo(2)'!C19</f>
        <v>Y</v>
      </c>
      <c r="H9" s="284"/>
      <c r="I9" s="284"/>
    </row>
    <row r="10" spans="1:9" ht="22.2" customHeight="1" thickTop="1" thickBot="1">
      <c r="A10" s="518" t="s">
        <v>905</v>
      </c>
      <c r="B10" s="541"/>
      <c r="C10" s="262"/>
      <c r="D10" s="263"/>
      <c r="E10" s="194" t="s">
        <v>906</v>
      </c>
      <c r="H10" s="216"/>
      <c r="I10" s="188"/>
    </row>
    <row r="11" spans="1:9" ht="22.2" customHeight="1" thickTop="1" thickBot="1">
      <c r="A11" s="519" t="s">
        <v>907</v>
      </c>
      <c r="B11" s="542"/>
      <c r="C11" s="401" t="s">
        <v>908</v>
      </c>
      <c r="D11" s="214"/>
      <c r="E11" s="403"/>
      <c r="F11" s="411" t="s">
        <v>909</v>
      </c>
      <c r="G11" s="286" t="s">
        <v>910</v>
      </c>
      <c r="H11" s="216"/>
      <c r="I11" s="188"/>
    </row>
    <row r="12" spans="1:9" ht="22.2" customHeight="1" thickTop="1" thickBot="1">
      <c r="A12" s="520" t="s">
        <v>911</v>
      </c>
      <c r="B12" s="543"/>
      <c r="C12" s="291" t="s">
        <v>912</v>
      </c>
      <c r="D12" s="289" t="s">
        <v>913</v>
      </c>
      <c r="E12" s="290" t="s">
        <v>914</v>
      </c>
      <c r="F12" s="411"/>
      <c r="G12" s="286"/>
      <c r="H12" s="407" t="s">
        <v>915</v>
      </c>
      <c r="I12" s="287" t="s">
        <v>916</v>
      </c>
    </row>
    <row r="13" spans="1:9" ht="22.2" customHeight="1" thickTop="1" thickBot="1">
      <c r="A13" s="521" t="s">
        <v>917</v>
      </c>
      <c r="B13" s="544"/>
      <c r="C13" s="291"/>
      <c r="D13" s="289"/>
      <c r="E13" s="290"/>
      <c r="F13" s="411"/>
      <c r="G13" s="286"/>
      <c r="H13" s="445"/>
      <c r="I13" s="408" t="s">
        <v>918</v>
      </c>
    </row>
    <row r="14" spans="1:9" ht="18" customHeight="1" thickTop="1">
      <c r="A14" s="522" t="s">
        <v>919</v>
      </c>
      <c r="B14" s="544"/>
      <c r="D14" s="223">
        <v>56</v>
      </c>
      <c r="E14" s="194" t="s">
        <v>906</v>
      </c>
      <c r="F14" s="181" t="s">
        <v>920</v>
      </c>
      <c r="G14" s="193" t="s">
        <v>920</v>
      </c>
      <c r="H14" s="180" t="s">
        <v>906</v>
      </c>
      <c r="I14" s="288"/>
    </row>
    <row r="15" spans="1:9" ht="1.2" customHeight="1">
      <c r="A15" s="522"/>
      <c r="B15" s="545"/>
      <c r="D15" s="178"/>
      <c r="E15" s="188"/>
      <c r="F15" s="181"/>
      <c r="G15" s="181"/>
      <c r="H15" s="188"/>
      <c r="I15" s="288"/>
    </row>
    <row r="16" spans="1:9" ht="22.2" customHeight="1">
      <c r="B16" s="546" t="s">
        <v>921</v>
      </c>
      <c r="D16" s="402" t="s">
        <v>922</v>
      </c>
      <c r="E16" s="182" t="s">
        <v>923</v>
      </c>
      <c r="F16" s="225"/>
      <c r="G16" s="224"/>
      <c r="H16" s="189" t="s">
        <v>923</v>
      </c>
      <c r="I16" s="189" t="s">
        <v>923</v>
      </c>
    </row>
    <row r="17" spans="1:9" ht="22.2" customHeight="1">
      <c r="A17" s="224"/>
      <c r="B17" s="547" t="s">
        <v>924</v>
      </c>
      <c r="D17" s="222">
        <v>15</v>
      </c>
      <c r="E17" s="181"/>
      <c r="F17" s="181"/>
      <c r="G17" s="193" t="s">
        <v>920</v>
      </c>
      <c r="H17" s="189" t="s">
        <v>925</v>
      </c>
      <c r="I17" s="190" t="s">
        <v>926</v>
      </c>
    </row>
    <row r="18" spans="1:9" ht="22.2" customHeight="1">
      <c r="A18" s="517" t="s">
        <v>580</v>
      </c>
      <c r="B18" s="548" t="s">
        <v>927</v>
      </c>
      <c r="D18" s="817">
        <v>22</v>
      </c>
      <c r="E18" s="181" t="s">
        <v>906</v>
      </c>
      <c r="F18" s="193" t="s">
        <v>920</v>
      </c>
      <c r="G18" s="181" t="s">
        <v>920</v>
      </c>
      <c r="H18" s="181" t="s">
        <v>923</v>
      </c>
      <c r="I18" s="189" t="s">
        <v>923</v>
      </c>
    </row>
    <row r="19" spans="1:9" ht="22.2" customHeight="1">
      <c r="A19" s="224"/>
      <c r="B19" s="549" t="s">
        <v>928</v>
      </c>
      <c r="D19" s="218">
        <v>30</v>
      </c>
      <c r="E19" s="182" t="s">
        <v>906</v>
      </c>
      <c r="F19" s="193" t="s">
        <v>920</v>
      </c>
      <c r="G19" s="181" t="s">
        <v>920</v>
      </c>
      <c r="H19" s="181" t="s">
        <v>906</v>
      </c>
      <c r="I19" s="180" t="s">
        <v>929</v>
      </c>
    </row>
    <row r="20" spans="1:9" ht="22.2" customHeight="1">
      <c r="A20" s="224"/>
      <c r="B20" s="550" t="s">
        <v>930</v>
      </c>
      <c r="D20" s="8"/>
      <c r="E20" s="182"/>
      <c r="F20" s="193"/>
      <c r="G20" s="181"/>
      <c r="H20" s="181"/>
      <c r="I20" s="180"/>
    </row>
    <row r="21" spans="1:9" ht="29.4">
      <c r="A21" s="224"/>
      <c r="B21" s="547" t="s">
        <v>931</v>
      </c>
      <c r="D21" s="223">
        <v>99</v>
      </c>
      <c r="E21" s="194" t="s">
        <v>906</v>
      </c>
      <c r="F21" s="181" t="s">
        <v>920</v>
      </c>
      <c r="G21" s="193" t="s">
        <v>920</v>
      </c>
      <c r="H21" s="219" t="s">
        <v>923</v>
      </c>
      <c r="I21" s="189"/>
    </row>
    <row r="22" spans="1:9" ht="4.2" customHeight="1">
      <c r="A22" s="524"/>
      <c r="B22" s="551"/>
      <c r="D22" s="294"/>
      <c r="E22" s="296"/>
      <c r="F22" s="295"/>
      <c r="G22" s="295"/>
      <c r="H22" s="296"/>
      <c r="I22" s="189"/>
    </row>
    <row r="23" spans="1:9" ht="10.95" customHeight="1">
      <c r="A23" s="522"/>
      <c r="B23" s="545"/>
      <c r="D23" s="178"/>
      <c r="E23" s="188"/>
      <c r="F23" s="181"/>
      <c r="G23" s="181"/>
      <c r="H23" s="188"/>
      <c r="I23" s="189"/>
    </row>
    <row r="24" spans="1:9" ht="25.95" customHeight="1">
      <c r="A24" s="525" t="s">
        <v>932</v>
      </c>
      <c r="B24" s="552" t="s">
        <v>933</v>
      </c>
      <c r="D24" s="178">
        <v>50</v>
      </c>
      <c r="E24" s="182" t="s">
        <v>906</v>
      </c>
      <c r="F24" s="193" t="s">
        <v>920</v>
      </c>
      <c r="G24" s="181" t="s">
        <v>920</v>
      </c>
      <c r="H24" s="193" t="s">
        <v>906</v>
      </c>
      <c r="I24" s="215" t="s">
        <v>934</v>
      </c>
    </row>
    <row r="25" spans="1:9" ht="25.95" customHeight="1">
      <c r="A25" s="526"/>
      <c r="B25" s="553" t="s">
        <v>935</v>
      </c>
      <c r="C25" s="178"/>
      <c r="D25" s="181"/>
      <c r="E25" s="181"/>
      <c r="F25" s="181"/>
      <c r="G25" s="181"/>
      <c r="H25" s="181"/>
      <c r="I25" s="215"/>
    </row>
    <row r="26" spans="1:9" ht="25.95" customHeight="1">
      <c r="A26" s="526"/>
      <c r="B26" s="545" t="s">
        <v>936</v>
      </c>
      <c r="D26" s="223">
        <v>51</v>
      </c>
      <c r="E26" s="194" t="s">
        <v>906</v>
      </c>
      <c r="F26" s="181" t="s">
        <v>920</v>
      </c>
      <c r="G26" s="193" t="s">
        <v>920</v>
      </c>
      <c r="H26" s="180" t="s">
        <v>906</v>
      </c>
      <c r="I26" s="215" t="s">
        <v>934</v>
      </c>
    </row>
    <row r="27" spans="1:9" ht="18">
      <c r="A27" s="526"/>
      <c r="B27" s="552" t="s">
        <v>937</v>
      </c>
      <c r="D27" s="178">
        <v>52</v>
      </c>
      <c r="E27" s="220" t="s">
        <v>906</v>
      </c>
      <c r="F27" s="193" t="s">
        <v>920</v>
      </c>
      <c r="G27" s="181" t="s">
        <v>920</v>
      </c>
      <c r="H27" s="193" t="s">
        <v>906</v>
      </c>
      <c r="I27" s="215" t="s">
        <v>934</v>
      </c>
    </row>
    <row r="28" spans="1:9" ht="3" customHeight="1">
      <c r="B28" s="554"/>
      <c r="D28" s="297"/>
      <c r="E28" s="299"/>
      <c r="F28" s="299"/>
      <c r="G28" s="299"/>
      <c r="H28" s="299"/>
    </row>
    <row r="29" spans="1:9" ht="13.95" customHeight="1">
      <c r="A29" s="525" t="s">
        <v>938</v>
      </c>
      <c r="B29" s="555"/>
      <c r="D29" s="178"/>
      <c r="E29" s="258"/>
      <c r="F29" s="181"/>
      <c r="G29" s="258"/>
      <c r="H29" s="220"/>
      <c r="I29" s="292"/>
    </row>
    <row r="30" spans="1:9" ht="20.399999999999999">
      <c r="A30" s="527" t="s">
        <v>939</v>
      </c>
      <c r="B30" s="556" t="s">
        <v>940</v>
      </c>
      <c r="C30" s="178"/>
      <c r="D30" s="178">
        <v>60</v>
      </c>
      <c r="E30" s="308"/>
      <c r="F30" s="308"/>
      <c r="G30" s="308"/>
      <c r="H30" s="308"/>
      <c r="I30" s="309"/>
    </row>
    <row r="31" spans="1:9" ht="20.399999999999999">
      <c r="A31" s="526"/>
      <c r="B31" s="557" t="s">
        <v>941</v>
      </c>
      <c r="D31" s="178">
        <v>65</v>
      </c>
      <c r="E31" s="309"/>
      <c r="F31" s="309"/>
      <c r="G31" s="309"/>
      <c r="H31" s="309"/>
      <c r="I31" s="309"/>
    </row>
    <row r="32" spans="1:9" ht="31.8">
      <c r="A32" s="528" t="s">
        <v>1</v>
      </c>
      <c r="B32" s="556" t="s">
        <v>942</v>
      </c>
      <c r="D32" s="223">
        <v>70</v>
      </c>
      <c r="E32" s="424" t="s">
        <v>943</v>
      </c>
      <c r="F32" s="309"/>
      <c r="G32" s="309"/>
    </row>
    <row r="33" spans="1:9" ht="20.399999999999999">
      <c r="A33" s="526"/>
      <c r="B33" s="557" t="s">
        <v>944</v>
      </c>
      <c r="D33" s="178">
        <v>80</v>
      </c>
      <c r="E33" s="309"/>
      <c r="F33" s="309"/>
      <c r="G33" s="309"/>
      <c r="H33" s="309"/>
      <c r="I33" s="309"/>
    </row>
    <row r="34" spans="1:9" ht="20.399999999999999">
      <c r="A34" s="526"/>
      <c r="B34" s="556" t="s">
        <v>945</v>
      </c>
      <c r="D34" s="223">
        <v>90</v>
      </c>
      <c r="E34" s="309"/>
      <c r="F34" s="309"/>
      <c r="G34" s="309"/>
      <c r="H34" s="309"/>
      <c r="I34" s="309"/>
    </row>
    <row r="35" spans="1:9" ht="3" customHeight="1" thickBot="1">
      <c r="A35" s="526"/>
      <c r="B35" s="554"/>
      <c r="C35" s="297"/>
      <c r="D35" s="298"/>
      <c r="E35" s="299"/>
      <c r="F35" s="299"/>
      <c r="G35" s="299"/>
      <c r="H35" s="299"/>
      <c r="I35" s="299"/>
    </row>
    <row r="36" spans="1:9" ht="22.2" customHeight="1" thickTop="1" thickBot="1">
      <c r="A36" s="526"/>
      <c r="B36" s="558" t="s">
        <v>946</v>
      </c>
      <c r="C36" s="414"/>
      <c r="D36" s="415"/>
      <c r="E36" s="410"/>
      <c r="F36" s="416"/>
      <c r="G36" s="213" t="s">
        <v>947</v>
      </c>
      <c r="H36" s="213"/>
      <c r="I36" s="212" t="s">
        <v>923</v>
      </c>
    </row>
    <row r="37" spans="1:9" ht="22.2" customHeight="1" thickTop="1" thickBot="1">
      <c r="B37" s="559" t="s">
        <v>948</v>
      </c>
      <c r="E37" s="196" t="s">
        <v>949</v>
      </c>
      <c r="F37" s="197"/>
      <c r="G37" s="2" t="s">
        <v>950</v>
      </c>
      <c r="H37" s="196" t="s">
        <v>951</v>
      </c>
      <c r="I37" s="187"/>
    </row>
    <row r="38" spans="1:9" ht="21" customHeight="1" thickTop="1">
      <c r="A38" s="224"/>
      <c r="B38" s="555" t="s">
        <v>952</v>
      </c>
    </row>
    <row r="39" spans="1:9" ht="21" customHeight="1">
      <c r="B39" s="560" t="s">
        <v>953</v>
      </c>
      <c r="C39" s="278"/>
      <c r="D39" s="278"/>
      <c r="E39" s="278"/>
      <c r="F39" s="278"/>
      <c r="G39" s="278"/>
      <c r="H39" s="278"/>
      <c r="I39" s="278"/>
    </row>
    <row r="40" spans="1:9" ht="21" customHeight="1">
      <c r="A40" s="224">
        <v>1</v>
      </c>
      <c r="B40" s="284" t="s">
        <v>954</v>
      </c>
      <c r="C40" s="278"/>
      <c r="D40" s="278"/>
      <c r="E40" s="278"/>
      <c r="F40" s="278"/>
      <c r="G40" s="278"/>
      <c r="H40" s="278"/>
      <c r="I40" s="278"/>
    </row>
    <row r="41" spans="1:9" ht="21" customHeight="1">
      <c r="A41" s="529">
        <f t="shared" ref="A41:A43" si="0">1+A40</f>
        <v>2</v>
      </c>
      <c r="C41" s="204"/>
      <c r="D41" s="204"/>
      <c r="E41" s="204"/>
      <c r="F41" s="204"/>
      <c r="G41" s="335" t="s">
        <v>955</v>
      </c>
      <c r="H41" s="204"/>
      <c r="I41" s="204"/>
    </row>
    <row r="42" spans="1:9" ht="21" customHeight="1">
      <c r="A42" s="529">
        <f t="shared" si="0"/>
        <v>3</v>
      </c>
      <c r="B42" s="101" t="s">
        <v>956</v>
      </c>
      <c r="H42" t="s">
        <v>957</v>
      </c>
    </row>
    <row r="43" spans="1:9" ht="21" customHeight="1">
      <c r="A43" s="529">
        <f t="shared" si="0"/>
        <v>4</v>
      </c>
      <c r="B43" s="561" t="s">
        <v>958</v>
      </c>
      <c r="C43" s="204"/>
      <c r="D43" s="204"/>
      <c r="E43" s="204"/>
      <c r="F43" s="204"/>
      <c r="G43" s="204"/>
      <c r="H43" s="204"/>
      <c r="I43" s="204"/>
    </row>
    <row r="44" spans="1:9" ht="21" customHeight="1">
      <c r="B44" s="562" t="s">
        <v>959</v>
      </c>
      <c r="F44" s="7"/>
    </row>
    <row r="45" spans="1:9" ht="21" customHeight="1">
      <c r="A45" s="529">
        <f>1+A43</f>
        <v>5</v>
      </c>
      <c r="B45" s="563" t="s">
        <v>960</v>
      </c>
      <c r="C45" s="335"/>
      <c r="D45" s="335"/>
      <c r="E45" s="335"/>
      <c r="F45" s="335"/>
      <c r="G45" s="335"/>
      <c r="H45" s="335"/>
      <c r="I45" s="335"/>
    </row>
    <row r="46" spans="1:9" ht="21" customHeight="1">
      <c r="A46" s="530" t="s">
        <v>961</v>
      </c>
      <c r="B46" s="920" t="s">
        <v>962</v>
      </c>
      <c r="C46" s="920"/>
      <c r="D46" s="920"/>
      <c r="E46" s="920"/>
      <c r="F46" s="260" t="s">
        <v>963</v>
      </c>
      <c r="G46" s="409" t="s">
        <v>964</v>
      </c>
      <c r="H46" s="409"/>
      <c r="I46" s="409"/>
    </row>
    <row r="47" spans="1:9" ht="21" customHeight="1">
      <c r="A47" s="530" t="s">
        <v>965</v>
      </c>
      <c r="B47" s="923" t="s">
        <v>966</v>
      </c>
      <c r="C47" s="923"/>
      <c r="D47" s="923"/>
      <c r="E47" s="923"/>
      <c r="F47" s="921" t="s">
        <v>967</v>
      </c>
      <c r="G47" s="921"/>
      <c r="H47" s="816"/>
      <c r="I47" s="181" t="s">
        <v>906</v>
      </c>
    </row>
    <row r="48" spans="1:9" ht="21" customHeight="1">
      <c r="A48" s="530" t="s">
        <v>968</v>
      </c>
      <c r="B48" s="925" t="s">
        <v>207</v>
      </c>
      <c r="C48" s="925"/>
      <c r="D48" s="925"/>
      <c r="E48" s="925"/>
      <c r="F48" s="921"/>
      <c r="G48" s="921"/>
      <c r="H48" s="816"/>
      <c r="I48" s="182" t="s">
        <v>906</v>
      </c>
    </row>
    <row r="49" spans="1:9" ht="21" customHeight="1">
      <c r="A49" s="530" t="s">
        <v>969</v>
      </c>
      <c r="B49" s="926" t="s">
        <v>970</v>
      </c>
      <c r="C49" s="926"/>
      <c r="D49" s="926"/>
      <c r="E49" s="926"/>
      <c r="F49" s="921"/>
      <c r="G49" s="921"/>
      <c r="H49" s="816"/>
      <c r="I49" s="181" t="s">
        <v>906</v>
      </c>
    </row>
    <row r="50" spans="1:9" ht="21" customHeight="1">
      <c r="A50" s="530" t="s">
        <v>971</v>
      </c>
      <c r="B50" s="928" t="s">
        <v>972</v>
      </c>
      <c r="C50" s="928"/>
      <c r="D50" s="928"/>
      <c r="E50" s="928"/>
      <c r="F50" s="921"/>
      <c r="G50" s="921"/>
      <c r="H50" s="816"/>
      <c r="I50" s="182" t="s">
        <v>906</v>
      </c>
    </row>
    <row r="51" spans="1:9" ht="21" customHeight="1">
      <c r="A51" s="530" t="s">
        <v>973</v>
      </c>
      <c r="B51" s="927" t="s">
        <v>974</v>
      </c>
      <c r="C51" s="927"/>
      <c r="D51" s="927"/>
      <c r="E51" s="927"/>
      <c r="F51" s="921"/>
      <c r="G51" s="921"/>
      <c r="H51" s="816"/>
      <c r="I51" s="181" t="s">
        <v>906</v>
      </c>
    </row>
    <row r="52" spans="1:9" ht="21" customHeight="1">
      <c r="A52" s="530" t="s">
        <v>975</v>
      </c>
      <c r="B52" s="564" t="s">
        <v>976</v>
      </c>
      <c r="C52" s="276"/>
      <c r="D52" s="276"/>
      <c r="E52" s="276"/>
      <c r="F52" s="921"/>
      <c r="G52" s="921"/>
      <c r="H52" s="816"/>
      <c r="I52" s="182" t="s">
        <v>906</v>
      </c>
    </row>
    <row r="53" spans="1:9" ht="21" customHeight="1">
      <c r="A53" s="529">
        <f>1+A45</f>
        <v>6</v>
      </c>
      <c r="B53" s="565" t="s">
        <v>977</v>
      </c>
      <c r="C53" s="209"/>
      <c r="D53" s="209"/>
      <c r="E53" s="209"/>
      <c r="F53" s="209"/>
      <c r="G53" s="277"/>
      <c r="H53" s="277"/>
      <c r="I53" s="277"/>
    </row>
    <row r="54" spans="1:9" ht="21" customHeight="1">
      <c r="B54" s="566" t="s">
        <v>978</v>
      </c>
      <c r="C54" s="204"/>
      <c r="D54" s="203"/>
      <c r="E54" s="205"/>
      <c r="F54" s="205"/>
      <c r="G54" s="205"/>
      <c r="H54" s="206"/>
      <c r="I54" s="207"/>
    </row>
    <row r="55" spans="1:9" ht="21" customHeight="1">
      <c r="A55" s="529">
        <f>1+A53</f>
        <v>7</v>
      </c>
      <c r="B55" s="547" t="s">
        <v>979</v>
      </c>
    </row>
    <row r="56" spans="1:9" ht="21" customHeight="1">
      <c r="A56" s="529">
        <f>1+A55</f>
        <v>8</v>
      </c>
      <c r="B56" s="567" t="s">
        <v>980</v>
      </c>
      <c r="E56" s="335" t="s">
        <v>981</v>
      </c>
      <c r="F56" s="204"/>
      <c r="G56" s="204"/>
      <c r="H56" s="204"/>
    </row>
    <row r="57" spans="1:9" ht="21" customHeight="1">
      <c r="A57" s="529">
        <f>1+A56</f>
        <v>9</v>
      </c>
      <c r="B57" s="101" t="s">
        <v>982</v>
      </c>
      <c r="C57" s="346"/>
      <c r="D57" s="346"/>
      <c r="E57" s="346"/>
      <c r="F57" s="346"/>
      <c r="G57" s="346"/>
      <c r="H57" s="346"/>
      <c r="I57" s="346"/>
    </row>
    <row r="58" spans="1:9" ht="21" customHeight="1">
      <c r="A58" s="529">
        <f>1+A57</f>
        <v>10</v>
      </c>
      <c r="B58" s="567" t="s">
        <v>983</v>
      </c>
      <c r="C58" s="346"/>
      <c r="D58" s="346"/>
      <c r="E58" s="922" t="s">
        <v>984</v>
      </c>
      <c r="F58" s="922"/>
      <c r="G58" s="922"/>
      <c r="H58" s="922"/>
      <c r="I58" s="922"/>
    </row>
    <row r="59" spans="1:9" ht="21" customHeight="1">
      <c r="A59" s="529">
        <f>1+A58</f>
        <v>11</v>
      </c>
      <c r="B59" t="s">
        <v>985</v>
      </c>
      <c r="C59" s="446" t="s">
        <v>986</v>
      </c>
    </row>
    <row r="60" spans="1:9" ht="21" customHeight="1">
      <c r="A60" s="529">
        <f>1+A59</f>
        <v>12</v>
      </c>
      <c r="B60" s="101" t="s">
        <v>982</v>
      </c>
      <c r="C60" s="447"/>
      <c r="E60" t="s">
        <v>987</v>
      </c>
    </row>
    <row r="61" spans="1:9" ht="21" customHeight="1">
      <c r="A61" s="529">
        <f t="shared" ref="A61:A63" si="1">1+A60</f>
        <v>13</v>
      </c>
      <c r="B61" s="568" t="s">
        <v>988</v>
      </c>
      <c r="E61" s="924" t="s">
        <v>989</v>
      </c>
      <c r="F61" s="924"/>
      <c r="G61" s="924"/>
      <c r="H61" s="924"/>
    </row>
    <row r="62" spans="1:9" ht="21" customHeight="1">
      <c r="A62" s="529">
        <f t="shared" si="1"/>
        <v>14</v>
      </c>
      <c r="B62" s="569" t="s">
        <v>990</v>
      </c>
      <c r="C62" s="448"/>
      <c r="D62" s="448"/>
      <c r="E62" s="924"/>
      <c r="F62" s="924"/>
      <c r="G62" s="924"/>
      <c r="H62" s="924"/>
    </row>
    <row r="63" spans="1:9" ht="21" customHeight="1">
      <c r="A63" s="529">
        <f t="shared" si="1"/>
        <v>15</v>
      </c>
      <c r="B63" s="342" t="s">
        <v>991</v>
      </c>
      <c r="C63" s="448"/>
      <c r="D63" s="448"/>
      <c r="E63" s="924"/>
      <c r="F63" s="924"/>
      <c r="G63" s="924"/>
      <c r="H63" s="924"/>
    </row>
    <row r="64" spans="1:9" ht="16.2" customHeight="1">
      <c r="A64" s="531" t="s">
        <v>992</v>
      </c>
      <c r="C64" s="204"/>
      <c r="D64" s="204"/>
      <c r="E64" s="204"/>
      <c r="F64" s="204"/>
      <c r="G64" s="204"/>
      <c r="H64" s="204"/>
      <c r="I64" s="204"/>
    </row>
    <row r="65" spans="1:9" ht="19.5" customHeight="1" thickBot="1">
      <c r="A65" s="919" t="s">
        <v>993</v>
      </c>
      <c r="B65" s="919"/>
      <c r="C65" s="919"/>
      <c r="D65" s="919"/>
      <c r="E65" s="919"/>
      <c r="F65" s="919"/>
      <c r="G65" s="919"/>
      <c r="H65" s="919"/>
      <c r="I65" s="919"/>
    </row>
    <row r="66" spans="1:9" ht="19.5" customHeight="1" thickTop="1" thickBot="1">
      <c r="B66" s="570" t="s">
        <v>905</v>
      </c>
      <c r="C66" s="261"/>
      <c r="D66" s="262"/>
      <c r="H66" t="s">
        <v>994</v>
      </c>
      <c r="I66" s="188"/>
    </row>
    <row r="67" spans="1:9" ht="19.5" customHeight="1" thickTop="1">
      <c r="A67" s="934" t="s">
        <v>995</v>
      </c>
      <c r="B67" s="548" t="s">
        <v>921</v>
      </c>
      <c r="C67" s="281"/>
      <c r="D67" s="217" t="s">
        <v>922</v>
      </c>
      <c r="F67" t="s">
        <v>996</v>
      </c>
    </row>
    <row r="68" spans="1:9" ht="19.5" customHeight="1">
      <c r="A68" s="934"/>
      <c r="B68" s="547" t="s">
        <v>997</v>
      </c>
      <c r="C68" s="8"/>
      <c r="D68" s="222">
        <v>15</v>
      </c>
    </row>
    <row r="69" spans="1:9" ht="19.5" customHeight="1">
      <c r="A69" s="934"/>
      <c r="B69" s="571" t="s">
        <v>998</v>
      </c>
      <c r="C69" s="8"/>
      <c r="D69" s="929">
        <v>22</v>
      </c>
    </row>
    <row r="70" spans="1:9" ht="19.5" customHeight="1">
      <c r="A70" s="934"/>
      <c r="B70" s="571" t="s">
        <v>999</v>
      </c>
      <c r="C70" s="8"/>
      <c r="D70" s="929"/>
    </row>
    <row r="71" spans="1:9" ht="19.5" customHeight="1">
      <c r="A71" s="934"/>
      <c r="B71" s="547" t="s">
        <v>928</v>
      </c>
      <c r="C71" s="8"/>
      <c r="D71" s="223">
        <v>30</v>
      </c>
    </row>
    <row r="72" spans="1:9" ht="19.5" customHeight="1">
      <c r="A72" s="934"/>
      <c r="B72" s="547" t="s">
        <v>930</v>
      </c>
      <c r="C72" s="8"/>
      <c r="D72" s="279">
        <v>35</v>
      </c>
      <c r="F72" t="s">
        <v>1000</v>
      </c>
    </row>
    <row r="73" spans="1:9" ht="19.5" customHeight="1">
      <c r="A73" s="934"/>
      <c r="B73" s="571" t="s">
        <v>931</v>
      </c>
      <c r="C73" s="8"/>
      <c r="D73" s="223">
        <v>99</v>
      </c>
    </row>
    <row r="74" spans="1:9" ht="19.5" customHeight="1">
      <c r="A74" s="935" t="s">
        <v>1001</v>
      </c>
      <c r="B74" s="547" t="s">
        <v>933</v>
      </c>
      <c r="C74" s="8"/>
      <c r="D74" s="178">
        <v>50</v>
      </c>
      <c r="E74" s="426" t="s">
        <v>1002</v>
      </c>
      <c r="F74" s="293"/>
      <c r="G74" s="293"/>
      <c r="H74" s="293"/>
    </row>
    <row r="75" spans="1:9" ht="19.5" customHeight="1">
      <c r="A75" s="935"/>
      <c r="B75" s="571" t="s">
        <v>936</v>
      </c>
      <c r="C75" s="8"/>
      <c r="D75" s="223">
        <v>51</v>
      </c>
    </row>
    <row r="76" spans="1:9" ht="19.5" customHeight="1">
      <c r="A76" s="935"/>
      <c r="B76" s="547" t="s">
        <v>937</v>
      </c>
      <c r="C76" s="8"/>
      <c r="D76" s="178">
        <v>52</v>
      </c>
    </row>
    <row r="77" spans="1:9" ht="19.5" customHeight="1">
      <c r="A77" s="935"/>
      <c r="B77" s="572" t="s">
        <v>919</v>
      </c>
      <c r="C77" s="8"/>
      <c r="D77" s="223">
        <v>56</v>
      </c>
      <c r="E77" s="427" t="s">
        <v>1003</v>
      </c>
      <c r="F77" s="274"/>
      <c r="G77" s="274"/>
      <c r="H77" s="274"/>
    </row>
    <row r="78" spans="1:9" ht="13.95" customHeight="1">
      <c r="A78" s="819"/>
      <c r="B78" s="573"/>
      <c r="C78" s="8"/>
      <c r="D78" s="178"/>
      <c r="E78" s="139"/>
      <c r="F78" s="139"/>
      <c r="G78" s="139"/>
      <c r="H78" s="139"/>
      <c r="I78" s="139"/>
    </row>
    <row r="79" spans="1:9" ht="16.2" customHeight="1">
      <c r="A79" s="943" t="s">
        <v>1004</v>
      </c>
      <c r="B79" s="574" t="s">
        <v>940</v>
      </c>
      <c r="C79" s="179"/>
      <c r="D79" s="280">
        <v>60</v>
      </c>
      <c r="E79" s="930" t="s">
        <v>1005</v>
      </c>
      <c r="F79" s="930"/>
      <c r="G79" s="930"/>
      <c r="H79" s="930"/>
      <c r="I79" s="932"/>
    </row>
    <row r="80" spans="1:9" ht="16.2" customHeight="1">
      <c r="A80" s="943"/>
      <c r="B80" s="575" t="s">
        <v>1006</v>
      </c>
      <c r="C80" s="179"/>
      <c r="D80" s="185">
        <v>65</v>
      </c>
      <c r="E80" s="930"/>
      <c r="F80" s="930"/>
      <c r="G80" s="930"/>
      <c r="H80" s="930"/>
      <c r="I80" s="932"/>
    </row>
    <row r="81" spans="1:9" ht="16.2" customHeight="1">
      <c r="A81" s="943"/>
      <c r="B81" s="574" t="s">
        <v>1007</v>
      </c>
      <c r="C81" s="179"/>
      <c r="D81" s="185">
        <v>70</v>
      </c>
      <c r="E81" s="930"/>
      <c r="F81" s="930"/>
      <c r="G81" s="930"/>
      <c r="H81" s="930"/>
      <c r="I81" s="932"/>
    </row>
    <row r="82" spans="1:9" ht="16.2" customHeight="1">
      <c r="A82" s="943"/>
      <c r="B82" s="575" t="s">
        <v>1008</v>
      </c>
      <c r="C82" s="179"/>
      <c r="D82" s="185">
        <v>80</v>
      </c>
      <c r="E82" s="930"/>
      <c r="F82" s="930"/>
      <c r="G82" s="930"/>
      <c r="H82" s="930"/>
      <c r="I82" s="932"/>
    </row>
    <row r="83" spans="1:9" ht="16.2" customHeight="1">
      <c r="A83" s="943"/>
      <c r="B83" s="574" t="s">
        <v>945</v>
      </c>
      <c r="C83" s="179"/>
      <c r="D83" s="185">
        <v>90</v>
      </c>
      <c r="E83" s="930"/>
      <c r="F83" s="930"/>
      <c r="G83" s="930"/>
      <c r="H83" s="930"/>
      <c r="I83" s="932"/>
    </row>
    <row r="84" spans="1:9" ht="19.5" customHeight="1" thickBot="1">
      <c r="A84" s="943"/>
      <c r="B84" s="572"/>
      <c r="C84" s="8"/>
      <c r="D84" s="178"/>
      <c r="F84" s="274"/>
      <c r="G84" s="274"/>
      <c r="H84" s="274"/>
    </row>
    <row r="85" spans="1:9" ht="19.5" customHeight="1" thickTop="1" thickBot="1">
      <c r="A85" s="532" t="s">
        <v>948</v>
      </c>
      <c r="D85" s="196" t="s">
        <v>949</v>
      </c>
    </row>
    <row r="86" spans="1:9" ht="19.5" customHeight="1" thickTop="1" thickBot="1">
      <c r="A86" s="533"/>
      <c r="D86" s="275"/>
    </row>
    <row r="87" spans="1:9" ht="15" customHeight="1" thickTop="1" thickBot="1">
      <c r="A87" s="529"/>
      <c r="B87" s="576"/>
      <c r="D87" s="255" t="s">
        <v>1009</v>
      </c>
      <c r="E87" s="253" t="s">
        <v>1010</v>
      </c>
      <c r="F87" s="254"/>
      <c r="G87" s="425" t="s">
        <v>1011</v>
      </c>
    </row>
    <row r="88" spans="1:9" ht="19.5" customHeight="1" thickTop="1">
      <c r="A88" s="939" t="s">
        <v>1012</v>
      </c>
      <c r="B88" s="940" t="s">
        <v>1013</v>
      </c>
      <c r="C88" s="942"/>
      <c r="D88" s="255" t="s">
        <v>922</v>
      </c>
      <c r="E88" s="253" t="s">
        <v>1014</v>
      </c>
      <c r="F88" s="254"/>
      <c r="G88" s="254"/>
      <c r="H88" s="254" t="s">
        <v>1015</v>
      </c>
      <c r="I88">
        <v>1</v>
      </c>
    </row>
    <row r="89" spans="1:9" ht="19.5" customHeight="1">
      <c r="A89" s="939"/>
      <c r="B89" s="941"/>
      <c r="C89" s="942"/>
      <c r="D89" s="178">
        <v>65</v>
      </c>
      <c r="E89" s="248" t="s">
        <v>1016</v>
      </c>
      <c r="H89" t="s">
        <v>1017</v>
      </c>
      <c r="I89">
        <f>1+I88</f>
        <v>2</v>
      </c>
    </row>
    <row r="90" spans="1:9" ht="19.5" customHeight="1">
      <c r="A90" s="939"/>
      <c r="B90" s="941"/>
      <c r="C90" s="942"/>
      <c r="D90" s="223">
        <v>70</v>
      </c>
      <c r="E90" s="256" t="s">
        <v>1018</v>
      </c>
      <c r="F90" s="254"/>
      <c r="G90" s="254"/>
      <c r="H90" s="254" t="s">
        <v>479</v>
      </c>
      <c r="I90">
        <f t="shared" ref="I90:I97" si="2">1+I89</f>
        <v>3</v>
      </c>
    </row>
    <row r="91" spans="1:9" ht="19.5" customHeight="1">
      <c r="A91" s="939"/>
      <c r="B91" s="941"/>
      <c r="C91" s="942"/>
      <c r="D91" s="178">
        <v>90</v>
      </c>
      <c r="E91" s="248" t="s">
        <v>1019</v>
      </c>
      <c r="H91" t="s">
        <v>190</v>
      </c>
      <c r="I91">
        <f t="shared" si="2"/>
        <v>4</v>
      </c>
    </row>
    <row r="92" spans="1:9" ht="19.5" customHeight="1">
      <c r="A92" s="939"/>
      <c r="B92" s="941"/>
      <c r="C92" s="942"/>
      <c r="D92" s="178">
        <v>90</v>
      </c>
      <c r="E92" s="248" t="s">
        <v>1020</v>
      </c>
      <c r="I92">
        <f t="shared" si="2"/>
        <v>5</v>
      </c>
    </row>
    <row r="93" spans="1:9" ht="19.5" customHeight="1">
      <c r="A93" s="939"/>
      <c r="B93" s="938" t="s">
        <v>1021</v>
      </c>
      <c r="C93" s="942"/>
      <c r="D93" s="222" t="s">
        <v>922</v>
      </c>
      <c r="E93" s="253" t="s">
        <v>1014</v>
      </c>
      <c r="F93" s="254"/>
      <c r="G93" s="254"/>
      <c r="H93" s="254"/>
      <c r="I93">
        <f t="shared" si="2"/>
        <v>6</v>
      </c>
    </row>
    <row r="94" spans="1:9" ht="19.5" customHeight="1">
      <c r="A94" s="939"/>
      <c r="B94" s="938"/>
      <c r="C94" s="942"/>
      <c r="D94" s="178">
        <v>65</v>
      </c>
      <c r="E94" s="248" t="s">
        <v>1016</v>
      </c>
      <c r="I94">
        <f t="shared" si="2"/>
        <v>7</v>
      </c>
    </row>
    <row r="95" spans="1:9" ht="19.5" customHeight="1">
      <c r="A95" s="939"/>
      <c r="B95" s="938"/>
      <c r="C95" s="942"/>
      <c r="D95" s="223">
        <v>70</v>
      </c>
      <c r="E95" s="256" t="s">
        <v>1018</v>
      </c>
      <c r="F95" s="254"/>
      <c r="G95" s="254"/>
      <c r="H95" s="254"/>
      <c r="I95">
        <f t="shared" si="2"/>
        <v>8</v>
      </c>
    </row>
    <row r="96" spans="1:9" ht="19.5" customHeight="1">
      <c r="A96" s="939"/>
      <c r="B96" s="938"/>
      <c r="C96" s="942"/>
      <c r="D96" s="178">
        <v>90</v>
      </c>
      <c r="E96" s="248" t="s">
        <v>1019</v>
      </c>
      <c r="I96">
        <f t="shared" si="2"/>
        <v>9</v>
      </c>
    </row>
    <row r="97" spans="1:9" ht="19.5" customHeight="1">
      <c r="A97" s="939"/>
      <c r="B97" s="938"/>
      <c r="C97" s="942"/>
      <c r="E97" s="248" t="s">
        <v>1022</v>
      </c>
      <c r="F97" s="254"/>
      <c r="G97" s="254"/>
      <c r="H97" s="254"/>
      <c r="I97">
        <f t="shared" si="2"/>
        <v>10</v>
      </c>
    </row>
    <row r="98" spans="1:9" ht="19.5" customHeight="1">
      <c r="B98" s="577" t="s">
        <v>1023</v>
      </c>
      <c r="F98" s="223">
        <v>80</v>
      </c>
      <c r="H98" s="936" t="s">
        <v>1024</v>
      </c>
      <c r="I98" s="936"/>
    </row>
    <row r="99" spans="1:9" ht="10.95" customHeight="1">
      <c r="A99" s="534" t="s">
        <v>1025</v>
      </c>
      <c r="E99" s="178"/>
      <c r="H99" s="936"/>
      <c r="I99" s="936"/>
    </row>
    <row r="100" spans="1:9" ht="10.95" customHeight="1">
      <c r="A100" s="937" t="s">
        <v>1026</v>
      </c>
      <c r="B100" s="578" t="s">
        <v>1027</v>
      </c>
      <c r="C100" s="301"/>
      <c r="D100" s="302"/>
      <c r="E100" s="221"/>
      <c r="G100" s="941" t="s">
        <v>1028</v>
      </c>
      <c r="H100" s="941"/>
      <c r="I100" s="941"/>
    </row>
    <row r="101" spans="1:9" ht="16.2" customHeight="1">
      <c r="A101" s="937"/>
      <c r="B101" s="303" t="s">
        <v>1029</v>
      </c>
      <c r="C101" s="8"/>
      <c r="D101" s="8"/>
      <c r="E101" s="305">
        <v>60</v>
      </c>
      <c r="G101" s="941"/>
      <c r="H101" s="941"/>
      <c r="I101" s="941"/>
    </row>
    <row r="102" spans="1:9" ht="16.2" customHeight="1">
      <c r="A102" s="937"/>
      <c r="B102" s="304" t="s">
        <v>941</v>
      </c>
      <c r="C102" s="8"/>
      <c r="D102" s="8"/>
      <c r="E102" s="817">
        <v>65</v>
      </c>
      <c r="G102" s="941"/>
      <c r="H102" s="941"/>
      <c r="I102" s="941"/>
    </row>
    <row r="103" spans="1:9" ht="16.2" customHeight="1">
      <c r="A103" s="937"/>
      <c r="B103" s="303" t="s">
        <v>942</v>
      </c>
      <c r="C103" s="8"/>
      <c r="D103" s="8"/>
      <c r="E103" s="305">
        <v>70</v>
      </c>
      <c r="G103" s="941"/>
      <c r="H103" s="941"/>
      <c r="I103" s="941"/>
    </row>
    <row r="104" spans="1:9" ht="16.2" customHeight="1">
      <c r="A104" s="937"/>
      <c r="B104" s="304" t="s">
        <v>944</v>
      </c>
      <c r="C104" s="8"/>
      <c r="D104" s="8"/>
      <c r="E104" s="817">
        <v>80</v>
      </c>
      <c r="G104" s="941"/>
      <c r="H104" s="941"/>
      <c r="I104" s="941"/>
    </row>
    <row r="105" spans="1:9" ht="16.2" customHeight="1">
      <c r="A105" s="937"/>
      <c r="B105" s="303" t="s">
        <v>945</v>
      </c>
      <c r="C105" s="8"/>
      <c r="D105" s="8"/>
      <c r="E105" s="305">
        <v>90</v>
      </c>
      <c r="G105" s="941"/>
      <c r="H105" s="941"/>
      <c r="I105" s="941"/>
    </row>
    <row r="106" spans="1:9" ht="19.5" customHeight="1">
      <c r="A106" s="535"/>
      <c r="B106" s="579"/>
      <c r="C106" s="8"/>
      <c r="D106" s="8"/>
      <c r="E106" s="178"/>
      <c r="G106" s="820"/>
      <c r="H106" s="820"/>
      <c r="I106" s="283"/>
    </row>
    <row r="107" spans="1:9" ht="19.5" customHeight="1">
      <c r="A107" s="536" t="s">
        <v>1030</v>
      </c>
      <c r="B107" s="580"/>
      <c r="C107" s="412"/>
      <c r="D107" s="412"/>
      <c r="E107" s="279"/>
      <c r="G107" s="820"/>
      <c r="H107" s="820"/>
      <c r="I107" s="283"/>
    </row>
    <row r="108" spans="1:9" ht="19.5" customHeight="1">
      <c r="A108" s="537"/>
      <c r="B108" s="580"/>
      <c r="C108" s="412"/>
      <c r="D108" s="412"/>
      <c r="E108" s="279"/>
      <c r="G108" s="820"/>
      <c r="H108" s="820"/>
      <c r="I108" s="283"/>
    </row>
    <row r="109" spans="1:9" ht="21" customHeight="1">
      <c r="A109" s="537"/>
      <c r="B109" s="580" t="s">
        <v>1031</v>
      </c>
      <c r="C109" s="412"/>
      <c r="D109" s="412"/>
      <c r="E109" s="279"/>
      <c r="G109" s="820"/>
      <c r="I109" s="283"/>
    </row>
    <row r="110" spans="1:9" ht="21" customHeight="1">
      <c r="A110" s="537"/>
      <c r="B110" s="580"/>
      <c r="C110" s="412"/>
      <c r="D110" s="412"/>
      <c r="E110" s="279"/>
      <c r="G110" s="820"/>
      <c r="H110" s="818"/>
      <c r="I110" s="283"/>
    </row>
    <row r="111" spans="1:9" ht="21" customHeight="1">
      <c r="A111" s="931" t="s">
        <v>1032</v>
      </c>
      <c r="B111" s="581" t="s">
        <v>1033</v>
      </c>
      <c r="E111" s="178">
        <v>67</v>
      </c>
      <c r="F111" s="413"/>
      <c r="G111" s="933" t="s">
        <v>1034</v>
      </c>
      <c r="H111" s="933"/>
      <c r="I111" s="933"/>
    </row>
    <row r="112" spans="1:9" ht="21" customHeight="1">
      <c r="A112" s="931"/>
      <c r="B112" s="581"/>
      <c r="E112" s="178"/>
      <c r="F112" s="413"/>
      <c r="G112" s="933"/>
      <c r="H112" s="933"/>
      <c r="I112" s="933"/>
    </row>
    <row r="113" spans="1:9" ht="21" customHeight="1">
      <c r="A113" s="931"/>
      <c r="B113" s="547" t="s">
        <v>1035</v>
      </c>
      <c r="C113" s="204"/>
      <c r="E113" s="185">
        <v>77</v>
      </c>
      <c r="F113" s="413"/>
      <c r="G113" s="933"/>
      <c r="H113" s="933"/>
      <c r="I113" s="933"/>
    </row>
    <row r="114" spans="1:9" ht="21" customHeight="1">
      <c r="A114" s="931"/>
      <c r="B114" s="547"/>
      <c r="C114" s="204"/>
      <c r="E114" s="185"/>
      <c r="F114" s="413"/>
      <c r="G114" s="933"/>
      <c r="H114" s="933"/>
      <c r="I114" s="933"/>
    </row>
    <row r="115" spans="1:9" ht="21" customHeight="1">
      <c r="A115" s="931"/>
      <c r="B115" s="581" t="s">
        <v>1036</v>
      </c>
      <c r="E115" s="178">
        <v>87</v>
      </c>
      <c r="F115" s="413"/>
      <c r="G115" s="933"/>
      <c r="H115" s="933"/>
      <c r="I115" s="933"/>
    </row>
    <row r="116" spans="1:9" ht="21" customHeight="1">
      <c r="A116" s="931"/>
      <c r="B116" s="581"/>
      <c r="E116" s="178"/>
      <c r="F116" s="413"/>
      <c r="G116" s="933"/>
      <c r="H116" s="933"/>
      <c r="I116" s="933"/>
    </row>
    <row r="117" spans="1:9" ht="21" customHeight="1">
      <c r="A117" s="931"/>
      <c r="B117" s="547" t="s">
        <v>1037</v>
      </c>
      <c r="C117" s="204"/>
      <c r="E117" s="185">
        <v>97</v>
      </c>
      <c r="F117" s="413"/>
      <c r="G117" s="933"/>
      <c r="H117" s="933"/>
      <c r="I117" s="933"/>
    </row>
  </sheetData>
  <mergeCells count="25">
    <mergeCell ref="D69:D70"/>
    <mergeCell ref="E79:H83"/>
    <mergeCell ref="A111:A117"/>
    <mergeCell ref="I79:I83"/>
    <mergeCell ref="G111:I117"/>
    <mergeCell ref="A67:A73"/>
    <mergeCell ref="A74:A77"/>
    <mergeCell ref="H98:I99"/>
    <mergeCell ref="A100:A105"/>
    <mergeCell ref="B93:B97"/>
    <mergeCell ref="A88:A97"/>
    <mergeCell ref="B88:B92"/>
    <mergeCell ref="C88:C97"/>
    <mergeCell ref="G100:I105"/>
    <mergeCell ref="A79:A84"/>
    <mergeCell ref="A65:I65"/>
    <mergeCell ref="B46:E46"/>
    <mergeCell ref="F47:G52"/>
    <mergeCell ref="E58:I58"/>
    <mergeCell ref="B47:E47"/>
    <mergeCell ref="E61:H63"/>
    <mergeCell ref="B48:E48"/>
    <mergeCell ref="B49:E49"/>
    <mergeCell ref="B51:E51"/>
    <mergeCell ref="B50:E50"/>
  </mergeCells>
  <pageMargins left="0.42" right="0.25" top="0.21" bottom="0.22" header="0.17" footer="0"/>
  <pageSetup orientation="portrait" r:id="rId1"/>
  <headerFooter>
    <oddFooter xml:space="preserve">&amp;L&amp;P&amp;C&amp;A&amp;R&amp;F </oddFooter>
  </headerFooter>
  <rowBreaks count="2" manualBreakCount="2">
    <brk id="38" max="8" man="1"/>
    <brk id="63" max="16383" man="1"/>
  </rowBreaks>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9DB4-17A5-4B10-97F2-86866A1C35C6}">
  <sheetPr codeName="Sheet5"/>
  <dimension ref="A1:O68"/>
  <sheetViews>
    <sheetView view="pageBreakPreview" topLeftCell="A45" zoomScaleNormal="100" zoomScaleSheetLayoutView="100" workbookViewId="0">
      <selection activeCell="D47" sqref="D47"/>
    </sheetView>
  </sheetViews>
  <sheetFormatPr defaultColWidth="8.69921875" defaultRowHeight="13.8"/>
  <cols>
    <col min="1" max="1" width="32.59765625" style="101" customWidth="1"/>
    <col min="2" max="2" width="18.19921875" style="101" customWidth="1"/>
    <col min="3" max="3" width="17.8984375" style="101" customWidth="1"/>
    <col min="4" max="4" width="22.19921875" style="101" customWidth="1"/>
  </cols>
  <sheetData>
    <row r="1" spans="1:15" ht="22.2" customHeight="1">
      <c r="A1" s="400" t="s">
        <v>1038</v>
      </c>
      <c r="B1" s="946" t="str">
        <f>'jobinfo(2)'!C51</f>
        <v>OH25 ANITA @GERTRUDE</v>
      </c>
      <c r="C1" s="946"/>
      <c r="D1" s="336" t="s">
        <v>1039</v>
      </c>
      <c r="F1" s="188"/>
      <c r="G1" s="300"/>
      <c r="I1" s="255" t="s">
        <v>1009</v>
      </c>
      <c r="J1" s="253" t="s">
        <v>1010</v>
      </c>
      <c r="K1" s="254"/>
      <c r="M1" t="s">
        <v>1040</v>
      </c>
    </row>
    <row r="2" spans="1:15" ht="22.2" customHeight="1">
      <c r="A2" s="337" t="s">
        <v>1041</v>
      </c>
      <c r="B2" s="337" t="s">
        <v>1018</v>
      </c>
      <c r="F2" s="944"/>
      <c r="G2" s="945"/>
      <c r="H2" s="942"/>
      <c r="I2" s="178">
        <v>65</v>
      </c>
      <c r="J2" s="248" t="s">
        <v>1016</v>
      </c>
      <c r="N2" t="e">
        <f>1+#REF!</f>
        <v>#REF!</v>
      </c>
      <c r="O2" s="947"/>
    </row>
    <row r="3" spans="1:15" ht="22.2" customHeight="1">
      <c r="A3" s="337" t="s">
        <v>1016</v>
      </c>
      <c r="B3" s="337" t="s">
        <v>1019</v>
      </c>
      <c r="C3" s="375" t="s">
        <v>1042</v>
      </c>
      <c r="F3" s="944"/>
      <c r="G3" s="945"/>
      <c r="H3" s="942"/>
      <c r="I3" s="223">
        <v>70</v>
      </c>
      <c r="J3" s="256" t="s">
        <v>1018</v>
      </c>
      <c r="K3" s="254"/>
      <c r="L3" s="254"/>
      <c r="M3" s="254"/>
      <c r="N3" t="e">
        <f t="shared" ref="N3:N9" si="0">1+N2</f>
        <v>#REF!</v>
      </c>
      <c r="O3" s="947"/>
    </row>
    <row r="4" spans="1:15" ht="22.2" customHeight="1">
      <c r="A4" s="948" t="s">
        <v>1043</v>
      </c>
      <c r="B4" s="948"/>
      <c r="F4" s="944"/>
      <c r="G4" s="945"/>
      <c r="H4" s="942"/>
      <c r="J4" s="248" t="s">
        <v>1022</v>
      </c>
      <c r="N4" t="e">
        <f>1+#REF!</f>
        <v>#REF!</v>
      </c>
      <c r="O4" s="947"/>
    </row>
    <row r="5" spans="1:15" ht="16.2" customHeight="1">
      <c r="A5" s="101" t="s">
        <v>1044</v>
      </c>
      <c r="B5" s="101" t="s">
        <v>1045</v>
      </c>
      <c r="F5" s="944"/>
      <c r="G5" s="949" t="s">
        <v>1046</v>
      </c>
      <c r="H5" s="942"/>
      <c r="I5" s="222" t="s">
        <v>922</v>
      </c>
      <c r="J5" s="253" t="s">
        <v>1014</v>
      </c>
      <c r="K5" s="254"/>
      <c r="L5" s="254"/>
      <c r="M5" s="254"/>
      <c r="N5" t="e">
        <f t="shared" si="0"/>
        <v>#REF!</v>
      </c>
      <c r="O5" s="947"/>
    </row>
    <row r="6" spans="1:15" ht="22.2" customHeight="1">
      <c r="A6" s="312" t="str">
        <f>+'jobinfo(2)'!C1</f>
        <v>THOMAS, ANITA</v>
      </c>
      <c r="B6" s="313" t="str">
        <f>+'jobinfo(2)'!C4</f>
        <v>A@EM</v>
      </c>
      <c r="C6" s="338"/>
      <c r="F6" s="944"/>
      <c r="G6" s="949"/>
      <c r="H6" s="942"/>
      <c r="I6" s="178">
        <v>65</v>
      </c>
      <c r="J6" s="248" t="s">
        <v>1016</v>
      </c>
      <c r="N6" t="e">
        <f t="shared" si="0"/>
        <v>#REF!</v>
      </c>
      <c r="O6" s="947"/>
    </row>
    <row r="7" spans="1:15" ht="19.2" customHeight="1">
      <c r="A7" s="321" t="s">
        <v>1047</v>
      </c>
      <c r="B7" s="321" t="s">
        <v>1048</v>
      </c>
      <c r="C7" s="321" t="s">
        <v>1049</v>
      </c>
      <c r="D7" s="311"/>
      <c r="F7" s="944"/>
      <c r="G7" s="949"/>
      <c r="H7" s="942"/>
      <c r="I7" s="223">
        <v>70</v>
      </c>
      <c r="J7" s="256" t="s">
        <v>1018</v>
      </c>
      <c r="K7" s="254"/>
      <c r="L7" s="254"/>
      <c r="M7" s="254"/>
      <c r="N7" t="e">
        <f t="shared" si="0"/>
        <v>#REF!</v>
      </c>
      <c r="O7" s="947"/>
    </row>
    <row r="8" spans="1:15" ht="16.95" customHeight="1">
      <c r="A8" s="101" t="s">
        <v>1050</v>
      </c>
      <c r="B8" s="101" t="s">
        <v>1051</v>
      </c>
      <c r="C8" s="101" t="s">
        <v>1052</v>
      </c>
      <c r="D8" s="339" t="s">
        <v>1053</v>
      </c>
      <c r="E8" s="950"/>
      <c r="F8" s="944"/>
      <c r="G8" s="949"/>
      <c r="H8" s="942"/>
      <c r="I8" s="178">
        <v>90</v>
      </c>
      <c r="J8" s="248" t="s">
        <v>1019</v>
      </c>
      <c r="N8" t="e">
        <f t="shared" si="0"/>
        <v>#REF!</v>
      </c>
      <c r="O8" s="947"/>
    </row>
    <row r="9" spans="1:15" ht="19.95" customHeight="1">
      <c r="A9" s="312" t="str">
        <f>+'jobinfo(2)'!C2</f>
        <v>6600 GERTRUDE</v>
      </c>
      <c r="B9" s="951" t="str">
        <f>+'jobinfo(2)'!C3</f>
        <v>Cleveland, OH 44105</v>
      </c>
      <c r="C9" s="951"/>
      <c r="D9" s="951"/>
      <c r="E9" s="950"/>
      <c r="F9" s="944"/>
      <c r="G9" s="949"/>
      <c r="H9" s="942"/>
      <c r="J9" s="248" t="s">
        <v>1022</v>
      </c>
      <c r="K9" s="254"/>
      <c r="L9" s="254"/>
      <c r="M9" s="254"/>
      <c r="N9" t="e">
        <f t="shared" si="0"/>
        <v>#REF!</v>
      </c>
      <c r="O9" s="947"/>
    </row>
    <row r="10" spans="1:15" ht="16.95" customHeight="1">
      <c r="A10" s="419" t="s">
        <v>1054</v>
      </c>
      <c r="B10" s="315"/>
      <c r="C10" s="315"/>
      <c r="D10" s="315"/>
      <c r="E10" s="950"/>
      <c r="G10" s="251" t="s">
        <v>1023</v>
      </c>
      <c r="J10" s="223">
        <v>80</v>
      </c>
      <c r="K10" s="942"/>
      <c r="L10" s="942"/>
      <c r="M10" s="942"/>
      <c r="N10" s="936" t="s">
        <v>1024</v>
      </c>
      <c r="O10" s="936"/>
    </row>
    <row r="11" spans="1:15" ht="18" customHeight="1">
      <c r="A11" s="101" t="s">
        <v>1055</v>
      </c>
      <c r="B11" s="340"/>
      <c r="C11" s="340"/>
      <c r="D11" s="340"/>
      <c r="E11" s="950"/>
      <c r="F11" s="249" t="s">
        <v>1025</v>
      </c>
      <c r="J11" s="178"/>
      <c r="K11" s="942"/>
      <c r="L11" s="942"/>
      <c r="M11" s="942"/>
      <c r="N11" s="936"/>
      <c r="O11" s="936"/>
    </row>
    <row r="12" spans="1:15" ht="19.2" customHeight="1">
      <c r="A12" s="341" t="s">
        <v>1056</v>
      </c>
      <c r="B12" s="323" t="str">
        <f>+'jobinfo(2)'!C5</f>
        <v>(216) 315-2040</v>
      </c>
      <c r="C12" s="340"/>
      <c r="D12" s="340"/>
      <c r="E12" s="950"/>
      <c r="F12" s="952" t="s">
        <v>1026</v>
      </c>
      <c r="G12" s="252" t="s">
        <v>1027</v>
      </c>
      <c r="H12" s="301"/>
      <c r="I12" s="302"/>
      <c r="J12" s="221"/>
      <c r="K12" s="941" t="s">
        <v>1028</v>
      </c>
      <c r="L12" s="941"/>
      <c r="M12" s="941"/>
      <c r="N12" s="953" t="s">
        <v>1026</v>
      </c>
      <c r="O12" s="953"/>
    </row>
    <row r="13" spans="1:15" ht="9" customHeight="1">
      <c r="A13" s="342"/>
      <c r="B13" s="343"/>
      <c r="C13" s="344"/>
      <c r="D13" s="344"/>
      <c r="E13" s="950"/>
      <c r="F13" s="952"/>
      <c r="G13" s="303" t="s">
        <v>1029</v>
      </c>
      <c r="H13" s="8"/>
      <c r="I13" s="8"/>
      <c r="J13" s="305">
        <v>60</v>
      </c>
      <c r="K13" s="941"/>
      <c r="L13" s="941"/>
      <c r="M13" s="941"/>
      <c r="N13" s="953"/>
      <c r="O13" s="953"/>
    </row>
    <row r="14" spans="1:15" ht="16.95" customHeight="1">
      <c r="A14" s="307" t="s">
        <v>1057</v>
      </c>
      <c r="B14" s="101" t="s">
        <v>1058</v>
      </c>
      <c r="C14" s="99" t="s">
        <v>1059</v>
      </c>
      <c r="D14" s="101" t="s">
        <v>1060</v>
      </c>
      <c r="E14" s="950"/>
      <c r="F14" s="952"/>
      <c r="G14" s="303" t="s">
        <v>942</v>
      </c>
      <c r="H14" s="8"/>
      <c r="I14" s="8"/>
      <c r="J14" s="305">
        <v>70</v>
      </c>
      <c r="K14" s="941"/>
      <c r="L14" s="941"/>
      <c r="M14" s="941"/>
      <c r="N14" s="953"/>
      <c r="O14" s="953"/>
    </row>
    <row r="15" spans="1:15" ht="19.2" customHeight="1">
      <c r="A15" s="331">
        <f>+'jobinfo(2)'!C22</f>
        <v>45836</v>
      </c>
      <c r="B15" s="324" t="s">
        <v>159</v>
      </c>
      <c r="C15" s="324" t="s">
        <v>159</v>
      </c>
      <c r="D15" s="325" t="s">
        <v>1061</v>
      </c>
      <c r="E15" s="950"/>
      <c r="F15" s="952"/>
      <c r="G15" s="304" t="s">
        <v>944</v>
      </c>
      <c r="H15" s="8"/>
      <c r="I15" s="8"/>
      <c r="J15" s="817">
        <v>80</v>
      </c>
      <c r="K15" s="941"/>
      <c r="L15" s="941"/>
      <c r="M15" s="941"/>
      <c r="N15" s="953"/>
      <c r="O15" s="953"/>
    </row>
    <row r="16" spans="1:15" ht="10.95" customHeight="1">
      <c r="A16" s="342"/>
      <c r="B16" s="342"/>
      <c r="C16" s="342"/>
      <c r="D16" s="342"/>
      <c r="E16" s="950"/>
      <c r="F16" s="952"/>
      <c r="G16" s="303" t="s">
        <v>945</v>
      </c>
      <c r="H16" s="8"/>
      <c r="I16" s="8"/>
      <c r="J16" s="305">
        <v>90</v>
      </c>
      <c r="K16" s="941"/>
      <c r="L16" s="941"/>
      <c r="M16" s="941"/>
      <c r="N16" s="953"/>
      <c r="O16" s="953"/>
    </row>
    <row r="17" spans="1:7" ht="21" customHeight="1">
      <c r="A17" s="956" t="s">
        <v>1062</v>
      </c>
      <c r="B17" s="100" t="s">
        <v>1063</v>
      </c>
      <c r="D17" s="101" t="s">
        <v>1064</v>
      </c>
      <c r="E17" s="950"/>
    </row>
    <row r="18" spans="1:7" s="322" customFormat="1" ht="19.2" customHeight="1">
      <c r="A18" s="956"/>
      <c r="B18" s="345" t="str">
        <f>'jobinfo(2)'!C112</f>
        <v>Joe Jones, PM  216.450.7228</v>
      </c>
      <c r="D18" s="326" t="str">
        <f>+'jobinfo(2)'!C26</f>
        <v>ALLSTATE INS CO.</v>
      </c>
      <c r="E18" s="950"/>
    </row>
    <row r="19" spans="1:7" ht="10.95" customHeight="1">
      <c r="A19" s="342"/>
      <c r="B19" s="342"/>
      <c r="C19" s="342"/>
      <c r="D19" s="342"/>
      <c r="E19" s="950"/>
    </row>
    <row r="20" spans="1:7" ht="33" customHeight="1">
      <c r="A20" s="420" t="s">
        <v>1065</v>
      </c>
      <c r="B20" s="101" t="s">
        <v>1066</v>
      </c>
      <c r="C20" s="317" t="s">
        <v>1067</v>
      </c>
      <c r="D20" s="307" t="str">
        <f>'jobinfo(2)'!B28</f>
        <v>policy #</v>
      </c>
      <c r="E20" s="950"/>
      <c r="G20" s="249" t="s">
        <v>1068</v>
      </c>
    </row>
    <row r="21" spans="1:7" ht="19.95" customHeight="1">
      <c r="A21" s="316" t="str">
        <f>+'jobinfo(2)'!C11</f>
        <v xml:space="preserve">Water Damage=WTR </v>
      </c>
      <c r="B21" s="318" t="s">
        <v>1069</v>
      </c>
      <c r="C21" s="319" t="str">
        <f>+'jobinfo(2)'!C27</f>
        <v>CLM</v>
      </c>
      <c r="D21" s="307" t="str">
        <f>+'jobinfo(2)'!C28</f>
        <v>880 022 226</v>
      </c>
      <c r="E21" s="950"/>
      <c r="G21" s="249" t="s">
        <v>1070</v>
      </c>
    </row>
    <row r="22" spans="1:7" ht="4.95" customHeight="1">
      <c r="A22" s="342"/>
      <c r="B22" s="342"/>
      <c r="C22" s="342"/>
      <c r="D22" s="342"/>
      <c r="E22" s="950"/>
    </row>
    <row r="23" spans="1:7" ht="22.2" customHeight="1">
      <c r="A23" s="398" t="s">
        <v>1012</v>
      </c>
      <c r="B23" s="314" t="s">
        <v>1071</v>
      </c>
      <c r="D23" s="423" t="s">
        <v>1072</v>
      </c>
      <c r="E23" s="950"/>
      <c r="G23" s="249"/>
    </row>
    <row r="24" spans="1:7" ht="22.2" customHeight="1">
      <c r="A24" s="346" t="s">
        <v>1073</v>
      </c>
      <c r="E24" s="950"/>
      <c r="G24" s="249"/>
    </row>
    <row r="25" spans="1:7" ht="4.95" customHeight="1">
      <c r="A25" s="348"/>
      <c r="B25" s="342"/>
      <c r="C25" s="320"/>
      <c r="D25" s="349"/>
      <c r="E25" s="950"/>
      <c r="G25" s="249"/>
    </row>
    <row r="26" spans="1:7" ht="22.2" customHeight="1">
      <c r="A26" s="346" t="s">
        <v>1074</v>
      </c>
      <c r="E26" s="950"/>
      <c r="G26" s="249" t="s">
        <v>1075</v>
      </c>
    </row>
    <row r="27" spans="1:7" ht="22.2" customHeight="1">
      <c r="A27" s="346" t="s">
        <v>1076</v>
      </c>
      <c r="B27" s="351" t="s">
        <v>1077</v>
      </c>
      <c r="C27" s="346" t="s">
        <v>1078</v>
      </c>
      <c r="D27" s="352" t="s">
        <v>1079</v>
      </c>
      <c r="E27" s="950"/>
      <c r="G27" s="249" t="s">
        <v>1019</v>
      </c>
    </row>
    <row r="28" spans="1:7" ht="19.95" customHeight="1">
      <c r="A28" s="353" t="s">
        <v>923</v>
      </c>
      <c r="B28" s="418" t="str">
        <f>B9</f>
        <v>Cleveland, OH 44105</v>
      </c>
      <c r="C28" s="954" t="s">
        <v>1080</v>
      </c>
      <c r="D28" s="353" t="s">
        <v>923</v>
      </c>
      <c r="E28" s="950"/>
      <c r="G28" s="249" t="s">
        <v>1081</v>
      </c>
    </row>
    <row r="29" spans="1:7" ht="18" customHeight="1">
      <c r="A29" s="354"/>
      <c r="B29" s="327" t="str">
        <f>+'jobinfo(2)'!C12</f>
        <v>Friday, September 12, 2025</v>
      </c>
      <c r="C29" s="954"/>
      <c r="D29" s="355"/>
      <c r="E29" s="950"/>
      <c r="G29" s="249"/>
    </row>
    <row r="30" spans="1:7" ht="21" customHeight="1">
      <c r="A30" s="356" t="s">
        <v>1082</v>
      </c>
      <c r="B30" s="328" t="s">
        <v>1083</v>
      </c>
      <c r="C30" s="328" t="s">
        <v>1083</v>
      </c>
      <c r="D30" s="357" t="s">
        <v>1084</v>
      </c>
      <c r="E30" s="950"/>
      <c r="G30" s="249"/>
    </row>
    <row r="31" spans="1:7" ht="3" customHeight="1">
      <c r="A31" s="348"/>
      <c r="B31" s="342"/>
      <c r="C31" s="320"/>
      <c r="D31" s="349"/>
      <c r="E31" s="950"/>
      <c r="G31" s="249"/>
    </row>
    <row r="32" spans="1:7" ht="21" customHeight="1">
      <c r="A32" s="346" t="s">
        <v>1085</v>
      </c>
      <c r="B32" s="328" t="s">
        <v>1083</v>
      </c>
      <c r="C32" s="99" t="s">
        <v>1086</v>
      </c>
      <c r="D32" s="350"/>
      <c r="E32" s="950"/>
      <c r="G32" s="249"/>
    </row>
    <row r="33" spans="1:6" ht="7.95" customHeight="1">
      <c r="A33" s="421"/>
      <c r="B33" s="342"/>
      <c r="C33" s="329"/>
      <c r="D33" s="358"/>
      <c r="E33" s="950"/>
    </row>
    <row r="34" spans="1:6" ht="21" customHeight="1">
      <c r="A34" s="346" t="s">
        <v>1087</v>
      </c>
      <c r="C34" s="328" t="s">
        <v>1083</v>
      </c>
      <c r="D34" s="350"/>
      <c r="E34" s="950"/>
    </row>
    <row r="35" spans="1:6" ht="7.95" customHeight="1">
      <c r="A35" s="421"/>
      <c r="B35" s="342"/>
      <c r="C35" s="329"/>
      <c r="D35" s="350"/>
      <c r="E35" s="950"/>
    </row>
    <row r="36" spans="1:6" ht="22.2" customHeight="1">
      <c r="A36" s="422" t="s">
        <v>1088</v>
      </c>
      <c r="B36" s="330" t="s">
        <v>1089</v>
      </c>
      <c r="C36" s="346" t="s">
        <v>1090</v>
      </c>
      <c r="D36" s="328"/>
      <c r="E36" s="950"/>
    </row>
    <row r="37" spans="1:6" ht="22.2" customHeight="1">
      <c r="B37" s="332">
        <v>0.1</v>
      </c>
      <c r="C37" s="332">
        <v>0.1</v>
      </c>
      <c r="D37" s="331" t="s">
        <v>1083</v>
      </c>
      <c r="E37" s="950"/>
    </row>
    <row r="38" spans="1:6" ht="3" customHeight="1">
      <c r="A38" s="333"/>
      <c r="B38" s="333"/>
      <c r="C38" s="334"/>
      <c r="D38" s="350"/>
      <c r="E38" s="950"/>
    </row>
    <row r="39" spans="1:6" ht="16.95" customHeight="1">
      <c r="A39" s="955" t="s">
        <v>1091</v>
      </c>
      <c r="B39" s="100" t="s">
        <v>1092</v>
      </c>
      <c r="C39" s="330" t="str">
        <f>+'jobinfo(2)'!C100</f>
        <v>All Phase Consulting, LLC</v>
      </c>
      <c r="D39" s="99"/>
      <c r="E39" s="950"/>
    </row>
    <row r="40" spans="1:6" ht="16.95" customHeight="1">
      <c r="A40" s="955"/>
      <c r="B40" s="100" t="s">
        <v>1093</v>
      </c>
      <c r="C40" s="99" t="s">
        <v>1094</v>
      </c>
      <c r="D40" s="99" t="s">
        <v>1095</v>
      </c>
      <c r="E40" s="950"/>
    </row>
    <row r="41" spans="1:6" ht="16.95" customHeight="1">
      <c r="A41" s="955"/>
      <c r="B41" s="100" t="s">
        <v>1096</v>
      </c>
      <c r="C41" s="99" t="s">
        <v>1097</v>
      </c>
      <c r="D41" s="99" t="s">
        <v>1095</v>
      </c>
      <c r="E41" s="950"/>
    </row>
    <row r="42" spans="1:6" ht="16.95" customHeight="1">
      <c r="A42" s="100"/>
      <c r="B42" s="99"/>
      <c r="E42" s="950"/>
    </row>
    <row r="43" spans="1:6" ht="33" customHeight="1">
      <c r="A43" s="399" t="s">
        <v>1098</v>
      </c>
      <c r="B43" s="99"/>
      <c r="E43" s="950"/>
      <c r="F43" s="624"/>
    </row>
    <row r="44" spans="1:6" ht="19.95" customHeight="1">
      <c r="A44" s="100" t="s">
        <v>1099</v>
      </c>
      <c r="B44" s="8" t="s">
        <v>1100</v>
      </c>
      <c r="C44" s="99" t="s">
        <v>1101</v>
      </c>
      <c r="D44" s="101" t="s">
        <v>1102</v>
      </c>
      <c r="E44" s="950"/>
      <c r="F44" s="624" t="s">
        <v>1103</v>
      </c>
    </row>
    <row r="45" spans="1:6" ht="19.95" customHeight="1">
      <c r="A45" s="100"/>
      <c r="B45" s="8"/>
      <c r="C45" s="99"/>
      <c r="E45" s="950"/>
      <c r="F45" s="624"/>
    </row>
    <row r="46" spans="1:6" ht="19.95" customHeight="1">
      <c r="A46" s="100"/>
      <c r="B46" s="8"/>
      <c r="C46" s="99"/>
      <c r="E46" s="950"/>
      <c r="F46" s="624"/>
    </row>
    <row r="47" spans="1:6" ht="19.95" customHeight="1">
      <c r="A47" s="100" t="s">
        <v>1104</v>
      </c>
      <c r="B47" s="8" t="s">
        <v>1100</v>
      </c>
      <c r="C47" s="99" t="s">
        <v>1086</v>
      </c>
      <c r="E47" s="950"/>
      <c r="F47" s="625" t="s">
        <v>1105</v>
      </c>
    </row>
    <row r="48" spans="1:6" ht="33" customHeight="1">
      <c r="A48" s="629" t="str">
        <f>+'jobinfo(2)'!B53</f>
        <v xml:space="preserve">  Room/Area 101  </v>
      </c>
      <c r="B48" s="359" t="str">
        <f>+'jobinfo(2)'!C53</f>
        <v xml:space="preserve">Living Room, </v>
      </c>
      <c r="C48" s="629" t="str">
        <f>+'jobinfo(2)'!B66</f>
        <v xml:space="preserve">  Room/Area 14  </v>
      </c>
      <c r="D48" s="359" t="str">
        <f>+'jobinfo(2)'!C66</f>
        <v>STAIRS TO BASEMENT</v>
      </c>
      <c r="F48" s="626" t="s">
        <v>1106</v>
      </c>
    </row>
    <row r="49" spans="1:4" ht="19.2" customHeight="1">
      <c r="A49" s="629" t="str">
        <f>+'jobinfo(2)'!B54</f>
        <v xml:space="preserve">  Room/Area 102  </v>
      </c>
      <c r="B49" s="359" t="str">
        <f>+'jobinfo(2)'!C54</f>
        <v>GUEST CLOSET</v>
      </c>
      <c r="C49" s="629" t="str">
        <f>+'jobinfo(2)'!B67</f>
        <v xml:space="preserve">  Room/Area 15  </v>
      </c>
      <c r="D49" s="359" t="str">
        <f>+'jobinfo(2)'!C67</f>
        <v>LAUNDRY/UTILITY ROOM</v>
      </c>
    </row>
    <row r="50" spans="1:4" ht="19.2" customHeight="1">
      <c r="A50" s="629" t="str">
        <f>+'jobinfo(2)'!B55</f>
        <v xml:space="preserve">  Room/Area 103  </v>
      </c>
      <c r="B50" s="359" t="str">
        <f>+'jobinfo(2)'!C55</f>
        <v xml:space="preserve">Dining Room, </v>
      </c>
      <c r="C50" s="629" t="str">
        <f>+'jobinfo(2)'!B68</f>
        <v xml:space="preserve">  Room/Area 16  </v>
      </c>
      <c r="D50" s="359" t="str">
        <f>+'jobinfo(2)'!C68</f>
        <v>STORAGE UNDER STAIRS</v>
      </c>
    </row>
    <row r="51" spans="1:4" ht="19.2" customHeight="1">
      <c r="A51" s="629" t="str">
        <f>+'jobinfo(2)'!B56</f>
        <v xml:space="preserve">  Room/Area 104  </v>
      </c>
      <c r="B51" s="359" t="str">
        <f>+'jobinfo(2)'!C56</f>
        <v>DEN</v>
      </c>
      <c r="C51" s="629" t="str">
        <f>+'jobinfo(2)'!B69</f>
        <v xml:space="preserve">  Room/Area 17  </v>
      </c>
      <c r="D51" s="359" t="str">
        <f>+'jobinfo(2)'!C69</f>
        <v xml:space="preserve">STORAGE ROOM # 1 </v>
      </c>
    </row>
    <row r="52" spans="1:4" ht="19.2" customHeight="1">
      <c r="A52" s="629" t="str">
        <f>+'jobinfo(2)'!B57</f>
        <v xml:space="preserve">  Room/Area 105  </v>
      </c>
      <c r="B52" s="359" t="str">
        <f>+'jobinfo(2)'!C57</f>
        <v xml:space="preserve">Kitchen, </v>
      </c>
      <c r="C52" s="629" t="str">
        <f>+'jobinfo(2)'!B70</f>
        <v xml:space="preserve">  Room/Area 18  </v>
      </c>
      <c r="D52" s="359" t="str">
        <f>+'jobinfo(2)'!C70</f>
        <v>STORAGE ROOM # 2</v>
      </c>
    </row>
    <row r="53" spans="1:4" ht="19.2" customHeight="1">
      <c r="A53" s="629" t="str">
        <f>+'jobinfo(2)'!B58</f>
        <v xml:space="preserve">  Room/Area 106  </v>
      </c>
      <c r="B53" s="359" t="str">
        <f>+'jobinfo(2)'!C58</f>
        <v>STAIRS UP</v>
      </c>
      <c r="C53" s="629" t="str">
        <f>+'jobinfo(2)'!B71</f>
        <v xml:space="preserve">  Room/Area 19  </v>
      </c>
      <c r="D53" s="359" t="str">
        <f>+'jobinfo(2)'!C71</f>
        <v>STORAGE ROOM # 3</v>
      </c>
    </row>
    <row r="54" spans="1:4" ht="19.2" customHeight="1">
      <c r="A54" s="629" t="str">
        <f>+'jobinfo(2)'!B59</f>
        <v xml:space="preserve">  Room/Area 107  </v>
      </c>
      <c r="B54" s="359" t="str">
        <f>+'jobinfo(2)'!C59</f>
        <v>HALL UP</v>
      </c>
      <c r="C54" s="629" t="str">
        <f>+'jobinfo(2)'!B72</f>
        <v xml:space="preserve">  Room/Area 20  </v>
      </c>
      <c r="D54" s="359">
        <f>+'jobinfo(2)'!C72</f>
        <v>0</v>
      </c>
    </row>
    <row r="55" spans="1:4" ht="19.2" customHeight="1">
      <c r="A55" s="629" t="str">
        <f>+'jobinfo(2)'!B60</f>
        <v xml:space="preserve">  Room/Area 8  </v>
      </c>
      <c r="B55" s="359" t="str">
        <f>+'jobinfo(2)'!C60</f>
        <v>LINEN CLOSET</v>
      </c>
      <c r="C55" s="629" t="str">
        <f>+'jobinfo(2)'!B73</f>
        <v xml:space="preserve">  Room/Area 21</v>
      </c>
      <c r="D55" s="359">
        <f>+'jobinfo(2)'!C73</f>
        <v>0</v>
      </c>
    </row>
    <row r="56" spans="1:4" ht="19.2" customHeight="1">
      <c r="A56" s="629" t="str">
        <f>+'jobinfo(2)'!B61</f>
        <v xml:space="preserve">  Room/Area 9  </v>
      </c>
      <c r="B56" s="359" t="str">
        <f>+'jobinfo(2)'!C61</f>
        <v>BATH UP</v>
      </c>
      <c r="C56" s="629" t="str">
        <f>+'jobinfo(2)'!B74</f>
        <v xml:space="preserve">  Room/Area 22</v>
      </c>
      <c r="D56" s="359">
        <f>+'jobinfo(2)'!C74</f>
        <v>0</v>
      </c>
    </row>
    <row r="57" spans="1:4" ht="19.2" customHeight="1">
      <c r="A57" s="629" t="str">
        <f>+'jobinfo(2)'!B62</f>
        <v xml:space="preserve">  Room/Area 10  </v>
      </c>
      <c r="B57" s="359" t="str">
        <f>+'jobinfo(2)'!C62</f>
        <v xml:space="preserve">Bedroom 1, </v>
      </c>
      <c r="C57" s="629" t="str">
        <f>+'jobinfo(2)'!B75</f>
        <v xml:space="preserve">  Room/Area 23</v>
      </c>
      <c r="D57" s="359">
        <f>+'jobinfo(2)'!C75</f>
        <v>0</v>
      </c>
    </row>
    <row r="58" spans="1:4" ht="19.2" customHeight="1">
      <c r="A58" s="629" t="str">
        <f>+'jobinfo(2)'!B63</f>
        <v xml:space="preserve">  Room/Area 11  </v>
      </c>
      <c r="B58" s="359" t="str">
        <f>+'jobinfo(2)'!C63</f>
        <v>BR1 Closet</v>
      </c>
      <c r="C58" s="629" t="str">
        <f>+'jobinfo(2)'!B76</f>
        <v xml:space="preserve">  Room/Area 24</v>
      </c>
      <c r="D58" s="359">
        <f>+'jobinfo(2)'!C76</f>
        <v>0</v>
      </c>
    </row>
    <row r="59" spans="1:4" ht="19.2" customHeight="1">
      <c r="A59" s="629" t="str">
        <f>+'jobinfo(2)'!B64</f>
        <v xml:space="preserve">  Room/Area 12  </v>
      </c>
      <c r="B59" s="359" t="str">
        <f>+'jobinfo(2)'!C64</f>
        <v>Bedroom 2</v>
      </c>
      <c r="C59" s="629" t="str">
        <f>+'jobinfo(2)'!B77</f>
        <v xml:space="preserve">  Room/Area 25</v>
      </c>
      <c r="D59" s="359">
        <f>+'jobinfo(2)'!C77</f>
        <v>0</v>
      </c>
    </row>
    <row r="60" spans="1:4" ht="19.2" customHeight="1">
      <c r="A60" s="629" t="str">
        <f>+'jobinfo(2)'!B65</f>
        <v xml:space="preserve">  Room/Area 13  </v>
      </c>
      <c r="B60" s="359" t="str">
        <f>+'jobinfo(2)'!C65</f>
        <v>BR2 Closet</v>
      </c>
      <c r="C60" s="629"/>
    </row>
    <row r="61" spans="1:4" ht="19.2" customHeight="1">
      <c r="A61" s="360"/>
      <c r="B61" s="359"/>
      <c r="C61" s="359"/>
    </row>
    <row r="62" spans="1:4" ht="10.95" customHeight="1">
      <c r="A62" s="360"/>
      <c r="B62" s="359"/>
      <c r="C62" s="359"/>
    </row>
    <row r="63" spans="1:4" ht="17.399999999999999">
      <c r="A63" s="627" t="s">
        <v>1107</v>
      </c>
      <c r="C63" s="139"/>
      <c r="D63" s="139"/>
    </row>
    <row r="64" spans="1:4" ht="17.399999999999999">
      <c r="A64" s="139"/>
      <c r="B64" s="628" t="s">
        <v>1068</v>
      </c>
      <c r="C64" s="139"/>
      <c r="D64" s="139"/>
    </row>
    <row r="65" spans="1:4" ht="17.399999999999999">
      <c r="A65" s="139"/>
      <c r="B65" s="628" t="s">
        <v>1070</v>
      </c>
      <c r="C65" s="139"/>
      <c r="D65" s="139"/>
    </row>
    <row r="66" spans="1:4" ht="17.399999999999999">
      <c r="A66" s="139"/>
      <c r="B66" s="628" t="s">
        <v>1075</v>
      </c>
      <c r="C66" s="139"/>
      <c r="D66" s="139"/>
    </row>
    <row r="67" spans="1:4" ht="17.399999999999999">
      <c r="A67" s="139"/>
      <c r="B67" s="628" t="s">
        <v>1019</v>
      </c>
      <c r="C67" s="139"/>
      <c r="D67" s="139"/>
    </row>
    <row r="68" spans="1:4" ht="17.399999999999999">
      <c r="A68" s="139"/>
      <c r="B68" s="628" t="s">
        <v>1081</v>
      </c>
      <c r="C68" s="139"/>
      <c r="D68" s="139"/>
    </row>
  </sheetData>
  <mergeCells count="17">
    <mergeCell ref="A17:A18"/>
    <mergeCell ref="F2:F9"/>
    <mergeCell ref="G2:G4"/>
    <mergeCell ref="H2:H9"/>
    <mergeCell ref="B1:C1"/>
    <mergeCell ref="O2:O9"/>
    <mergeCell ref="A4:B4"/>
    <mergeCell ref="G5:G9"/>
    <mergeCell ref="E8:E47"/>
    <mergeCell ref="B9:D9"/>
    <mergeCell ref="K10:M11"/>
    <mergeCell ref="N10:O11"/>
    <mergeCell ref="F12:F16"/>
    <mergeCell ref="K12:M16"/>
    <mergeCell ref="N12:O16"/>
    <mergeCell ref="C28:C29"/>
    <mergeCell ref="A39:A41"/>
  </mergeCells>
  <printOptions gridLines="1"/>
  <pageMargins left="0.41" right="0.34" top="0.32" bottom="0.45" header="0.3" footer="0.17"/>
  <pageSetup orientation="portrait" r:id="rId1"/>
  <headerFooter>
    <oddFooter>&amp;L&amp;P&amp;C&amp;A&amp;R&amp;F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17CDA-D1EF-4658-82BB-120CB318A21C}">
  <sheetPr codeName="Sheet6"/>
  <dimension ref="A1:D30"/>
  <sheetViews>
    <sheetView view="pageBreakPreview" zoomScaleNormal="100" zoomScaleSheetLayoutView="100" workbookViewId="0">
      <selection activeCell="A29" sqref="A29"/>
    </sheetView>
  </sheetViews>
  <sheetFormatPr defaultColWidth="8.69921875" defaultRowHeight="13.8"/>
  <cols>
    <col min="1" max="1" width="32.59765625" style="101" customWidth="1"/>
    <col min="2" max="2" width="18.19921875" style="101" customWidth="1"/>
    <col min="3" max="3" width="17.8984375" style="101" customWidth="1"/>
    <col min="4" max="4" width="22.19921875" style="101" customWidth="1"/>
  </cols>
  <sheetData>
    <row r="1" spans="1:4" ht="19.2" customHeight="1">
      <c r="A1" s="335" t="s">
        <v>1108</v>
      </c>
      <c r="B1" s="44" t="s">
        <v>1109</v>
      </c>
      <c r="C1" s="359"/>
      <c r="D1" s="310" t="s">
        <v>1110</v>
      </c>
    </row>
    <row r="2" spans="1:4" ht="7.95" customHeight="1">
      <c r="A2" s="361"/>
      <c r="B2" s="362"/>
      <c r="C2" s="362"/>
      <c r="D2" s="342"/>
    </row>
    <row r="3" spans="1:4" ht="25.95" customHeight="1">
      <c r="A3" s="363" t="s">
        <v>1111</v>
      </c>
      <c r="D3" s="364"/>
    </row>
    <row r="4" spans="1:4" ht="25.95" customHeight="1">
      <c r="A4" s="140" t="s">
        <v>1112</v>
      </c>
      <c r="B4" s="140" t="s">
        <v>1113</v>
      </c>
      <c r="C4" s="365"/>
      <c r="D4" s="140" t="s">
        <v>1114</v>
      </c>
    </row>
    <row r="5" spans="1:4" ht="25.95" customHeight="1">
      <c r="A5" s="366" t="str">
        <f>'jobinfo(2)'!C27</f>
        <v>CLM</v>
      </c>
      <c r="B5" s="367" t="str">
        <f>'jobinfo(2)'!C51</f>
        <v>OH25 ANITA @GERTRUDE</v>
      </c>
      <c r="C5" s="368"/>
      <c r="D5" s="369" t="str">
        <f>B5</f>
        <v>OH25 ANITA @GERTRUDE</v>
      </c>
    </row>
    <row r="6" spans="1:4" ht="9" customHeight="1">
      <c r="A6" s="342"/>
      <c r="B6" s="342"/>
      <c r="C6" s="370"/>
      <c r="D6" s="371"/>
    </row>
    <row r="7" spans="1:4" ht="25.95" customHeight="1">
      <c r="A7" s="372" t="s">
        <v>1115</v>
      </c>
      <c r="C7" s="373"/>
      <c r="D7" s="374"/>
    </row>
    <row r="8" spans="1:4" ht="25.95" customHeight="1">
      <c r="A8" s="375" t="s">
        <v>1116</v>
      </c>
      <c r="B8" s="375" t="s">
        <v>1117</v>
      </c>
      <c r="C8" s="376" t="s">
        <v>1118</v>
      </c>
    </row>
    <row r="9" spans="1:4" ht="25.95" customHeight="1">
      <c r="A9" s="377" t="str">
        <f>+'jobinfo(2)'!C1</f>
        <v>THOMAS, ANITA</v>
      </c>
      <c r="B9" s="377" t="str">
        <f>+'jobinfo(2)'!C4</f>
        <v>A@EM</v>
      </c>
      <c r="C9" s="373"/>
      <c r="D9" s="346" t="str">
        <f>+'jobinfo(2)'!C5</f>
        <v>(216) 315-2040</v>
      </c>
    </row>
    <row r="10" spans="1:4" ht="7.95" customHeight="1">
      <c r="A10" s="342"/>
      <c r="B10" s="342"/>
      <c r="C10" s="370"/>
      <c r="D10" s="371"/>
    </row>
    <row r="11" spans="1:4" ht="25.95" customHeight="1">
      <c r="A11" s="363" t="s">
        <v>1119</v>
      </c>
      <c r="C11" s="378"/>
    </row>
    <row r="12" spans="1:4" ht="25.95" customHeight="1">
      <c r="A12" s="379" t="s">
        <v>1120</v>
      </c>
      <c r="C12" s="373"/>
    </row>
    <row r="13" spans="1:4" ht="25.95" customHeight="1">
      <c r="A13" s="347" t="str">
        <f>+'jobinfo(2)'!C2</f>
        <v>6600 GERTRUDE</v>
      </c>
      <c r="B13" s="347" t="str">
        <f>+'jobinfo(2)'!C3</f>
        <v>Cleveland, OH 44105</v>
      </c>
      <c r="C13" s="347"/>
    </row>
    <row r="14" spans="1:4" ht="7.95" customHeight="1">
      <c r="A14" s="342"/>
      <c r="B14" s="342"/>
      <c r="C14" s="370"/>
      <c r="D14" s="371"/>
    </row>
    <row r="15" spans="1:4" ht="25.95" customHeight="1">
      <c r="A15" s="363" t="s">
        <v>1121</v>
      </c>
      <c r="C15" s="378"/>
      <c r="D15" s="374"/>
    </row>
    <row r="16" spans="1:4" ht="33" customHeight="1">
      <c r="A16" s="21" t="s">
        <v>1122</v>
      </c>
      <c r="C16" s="380"/>
      <c r="D16" s="272" t="s">
        <v>1123</v>
      </c>
    </row>
    <row r="17" spans="1:4" ht="25.95" customHeight="1">
      <c r="A17" s="381" t="str">
        <f>'jobinfo(2)'!C12</f>
        <v>Friday, September 12, 2025</v>
      </c>
      <c r="C17" s="380"/>
      <c r="D17" s="382" t="str">
        <f>+'jobinfo(2)'!C28</f>
        <v>880 022 226</v>
      </c>
    </row>
    <row r="18" spans="1:4" ht="33" customHeight="1">
      <c r="A18" s="140" t="s">
        <v>1124</v>
      </c>
      <c r="C18" s="21" t="s">
        <v>1125</v>
      </c>
    </row>
    <row r="19" spans="1:4" ht="25.95" customHeight="1">
      <c r="A19" s="381">
        <f>'jobinfo(2)'!C22</f>
        <v>45836</v>
      </c>
      <c r="B19" s="383"/>
      <c r="C19" s="384" t="str">
        <f>'jobinfo(2)'!C112</f>
        <v>Joe Jones, PM  216.450.7228</v>
      </c>
    </row>
    <row r="20" spans="1:4" ht="33" customHeight="1">
      <c r="A20" s="417" t="s">
        <v>1126</v>
      </c>
      <c r="C20" s="385"/>
      <c r="D20" s="380" t="s">
        <v>1127</v>
      </c>
    </row>
    <row r="21" spans="1:4" ht="25.95" customHeight="1">
      <c r="A21" s="386" t="str">
        <f>'jobinfo(2)'!C11</f>
        <v xml:space="preserve">Water Damage=WTR </v>
      </c>
      <c r="C21" s="385"/>
      <c r="D21" s="101" t="s">
        <v>159</v>
      </c>
    </row>
    <row r="22" spans="1:4" ht="33" customHeight="1">
      <c r="A22" s="21" t="s">
        <v>1128</v>
      </c>
      <c r="C22" s="21" t="s">
        <v>1129</v>
      </c>
    </row>
    <row r="23" spans="1:4" ht="33" customHeight="1">
      <c r="A23" s="383" t="str">
        <f>'jobinfo(2)'!C26</f>
        <v>ALLSTATE INS CO.</v>
      </c>
      <c r="C23" s="387" t="s">
        <v>1130</v>
      </c>
    </row>
    <row r="24" spans="1:4" ht="25.95" customHeight="1">
      <c r="A24" s="272" t="s">
        <v>1131</v>
      </c>
      <c r="C24" s="957"/>
      <c r="D24" s="957"/>
    </row>
    <row r="25" spans="1:4" ht="25.95" customHeight="1">
      <c r="A25" s="383">
        <f>'jobinfo(2)'!C30</f>
        <v>0</v>
      </c>
      <c r="C25" s="957"/>
      <c r="D25" s="957"/>
    </row>
    <row r="26" spans="1:4" ht="25.95" customHeight="1">
      <c r="A26" s="21" t="s">
        <v>1132</v>
      </c>
      <c r="C26" s="957"/>
      <c r="D26" s="957"/>
    </row>
    <row r="27" spans="1:4" ht="25.95" customHeight="1">
      <c r="A27" s="374" t="s">
        <v>1133</v>
      </c>
      <c r="C27" s="957"/>
      <c r="D27" s="957"/>
    </row>
    <row r="28" spans="1:4" ht="25.95" customHeight="1">
      <c r="C28" s="957"/>
      <c r="D28" s="957"/>
    </row>
    <row r="29" spans="1:4" ht="25.95" customHeight="1">
      <c r="C29" s="957"/>
      <c r="D29" s="957"/>
    </row>
    <row r="30" spans="1:4" ht="25.95" customHeight="1">
      <c r="C30" s="957"/>
      <c r="D30" s="957"/>
    </row>
  </sheetData>
  <mergeCells count="1">
    <mergeCell ref="C24:D30"/>
  </mergeCells>
  <pageMargins left="0.41" right="0.34" top="0.32" bottom="0.45" header="0.3" footer="0.17"/>
  <pageSetup orientation="portrait" r:id="rId1"/>
  <headerFooter>
    <oddFooter>&amp;L&amp;P&amp;C&amp;A&amp;R&amp;F</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E7EE-6230-4831-BF1F-42D12A039956}">
  <sheetPr codeName="Sheet11"/>
  <dimension ref="A1:E145"/>
  <sheetViews>
    <sheetView showGridLines="0" view="pageBreakPreview" zoomScaleNormal="100" zoomScaleSheetLayoutView="100" workbookViewId="0">
      <selection activeCell="A134" sqref="A134:C134"/>
    </sheetView>
  </sheetViews>
  <sheetFormatPr defaultColWidth="8.69921875" defaultRowHeight="13.8"/>
  <cols>
    <col min="1" max="1" width="4.69921875" style="44" customWidth="1"/>
    <col min="2" max="2" width="22.59765625" customWidth="1"/>
    <col min="3" max="3" width="62.09765625" customWidth="1"/>
    <col min="4" max="4" width="36.59765625" customWidth="1"/>
    <col min="5" max="5" width="26.8984375" customWidth="1"/>
  </cols>
  <sheetData>
    <row r="1" spans="1:5" ht="20.399999999999999">
      <c r="A1" s="45"/>
      <c r="B1" s="961" t="s">
        <v>1134</v>
      </c>
      <c r="C1" s="961"/>
      <c r="D1" s="961"/>
      <c r="E1" s="961"/>
    </row>
    <row r="2" spans="1:5" ht="15.6">
      <c r="A2" s="71">
        <v>1</v>
      </c>
      <c r="B2" s="88" t="s">
        <v>1135</v>
      </c>
      <c r="C2" s="88"/>
      <c r="D2" s="88"/>
      <c r="E2" s="2"/>
    </row>
    <row r="3" spans="1:5" ht="9" customHeight="1">
      <c r="A3" s="71"/>
      <c r="B3" s="88"/>
      <c r="C3" s="88"/>
      <c r="D3" s="88"/>
      <c r="E3" s="2"/>
    </row>
    <row r="4" spans="1:5" ht="15.6">
      <c r="A4" s="71">
        <v>2</v>
      </c>
      <c r="B4" s="65" t="s">
        <v>1136</v>
      </c>
      <c r="C4" s="91"/>
      <c r="D4" s="65"/>
      <c r="E4" s="2"/>
    </row>
    <row r="5" spans="1:5" ht="15.6">
      <c r="A5" s="71"/>
      <c r="B5" s="65" t="s">
        <v>1137</v>
      </c>
      <c r="C5" s="91"/>
      <c r="D5" s="65"/>
      <c r="E5" s="2"/>
    </row>
    <row r="6" spans="1:5" ht="15.6">
      <c r="A6" s="71"/>
      <c r="B6" s="65" t="s">
        <v>1138</v>
      </c>
      <c r="C6" s="91"/>
      <c r="D6" s="65"/>
      <c r="E6" s="2"/>
    </row>
    <row r="7" spans="1:5" ht="15.6">
      <c r="A7" s="93"/>
      <c r="B7" s="92" t="s">
        <v>1139</v>
      </c>
      <c r="C7" s="88" t="s">
        <v>1140</v>
      </c>
      <c r="D7" s="198" t="s">
        <v>1141</v>
      </c>
      <c r="E7" s="4" t="s">
        <v>1142</v>
      </c>
    </row>
    <row r="8" spans="1:5" ht="15.6">
      <c r="A8" s="94"/>
      <c r="B8" s="92" t="s">
        <v>1143</v>
      </c>
      <c r="C8" s="4" t="s">
        <v>1144</v>
      </c>
      <c r="D8" s="198" t="s">
        <v>1145</v>
      </c>
      <c r="E8" s="4" t="s">
        <v>1146</v>
      </c>
    </row>
    <row r="9" spans="1:5" ht="15.6">
      <c r="A9" s="94"/>
      <c r="B9" s="92"/>
      <c r="C9" s="4"/>
      <c r="D9" s="198"/>
      <c r="E9" s="4"/>
    </row>
    <row r="10" spans="1:5" ht="15.6">
      <c r="A10" s="71"/>
      <c r="B10" s="88" t="s">
        <v>1147</v>
      </c>
      <c r="C10" s="14"/>
      <c r="D10" s="14"/>
      <c r="E10" s="2"/>
    </row>
    <row r="11" spans="1:5" ht="15.6">
      <c r="A11" s="71"/>
      <c r="B11" s="88"/>
      <c r="C11" s="91" t="s">
        <v>1148</v>
      </c>
      <c r="D11" s="14"/>
      <c r="E11" s="2"/>
    </row>
    <row r="12" spans="1:5" ht="15.6">
      <c r="A12" s="71">
        <v>3</v>
      </c>
      <c r="B12" s="6" t="s">
        <v>1149</v>
      </c>
      <c r="C12" s="14"/>
      <c r="D12" s="14"/>
      <c r="E12" s="61" t="s">
        <v>1150</v>
      </c>
    </row>
    <row r="13" spans="1:5" ht="15.6">
      <c r="A13" s="71"/>
      <c r="B13" s="90" t="s">
        <v>1151</v>
      </c>
      <c r="C13" s="89"/>
      <c r="D13" s="14"/>
      <c r="E13" s="2"/>
    </row>
    <row r="14" spans="1:5" ht="15.6">
      <c r="A14" s="71"/>
      <c r="B14" s="88" t="s">
        <v>1152</v>
      </c>
      <c r="C14" s="14"/>
      <c r="D14" s="14"/>
      <c r="E14" s="2"/>
    </row>
    <row r="15" spans="1:5" ht="15.6">
      <c r="A15" s="71"/>
      <c r="B15" s="4" t="s">
        <v>1153</v>
      </c>
      <c r="C15" s="2"/>
      <c r="D15" s="4"/>
      <c r="E15" s="2"/>
    </row>
    <row r="16" spans="1:5" ht="15.6">
      <c r="A16" s="70"/>
      <c r="B16" s="2"/>
      <c r="C16" s="4" t="s">
        <v>1154</v>
      </c>
      <c r="D16" s="2"/>
      <c r="E16" s="2"/>
    </row>
    <row r="17" spans="1:5" ht="15.6">
      <c r="A17" s="69"/>
      <c r="B17" s="87" t="s">
        <v>1155</v>
      </c>
      <c r="C17" s="2"/>
      <c r="D17" s="2"/>
      <c r="E17" s="2"/>
    </row>
    <row r="18" spans="1:5" ht="24.9" customHeight="1">
      <c r="A18" s="965" t="s">
        <v>1156</v>
      </c>
      <c r="B18" s="965"/>
      <c r="C18" s="66" t="s">
        <v>1157</v>
      </c>
      <c r="D18" s="67" t="s">
        <v>1158</v>
      </c>
      <c r="E18" s="66" t="s">
        <v>1159</v>
      </c>
    </row>
    <row r="19" spans="1:5" ht="16.2" customHeight="1">
      <c r="A19" s="965"/>
      <c r="B19" s="965"/>
      <c r="C19" s="67" t="s">
        <v>169</v>
      </c>
      <c r="D19" s="66" t="s">
        <v>172</v>
      </c>
      <c r="E19" s="66" t="s">
        <v>1160</v>
      </c>
    </row>
    <row r="20" spans="1:5" ht="15.6">
      <c r="A20" s="64"/>
      <c r="B20" s="6"/>
      <c r="C20" s="63"/>
      <c r="D20" s="2"/>
      <c r="E20" s="2"/>
    </row>
    <row r="21" spans="1:5" ht="15.6">
      <c r="A21" s="62">
        <v>4</v>
      </c>
      <c r="B21" s="3" t="s">
        <v>1161</v>
      </c>
      <c r="C21" s="2"/>
      <c r="D21" s="2"/>
      <c r="E21" s="61"/>
    </row>
    <row r="22" spans="1:5" ht="15.6">
      <c r="A22" s="62"/>
      <c r="B22" s="4" t="s">
        <v>1162</v>
      </c>
      <c r="C22" s="2"/>
      <c r="D22" s="2"/>
      <c r="E22" s="61"/>
    </row>
    <row r="23" spans="1:5" ht="15.6">
      <c r="A23" s="64"/>
      <c r="B23" s="63" t="s">
        <v>1163</v>
      </c>
      <c r="C23" s="5" t="s">
        <v>1164</v>
      </c>
      <c r="D23" s="2"/>
      <c r="E23" s="61" t="s">
        <v>1150</v>
      </c>
    </row>
    <row r="24" spans="1:5" ht="15.6">
      <c r="A24" s="64"/>
      <c r="B24" s="63" t="s">
        <v>1165</v>
      </c>
      <c r="C24" s="5" t="s">
        <v>1166</v>
      </c>
      <c r="D24" s="86"/>
      <c r="E24" s="61" t="s">
        <v>1150</v>
      </c>
    </row>
    <row r="25" spans="1:5" ht="15.6">
      <c r="A25" s="64"/>
      <c r="B25" s="63" t="s">
        <v>1167</v>
      </c>
      <c r="C25" s="86" t="s">
        <v>1168</v>
      </c>
      <c r="D25" s="86"/>
      <c r="E25" s="61" t="s">
        <v>1150</v>
      </c>
    </row>
    <row r="26" spans="1:5" ht="15.6">
      <c r="A26" s="64"/>
      <c r="B26" s="63" t="s">
        <v>1169</v>
      </c>
      <c r="C26" s="5" t="s">
        <v>1170</v>
      </c>
      <c r="D26" s="86"/>
      <c r="E26" s="61" t="s">
        <v>1150</v>
      </c>
    </row>
    <row r="27" spans="1:5" ht="15.6">
      <c r="A27" s="64"/>
      <c r="B27" s="46" t="s">
        <v>1171</v>
      </c>
      <c r="C27" s="2" t="s">
        <v>1172</v>
      </c>
      <c r="D27" s="2"/>
      <c r="E27" s="2"/>
    </row>
    <row r="28" spans="1:5" ht="15">
      <c r="B28" s="3"/>
      <c r="C28" s="2"/>
      <c r="D28" s="2"/>
      <c r="E28" s="2"/>
    </row>
    <row r="29" spans="1:5" ht="15.6">
      <c r="A29" s="64">
        <v>5</v>
      </c>
      <c r="B29" s="85" t="s">
        <v>1173</v>
      </c>
      <c r="C29" s="2"/>
      <c r="D29" s="2"/>
      <c r="E29" s="61" t="s">
        <v>1150</v>
      </c>
    </row>
    <row r="30" spans="1:5" ht="9" customHeight="1">
      <c r="A30" s="62"/>
      <c r="B30" s="3"/>
      <c r="C30" s="2"/>
      <c r="D30" s="2"/>
      <c r="E30" s="2"/>
    </row>
    <row r="31" spans="1:5" ht="15.6">
      <c r="A31" s="70">
        <v>6</v>
      </c>
      <c r="B31" s="11" t="s">
        <v>990</v>
      </c>
      <c r="C31" s="2"/>
      <c r="D31" s="2"/>
      <c r="E31" s="2"/>
    </row>
    <row r="32" spans="1:5" ht="9" customHeight="1">
      <c r="A32" s="62"/>
      <c r="B32" s="2"/>
      <c r="C32" s="2"/>
      <c r="D32" s="2"/>
      <c r="E32" s="2"/>
    </row>
    <row r="33" spans="1:5" ht="19.2">
      <c r="A33" s="84">
        <v>7</v>
      </c>
      <c r="B33" s="60" t="s">
        <v>1174</v>
      </c>
      <c r="C33" s="2"/>
      <c r="D33" s="2"/>
      <c r="E33" s="2"/>
    </row>
    <row r="34" spans="1:5" ht="22.2" customHeight="1">
      <c r="A34" s="83"/>
      <c r="B34" s="199" t="s">
        <v>1175</v>
      </c>
      <c r="D34" s="2"/>
      <c r="E34" s="2"/>
    </row>
    <row r="35" spans="1:5" ht="19.2">
      <c r="A35" s="76">
        <v>8</v>
      </c>
      <c r="B35" s="60" t="s">
        <v>1176</v>
      </c>
      <c r="C35" s="2"/>
      <c r="D35" s="2"/>
      <c r="E35" s="2"/>
    </row>
    <row r="36" spans="1:5" ht="24.9" customHeight="1">
      <c r="A36" s="76">
        <v>9</v>
      </c>
      <c r="B36" s="60" t="s">
        <v>1177</v>
      </c>
      <c r="C36" s="2"/>
      <c r="D36" s="2"/>
      <c r="E36" s="2"/>
    </row>
    <row r="37" spans="1:5" ht="21.9" customHeight="1">
      <c r="A37" s="250" t="s">
        <v>1178</v>
      </c>
      <c r="B37" s="81" t="s">
        <v>1163</v>
      </c>
      <c r="C37" s="82" t="s">
        <v>1179</v>
      </c>
      <c r="D37" s="2"/>
      <c r="E37" s="61" t="s">
        <v>1150</v>
      </c>
    </row>
    <row r="38" spans="1:5" ht="21.9" customHeight="1">
      <c r="A38" s="45"/>
      <c r="B38" s="81" t="s">
        <v>1165</v>
      </c>
      <c r="C38" s="3" t="s">
        <v>1180</v>
      </c>
      <c r="D38" s="63"/>
      <c r="E38" s="61"/>
    </row>
    <row r="39" spans="1:5" ht="21.9" customHeight="1">
      <c r="A39" s="45"/>
      <c r="B39" s="81" t="s">
        <v>1167</v>
      </c>
      <c r="C39" s="3" t="s">
        <v>932</v>
      </c>
      <c r="D39" s="2"/>
      <c r="E39" s="2"/>
    </row>
    <row r="40" spans="1:5" ht="21.9" customHeight="1">
      <c r="A40" s="76">
        <v>10</v>
      </c>
      <c r="B40" s="80" t="s">
        <v>1181</v>
      </c>
      <c r="C40" s="2"/>
      <c r="D40" s="2"/>
      <c r="E40" s="61" t="s">
        <v>1150</v>
      </c>
    </row>
    <row r="41" spans="1:5" ht="21.9" customHeight="1">
      <c r="A41" s="76"/>
      <c r="B41" s="79" t="s">
        <v>1182</v>
      </c>
      <c r="C41" s="2"/>
      <c r="D41" s="2"/>
      <c r="E41" s="61" t="s">
        <v>1183</v>
      </c>
    </row>
    <row r="42" spans="1:5" ht="33" customHeight="1">
      <c r="A42" s="76">
        <v>1</v>
      </c>
      <c r="B42" s="78" t="s">
        <v>1184</v>
      </c>
      <c r="C42" s="2"/>
      <c r="D42" s="2"/>
      <c r="E42" s="61"/>
    </row>
    <row r="43" spans="1:5" ht="21.9" customHeight="1">
      <c r="A43" s="76"/>
      <c r="B43" s="77" t="s">
        <v>1185</v>
      </c>
      <c r="C43" s="77"/>
      <c r="D43" s="77"/>
      <c r="E43" s="61"/>
    </row>
    <row r="44" spans="1:5" ht="21.9" customHeight="1">
      <c r="A44" s="76"/>
      <c r="B44" s="77"/>
      <c r="C44" s="77"/>
      <c r="D44" s="77"/>
      <c r="E44" s="61"/>
    </row>
    <row r="45" spans="1:5" ht="30" customHeight="1">
      <c r="A45" s="76"/>
      <c r="B45" s="639" t="s">
        <v>1186</v>
      </c>
      <c r="C45" s="638"/>
      <c r="D45" s="637"/>
      <c r="E45" s="637"/>
    </row>
    <row r="46" spans="1:5" ht="33" customHeight="1">
      <c r="A46" s="45"/>
      <c r="B46" s="75" t="s">
        <v>1182</v>
      </c>
      <c r="C46" s="10"/>
      <c r="D46" s="10"/>
      <c r="E46" s="2"/>
    </row>
    <row r="47" spans="1:5" ht="33" customHeight="1">
      <c r="A47" s="71">
        <v>2</v>
      </c>
      <c r="B47" s="65" t="s">
        <v>1187</v>
      </c>
      <c r="C47" s="10"/>
      <c r="D47" s="10"/>
      <c r="E47" s="2"/>
    </row>
    <row r="48" spans="1:5" ht="22.2" customHeight="1">
      <c r="A48" s="45"/>
      <c r="B48" s="814" t="s">
        <v>1188</v>
      </c>
      <c r="D48" s="74" t="s">
        <v>1189</v>
      </c>
      <c r="E48" s="960" t="s">
        <v>1190</v>
      </c>
    </row>
    <row r="49" spans="1:5" ht="22.2" customHeight="1">
      <c r="A49" s="45"/>
      <c r="B49" s="814" t="s">
        <v>1191</v>
      </c>
      <c r="D49" s="14" t="s">
        <v>1192</v>
      </c>
      <c r="E49" s="960"/>
    </row>
    <row r="50" spans="1:5" ht="22.2" customHeight="1">
      <c r="A50" s="45"/>
      <c r="B50" s="814" t="s">
        <v>1193</v>
      </c>
      <c r="C50" s="74"/>
      <c r="D50" s="10" t="s">
        <v>1189</v>
      </c>
      <c r="E50" s="960"/>
    </row>
    <row r="51" spans="1:5" ht="22.2" customHeight="1">
      <c r="A51" s="45"/>
      <c r="B51" s="814" t="s">
        <v>1194</v>
      </c>
      <c r="C51" s="74"/>
      <c r="D51" s="10" t="s">
        <v>1195</v>
      </c>
      <c r="E51" s="960"/>
    </row>
    <row r="52" spans="1:5" ht="22.2" customHeight="1">
      <c r="A52" s="45"/>
      <c r="C52" s="74"/>
      <c r="D52" s="10"/>
      <c r="E52" s="960"/>
    </row>
    <row r="53" spans="1:5" ht="33" customHeight="1">
      <c r="A53" s="45"/>
      <c r="B53" s="814"/>
      <c r="C53" s="65"/>
      <c r="D53" s="10"/>
      <c r="E53" s="2"/>
    </row>
    <row r="54" spans="1:5" ht="16.5" customHeight="1">
      <c r="A54" s="71">
        <v>3</v>
      </c>
      <c r="B54" s="6" t="s">
        <v>1149</v>
      </c>
      <c r="C54" s="14"/>
      <c r="D54" s="14"/>
      <c r="E54" s="61" t="s">
        <v>1150</v>
      </c>
    </row>
    <row r="55" spans="1:5" ht="16.5" customHeight="1">
      <c r="A55" s="71"/>
      <c r="B55" s="73" t="s">
        <v>1196</v>
      </c>
      <c r="C55" s="14"/>
      <c r="D55" s="14"/>
      <c r="E55" s="2"/>
    </row>
    <row r="56" spans="1:5" ht="16.5" customHeight="1">
      <c r="A56" s="71"/>
      <c r="B56" s="72"/>
      <c r="C56" s="14"/>
      <c r="D56" s="14"/>
      <c r="E56" s="2"/>
    </row>
    <row r="57" spans="1:5" ht="15.6">
      <c r="A57" s="71"/>
      <c r="B57" s="4" t="s">
        <v>1153</v>
      </c>
      <c r="C57" s="2"/>
      <c r="D57" s="4"/>
      <c r="E57" s="2"/>
    </row>
    <row r="58" spans="1:5" ht="15.6">
      <c r="A58" s="70"/>
      <c r="B58" s="2"/>
      <c r="C58" s="4" t="s">
        <v>1197</v>
      </c>
      <c r="D58" s="2"/>
      <c r="E58" s="2"/>
    </row>
    <row r="59" spans="1:5" ht="15.6">
      <c r="A59" s="69"/>
      <c r="B59" s="2"/>
      <c r="C59" s="68" t="s">
        <v>1198</v>
      </c>
      <c r="D59" s="2"/>
      <c r="E59" s="2"/>
    </row>
    <row r="60" spans="1:5" ht="15">
      <c r="A60" s="965" t="s">
        <v>1156</v>
      </c>
      <c r="B60" s="965"/>
      <c r="C60" s="66" t="s">
        <v>1157</v>
      </c>
      <c r="D60" s="67" t="s">
        <v>1158</v>
      </c>
      <c r="E60" s="66" t="s">
        <v>1159</v>
      </c>
    </row>
    <row r="61" spans="1:5" ht="15">
      <c r="A61" s="965"/>
      <c r="B61" s="965"/>
      <c r="C61" s="814" t="s">
        <v>1188</v>
      </c>
      <c r="D61" s="66" t="s">
        <v>172</v>
      </c>
      <c r="E61" s="66" t="s">
        <v>1160</v>
      </c>
    </row>
    <row r="62" spans="1:5" ht="15.6">
      <c r="A62" s="64"/>
      <c r="B62" s="6"/>
      <c r="D62" s="2"/>
      <c r="E62" s="2"/>
    </row>
    <row r="63" spans="1:5" ht="15.6">
      <c r="A63" s="64"/>
      <c r="B63" s="6"/>
      <c r="C63" s="814" t="s">
        <v>1191</v>
      </c>
      <c r="D63" s="2"/>
      <c r="E63" s="65" t="s">
        <v>1199</v>
      </c>
    </row>
    <row r="64" spans="1:5" ht="15.6">
      <c r="A64" s="64"/>
      <c r="B64" s="6"/>
      <c r="C64" s="814" t="s">
        <v>1193</v>
      </c>
      <c r="D64" s="2"/>
      <c r="E64" s="2"/>
    </row>
    <row r="65" spans="1:3" ht="15.6">
      <c r="A65" s="64"/>
      <c r="B65" s="6"/>
      <c r="C65" s="814" t="s">
        <v>1194</v>
      </c>
    </row>
    <row r="66" spans="1:3" ht="15.6">
      <c r="A66" s="64"/>
      <c r="B66" s="6"/>
      <c r="C66" s="63"/>
    </row>
    <row r="67" spans="1:3" ht="15.6">
      <c r="A67" s="62">
        <v>4</v>
      </c>
      <c r="B67" s="3" t="s">
        <v>1200</v>
      </c>
      <c r="C67" s="2"/>
    </row>
    <row r="68" spans="1:3" ht="19.2">
      <c r="A68" s="45"/>
      <c r="B68" s="60" t="s">
        <v>1201</v>
      </c>
      <c r="C68" s="2"/>
    </row>
    <row r="69" spans="1:3" ht="15.6">
      <c r="A69" s="45"/>
      <c r="B69" s="2"/>
      <c r="C69" s="2"/>
    </row>
    <row r="70" spans="1:3" ht="15.6">
      <c r="A70" s="45"/>
      <c r="B70" s="59" t="s">
        <v>1202</v>
      </c>
    </row>
    <row r="71" spans="1:3" ht="15.6">
      <c r="A71" s="45"/>
      <c r="B71" s="59"/>
    </row>
    <row r="72" spans="1:3" ht="16.2" thickBot="1">
      <c r="A72" s="45"/>
      <c r="B72" s="58" t="s">
        <v>1203</v>
      </c>
    </row>
    <row r="73" spans="1:3" ht="16.2" thickTop="1">
      <c r="A73" s="45"/>
      <c r="C73" s="57" t="s">
        <v>1204</v>
      </c>
    </row>
    <row r="74" spans="1:3" ht="15.6">
      <c r="A74" s="45"/>
      <c r="C74" s="56" t="s">
        <v>1205</v>
      </c>
    </row>
    <row r="75" spans="1:3" ht="16.2" thickBot="1">
      <c r="A75" s="45"/>
      <c r="C75" s="55" t="s">
        <v>1206</v>
      </c>
    </row>
    <row r="76" spans="1:3" ht="16.8" thickTop="1" thickBot="1">
      <c r="A76" s="45"/>
      <c r="C76" s="54" t="s">
        <v>1207</v>
      </c>
    </row>
    <row r="77" spans="1:3" ht="16.8" thickTop="1" thickBot="1">
      <c r="A77" s="45"/>
      <c r="C77" s="54"/>
    </row>
    <row r="78" spans="1:3" ht="16.8" thickTop="1" thickBot="1">
      <c r="A78" s="45"/>
      <c r="C78" s="54"/>
    </row>
    <row r="79" spans="1:3" ht="16.8" thickTop="1" thickBot="1">
      <c r="A79" s="45"/>
      <c r="B79" s="47" t="s">
        <v>1208</v>
      </c>
    </row>
    <row r="80" spans="1:3" ht="16.8" thickTop="1" thickBot="1">
      <c r="A80" s="45"/>
      <c r="B80" s="50" t="s">
        <v>1209</v>
      </c>
      <c r="C80" s="53" t="s">
        <v>1210</v>
      </c>
    </row>
    <row r="81" spans="1:4" ht="16.8" thickTop="1" thickBot="1">
      <c r="A81" s="45"/>
      <c r="B81" s="50" t="s">
        <v>1211</v>
      </c>
      <c r="C81" s="52" t="s">
        <v>1212</v>
      </c>
      <c r="D81" s="2"/>
    </row>
    <row r="82" spans="1:4" ht="16.8" thickTop="1" thickBot="1">
      <c r="A82" s="45"/>
      <c r="B82" s="50" t="s">
        <v>1213</v>
      </c>
      <c r="C82" s="51" t="s">
        <v>1214</v>
      </c>
      <c r="D82" s="2"/>
    </row>
    <row r="83" spans="1:4" ht="16.8" thickTop="1" thickBot="1">
      <c r="A83" s="45"/>
      <c r="B83" s="50" t="s">
        <v>1215</v>
      </c>
      <c r="C83" s="49" t="s">
        <v>1216</v>
      </c>
      <c r="D83" s="2"/>
    </row>
    <row r="84" spans="1:4" ht="16.8" thickTop="1" thickBot="1">
      <c r="A84" s="45"/>
      <c r="B84" s="48"/>
      <c r="D84" s="2"/>
    </row>
    <row r="85" spans="1:4" ht="16.8" thickTop="1" thickBot="1">
      <c r="A85" s="45"/>
      <c r="B85" s="47" t="s">
        <v>1217</v>
      </c>
      <c r="D85" s="2"/>
    </row>
    <row r="86" spans="1:4" ht="16.2" thickTop="1">
      <c r="A86" s="45"/>
      <c r="B86" s="46"/>
      <c r="D86" s="2"/>
    </row>
    <row r="87" spans="1:4" ht="18">
      <c r="A87" s="962" t="s">
        <v>995</v>
      </c>
      <c r="B87" s="8" t="s">
        <v>921</v>
      </c>
      <c r="D87" s="183" t="s">
        <v>922</v>
      </c>
    </row>
    <row r="88" spans="1:4" ht="18">
      <c r="A88" s="962"/>
      <c r="B88" s="8" t="s">
        <v>1218</v>
      </c>
      <c r="D88" s="183"/>
    </row>
    <row r="89" spans="1:4" ht="18">
      <c r="A89" s="962"/>
      <c r="B89" s="179" t="s">
        <v>998</v>
      </c>
      <c r="D89" s="178">
        <v>20</v>
      </c>
    </row>
    <row r="90" spans="1:4" ht="18">
      <c r="A90" s="962"/>
      <c r="B90" s="8" t="s">
        <v>928</v>
      </c>
      <c r="D90" s="184">
        <v>30</v>
      </c>
    </row>
    <row r="91" spans="1:4" ht="18">
      <c r="A91" s="962"/>
      <c r="B91" s="208" t="s">
        <v>999</v>
      </c>
      <c r="C91" s="178">
        <v>25</v>
      </c>
      <c r="D91" s="184">
        <v>25</v>
      </c>
    </row>
    <row r="92" spans="1:4" ht="18">
      <c r="A92" s="962"/>
      <c r="B92" s="179" t="s">
        <v>931</v>
      </c>
      <c r="D92" s="178">
        <v>99</v>
      </c>
    </row>
    <row r="93" spans="1:4" ht="17.399999999999999">
      <c r="A93" s="186"/>
      <c r="B93" s="186"/>
      <c r="D93" s="186"/>
    </row>
    <row r="94" spans="1:4" ht="33" customHeight="1">
      <c r="A94" s="963" t="s">
        <v>1001</v>
      </c>
      <c r="B94" s="8" t="s">
        <v>933</v>
      </c>
      <c r="D94" s="185">
        <v>50</v>
      </c>
    </row>
    <row r="95" spans="1:4" ht="18">
      <c r="A95" s="963"/>
      <c r="B95" s="179" t="s">
        <v>936</v>
      </c>
      <c r="D95" s="178">
        <v>51</v>
      </c>
    </row>
    <row r="96" spans="1:4" ht="18">
      <c r="A96" s="963"/>
      <c r="B96" s="8" t="s">
        <v>937</v>
      </c>
      <c r="D96" s="185">
        <v>52</v>
      </c>
    </row>
    <row r="97" spans="1:4" ht="18">
      <c r="A97" s="963"/>
      <c r="B97" s="179" t="s">
        <v>919</v>
      </c>
      <c r="D97" s="178">
        <v>56</v>
      </c>
    </row>
    <row r="98" spans="1:4" ht="17.399999999999999">
      <c r="A98" s="963"/>
      <c r="B98" s="186"/>
      <c r="D98" s="186"/>
    </row>
    <row r="99" spans="1:4" ht="33" customHeight="1" thickBot="1">
      <c r="A99" s="964" t="s">
        <v>1219</v>
      </c>
      <c r="B99" s="8" t="s">
        <v>940</v>
      </c>
      <c r="D99" s="185">
        <v>60</v>
      </c>
    </row>
    <row r="100" spans="1:4" ht="16.8" thickTop="1" thickBot="1">
      <c r="A100" s="964"/>
      <c r="B100" s="195" t="s">
        <v>948</v>
      </c>
      <c r="D100" s="196" t="s">
        <v>1220</v>
      </c>
    </row>
    <row r="101" spans="1:4" ht="25.2" thickTop="1">
      <c r="A101" s="964"/>
      <c r="B101" s="191" t="s">
        <v>1221</v>
      </c>
      <c r="D101" s="192"/>
    </row>
    <row r="102" spans="1:4" ht="17.399999999999999">
      <c r="A102" s="964"/>
      <c r="B102" s="186"/>
      <c r="D102" s="186"/>
    </row>
    <row r="103" spans="1:4" ht="18">
      <c r="A103" s="964"/>
      <c r="B103" s="179" t="s">
        <v>941</v>
      </c>
      <c r="D103" s="178">
        <v>65</v>
      </c>
    </row>
    <row r="104" spans="1:4" ht="18">
      <c r="A104" s="964"/>
      <c r="B104" s="8" t="s">
        <v>942</v>
      </c>
      <c r="D104" s="185">
        <v>70</v>
      </c>
    </row>
    <row r="105" spans="1:4" ht="18">
      <c r="A105" s="964"/>
      <c r="B105" s="179" t="s">
        <v>944</v>
      </c>
      <c r="D105" s="178">
        <v>80</v>
      </c>
    </row>
    <row r="106" spans="1:4" ht="18">
      <c r="A106" s="964"/>
      <c r="B106" s="8" t="s">
        <v>945</v>
      </c>
      <c r="D106" s="185">
        <v>90</v>
      </c>
    </row>
    <row r="107" spans="1:4" ht="18">
      <c r="A107" s="964"/>
      <c r="B107" s="179" t="s">
        <v>1222</v>
      </c>
      <c r="D107" s="178">
        <v>155</v>
      </c>
    </row>
    <row r="115" spans="1:3" ht="22.8">
      <c r="A115" s="98" t="s">
        <v>1223</v>
      </c>
    </row>
    <row r="116" spans="1:3">
      <c r="A116"/>
    </row>
    <row r="117" spans="1:3" ht="18">
      <c r="A117" s="346" t="s">
        <v>1224</v>
      </c>
      <c r="B117" s="7"/>
      <c r="C117" s="7"/>
    </row>
    <row r="118" spans="1:3" ht="18">
      <c r="A118" s="346" t="s">
        <v>1225</v>
      </c>
      <c r="B118" s="7"/>
      <c r="C118" s="7"/>
    </row>
    <row r="119" spans="1:3" ht="17.399999999999999">
      <c r="A119" s="7"/>
      <c r="B119" s="7"/>
      <c r="C119" s="7"/>
    </row>
    <row r="120" spans="1:3" ht="18">
      <c r="A120" s="346" t="s">
        <v>1226</v>
      </c>
      <c r="B120" s="7"/>
      <c r="C120" s="7"/>
    </row>
    <row r="121" spans="1:3" ht="18">
      <c r="A121" s="346" t="s">
        <v>1227</v>
      </c>
      <c r="B121" s="7"/>
      <c r="C121" s="7"/>
    </row>
    <row r="122" spans="1:3" ht="17.399999999999999">
      <c r="A122" s="7"/>
      <c r="B122" s="7"/>
      <c r="C122" s="7"/>
    </row>
    <row r="123" spans="1:3" ht="17.399999999999999">
      <c r="A123" s="7" t="s">
        <v>1228</v>
      </c>
      <c r="B123" s="7"/>
      <c r="C123" s="7"/>
    </row>
    <row r="124" spans="1:3" ht="17.399999999999999">
      <c r="A124" s="7" t="s">
        <v>1229</v>
      </c>
      <c r="B124" s="7"/>
      <c r="C124" s="7"/>
    </row>
    <row r="125" spans="1:3" ht="17.399999999999999">
      <c r="A125" s="7"/>
      <c r="B125" s="7"/>
      <c r="C125" s="7"/>
    </row>
    <row r="126" spans="1:3" ht="17.399999999999999">
      <c r="A126" s="7" t="s">
        <v>1230</v>
      </c>
      <c r="B126" s="7"/>
      <c r="C126" s="7"/>
    </row>
    <row r="127" spans="1:3" ht="17.399999999999999">
      <c r="A127" s="7" t="s">
        <v>1231</v>
      </c>
      <c r="B127" s="7"/>
      <c r="C127" s="7"/>
    </row>
    <row r="128" spans="1:3" ht="17.399999999999999">
      <c r="A128" s="7" t="s">
        <v>1232</v>
      </c>
      <c r="B128" s="7"/>
      <c r="C128" s="7"/>
    </row>
    <row r="129" spans="1:4" ht="17.399999999999999">
      <c r="A129" s="7"/>
      <c r="B129" s="7"/>
      <c r="C129" s="7"/>
      <c r="D129" s="7"/>
    </row>
    <row r="130" spans="1:4" ht="17.399999999999999">
      <c r="A130" s="7" t="s">
        <v>1233</v>
      </c>
      <c r="B130" s="7"/>
      <c r="C130" s="7"/>
      <c r="D130" s="7"/>
    </row>
    <row r="131" spans="1:4" ht="17.399999999999999">
      <c r="A131" s="95"/>
      <c r="B131" s="7"/>
      <c r="C131" s="7"/>
      <c r="D131" s="7"/>
    </row>
    <row r="132" spans="1:4" ht="17.399999999999999">
      <c r="A132" s="97" t="s">
        <v>1234</v>
      </c>
      <c r="B132" s="96"/>
      <c r="C132" s="96"/>
      <c r="D132" s="96"/>
    </row>
    <row r="133" spans="1:4" ht="17.399999999999999">
      <c r="A133" s="97" t="s">
        <v>1235</v>
      </c>
      <c r="B133" s="96"/>
      <c r="C133" s="96"/>
      <c r="D133" s="96"/>
    </row>
    <row r="134" spans="1:4" ht="33" customHeight="1">
      <c r="A134" s="958" t="s">
        <v>1236</v>
      </c>
      <c r="B134" s="958"/>
      <c r="C134" s="958"/>
      <c r="D134" s="667"/>
    </row>
    <row r="135" spans="1:4" ht="17.399999999999999">
      <c r="A135" s="97" t="s">
        <v>1237</v>
      </c>
      <c r="B135" s="96"/>
      <c r="C135" s="96"/>
      <c r="D135" s="96"/>
    </row>
    <row r="136" spans="1:4" ht="17.399999999999999">
      <c r="A136" s="97"/>
      <c r="B136" s="96"/>
      <c r="C136" s="96"/>
      <c r="D136" s="96"/>
    </row>
    <row r="137" spans="1:4" ht="17.399999999999999">
      <c r="A137" s="7" t="s">
        <v>1238</v>
      </c>
      <c r="B137" s="7"/>
      <c r="C137" s="7"/>
      <c r="D137" s="7"/>
    </row>
    <row r="138" spans="1:4" ht="17.399999999999999">
      <c r="B138" s="736" t="s">
        <v>1239</v>
      </c>
      <c r="C138" s="7"/>
      <c r="D138" s="7"/>
    </row>
    <row r="139" spans="1:4" ht="17.399999999999999">
      <c r="B139" s="736" t="s">
        <v>1240</v>
      </c>
      <c r="C139" s="7"/>
      <c r="D139" s="7"/>
    </row>
    <row r="140" spans="1:4" ht="17.399999999999999">
      <c r="B140" s="736" t="s">
        <v>1241</v>
      </c>
      <c r="C140" s="7"/>
      <c r="D140" s="7"/>
    </row>
    <row r="141" spans="1:4" ht="17.399999999999999">
      <c r="B141" s="736" t="s">
        <v>1242</v>
      </c>
      <c r="C141" s="7"/>
      <c r="D141" s="7"/>
    </row>
    <row r="142" spans="1:4" ht="17.399999999999999">
      <c r="B142" s="736" t="s">
        <v>1243</v>
      </c>
      <c r="C142" s="7"/>
      <c r="D142" s="7"/>
    </row>
    <row r="143" spans="1:4" ht="17.399999999999999">
      <c r="A143" s="7"/>
      <c r="B143" s="7"/>
      <c r="C143" s="7"/>
      <c r="D143" s="7"/>
    </row>
    <row r="144" spans="1:4" ht="33" customHeight="1">
      <c r="A144" s="959" t="s">
        <v>1244</v>
      </c>
      <c r="B144" s="959"/>
      <c r="C144" s="959"/>
      <c r="D144" s="668"/>
    </row>
    <row r="145" spans="1:4" ht="13.95" customHeight="1">
      <c r="A145" s="668"/>
      <c r="B145" s="668"/>
      <c r="C145" s="668"/>
      <c r="D145" s="668"/>
    </row>
  </sheetData>
  <mergeCells count="9">
    <mergeCell ref="A134:C134"/>
    <mergeCell ref="A144:C144"/>
    <mergeCell ref="E48:E52"/>
    <mergeCell ref="B1:E1"/>
    <mergeCell ref="A87:A92"/>
    <mergeCell ref="A94:A98"/>
    <mergeCell ref="A99:A107"/>
    <mergeCell ref="A18:B19"/>
    <mergeCell ref="A60:B61"/>
  </mergeCells>
  <hyperlinks>
    <hyperlink ref="C37" r:id="rId1" xr:uid="{E7EDC542-C1A9-43C3-8DD4-C37E8CC3EFE9}"/>
  </hyperlinks>
  <pageMargins left="0.25" right="0.53" top="0.35" bottom="0.44" header="0.3" footer="0.17"/>
  <pageSetup orientation="portrait" r:id="rId2"/>
  <headerFooter>
    <oddFooter>&amp;L&amp;P&amp;C&amp;A&amp;R&amp;F]</oddFooter>
  </headerFooter>
  <rowBreaks count="2" manualBreakCount="2">
    <brk id="40" max="16383" man="1"/>
    <brk id="69" max="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91280-A263-4208-A6A1-53CFD5ADB01A}">
  <sheetPr codeName="Sheet3"/>
  <dimension ref="A1:J139"/>
  <sheetViews>
    <sheetView zoomScaleNormal="100" zoomScaleSheetLayoutView="100" workbookViewId="0">
      <selection activeCell="D24" sqref="D24:D30"/>
    </sheetView>
  </sheetViews>
  <sheetFormatPr defaultColWidth="8.69921875" defaultRowHeight="21" customHeight="1"/>
  <cols>
    <col min="1" max="1" width="2.796875" customWidth="1"/>
    <col min="2" max="2" width="79.69921875" customWidth="1"/>
    <col min="3" max="3" width="5.09765625" style="188" customWidth="1"/>
    <col min="4" max="4" width="7.09765625" style="848" customWidth="1"/>
  </cols>
  <sheetData>
    <row r="1" spans="1:5" s="102" customFormat="1" ht="21" customHeight="1">
      <c r="A1" s="103"/>
      <c r="B1" s="634" t="s">
        <v>102</v>
      </c>
      <c r="C1" s="644"/>
      <c r="D1" s="868" t="str">
        <f>'jobinfo(2)'!C1</f>
        <v>THOMAS, ANITA</v>
      </c>
    </row>
    <row r="2" spans="1:5" s="102" customFormat="1" ht="21" customHeight="1">
      <c r="A2" s="850" t="s">
        <v>103</v>
      </c>
      <c r="B2" s="849"/>
      <c r="C2" s="644"/>
      <c r="D2" s="868"/>
    </row>
    <row r="3" spans="1:5" s="102" customFormat="1" ht="21" customHeight="1" thickBot="1">
      <c r="A3" s="723">
        <v>1</v>
      </c>
      <c r="B3" s="674" t="s">
        <v>104</v>
      </c>
      <c r="C3" s="672" t="s">
        <v>105</v>
      </c>
      <c r="D3" s="845"/>
      <c r="E3" s="723">
        <v>201</v>
      </c>
    </row>
    <row r="4" spans="1:5" s="102" customFormat="1" ht="21" customHeight="1" thickTop="1" thickBot="1">
      <c r="A4" s="723">
        <v>2</v>
      </c>
      <c r="B4" s="673" t="s">
        <v>106</v>
      </c>
      <c r="C4" s="687" t="s">
        <v>107</v>
      </c>
      <c r="D4" s="869" t="str">
        <f>'jobinfo(2)'!C2</f>
        <v>6600 GERTRUDE</v>
      </c>
      <c r="E4" s="726">
        <f t="shared" ref="E4:E27" si="0">E3+1</f>
        <v>202</v>
      </c>
    </row>
    <row r="5" spans="1:5" s="102" customFormat="1" ht="21" customHeight="1" thickTop="1" thickBot="1">
      <c r="A5" s="723">
        <v>3</v>
      </c>
      <c r="B5" s="635" t="s">
        <v>108</v>
      </c>
      <c r="C5" s="672" t="s">
        <v>107</v>
      </c>
      <c r="D5" s="869"/>
      <c r="E5" s="723">
        <f t="shared" si="0"/>
        <v>203</v>
      </c>
    </row>
    <row r="6" spans="1:5" s="102" customFormat="1" ht="21" customHeight="1" thickTop="1" thickBot="1">
      <c r="A6" s="723">
        <v>4</v>
      </c>
      <c r="B6" s="675" t="s">
        <v>109</v>
      </c>
      <c r="C6" s="687" t="s">
        <v>110</v>
      </c>
      <c r="D6" s="847"/>
      <c r="E6" s="726">
        <f t="shared" si="0"/>
        <v>204</v>
      </c>
    </row>
    <row r="7" spans="1:5" s="102" customFormat="1" ht="21" customHeight="1" thickTop="1" thickBot="1">
      <c r="A7" s="723">
        <v>5</v>
      </c>
      <c r="B7" s="641" t="s">
        <v>111</v>
      </c>
      <c r="C7" s="678" t="s">
        <v>112</v>
      </c>
      <c r="D7" s="846" t="str">
        <f>'jobinfo(2)'!B5</f>
        <v>Cst-owner Phone#</v>
      </c>
      <c r="E7" s="723">
        <f t="shared" si="0"/>
        <v>205</v>
      </c>
    </row>
    <row r="8" spans="1:5" s="102" customFormat="1" ht="21" customHeight="1" thickTop="1" thickBot="1">
      <c r="A8" s="677" t="s">
        <v>113</v>
      </c>
      <c r="B8" s="671"/>
      <c r="C8" s="644"/>
      <c r="D8" s="846" t="str">
        <f>'jobinfo(2)'!C5</f>
        <v>(216) 315-2040</v>
      </c>
      <c r="E8" s="726">
        <f t="shared" si="0"/>
        <v>206</v>
      </c>
    </row>
    <row r="9" spans="1:5" s="102" customFormat="1" ht="21" customHeight="1" thickTop="1" thickBot="1">
      <c r="A9" s="723">
        <v>6</v>
      </c>
      <c r="B9" s="814" t="s">
        <v>114</v>
      </c>
      <c r="C9" s="687" t="s">
        <v>110</v>
      </c>
      <c r="D9" s="455"/>
      <c r="E9" s="723">
        <f t="shared" si="0"/>
        <v>207</v>
      </c>
    </row>
    <row r="10" spans="1:5" s="102" customFormat="1" ht="21" customHeight="1" thickTop="1" thickBot="1">
      <c r="A10" s="723">
        <v>7</v>
      </c>
      <c r="B10" s="814" t="s">
        <v>115</v>
      </c>
      <c r="C10" s="672" t="s">
        <v>110</v>
      </c>
      <c r="D10" s="869" t="str">
        <f>'jobinfo(2)'!C4</f>
        <v>A@EM</v>
      </c>
      <c r="E10" s="726">
        <f t="shared" si="0"/>
        <v>208</v>
      </c>
    </row>
    <row r="11" spans="1:5" s="102" customFormat="1" ht="21" customHeight="1" thickTop="1" thickBot="1">
      <c r="A11" s="681" t="s">
        <v>116</v>
      </c>
      <c r="B11" s="671"/>
      <c r="C11" s="644"/>
      <c r="D11" s="869"/>
      <c r="E11" s="723">
        <f t="shared" si="0"/>
        <v>209</v>
      </c>
    </row>
    <row r="12" spans="1:5" s="643" customFormat="1" ht="21" customHeight="1" thickTop="1" thickBot="1">
      <c r="A12" s="723">
        <v>8</v>
      </c>
      <c r="B12" s="642" t="s">
        <v>117</v>
      </c>
      <c r="C12" s="688" t="s">
        <v>112</v>
      </c>
      <c r="E12" s="726">
        <f t="shared" si="0"/>
        <v>210</v>
      </c>
    </row>
    <row r="13" spans="1:5" s="643" customFormat="1" ht="21" customHeight="1" thickTop="1" thickBot="1">
      <c r="A13" s="723">
        <v>9</v>
      </c>
      <c r="B13" s="683" t="s">
        <v>118</v>
      </c>
      <c r="C13" s="680" t="s">
        <v>112</v>
      </c>
      <c r="E13" s="723">
        <f t="shared" si="0"/>
        <v>211</v>
      </c>
    </row>
    <row r="14" spans="1:5" s="102" customFormat="1" ht="21" customHeight="1" thickTop="1" thickBot="1">
      <c r="A14" s="723">
        <v>10</v>
      </c>
      <c r="B14" s="641" t="s">
        <v>119</v>
      </c>
      <c r="C14" s="688" t="s">
        <v>112</v>
      </c>
      <c r="E14" s="726">
        <f t="shared" si="0"/>
        <v>212</v>
      </c>
    </row>
    <row r="15" spans="1:5" s="102" customFormat="1" ht="21" customHeight="1" thickTop="1" thickBot="1">
      <c r="A15" s="636"/>
      <c r="B15" s="851" t="s">
        <v>120</v>
      </c>
      <c r="C15" s="680" t="s">
        <v>112</v>
      </c>
      <c r="D15" s="872" t="str">
        <f>'jobinfo(2)'!C26</f>
        <v>ALLSTATE INS CO.</v>
      </c>
      <c r="E15" s="723">
        <f t="shared" si="0"/>
        <v>213</v>
      </c>
    </row>
    <row r="16" spans="1:5" s="102" customFormat="1" ht="21" customHeight="1" thickTop="1" thickBot="1">
      <c r="A16" s="636"/>
      <c r="B16" s="851" t="s">
        <v>121</v>
      </c>
      <c r="C16" s="688" t="s">
        <v>112</v>
      </c>
      <c r="D16" s="872"/>
      <c r="E16" s="726">
        <f t="shared" si="0"/>
        <v>214</v>
      </c>
    </row>
    <row r="17" spans="1:5" s="102" customFormat="1" ht="21" customHeight="1" thickTop="1" thickBot="1">
      <c r="A17" s="636"/>
      <c r="B17" s="852" t="s">
        <v>122</v>
      </c>
      <c r="C17" s="680" t="s">
        <v>112</v>
      </c>
      <c r="D17" s="872"/>
      <c r="E17" s="723">
        <f t="shared" si="0"/>
        <v>215</v>
      </c>
    </row>
    <row r="18" spans="1:5" s="102" customFormat="1" ht="21" customHeight="1" thickTop="1" thickBot="1">
      <c r="B18" s="851" t="s">
        <v>123</v>
      </c>
      <c r="C18" s="688" t="s">
        <v>112</v>
      </c>
      <c r="E18" s="726">
        <f t="shared" si="0"/>
        <v>216</v>
      </c>
    </row>
    <row r="19" spans="1:5" s="102" customFormat="1" ht="21" customHeight="1" thickTop="1" thickBot="1">
      <c r="B19" s="851" t="s">
        <v>124</v>
      </c>
      <c r="C19" s="680" t="s">
        <v>112</v>
      </c>
      <c r="E19" s="723">
        <f t="shared" si="0"/>
        <v>217</v>
      </c>
    </row>
    <row r="20" spans="1:5" s="102" customFormat="1" ht="21" customHeight="1" thickTop="1" thickBot="1">
      <c r="B20" s="851" t="s">
        <v>125</v>
      </c>
      <c r="C20" s="689" t="s">
        <v>112</v>
      </c>
      <c r="E20" s="726">
        <f t="shared" si="0"/>
        <v>218</v>
      </c>
    </row>
    <row r="21" spans="1:5" s="102" customFormat="1" ht="21" customHeight="1" thickTop="1" thickBot="1">
      <c r="B21" s="851" t="s">
        <v>126</v>
      </c>
      <c r="C21" s="680" t="s">
        <v>112</v>
      </c>
      <c r="E21" s="723">
        <f t="shared" si="0"/>
        <v>219</v>
      </c>
    </row>
    <row r="22" spans="1:5" s="102" customFormat="1" ht="21" customHeight="1" thickTop="1" thickBot="1">
      <c r="A22" s="636">
        <v>12</v>
      </c>
      <c r="B22" s="102" t="s">
        <v>127</v>
      </c>
      <c r="C22" s="644" t="s">
        <v>128</v>
      </c>
      <c r="D22" s="870"/>
      <c r="E22" s="726">
        <f t="shared" si="0"/>
        <v>220</v>
      </c>
    </row>
    <row r="23" spans="1:5" s="102" customFormat="1" ht="21" customHeight="1" thickTop="1" thickBot="1">
      <c r="A23" s="636">
        <v>13</v>
      </c>
      <c r="B23" s="640" t="s">
        <v>129</v>
      </c>
      <c r="C23" s="644"/>
      <c r="D23" s="870"/>
      <c r="E23" s="723">
        <f t="shared" si="0"/>
        <v>221</v>
      </c>
    </row>
    <row r="24" spans="1:5" s="102" customFormat="1" ht="21" customHeight="1" thickTop="1" thickBot="1">
      <c r="A24" s="682">
        <v>14</v>
      </c>
      <c r="B24" s="853" t="s">
        <v>130</v>
      </c>
      <c r="C24" s="689" t="s">
        <v>112</v>
      </c>
      <c r="D24" s="871" t="str">
        <f>'jobinfo(2)'!C27</f>
        <v>CLM</v>
      </c>
      <c r="E24" s="726">
        <f t="shared" si="0"/>
        <v>222</v>
      </c>
    </row>
    <row r="25" spans="1:5" s="102" customFormat="1" ht="21" customHeight="1" thickTop="1" thickBot="1">
      <c r="A25" s="460" t="s">
        <v>131</v>
      </c>
      <c r="C25" s="644"/>
      <c r="D25" s="871"/>
      <c r="E25" s="723">
        <f t="shared" si="0"/>
        <v>223</v>
      </c>
    </row>
    <row r="26" spans="1:5" s="102" customFormat="1" ht="21" customHeight="1" thickTop="1" thickBot="1">
      <c r="A26" s="491" t="s">
        <v>132</v>
      </c>
      <c r="C26" s="685" t="s">
        <v>133</v>
      </c>
      <c r="D26" s="871"/>
      <c r="E26" s="726">
        <f t="shared" si="0"/>
        <v>224</v>
      </c>
    </row>
    <row r="27" spans="1:5" s="102" customFormat="1" ht="21" customHeight="1" thickTop="1" thickBot="1">
      <c r="A27" s="636">
        <v>16</v>
      </c>
      <c r="B27" s="102" t="s">
        <v>134</v>
      </c>
      <c r="C27" s="689" t="s">
        <v>112</v>
      </c>
      <c r="D27" s="871"/>
      <c r="E27" s="723">
        <f t="shared" si="0"/>
        <v>225</v>
      </c>
    </row>
    <row r="28" spans="1:5" s="102" customFormat="1" ht="21" customHeight="1" thickTop="1">
      <c r="A28" s="636">
        <v>17</v>
      </c>
      <c r="B28" s="102" t="s">
        <v>135</v>
      </c>
      <c r="C28" s="685" t="s">
        <v>133</v>
      </c>
      <c r="D28" s="871"/>
    </row>
    <row r="29" spans="1:5" s="102" customFormat="1" ht="21" customHeight="1">
      <c r="A29" s="636">
        <v>19</v>
      </c>
      <c r="B29" s="396" t="s">
        <v>136</v>
      </c>
      <c r="C29" s="685" t="s">
        <v>133</v>
      </c>
      <c r="D29" s="871"/>
    </row>
    <row r="30" spans="1:5" s="102" customFormat="1" ht="21" customHeight="1">
      <c r="A30" s="636">
        <v>20</v>
      </c>
      <c r="B30" s="102" t="s">
        <v>94</v>
      </c>
      <c r="C30" s="679" t="s">
        <v>112</v>
      </c>
      <c r="D30" s="871"/>
    </row>
    <row r="31" spans="1:5" s="102" customFormat="1" ht="21" customHeight="1">
      <c r="A31" s="636">
        <v>21</v>
      </c>
      <c r="B31" s="102" t="s">
        <v>137</v>
      </c>
      <c r="C31" s="685" t="s">
        <v>133</v>
      </c>
      <c r="D31" s="455"/>
    </row>
    <row r="32" spans="1:5" s="102" customFormat="1" ht="21" customHeight="1">
      <c r="A32" s="636"/>
      <c r="B32" s="102" t="s">
        <v>138</v>
      </c>
      <c r="C32" s="685" t="s">
        <v>133</v>
      </c>
      <c r="D32" s="455"/>
    </row>
    <row r="33" spans="1:10" s="102" customFormat="1" ht="21" customHeight="1">
      <c r="A33" s="636">
        <v>22</v>
      </c>
      <c r="B33" s="102" t="s">
        <v>139</v>
      </c>
      <c r="C33" s="685" t="s">
        <v>133</v>
      </c>
      <c r="D33" s="455"/>
    </row>
    <row r="34" spans="1:10" s="102" customFormat="1" ht="21" customHeight="1">
      <c r="A34" s="636">
        <v>23</v>
      </c>
      <c r="B34" s="396" t="s">
        <v>140</v>
      </c>
      <c r="C34" s="685" t="s">
        <v>133</v>
      </c>
      <c r="D34" s="455"/>
    </row>
    <row r="35" spans="1:10" s="102" customFormat="1" ht="21" customHeight="1">
      <c r="A35" s="636">
        <v>24</v>
      </c>
      <c r="B35" s="630" t="s">
        <v>141</v>
      </c>
      <c r="C35" s="686" t="s">
        <v>107</v>
      </c>
      <c r="D35" s="455"/>
    </row>
    <row r="36" spans="1:10" s="102" customFormat="1" ht="21" customHeight="1">
      <c r="A36" s="636">
        <v>25</v>
      </c>
      <c r="B36" s="451" t="s">
        <v>1744</v>
      </c>
      <c r="C36" s="644"/>
      <c r="D36" s="455"/>
    </row>
    <row r="37" spans="1:10" s="102" customFormat="1" ht="21" customHeight="1">
      <c r="B37" s="104" t="s">
        <v>36</v>
      </c>
      <c r="C37" s="644"/>
      <c r="D37" s="455"/>
    </row>
    <row r="38" spans="1:10" s="102" customFormat="1" ht="21" customHeight="1">
      <c r="C38" s="644"/>
      <c r="D38" s="455"/>
    </row>
    <row r="39" spans="1:10" s="102" customFormat="1" ht="21" customHeight="1">
      <c r="A39" s="636">
        <v>26</v>
      </c>
      <c r="C39" s="644"/>
      <c r="D39" s="455"/>
    </row>
    <row r="40" spans="1:10" s="102" customFormat="1" ht="21" customHeight="1">
      <c r="A40" s="636">
        <v>27</v>
      </c>
      <c r="C40" s="644"/>
      <c r="D40" s="455"/>
    </row>
    <row r="41" spans="1:10" s="102" customFormat="1" ht="21" customHeight="1">
      <c r="A41" s="636">
        <v>28</v>
      </c>
      <c r="C41" s="644"/>
      <c r="D41" s="455"/>
    </row>
    <row r="42" spans="1:10" s="102" customFormat="1" ht="21" customHeight="1">
      <c r="A42" s="636">
        <v>29</v>
      </c>
      <c r="B42" s="396"/>
      <c r="C42" s="644"/>
      <c r="D42" s="455"/>
    </row>
    <row r="43" spans="1:10" s="102" customFormat="1" ht="21" customHeight="1">
      <c r="A43" s="636">
        <v>30</v>
      </c>
      <c r="B43" s="396"/>
      <c r="C43" s="644"/>
      <c r="D43" s="455"/>
    </row>
    <row r="44" spans="1:10" s="102" customFormat="1" ht="21" customHeight="1">
      <c r="A44" s="636">
        <v>31</v>
      </c>
      <c r="B44" s="470"/>
      <c r="C44" s="644"/>
      <c r="D44" s="455"/>
    </row>
    <row r="45" spans="1:10" s="102" customFormat="1" ht="21" customHeight="1">
      <c r="C45" s="644"/>
      <c r="D45" s="455"/>
      <c r="G45" s="103"/>
      <c r="I45" s="470" t="s">
        <v>142</v>
      </c>
      <c r="J45" s="506"/>
    </row>
    <row r="46" spans="1:10" s="102" customFormat="1" ht="21" customHeight="1">
      <c r="C46" s="644"/>
      <c r="D46" s="455"/>
      <c r="G46" s="103"/>
      <c r="I46" s="633" t="s">
        <v>143</v>
      </c>
      <c r="J46" s="506"/>
    </row>
    <row r="47" spans="1:10" s="102" customFormat="1" ht="21" customHeight="1">
      <c r="C47" s="644"/>
      <c r="D47" s="455"/>
      <c r="G47" s="103"/>
      <c r="I47" s="633" t="s">
        <v>144</v>
      </c>
    </row>
    <row r="48" spans="1:10" s="102" customFormat="1" ht="21" customHeight="1">
      <c r="C48" s="644"/>
      <c r="D48" s="455"/>
      <c r="G48" s="103"/>
      <c r="I48" s="470">
        <f>'quick chklst'!C54</f>
        <v>0</v>
      </c>
    </row>
    <row r="49" spans="3:10" s="102" customFormat="1" ht="21" customHeight="1">
      <c r="C49" s="644"/>
      <c r="D49" s="455"/>
      <c r="E49" s="455"/>
      <c r="F49" s="455"/>
      <c r="G49" s="103"/>
      <c r="H49" s="135"/>
      <c r="I49" s="137" t="s">
        <v>0</v>
      </c>
      <c r="J49" s="454" t="str">
        <f>+'jobinfo(2)'!$C$2</f>
        <v>6600 GERTRUDE</v>
      </c>
    </row>
    <row r="50" spans="3:10" s="102" customFormat="1" ht="21" customHeight="1">
      <c r="C50" s="644"/>
      <c r="D50" s="455"/>
      <c r="E50" s="455"/>
      <c r="F50" s="455"/>
      <c r="G50" s="510" t="s">
        <v>1</v>
      </c>
      <c r="H50" s="134"/>
      <c r="I50" s="397" t="str">
        <f>+'jobinfo(2)'!C138</f>
        <v>end date</v>
      </c>
      <c r="J50" s="454" t="str">
        <f>+'jobinfo(2)'!$C$3</f>
        <v>Cleveland, OH 44105</v>
      </c>
    </row>
    <row r="51" spans="3:10" s="102" customFormat="1" ht="21" customHeight="1">
      <c r="C51" s="644"/>
      <c r="D51" s="455"/>
      <c r="E51" s="163"/>
      <c r="F51" s="118"/>
      <c r="G51" s="511" t="s">
        <v>25</v>
      </c>
      <c r="H51" s="154"/>
      <c r="I51" s="396" t="s">
        <v>59</v>
      </c>
      <c r="J51" s="162"/>
    </row>
    <row r="52" spans="3:10" s="102" customFormat="1" ht="21" customHeight="1">
      <c r="C52" s="644"/>
      <c r="D52" s="455"/>
      <c r="E52" s="163"/>
      <c r="F52" s="118"/>
      <c r="G52" s="485"/>
      <c r="H52" s="154"/>
      <c r="I52" s="102" t="s">
        <v>60</v>
      </c>
      <c r="J52" s="162"/>
    </row>
    <row r="53" spans="3:10" s="102" customFormat="1" ht="21" customHeight="1">
      <c r="C53" s="644"/>
      <c r="D53" s="455"/>
      <c r="E53" s="163"/>
      <c r="F53" s="118"/>
      <c r="G53" s="102" t="s">
        <v>64</v>
      </c>
      <c r="H53" s="154"/>
      <c r="J53" s="162"/>
    </row>
    <row r="54" spans="3:10" s="102" customFormat="1" ht="21" customHeight="1" thickBot="1">
      <c r="C54" s="644"/>
      <c r="D54" s="455"/>
      <c r="E54" s="116"/>
      <c r="F54" s="116"/>
      <c r="G54" s="153" t="s">
        <v>27</v>
      </c>
      <c r="H54" s="117" t="s">
        <v>28</v>
      </c>
      <c r="I54" s="156" t="s">
        <v>29</v>
      </c>
      <c r="J54" s="116"/>
    </row>
    <row r="55" spans="3:10" s="102" customFormat="1" ht="21" customHeight="1" thickTop="1" thickBot="1">
      <c r="C55" s="644"/>
      <c r="D55" s="455"/>
      <c r="E55" s="114"/>
      <c r="F55" s="114"/>
      <c r="G55" s="157">
        <v>4</v>
      </c>
      <c r="I55" s="115" t="s">
        <v>30</v>
      </c>
      <c r="J55" s="114"/>
    </row>
    <row r="56" spans="3:10" s="102" customFormat="1" ht="21" customHeight="1" thickTop="1" thickBot="1">
      <c r="C56" s="644"/>
      <c r="D56" s="455"/>
      <c r="E56" s="170"/>
      <c r="F56" s="167"/>
      <c r="G56" s="157">
        <v>5</v>
      </c>
      <c r="I56" s="113" t="s">
        <v>31</v>
      </c>
      <c r="J56" s="169"/>
    </row>
    <row r="57" spans="3:10" s="102" customFormat="1" ht="21" customHeight="1" thickTop="1" thickBot="1">
      <c r="C57" s="644"/>
      <c r="D57" s="455"/>
      <c r="E57" s="171"/>
      <c r="F57" s="172"/>
      <c r="G57" s="157">
        <v>6</v>
      </c>
      <c r="I57" s="111" t="s">
        <v>32</v>
      </c>
      <c r="J57" s="105"/>
    </row>
    <row r="58" spans="3:10" s="102" customFormat="1" ht="21" customHeight="1" thickTop="1" thickBot="1">
      <c r="C58" s="644"/>
      <c r="D58" s="455"/>
      <c r="E58" s="174"/>
      <c r="F58" s="175"/>
      <c r="G58" s="103"/>
      <c r="I58" s="484" t="s">
        <v>34</v>
      </c>
      <c r="J58" s="173"/>
    </row>
    <row r="59" spans="3:10" s="102" customFormat="1" ht="21" customHeight="1" thickTop="1">
      <c r="C59" s="644"/>
      <c r="D59" s="455"/>
      <c r="E59" s="106"/>
      <c r="F59" s="106"/>
      <c r="G59" s="812"/>
      <c r="H59" s="104"/>
      <c r="I59" s="630" t="s">
        <v>66</v>
      </c>
      <c r="J59" s="106"/>
    </row>
    <row r="60" spans="3:10" s="102" customFormat="1" ht="21" customHeight="1" thickBot="1">
      <c r="C60" s="644"/>
      <c r="D60" s="455"/>
      <c r="E60" s="106"/>
      <c r="F60" s="106"/>
      <c r="G60" s="812"/>
      <c r="H60" s="104"/>
      <c r="I60" s="388" t="s">
        <v>40</v>
      </c>
      <c r="J60" s="106"/>
    </row>
    <row r="61" spans="3:10" s="102" customFormat="1" ht="21" customHeight="1" thickTop="1" thickBot="1">
      <c r="C61" s="644"/>
      <c r="D61" s="455"/>
      <c r="E61" s="170"/>
      <c r="F61" s="167"/>
      <c r="G61" s="861">
        <v>7</v>
      </c>
      <c r="H61" s="107"/>
      <c r="I61" s="389" t="s">
        <v>41</v>
      </c>
      <c r="J61" s="169"/>
    </row>
    <row r="62" spans="3:10" s="102" customFormat="1" ht="21" customHeight="1" thickTop="1" thickBot="1">
      <c r="C62" s="644"/>
      <c r="D62" s="455"/>
      <c r="E62" s="171"/>
      <c r="F62" s="174"/>
      <c r="G62" s="861"/>
      <c r="H62" s="107"/>
      <c r="I62" s="390" t="s">
        <v>39</v>
      </c>
      <c r="J62" s="105"/>
    </row>
    <row r="63" spans="3:10" s="102" customFormat="1" ht="21" customHeight="1" thickTop="1">
      <c r="C63" s="644"/>
      <c r="D63" s="455"/>
      <c r="E63" s="174"/>
      <c r="F63" s="176"/>
      <c r="G63" s="861"/>
      <c r="H63" s="107"/>
      <c r="I63" s="492" t="s">
        <v>48</v>
      </c>
      <c r="J63" s="173"/>
    </row>
    <row r="64" spans="3:10" s="102" customFormat="1" ht="21" customHeight="1">
      <c r="C64" s="644"/>
      <c r="D64" s="455"/>
      <c r="E64" s="106"/>
      <c r="F64" s="106"/>
      <c r="G64" s="812">
        <v>8</v>
      </c>
      <c r="H64" s="106" t="s">
        <v>42</v>
      </c>
      <c r="I64" s="491" t="s">
        <v>68</v>
      </c>
      <c r="J64" s="106"/>
    </row>
    <row r="65" spans="3:10" s="102" customFormat="1" ht="21" customHeight="1">
      <c r="C65" s="644"/>
      <c r="D65" s="455"/>
      <c r="E65" s="174"/>
      <c r="F65" s="176"/>
      <c r="G65" s="153" t="s">
        <v>43</v>
      </c>
      <c r="H65" s="107"/>
      <c r="I65" s="392" t="s">
        <v>69</v>
      </c>
      <c r="J65" s="173"/>
    </row>
    <row r="66" spans="3:10" s="102" customFormat="1" ht="21" customHeight="1">
      <c r="C66" s="644"/>
      <c r="D66" s="455"/>
      <c r="E66" s="174"/>
      <c r="F66" s="176"/>
      <c r="G66" s="812"/>
      <c r="H66" s="107"/>
      <c r="I66" s="482" t="s">
        <v>71</v>
      </c>
      <c r="J66" s="173"/>
    </row>
    <row r="67" spans="3:10" s="102" customFormat="1" ht="21" customHeight="1">
      <c r="C67" s="644"/>
      <c r="D67" s="455"/>
      <c r="E67" s="171"/>
      <c r="F67" s="174"/>
      <c r="G67" s="153" t="s">
        <v>47</v>
      </c>
      <c r="H67" s="106"/>
      <c r="I67" s="508" t="s">
        <v>48</v>
      </c>
      <c r="J67" s="105"/>
    </row>
    <row r="68" spans="3:10" s="102" customFormat="1" ht="21" customHeight="1">
      <c r="C68" s="644"/>
      <c r="D68" s="455"/>
      <c r="E68" s="174"/>
      <c r="F68" s="176"/>
      <c r="G68" s="862">
        <v>10</v>
      </c>
      <c r="H68" s="102" t="s">
        <v>28</v>
      </c>
      <c r="I68" s="395" t="s">
        <v>49</v>
      </c>
      <c r="J68" s="173"/>
    </row>
    <row r="69" spans="3:10" s="102" customFormat="1" ht="21" customHeight="1" thickBot="1">
      <c r="C69" s="644"/>
      <c r="D69" s="455"/>
      <c r="E69" s="171"/>
      <c r="F69" s="174"/>
      <c r="G69" s="862"/>
      <c r="H69" s="150" t="s">
        <v>50</v>
      </c>
      <c r="I69" s="102" t="s">
        <v>51</v>
      </c>
      <c r="J69" s="105"/>
    </row>
    <row r="70" spans="3:10" s="102" customFormat="1" ht="21" customHeight="1" thickTop="1" thickBot="1">
      <c r="C70" s="644"/>
      <c r="D70" s="455"/>
      <c r="E70" s="171"/>
      <c r="F70" s="174"/>
      <c r="G70" s="862"/>
      <c r="I70" s="390" t="s">
        <v>39</v>
      </c>
      <c r="J70" s="105"/>
    </row>
    <row r="71" spans="3:10" s="102" customFormat="1" ht="21" customHeight="1" thickTop="1">
      <c r="C71" s="644"/>
      <c r="D71" s="455"/>
      <c r="G71" s="450" t="s">
        <v>74</v>
      </c>
      <c r="J71" s="502" t="str">
        <f>'jobinfo(2)'!$C$51</f>
        <v>OH25 ANITA @GERTRUDE</v>
      </c>
    </row>
    <row r="72" spans="3:10" s="102" customFormat="1" ht="21" customHeight="1" thickBot="1">
      <c r="C72" s="644"/>
      <c r="D72" s="455"/>
      <c r="G72" s="449" t="s">
        <v>75</v>
      </c>
      <c r="J72" s="503" t="str">
        <f>'jobinfo(2)'!$C$1</f>
        <v>THOMAS, ANITA</v>
      </c>
    </row>
    <row r="73" spans="3:10" s="102" customFormat="1" ht="21" customHeight="1" thickTop="1" thickBot="1">
      <c r="C73" s="644"/>
      <c r="D73" s="455"/>
      <c r="G73" s="858" t="s">
        <v>76</v>
      </c>
      <c r="H73" s="496"/>
      <c r="I73" s="113" t="s">
        <v>77</v>
      </c>
      <c r="J73" s="504" t="str">
        <f>'jobinfo(2)'!$C$2</f>
        <v>6600 GERTRUDE</v>
      </c>
    </row>
    <row r="74" spans="3:10" s="102" customFormat="1" ht="21" customHeight="1" thickTop="1" thickBot="1">
      <c r="C74" s="644"/>
      <c r="D74" s="455"/>
      <c r="E74" s="497"/>
      <c r="G74" s="858"/>
      <c r="I74" s="111" t="s">
        <v>78</v>
      </c>
      <c r="J74" s="505"/>
    </row>
    <row r="75" spans="3:10" s="102" customFormat="1" ht="21" customHeight="1" thickTop="1">
      <c r="C75" s="644"/>
      <c r="D75" s="455"/>
      <c r="G75" s="858"/>
      <c r="I75" s="102" t="s">
        <v>79</v>
      </c>
      <c r="J75" s="504" t="str">
        <f>'jobinfo(2)'!$C$4</f>
        <v>A@EM</v>
      </c>
    </row>
    <row r="76" spans="3:10" s="102" customFormat="1" ht="21" customHeight="1">
      <c r="C76" s="644"/>
      <c r="D76" s="455"/>
      <c r="G76" s="858"/>
      <c r="J76" s="504" t="str">
        <f>'jobinfo(2)'!$C$5</f>
        <v>(216) 315-2040</v>
      </c>
    </row>
    <row r="77" spans="3:10" s="102" customFormat="1" ht="21" customHeight="1">
      <c r="C77" s="644"/>
      <c r="D77" s="455"/>
      <c r="G77" s="481"/>
      <c r="I77" s="396" t="s">
        <v>80</v>
      </c>
      <c r="J77" s="506"/>
    </row>
    <row r="78" spans="3:10" s="102" customFormat="1" ht="21" customHeight="1">
      <c r="C78" s="644"/>
      <c r="D78" s="455"/>
      <c r="G78" s="855" t="s">
        <v>81</v>
      </c>
      <c r="I78" s="461" t="s">
        <v>82</v>
      </c>
      <c r="J78" s="507" t="str">
        <f>'jobinfo(2)'!$C$27</f>
        <v>CLM</v>
      </c>
    </row>
    <row r="79" spans="3:10" s="102" customFormat="1" ht="21" customHeight="1">
      <c r="C79" s="644"/>
      <c r="D79" s="455"/>
      <c r="G79" s="855"/>
      <c r="I79" s="461" t="s">
        <v>83</v>
      </c>
      <c r="J79" s="504" t="str">
        <f>'jobinfo(2)'!$C$11</f>
        <v xml:space="preserve">Water Damage=WTR </v>
      </c>
    </row>
    <row r="80" spans="3:10" s="102" customFormat="1" ht="21" customHeight="1">
      <c r="C80" s="644"/>
      <c r="D80" s="455"/>
      <c r="G80" s="855"/>
      <c r="I80" s="461" t="s">
        <v>84</v>
      </c>
      <c r="J80" s="504" t="str">
        <f>'jobinfo(2)'!$C$12</f>
        <v>Friday, September 12, 2025</v>
      </c>
    </row>
    <row r="81" spans="3:10" s="102" customFormat="1" ht="21" customHeight="1">
      <c r="C81" s="644"/>
      <c r="D81" s="455"/>
      <c r="G81" s="855"/>
      <c r="I81" s="483" t="s">
        <v>85</v>
      </c>
      <c r="J81" s="504" t="str">
        <f>'jobinfo(2)'!$C$13</f>
        <v>interior repairs LVL1</v>
      </c>
    </row>
    <row r="82" spans="3:10" s="102" customFormat="1" ht="21" customHeight="1">
      <c r="C82" s="644"/>
      <c r="D82" s="455"/>
      <c r="G82" s="855"/>
      <c r="I82" s="461" t="s">
        <v>86</v>
      </c>
      <c r="J82" s="504" t="str">
        <f>'jobinfo(2)'!$C$14</f>
        <v>interior repairs LVL2</v>
      </c>
    </row>
    <row r="83" spans="3:10" s="102" customFormat="1" ht="21" customHeight="1">
      <c r="C83" s="644"/>
      <c r="D83" s="455"/>
      <c r="G83" s="855"/>
      <c r="I83" s="499" t="s">
        <v>87</v>
      </c>
      <c r="J83" s="504" t="str">
        <f>'jobinfo(2)'!$C$15</f>
        <v>interior repairs LVL13</v>
      </c>
    </row>
    <row r="84" spans="3:10" s="102" customFormat="1" ht="21" customHeight="1">
      <c r="C84" s="644"/>
      <c r="D84" s="455"/>
      <c r="G84" s="103"/>
      <c r="I84" s="102" t="s">
        <v>88</v>
      </c>
      <c r="J84" s="501"/>
    </row>
    <row r="85" spans="3:10" s="102" customFormat="1" ht="21" customHeight="1" thickBot="1">
      <c r="C85" s="644"/>
      <c r="D85" s="455"/>
      <c r="G85" s="103"/>
      <c r="I85" s="102" t="s">
        <v>89</v>
      </c>
      <c r="J85" s="501"/>
    </row>
    <row r="86" spans="3:10" s="102" customFormat="1" ht="21" customHeight="1" thickTop="1" thickBot="1">
      <c r="C86" s="644"/>
      <c r="D86" s="455"/>
      <c r="G86" s="103"/>
      <c r="I86" s="500" t="s">
        <v>90</v>
      </c>
    </row>
    <row r="87" spans="3:10" s="102" customFormat="1" ht="21" customHeight="1" thickTop="1">
      <c r="C87" s="644"/>
      <c r="D87" s="455"/>
      <c r="G87" s="103"/>
    </row>
    <row r="88" spans="3:10" s="102" customFormat="1" ht="21" customHeight="1" thickBot="1">
      <c r="C88" s="644"/>
      <c r="D88" s="455"/>
      <c r="G88" s="103"/>
      <c r="I88" s="111" t="s">
        <v>91</v>
      </c>
    </row>
    <row r="89" spans="3:10" s="102" customFormat="1" ht="21" customHeight="1" thickTop="1" thickBot="1">
      <c r="C89" s="644"/>
      <c r="D89" s="455"/>
      <c r="G89" s="103"/>
      <c r="I89" s="480" t="s">
        <v>92</v>
      </c>
    </row>
    <row r="90" spans="3:10" s="102" customFormat="1" ht="21" customHeight="1" thickTop="1" thickBot="1">
      <c r="C90" s="644"/>
      <c r="D90" s="455"/>
      <c r="G90" s="103"/>
      <c r="I90" s="479" t="s">
        <v>31</v>
      </c>
    </row>
    <row r="91" spans="3:10" s="102" customFormat="1" ht="21" customHeight="1" thickTop="1">
      <c r="C91" s="644"/>
      <c r="D91" s="455"/>
      <c r="G91" s="458"/>
      <c r="H91" s="459"/>
      <c r="I91" s="459"/>
    </row>
    <row r="92" spans="3:10" s="102" customFormat="1" ht="21" customHeight="1">
      <c r="C92" s="644"/>
      <c r="D92" s="455"/>
      <c r="G92" s="103"/>
      <c r="I92" s="102" t="s">
        <v>94</v>
      </c>
    </row>
    <row r="93" spans="3:10" s="102" customFormat="1" ht="21" customHeight="1">
      <c r="C93" s="644"/>
      <c r="D93" s="455"/>
      <c r="G93" s="103"/>
      <c r="I93" s="102" t="s">
        <v>95</v>
      </c>
    </row>
    <row r="94" spans="3:10" s="102" customFormat="1" ht="21" customHeight="1">
      <c r="C94" s="644"/>
      <c r="D94" s="455"/>
      <c r="G94" s="103"/>
      <c r="I94" s="102" t="s">
        <v>96</v>
      </c>
    </row>
    <row r="95" spans="3:10" s="102" customFormat="1" ht="21" customHeight="1">
      <c r="C95" s="644"/>
      <c r="D95" s="455"/>
      <c r="G95" s="458"/>
      <c r="H95" s="459"/>
      <c r="I95" s="459"/>
    </row>
    <row r="96" spans="3:10" s="102" customFormat="1" ht="21" customHeight="1">
      <c r="C96" s="644"/>
      <c r="D96" s="455"/>
      <c r="G96" s="103"/>
      <c r="I96" s="452" t="s">
        <v>70</v>
      </c>
    </row>
    <row r="97" spans="1:10" s="102" customFormat="1" ht="21" customHeight="1">
      <c r="C97" s="644"/>
      <c r="D97" s="455"/>
      <c r="G97" s="856" t="s">
        <v>97</v>
      </c>
      <c r="H97" s="856"/>
      <c r="I97" s="856"/>
      <c r="J97" s="856"/>
    </row>
    <row r="98" spans="1:10" s="102" customFormat="1" ht="21" customHeight="1">
      <c r="C98" s="644"/>
      <c r="D98" s="455"/>
      <c r="G98" s="478" t="s">
        <v>98</v>
      </c>
      <c r="H98" s="811"/>
      <c r="I98" s="477"/>
      <c r="J98" s="811"/>
    </row>
    <row r="99" spans="1:10" s="102" customFormat="1" ht="21" customHeight="1">
      <c r="C99" s="644"/>
      <c r="D99" s="455"/>
      <c r="G99" s="873" t="s">
        <v>99</v>
      </c>
      <c r="H99" s="873"/>
      <c r="I99" s="873"/>
      <c r="J99" s="873"/>
    </row>
    <row r="100" spans="1:10" s="102" customFormat="1" ht="21" customHeight="1">
      <c r="A100" s="103"/>
      <c r="B100" s="470"/>
      <c r="C100" s="644"/>
      <c r="D100" s="455"/>
    </row>
    <row r="101" spans="1:10" s="102" customFormat="1" ht="21" customHeight="1">
      <c r="A101" s="103"/>
      <c r="B101" s="470"/>
      <c r="C101" s="644"/>
      <c r="D101" s="455"/>
    </row>
    <row r="102" spans="1:10" s="102" customFormat="1" ht="21" customHeight="1">
      <c r="A102" s="103"/>
      <c r="B102" s="470"/>
      <c r="C102" s="644"/>
      <c r="D102" s="455"/>
    </row>
    <row r="103" spans="1:10" s="102" customFormat="1" ht="21" customHeight="1">
      <c r="A103" s="103"/>
      <c r="B103" s="470"/>
      <c r="C103" s="644"/>
      <c r="D103" s="455"/>
    </row>
    <row r="104" spans="1:10" s="102" customFormat="1" ht="21" customHeight="1">
      <c r="A104" s="103"/>
      <c r="B104" s="470"/>
      <c r="C104" s="644"/>
      <c r="D104" s="455"/>
    </row>
    <row r="105" spans="1:10" s="102" customFormat="1" ht="21" customHeight="1">
      <c r="A105" s="103"/>
      <c r="B105" s="470"/>
      <c r="C105" s="644"/>
      <c r="D105" s="455"/>
    </row>
    <row r="106" spans="1:10" s="102" customFormat="1" ht="21" customHeight="1">
      <c r="A106" s="103"/>
      <c r="B106" s="470"/>
      <c r="C106" s="644"/>
      <c r="D106" s="455"/>
    </row>
    <row r="107" spans="1:10" s="102" customFormat="1" ht="21" customHeight="1">
      <c r="A107" s="103"/>
      <c r="B107" s="470"/>
      <c r="C107" s="644"/>
      <c r="D107" s="455"/>
    </row>
    <row r="108" spans="1:10" s="102" customFormat="1" ht="21" customHeight="1">
      <c r="A108" s="103"/>
      <c r="B108" s="470"/>
      <c r="C108" s="644"/>
      <c r="D108" s="455"/>
    </row>
    <row r="109" spans="1:10" s="102" customFormat="1" ht="21" customHeight="1">
      <c r="A109" s="103"/>
      <c r="B109" s="470"/>
      <c r="C109" s="644"/>
      <c r="D109" s="455"/>
    </row>
    <row r="110" spans="1:10" s="102" customFormat="1" ht="21" customHeight="1">
      <c r="A110" s="103"/>
      <c r="B110" s="470"/>
      <c r="C110" s="644"/>
      <c r="D110" s="455"/>
    </row>
    <row r="111" spans="1:10" s="102" customFormat="1" ht="21" customHeight="1">
      <c r="A111" s="103"/>
      <c r="B111" s="470"/>
      <c r="C111" s="644"/>
      <c r="D111" s="455"/>
    </row>
    <row r="112" spans="1:10" s="102" customFormat="1" ht="21" customHeight="1">
      <c r="A112" s="103"/>
      <c r="B112" s="470"/>
      <c r="C112" s="644"/>
      <c r="D112" s="455"/>
    </row>
    <row r="113" spans="1:4" s="102" customFormat="1" ht="21" customHeight="1">
      <c r="A113" s="103"/>
      <c r="B113" s="470"/>
      <c r="C113" s="644"/>
      <c r="D113" s="455"/>
    </row>
    <row r="114" spans="1:4" s="102" customFormat="1" ht="21" customHeight="1">
      <c r="A114" s="103"/>
      <c r="B114" s="470"/>
      <c r="C114" s="644"/>
      <c r="D114" s="455"/>
    </row>
    <row r="115" spans="1:4" s="102" customFormat="1" ht="21" customHeight="1">
      <c r="A115" s="103"/>
      <c r="B115" s="470"/>
      <c r="C115" s="644"/>
      <c r="D115" s="455"/>
    </row>
    <row r="116" spans="1:4" s="102" customFormat="1" ht="21" customHeight="1">
      <c r="A116" s="103"/>
      <c r="B116" s="470"/>
      <c r="C116" s="644"/>
      <c r="D116" s="455"/>
    </row>
    <row r="117" spans="1:4" s="102" customFormat="1" ht="21" customHeight="1">
      <c r="A117" s="103"/>
      <c r="B117" s="470"/>
      <c r="C117" s="644"/>
      <c r="D117" s="455"/>
    </row>
    <row r="118" spans="1:4" s="102" customFormat="1" ht="21" customHeight="1">
      <c r="A118" s="103"/>
      <c r="B118" s="470"/>
      <c r="C118" s="644"/>
      <c r="D118" s="455"/>
    </row>
    <row r="119" spans="1:4" s="102" customFormat="1" ht="21" customHeight="1">
      <c r="A119" s="103"/>
      <c r="B119" s="470"/>
      <c r="C119" s="644"/>
      <c r="D119" s="455"/>
    </row>
    <row r="120" spans="1:4" s="102" customFormat="1" ht="21" customHeight="1">
      <c r="A120" s="103"/>
      <c r="B120" s="470"/>
      <c r="C120" s="644"/>
      <c r="D120" s="455"/>
    </row>
    <row r="121" spans="1:4" s="102" customFormat="1" ht="21" customHeight="1">
      <c r="C121" s="644"/>
      <c r="D121" s="455"/>
    </row>
    <row r="122" spans="1:4" s="102" customFormat="1" ht="21" customHeight="1">
      <c r="C122" s="644"/>
      <c r="D122" s="455"/>
    </row>
    <row r="123" spans="1:4" s="102" customFormat="1" ht="21" customHeight="1">
      <c r="C123" s="644"/>
      <c r="D123" s="455"/>
    </row>
    <row r="124" spans="1:4" s="102" customFormat="1" ht="21" customHeight="1">
      <c r="C124" s="644"/>
      <c r="D124" s="455"/>
    </row>
    <row r="125" spans="1:4" s="102" customFormat="1" ht="21" customHeight="1">
      <c r="C125" s="644"/>
      <c r="D125" s="455"/>
    </row>
    <row r="126" spans="1:4" s="102" customFormat="1" ht="21" customHeight="1">
      <c r="C126" s="644"/>
      <c r="D126" s="455"/>
    </row>
    <row r="127" spans="1:4" s="102" customFormat="1" ht="21" customHeight="1">
      <c r="C127" s="644"/>
      <c r="D127" s="455"/>
    </row>
    <row r="128" spans="1:4" s="102" customFormat="1" ht="21" customHeight="1">
      <c r="C128" s="644"/>
      <c r="D128" s="455"/>
    </row>
    <row r="129" spans="3:4" s="102" customFormat="1" ht="21" customHeight="1">
      <c r="C129" s="644"/>
      <c r="D129" s="455"/>
    </row>
    <row r="130" spans="3:4" s="102" customFormat="1" ht="21" customHeight="1">
      <c r="C130" s="644"/>
      <c r="D130" s="455"/>
    </row>
    <row r="134" spans="3:4" s="102" customFormat="1" ht="21" customHeight="1">
      <c r="C134" s="644"/>
      <c r="D134" s="455"/>
    </row>
    <row r="135" spans="3:4" s="102" customFormat="1" ht="21" customHeight="1">
      <c r="C135" s="644"/>
      <c r="D135" s="455"/>
    </row>
    <row r="136" spans="3:4" s="102" customFormat="1" ht="21" customHeight="1">
      <c r="C136" s="644"/>
      <c r="D136" s="455"/>
    </row>
    <row r="137" spans="3:4" s="102" customFormat="1" ht="21" customHeight="1">
      <c r="C137" s="644"/>
      <c r="D137" s="455"/>
    </row>
    <row r="138" spans="3:4" s="102" customFormat="1" ht="21" customHeight="1">
      <c r="C138" s="644"/>
      <c r="D138" s="455"/>
    </row>
    <row r="139" spans="3:4" s="102" customFormat="1" ht="21" customHeight="1">
      <c r="C139" s="644"/>
      <c r="D139" s="455"/>
    </row>
  </sheetData>
  <mergeCells count="12">
    <mergeCell ref="G99:J99"/>
    <mergeCell ref="G61:G63"/>
    <mergeCell ref="G68:G70"/>
    <mergeCell ref="G73:G76"/>
    <mergeCell ref="G78:G83"/>
    <mergeCell ref="G97:J97"/>
    <mergeCell ref="D1:D2"/>
    <mergeCell ref="D4:D5"/>
    <mergeCell ref="D22:D23"/>
    <mergeCell ref="D24:D30"/>
    <mergeCell ref="D15:D17"/>
    <mergeCell ref="D10:D11"/>
  </mergeCells>
  <printOptions gridLines="1"/>
  <pageMargins left="0.26" right="0.17" top="0.19" bottom="0.38" header="0.17" footer="0.16"/>
  <pageSetup orientation="portrait" r:id="rId1"/>
  <headerFooter>
    <oddFooter>&amp;LPage@  &amp;P  &amp;D   &amp;T&amp;C&amp;A&amp;R&amp;F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C4B2C-AD01-46F8-9DC5-2B34BFB32745}">
  <sheetPr codeName="Sheet9"/>
  <dimension ref="A1:X407"/>
  <sheetViews>
    <sheetView topLeftCell="A45" zoomScaleNormal="100" zoomScaleSheetLayoutView="28" workbookViewId="0">
      <selection activeCell="C70" sqref="C70:C71"/>
    </sheetView>
  </sheetViews>
  <sheetFormatPr defaultColWidth="8.69921875" defaultRowHeight="22.2" customHeight="1"/>
  <cols>
    <col min="1" max="1" width="5.69921875" style="271" customWidth="1"/>
    <col min="2" max="2" width="19.69921875" style="424" customWidth="1"/>
    <col min="3" max="3" width="24.8984375" customWidth="1"/>
    <col min="4" max="4" width="5.69921875" style="211" customWidth="1"/>
    <col min="5" max="5" width="5.5" style="211" customWidth="1"/>
    <col min="6" max="6" width="6.69921875" style="211" customWidth="1"/>
    <col min="7" max="9" width="5.19921875" style="211" customWidth="1"/>
    <col min="10" max="10" width="6.09765625" style="211" customWidth="1"/>
    <col min="11" max="12" width="8" style="211" customWidth="1"/>
    <col min="13" max="13" width="20.3984375" style="25" customWidth="1"/>
    <col min="14" max="14" width="32.5" style="2" customWidth="1"/>
    <col min="15" max="15" width="21" style="2" customWidth="1"/>
    <col min="16" max="16" width="13.09765625" style="2" customWidth="1"/>
    <col min="17" max="17" width="36.69921875" customWidth="1"/>
    <col min="18" max="18" width="38.09765625" bestFit="1" customWidth="1"/>
    <col min="19" max="19" width="31.69921875" bestFit="1" customWidth="1"/>
    <col min="20" max="20" width="34.09765625" customWidth="1"/>
    <col min="21" max="21" width="31" customWidth="1"/>
  </cols>
  <sheetData>
    <row r="1" spans="1:20" ht="22.2" customHeight="1" thickTop="1">
      <c r="A1" s="884" t="s">
        <v>145</v>
      </c>
      <c r="B1" s="584" t="s">
        <v>146</v>
      </c>
      <c r="C1" s="716" t="s">
        <v>1716</v>
      </c>
      <c r="D1" s="257"/>
      <c r="E1" s="226"/>
      <c r="F1" s="257"/>
      <c r="G1" s="257"/>
      <c r="H1" s="257"/>
      <c r="I1" s="257"/>
      <c r="J1" s="257"/>
      <c r="K1" s="257"/>
      <c r="L1" s="257"/>
      <c r="M1" s="24" t="s">
        <v>147</v>
      </c>
      <c r="N1" s="155"/>
      <c r="Q1" t="s">
        <v>148</v>
      </c>
    </row>
    <row r="2" spans="1:20" ht="22.2" customHeight="1">
      <c r="A2" s="885"/>
      <c r="B2" s="585" t="s">
        <v>149</v>
      </c>
      <c r="C2" s="719" t="s">
        <v>1717</v>
      </c>
      <c r="D2" s="226"/>
      <c r="E2" s="257"/>
      <c r="F2" s="226"/>
      <c r="G2" s="226"/>
      <c r="H2" s="226"/>
      <c r="I2" s="226"/>
      <c r="J2" s="226"/>
      <c r="K2" s="226"/>
      <c r="L2" s="226"/>
      <c r="M2" s="886" t="s">
        <v>150</v>
      </c>
      <c r="N2" s="1" t="s">
        <v>151</v>
      </c>
      <c r="Q2" s="13" t="s">
        <v>152</v>
      </c>
    </row>
    <row r="3" spans="1:20" ht="22.2" customHeight="1">
      <c r="A3" s="885"/>
      <c r="B3" s="586" t="s">
        <v>153</v>
      </c>
      <c r="C3" s="139" t="s">
        <v>408</v>
      </c>
      <c r="D3" s="257"/>
      <c r="E3" s="226"/>
      <c r="F3" s="257"/>
      <c r="G3" s="257"/>
      <c r="H3" s="257"/>
      <c r="I3" s="257"/>
      <c r="J3" s="257"/>
      <c r="K3" s="257"/>
      <c r="L3" s="257"/>
      <c r="M3" s="886"/>
      <c r="N3" s="1"/>
      <c r="Q3" t="s">
        <v>154</v>
      </c>
    </row>
    <row r="4" spans="1:20" ht="22.2" customHeight="1">
      <c r="A4" s="885"/>
      <c r="B4" s="585" t="s">
        <v>155</v>
      </c>
      <c r="C4" s="770" t="s">
        <v>1718</v>
      </c>
      <c r="D4" s="226"/>
      <c r="E4" s="257"/>
      <c r="F4" s="226"/>
      <c r="G4" s="226"/>
      <c r="H4" s="226"/>
      <c r="I4" s="226"/>
      <c r="J4" s="226"/>
      <c r="K4" s="226"/>
      <c r="L4" s="226"/>
      <c r="M4" s="886"/>
      <c r="N4" s="1"/>
      <c r="Q4" t="s">
        <v>156</v>
      </c>
      <c r="R4" s="887"/>
      <c r="S4" s="888"/>
      <c r="T4" s="877"/>
    </row>
    <row r="5" spans="1:20" ht="22.2" customHeight="1">
      <c r="A5" s="885"/>
      <c r="B5" s="587" t="s">
        <v>157</v>
      </c>
      <c r="C5" s="139" t="s">
        <v>1719</v>
      </c>
      <c r="D5" s="257"/>
      <c r="E5" s="226"/>
      <c r="F5" s="257"/>
      <c r="G5" s="257"/>
      <c r="H5" s="257"/>
      <c r="I5" s="257"/>
      <c r="J5" s="257"/>
      <c r="K5" s="257"/>
      <c r="L5" s="257"/>
      <c r="M5" s="886"/>
      <c r="N5" s="1"/>
      <c r="R5" s="887"/>
      <c r="S5" s="888"/>
      <c r="T5" s="877"/>
    </row>
    <row r="6" spans="1:20" ht="22.2" customHeight="1">
      <c r="A6" s="885"/>
      <c r="B6" s="588" t="s">
        <v>158</v>
      </c>
      <c r="C6" s="139"/>
      <c r="D6" s="226"/>
      <c r="E6" s="257"/>
      <c r="F6" s="226"/>
      <c r="G6" s="226"/>
      <c r="H6" s="226"/>
      <c r="I6" s="226"/>
      <c r="J6" s="226"/>
      <c r="K6" s="226"/>
      <c r="L6" s="226"/>
      <c r="M6" s="886"/>
      <c r="N6" s="1"/>
      <c r="Q6" s="18"/>
      <c r="T6" s="877"/>
    </row>
    <row r="7" spans="1:20" ht="22.2" customHeight="1">
      <c r="A7" s="885"/>
      <c r="B7" s="589" t="s">
        <v>160</v>
      </c>
      <c r="C7" s="139"/>
      <c r="D7" s="226"/>
      <c r="E7" s="257"/>
      <c r="F7" s="226"/>
      <c r="G7" s="226"/>
      <c r="H7" s="226"/>
      <c r="I7" s="226"/>
      <c r="J7" s="226"/>
      <c r="K7" s="226"/>
      <c r="L7" s="226"/>
      <c r="M7" s="886"/>
      <c r="N7" s="1"/>
      <c r="Q7" s="16" t="s">
        <v>161</v>
      </c>
      <c r="T7" s="877"/>
    </row>
    <row r="8" spans="1:20" ht="22.2" customHeight="1">
      <c r="A8" s="885"/>
      <c r="B8" s="590" t="s">
        <v>162</v>
      </c>
      <c r="C8" s="139"/>
      <c r="D8" s="257"/>
      <c r="E8" s="226"/>
      <c r="F8" s="257"/>
      <c r="G8" s="257"/>
      <c r="H8" s="257"/>
      <c r="I8" s="257"/>
      <c r="J8" s="257"/>
      <c r="K8" s="257"/>
      <c r="L8" s="257"/>
      <c r="M8" s="886"/>
      <c r="N8" s="1"/>
      <c r="Q8" s="17" t="s">
        <v>163</v>
      </c>
    </row>
    <row r="9" spans="1:20" ht="22.2" customHeight="1">
      <c r="A9" s="885"/>
      <c r="B9" s="591" t="s">
        <v>164</v>
      </c>
      <c r="C9" s="139"/>
      <c r="D9" s="226"/>
      <c r="E9" s="257"/>
      <c r="F9" s="226"/>
      <c r="G9" s="226"/>
      <c r="H9" s="226"/>
      <c r="I9" s="226"/>
      <c r="J9" s="226"/>
      <c r="K9" s="226"/>
      <c r="L9" s="226"/>
      <c r="M9" s="886"/>
      <c r="N9" s="15"/>
    </row>
    <row r="10" spans="1:20" ht="22.2" customHeight="1">
      <c r="A10" s="885"/>
      <c r="B10" s="590" t="s">
        <v>165</v>
      </c>
      <c r="C10" s="139"/>
      <c r="D10" s="257"/>
      <c r="E10" s="226"/>
      <c r="F10" s="257"/>
      <c r="G10" s="257"/>
      <c r="H10" s="257"/>
      <c r="I10" s="257"/>
      <c r="J10" s="257"/>
      <c r="K10" s="257"/>
      <c r="L10" s="257"/>
      <c r="M10" s="886"/>
      <c r="N10" s="15"/>
    </row>
    <row r="11" spans="1:20" ht="22.2" customHeight="1">
      <c r="A11" s="878" t="s">
        <v>166</v>
      </c>
      <c r="B11" s="592" t="s">
        <v>167</v>
      </c>
      <c r="C11" s="139" t="s">
        <v>169</v>
      </c>
      <c r="D11" s="25"/>
      <c r="E11" s="25"/>
      <c r="F11" s="25"/>
      <c r="G11" s="25"/>
      <c r="H11" s="25"/>
      <c r="I11" s="25"/>
      <c r="J11" s="25"/>
      <c r="K11" s="25"/>
      <c r="L11" s="25"/>
      <c r="M11" s="25" t="s">
        <v>168</v>
      </c>
      <c r="N11" s="20" t="s">
        <v>169</v>
      </c>
      <c r="O11" s="23" t="s">
        <v>170</v>
      </c>
      <c r="P11" s="20" t="s">
        <v>171</v>
      </c>
      <c r="Q11" s="20" t="s">
        <v>172</v>
      </c>
    </row>
    <row r="12" spans="1:20" ht="22.2" customHeight="1">
      <c r="A12" s="878"/>
      <c r="B12" s="593" t="s">
        <v>173</v>
      </c>
      <c r="C12" s="711" t="s">
        <v>1720</v>
      </c>
      <c r="D12" s="257"/>
      <c r="E12" s="226"/>
      <c r="F12" s="257"/>
      <c r="G12" s="257"/>
      <c r="H12" s="257"/>
      <c r="I12" s="257"/>
      <c r="J12" s="257"/>
      <c r="K12" s="257"/>
      <c r="L12" s="257"/>
      <c r="M12" s="26" t="s">
        <v>174</v>
      </c>
    </row>
    <row r="13" spans="1:20" ht="22.2" customHeight="1">
      <c r="A13" s="878"/>
      <c r="B13" s="594" t="s">
        <v>175</v>
      </c>
      <c r="C13" s="43" t="s">
        <v>180</v>
      </c>
      <c r="D13" s="226"/>
      <c r="E13" s="257"/>
      <c r="F13" s="226"/>
      <c r="G13" s="226"/>
      <c r="H13" s="226"/>
      <c r="I13" s="226"/>
      <c r="J13" s="226"/>
      <c r="K13" s="226"/>
      <c r="L13" s="226"/>
      <c r="M13" s="21" t="s">
        <v>177</v>
      </c>
      <c r="N13" s="7"/>
      <c r="O13" s="21" t="s">
        <v>178</v>
      </c>
    </row>
    <row r="14" spans="1:20" ht="22.2" customHeight="1">
      <c r="A14" s="878"/>
      <c r="B14" s="593" t="s">
        <v>179</v>
      </c>
      <c r="C14" s="43" t="s">
        <v>176</v>
      </c>
      <c r="D14" s="257"/>
      <c r="E14" s="226"/>
      <c r="F14" s="257"/>
      <c r="G14" s="257"/>
      <c r="H14" s="257"/>
      <c r="I14" s="257"/>
      <c r="J14" s="257"/>
      <c r="K14" s="257"/>
      <c r="L14" s="257"/>
      <c r="M14" s="42" t="s">
        <v>181</v>
      </c>
      <c r="N14" s="7"/>
      <c r="O14" s="21" t="s">
        <v>182</v>
      </c>
    </row>
    <row r="15" spans="1:20" ht="22.2" customHeight="1">
      <c r="A15" s="878"/>
      <c r="B15" s="594" t="s">
        <v>183</v>
      </c>
      <c r="C15" s="43" t="s">
        <v>1721</v>
      </c>
      <c r="D15" s="257"/>
      <c r="E15" s="226"/>
      <c r="F15" s="257"/>
      <c r="G15" s="257"/>
      <c r="H15" s="257"/>
      <c r="I15" s="257"/>
      <c r="J15" s="257"/>
      <c r="K15" s="257"/>
      <c r="L15" s="257"/>
      <c r="M15" s="42" t="s">
        <v>185</v>
      </c>
      <c r="N15" s="7"/>
      <c r="O15" s="21" t="s">
        <v>186</v>
      </c>
    </row>
    <row r="16" spans="1:20" ht="22.2" customHeight="1">
      <c r="A16" s="878"/>
      <c r="B16" s="595" t="s">
        <v>187</v>
      </c>
      <c r="C16" s="139" t="s">
        <v>8</v>
      </c>
      <c r="D16" s="226"/>
      <c r="E16" s="257"/>
      <c r="F16" s="226"/>
      <c r="G16" s="226"/>
      <c r="H16" s="226"/>
      <c r="I16" s="226"/>
      <c r="J16" s="226"/>
      <c r="K16" s="226"/>
      <c r="L16" s="226"/>
      <c r="M16" s="25" t="s">
        <v>8</v>
      </c>
    </row>
    <row r="17" spans="1:17" ht="22.2" customHeight="1">
      <c r="A17" s="878"/>
      <c r="B17" s="596" t="s">
        <v>188</v>
      </c>
      <c r="C17" s="139" t="s">
        <v>8</v>
      </c>
      <c r="D17" s="257"/>
      <c r="E17" s="226"/>
      <c r="F17" s="257"/>
      <c r="G17" s="257"/>
      <c r="H17" s="257"/>
      <c r="I17" s="257"/>
      <c r="J17" s="257"/>
      <c r="K17" s="257"/>
      <c r="L17" s="257"/>
      <c r="M17" s="25" t="s">
        <v>8</v>
      </c>
      <c r="Q17" s="2"/>
    </row>
    <row r="18" spans="1:17" ht="22.2" customHeight="1">
      <c r="A18" s="878"/>
      <c r="B18" s="597" t="s">
        <v>189</v>
      </c>
      <c r="C18" s="139" t="s">
        <v>33</v>
      </c>
      <c r="D18" s="226"/>
      <c r="E18" s="257"/>
      <c r="F18" s="226"/>
      <c r="G18" s="226"/>
      <c r="H18" s="226"/>
      <c r="I18" s="226"/>
      <c r="J18" s="226"/>
      <c r="K18" s="226"/>
      <c r="L18" s="226"/>
      <c r="M18" s="25" t="s">
        <v>8</v>
      </c>
      <c r="Q18" s="2"/>
    </row>
    <row r="19" spans="1:17" ht="22.2" customHeight="1">
      <c r="A19" s="890" t="s">
        <v>190</v>
      </c>
      <c r="B19" s="598" t="s">
        <v>191</v>
      </c>
      <c r="C19" s="139" t="s">
        <v>8</v>
      </c>
      <c r="D19" s="257"/>
      <c r="E19" s="226"/>
      <c r="F19" s="257"/>
      <c r="G19" s="257"/>
      <c r="H19" s="257"/>
      <c r="I19" s="257"/>
      <c r="J19" s="257"/>
      <c r="K19" s="257"/>
      <c r="L19" s="257"/>
      <c r="M19" s="25" t="s">
        <v>8</v>
      </c>
      <c r="Q19" s="2"/>
    </row>
    <row r="20" spans="1:17" ht="22.2" customHeight="1">
      <c r="A20" s="890"/>
      <c r="B20" s="599" t="s">
        <v>192</v>
      </c>
      <c r="C20" s="139" t="s">
        <v>8</v>
      </c>
      <c r="D20" s="226"/>
      <c r="E20" s="226"/>
      <c r="F20" s="226"/>
      <c r="G20" s="226"/>
      <c r="H20" s="226"/>
      <c r="I20" s="226"/>
      <c r="J20" s="226"/>
      <c r="K20" s="226"/>
      <c r="L20" s="226"/>
      <c r="M20" s="25" t="s">
        <v>8</v>
      </c>
      <c r="Q20" s="2"/>
    </row>
    <row r="21" spans="1:17" ht="22.2" customHeight="1">
      <c r="A21" s="890"/>
      <c r="B21" s="600" t="s">
        <v>193</v>
      </c>
      <c r="C21" s="139">
        <v>1920</v>
      </c>
      <c r="D21" s="2"/>
      <c r="E21" s="2"/>
      <c r="F21" s="2"/>
      <c r="G21" s="2"/>
      <c r="H21" s="2"/>
      <c r="I21" s="2"/>
      <c r="J21" s="2"/>
      <c r="K21" s="2"/>
      <c r="L21" s="2"/>
      <c r="M21" s="25" t="s">
        <v>159</v>
      </c>
      <c r="Q21" s="2"/>
    </row>
    <row r="22" spans="1:17" ht="22.2" customHeight="1">
      <c r="A22" s="890"/>
      <c r="B22" s="601" t="s">
        <v>194</v>
      </c>
      <c r="C22" s="711">
        <v>45836</v>
      </c>
      <c r="D22" s="257"/>
      <c r="E22" s="226"/>
      <c r="F22" s="257"/>
      <c r="G22" s="257"/>
      <c r="H22" s="257"/>
      <c r="I22" s="257"/>
      <c r="J22" s="257"/>
      <c r="K22" s="257"/>
      <c r="L22" s="257"/>
      <c r="M22" s="25" t="s">
        <v>159</v>
      </c>
      <c r="N22" s="2" t="s">
        <v>195</v>
      </c>
      <c r="O22" s="2" t="s">
        <v>196</v>
      </c>
      <c r="Q22" s="2"/>
    </row>
    <row r="23" spans="1:17" ht="22.2" customHeight="1">
      <c r="A23" s="268"/>
      <c r="B23" s="590" t="s">
        <v>197</v>
      </c>
      <c r="C23" s="139" t="s">
        <v>159</v>
      </c>
      <c r="D23" s="226"/>
      <c r="E23" s="257"/>
      <c r="F23" s="226"/>
      <c r="G23" s="226"/>
      <c r="H23" s="226"/>
      <c r="I23" s="226"/>
      <c r="J23" s="226"/>
      <c r="K23" s="226"/>
      <c r="L23" s="226"/>
      <c r="M23" s="27" t="s">
        <v>198</v>
      </c>
      <c r="Q23" s="2"/>
    </row>
    <row r="24" spans="1:17" ht="22.2" customHeight="1">
      <c r="A24" s="268"/>
      <c r="B24" s="600" t="s">
        <v>199</v>
      </c>
      <c r="C24" s="139" t="s">
        <v>159</v>
      </c>
      <c r="D24" s="257"/>
      <c r="E24" s="226"/>
      <c r="F24" s="257"/>
      <c r="G24" s="257"/>
      <c r="H24" s="257"/>
      <c r="I24" s="257"/>
      <c r="J24" s="257"/>
      <c r="K24" s="257"/>
      <c r="L24" s="257"/>
      <c r="M24" s="25" t="s">
        <v>200</v>
      </c>
      <c r="Q24" s="2"/>
    </row>
    <row r="25" spans="1:17" ht="22.2" customHeight="1">
      <c r="A25" s="268"/>
      <c r="B25" s="600" t="s">
        <v>201</v>
      </c>
      <c r="C25" s="139" t="s">
        <v>159</v>
      </c>
      <c r="D25" s="226"/>
      <c r="E25" s="257"/>
      <c r="F25" s="226"/>
      <c r="G25" s="226"/>
      <c r="H25" s="226"/>
      <c r="I25" s="226"/>
      <c r="J25" s="226"/>
      <c r="K25" s="226"/>
      <c r="L25" s="226"/>
      <c r="M25" s="25" t="s">
        <v>202</v>
      </c>
      <c r="Q25" s="2"/>
    </row>
    <row r="26" spans="1:17" ht="22.2" customHeight="1">
      <c r="A26" s="269"/>
      <c r="B26" s="602" t="s">
        <v>203</v>
      </c>
      <c r="C26" s="139" t="s">
        <v>1722</v>
      </c>
      <c r="D26" s="257"/>
      <c r="E26" s="226"/>
      <c r="F26" s="257"/>
      <c r="G26" s="257"/>
      <c r="H26" s="257"/>
      <c r="I26" s="257"/>
      <c r="J26" s="257"/>
      <c r="K26" s="257"/>
      <c r="L26" s="257"/>
      <c r="M26" s="891" t="s">
        <v>204</v>
      </c>
      <c r="N26" s="2" t="s">
        <v>205</v>
      </c>
      <c r="P26" s="2" t="s">
        <v>206</v>
      </c>
      <c r="Q26" s="2"/>
    </row>
    <row r="27" spans="1:17" ht="22.2" customHeight="1">
      <c r="A27" s="892" t="s">
        <v>207</v>
      </c>
      <c r="B27" s="603" t="s">
        <v>208</v>
      </c>
      <c r="C27" s="139" t="s">
        <v>1723</v>
      </c>
      <c r="D27" s="257"/>
      <c r="E27" s="226"/>
      <c r="F27" s="257"/>
      <c r="G27" s="257"/>
      <c r="H27" s="257"/>
      <c r="I27" s="257"/>
      <c r="J27" s="257"/>
      <c r="K27" s="257"/>
      <c r="L27" s="257"/>
      <c r="M27" s="891"/>
      <c r="N27" s="7" t="s">
        <v>209</v>
      </c>
      <c r="Q27" s="2"/>
    </row>
    <row r="28" spans="1:17" ht="22.2" customHeight="1">
      <c r="A28" s="892"/>
      <c r="B28" s="604" t="s">
        <v>210</v>
      </c>
      <c r="C28" s="139" t="s">
        <v>1724</v>
      </c>
      <c r="D28" s="226"/>
      <c r="E28" s="257"/>
      <c r="F28" s="226"/>
      <c r="G28" s="226"/>
      <c r="H28" s="226"/>
      <c r="I28" s="226"/>
      <c r="J28" s="226"/>
      <c r="K28" s="226"/>
      <c r="L28" s="226"/>
      <c r="M28" s="891"/>
      <c r="N28" s="2" t="s">
        <v>205</v>
      </c>
      <c r="O28" s="2" t="s">
        <v>211</v>
      </c>
      <c r="Q28" s="2"/>
    </row>
    <row r="29" spans="1:17" ht="22.2" customHeight="1">
      <c r="A29" s="892"/>
      <c r="B29" s="605" t="s">
        <v>212</v>
      </c>
      <c r="C29" s="139"/>
      <c r="D29" s="257"/>
      <c r="E29" s="226"/>
      <c r="F29" s="257"/>
      <c r="G29" s="257"/>
      <c r="H29" s="257"/>
      <c r="I29" s="257"/>
      <c r="J29" s="257"/>
      <c r="K29" s="257"/>
      <c r="L29" s="257"/>
      <c r="M29" s="891"/>
      <c r="N29" s="2" t="s">
        <v>205</v>
      </c>
      <c r="Q29" s="2"/>
    </row>
    <row r="30" spans="1:17" ht="22.2" customHeight="1">
      <c r="A30" s="892"/>
      <c r="B30" s="606" t="s">
        <v>213</v>
      </c>
      <c r="C30" s="139"/>
      <c r="D30" s="226"/>
      <c r="E30" s="257"/>
      <c r="F30" s="226"/>
      <c r="G30" s="226"/>
      <c r="H30" s="226"/>
      <c r="I30" s="226"/>
      <c r="J30" s="226"/>
      <c r="K30" s="226"/>
      <c r="L30" s="226"/>
      <c r="M30" s="891"/>
      <c r="N30" s="2" t="s">
        <v>209</v>
      </c>
      <c r="Q30" s="19"/>
    </row>
    <row r="31" spans="1:17" ht="22.2" customHeight="1">
      <c r="A31" s="892"/>
      <c r="B31" s="606" t="s">
        <v>214</v>
      </c>
      <c r="C31" s="659"/>
      <c r="D31" s="257"/>
      <c r="E31" s="226"/>
      <c r="F31" s="257"/>
      <c r="G31" s="257"/>
      <c r="H31" s="257"/>
      <c r="I31" s="257"/>
      <c r="J31" s="257"/>
      <c r="K31" s="257"/>
      <c r="L31" s="257"/>
      <c r="M31" s="891"/>
      <c r="N31" s="30" t="s">
        <v>215</v>
      </c>
      <c r="Q31" s="19"/>
    </row>
    <row r="32" spans="1:17" ht="22.2" customHeight="1">
      <c r="A32" s="892"/>
      <c r="B32" s="607" t="s">
        <v>216</v>
      </c>
      <c r="C32" s="659"/>
      <c r="D32" s="257"/>
      <c r="E32" s="226"/>
      <c r="F32" s="257"/>
      <c r="G32" s="257"/>
      <c r="H32" s="257"/>
      <c r="I32" s="257"/>
      <c r="J32" s="257"/>
      <c r="K32" s="257"/>
      <c r="L32" s="257"/>
      <c r="M32" s="891"/>
      <c r="N32" s="2" t="s">
        <v>217</v>
      </c>
      <c r="Q32" s="2"/>
    </row>
    <row r="33" spans="1:17" ht="22.2" customHeight="1">
      <c r="A33" s="892"/>
      <c r="B33" s="607" t="s">
        <v>218</v>
      </c>
      <c r="C33" s="139"/>
      <c r="D33" s="226"/>
      <c r="E33" s="257"/>
      <c r="F33" s="226"/>
      <c r="G33" s="226"/>
      <c r="H33" s="226"/>
      <c r="I33" s="226"/>
      <c r="J33" s="226"/>
      <c r="K33" s="226"/>
      <c r="L33" s="226"/>
      <c r="M33" s="891"/>
      <c r="N33" s="31">
        <v>43789</v>
      </c>
      <c r="Q33" s="2"/>
    </row>
    <row r="34" spans="1:17" ht="22.2" customHeight="1">
      <c r="A34" s="892"/>
      <c r="B34" s="585" t="s">
        <v>219</v>
      </c>
      <c r="C34" s="139"/>
      <c r="D34" s="257"/>
      <c r="E34" s="226"/>
      <c r="F34" s="257"/>
      <c r="G34" s="257"/>
      <c r="H34" s="257"/>
      <c r="I34" s="257"/>
      <c r="J34" s="257"/>
      <c r="K34" s="257"/>
      <c r="L34" s="257"/>
      <c r="M34" s="891"/>
      <c r="N34" s="31" t="s">
        <v>220</v>
      </c>
      <c r="Q34" s="2"/>
    </row>
    <row r="35" spans="1:17" ht="22.2" customHeight="1">
      <c r="A35" s="892"/>
      <c r="B35" s="605" t="s">
        <v>221</v>
      </c>
      <c r="C35" s="659"/>
      <c r="D35" s="226"/>
      <c r="E35" s="257"/>
      <c r="F35" s="226"/>
      <c r="G35" s="226"/>
      <c r="H35" s="226"/>
      <c r="I35" s="226"/>
      <c r="J35" s="226"/>
      <c r="K35" s="226"/>
      <c r="L35" s="226"/>
      <c r="M35" s="891"/>
      <c r="Q35" s="2"/>
    </row>
    <row r="36" spans="1:17" ht="22.2" customHeight="1">
      <c r="A36" s="892"/>
      <c r="B36" s="605" t="s">
        <v>222</v>
      </c>
      <c r="C36" s="139"/>
      <c r="D36" s="257"/>
      <c r="E36" s="226"/>
      <c r="F36" s="257"/>
      <c r="G36" s="257"/>
      <c r="H36" s="257"/>
      <c r="I36" s="257"/>
      <c r="J36" s="257"/>
      <c r="K36" s="257"/>
      <c r="L36" s="257"/>
      <c r="M36" s="891"/>
      <c r="Q36" s="2"/>
    </row>
    <row r="37" spans="1:17" ht="22.2" customHeight="1">
      <c r="A37" s="892"/>
      <c r="B37" s="607" t="s">
        <v>223</v>
      </c>
      <c r="C37" s="139"/>
      <c r="D37" s="257"/>
      <c r="E37" s="226"/>
      <c r="F37" s="257"/>
      <c r="G37" s="257"/>
      <c r="H37" s="257"/>
      <c r="I37" s="257"/>
      <c r="J37" s="257"/>
      <c r="K37" s="257"/>
      <c r="L37" s="257"/>
      <c r="M37" s="891"/>
      <c r="N37" s="14" t="s">
        <v>209</v>
      </c>
      <c r="Q37" s="2"/>
    </row>
    <row r="38" spans="1:17" ht="22.2" customHeight="1">
      <c r="A38" s="892"/>
      <c r="B38" s="607" t="s">
        <v>224</v>
      </c>
      <c r="C38" s="139"/>
      <c r="D38" s="226"/>
      <c r="E38" s="257"/>
      <c r="F38" s="226"/>
      <c r="G38" s="226"/>
      <c r="H38" s="226"/>
      <c r="I38" s="226"/>
      <c r="J38" s="226"/>
      <c r="K38" s="226"/>
      <c r="L38" s="226"/>
      <c r="M38" s="891"/>
      <c r="Q38" s="2"/>
    </row>
    <row r="39" spans="1:17" ht="22.2" customHeight="1">
      <c r="A39" s="892"/>
      <c r="B39" s="607" t="s">
        <v>225</v>
      </c>
      <c r="C39" s="139"/>
      <c r="D39" s="257"/>
      <c r="E39" s="226"/>
      <c r="F39" s="257"/>
      <c r="G39" s="257"/>
      <c r="H39" s="257"/>
      <c r="I39" s="257"/>
      <c r="J39" s="257"/>
      <c r="K39" s="257"/>
      <c r="L39" s="257"/>
      <c r="M39" s="891"/>
      <c r="Q39" s="2"/>
    </row>
    <row r="40" spans="1:17" ht="22.2" customHeight="1">
      <c r="A40" s="892"/>
      <c r="B40" s="605" t="s">
        <v>226</v>
      </c>
      <c r="C40" s="139"/>
      <c r="D40" s="226"/>
      <c r="E40" s="257"/>
      <c r="F40" s="226"/>
      <c r="G40" s="226"/>
      <c r="H40" s="226"/>
      <c r="I40" s="226"/>
      <c r="J40" s="226"/>
      <c r="K40" s="226"/>
      <c r="L40" s="226"/>
      <c r="M40" s="891"/>
      <c r="N40" s="14" t="s">
        <v>209</v>
      </c>
      <c r="Q40" s="2"/>
    </row>
    <row r="41" spans="1:17" ht="22.2" customHeight="1">
      <c r="A41" s="892"/>
      <c r="B41" s="605" t="s">
        <v>227</v>
      </c>
      <c r="C41" s="139"/>
      <c r="D41" s="257"/>
      <c r="E41" s="226"/>
      <c r="F41" s="257"/>
      <c r="G41" s="257"/>
      <c r="H41" s="257"/>
      <c r="I41" s="257"/>
      <c r="J41" s="257"/>
      <c r="K41" s="257"/>
      <c r="L41" s="257"/>
      <c r="M41" s="891"/>
      <c r="Q41" s="2"/>
    </row>
    <row r="42" spans="1:17" ht="22.2" customHeight="1">
      <c r="A42" s="892"/>
      <c r="B42" s="605" t="s">
        <v>228</v>
      </c>
      <c r="C42" s="139"/>
      <c r="D42" s="257"/>
      <c r="E42" s="226"/>
      <c r="F42" s="257"/>
      <c r="G42" s="257"/>
      <c r="H42" s="257"/>
      <c r="I42" s="257"/>
      <c r="J42" s="257"/>
      <c r="K42" s="257"/>
      <c r="L42" s="257"/>
      <c r="M42" s="891"/>
      <c r="Q42" s="2"/>
    </row>
    <row r="43" spans="1:17" ht="22.2" customHeight="1">
      <c r="A43" s="892"/>
      <c r="B43" s="607" t="s">
        <v>229</v>
      </c>
      <c r="C43" s="139"/>
      <c r="D43" s="226"/>
      <c r="E43" s="257"/>
      <c r="F43" s="226"/>
      <c r="G43" s="226"/>
      <c r="H43" s="226"/>
      <c r="I43" s="226"/>
      <c r="J43" s="226"/>
      <c r="K43" s="226"/>
      <c r="L43" s="226"/>
      <c r="M43" s="891"/>
      <c r="N43" s="2" t="str">
        <f>+N26</f>
        <v>Per declaration pages</v>
      </c>
      <c r="Q43" s="2"/>
    </row>
    <row r="44" spans="1:17" ht="22.2" customHeight="1">
      <c r="A44" s="892"/>
      <c r="B44" s="607" t="s">
        <v>230</v>
      </c>
      <c r="C44" s="139"/>
      <c r="D44" s="257"/>
      <c r="E44" s="226"/>
      <c r="F44" s="257"/>
      <c r="G44" s="257"/>
      <c r="H44" s="257"/>
      <c r="I44" s="257"/>
      <c r="J44" s="257"/>
      <c r="K44" s="257"/>
      <c r="L44" s="257"/>
      <c r="M44" s="891"/>
      <c r="Q44" s="2"/>
    </row>
    <row r="45" spans="1:17" ht="22.2" customHeight="1">
      <c r="A45" s="892"/>
      <c r="B45" s="607" t="s">
        <v>231</v>
      </c>
      <c r="C45" s="139"/>
      <c r="D45" s="226"/>
      <c r="E45" s="257"/>
      <c r="F45" s="226"/>
      <c r="G45" s="226"/>
      <c r="H45" s="226"/>
      <c r="I45" s="226"/>
      <c r="J45" s="226"/>
      <c r="K45" s="226"/>
      <c r="L45" s="226"/>
      <c r="M45" s="891"/>
      <c r="Q45" s="2"/>
    </row>
    <row r="46" spans="1:17" ht="22.2" customHeight="1">
      <c r="A46" s="892"/>
      <c r="B46" s="606" t="s">
        <v>232</v>
      </c>
      <c r="C46" s="659"/>
      <c r="D46" s="257"/>
      <c r="E46" s="226"/>
      <c r="F46" s="257"/>
      <c r="G46" s="257"/>
      <c r="H46" s="257"/>
      <c r="I46" s="257"/>
      <c r="J46" s="257"/>
      <c r="K46" s="257"/>
      <c r="L46" s="257"/>
      <c r="M46" s="891"/>
      <c r="Q46" s="2"/>
    </row>
    <row r="47" spans="1:17" ht="22.2" customHeight="1">
      <c r="A47" s="892"/>
      <c r="B47" s="607" t="s">
        <v>233</v>
      </c>
      <c r="C47" s="139"/>
      <c r="D47" s="257"/>
      <c r="E47" s="226"/>
      <c r="F47" s="257"/>
      <c r="G47" s="257"/>
      <c r="H47" s="257"/>
      <c r="I47" s="257"/>
      <c r="J47" s="257"/>
      <c r="K47" s="257"/>
      <c r="L47" s="257"/>
      <c r="M47" s="891"/>
      <c r="Q47" s="2"/>
    </row>
    <row r="48" spans="1:17" ht="22.2" customHeight="1">
      <c r="A48" s="892"/>
      <c r="B48" s="607" t="s">
        <v>234</v>
      </c>
      <c r="C48" s="139"/>
      <c r="D48" s="226"/>
      <c r="E48" s="257"/>
      <c r="F48" s="226"/>
      <c r="G48" s="226"/>
      <c r="H48" s="226"/>
      <c r="I48" s="226"/>
      <c r="J48" s="226"/>
      <c r="K48" s="226"/>
      <c r="L48" s="226"/>
      <c r="M48" s="891"/>
      <c r="Q48" s="2"/>
    </row>
    <row r="49" spans="1:20" ht="22.2" customHeight="1">
      <c r="A49" s="892"/>
      <c r="B49" s="607" t="s">
        <v>235</v>
      </c>
      <c r="C49" s="139"/>
      <c r="D49" s="257"/>
      <c r="E49" s="226"/>
      <c r="F49" s="257"/>
      <c r="G49" s="257"/>
      <c r="H49" s="257"/>
      <c r="I49" s="257"/>
      <c r="J49" s="257"/>
      <c r="K49" s="257"/>
      <c r="L49" s="257"/>
      <c r="M49" s="891"/>
      <c r="N49" s="247" t="s">
        <v>236</v>
      </c>
      <c r="O49" s="247"/>
      <c r="P49" s="247"/>
      <c r="Q49" s="247"/>
    </row>
    <row r="50" spans="1:20" ht="22.2" customHeight="1">
      <c r="A50" s="270"/>
      <c r="B50" s="607" t="s">
        <v>237</v>
      </c>
      <c r="C50" s="139"/>
      <c r="D50" s="226"/>
      <c r="E50" s="257"/>
      <c r="F50" s="226"/>
      <c r="G50" s="226"/>
      <c r="H50" s="226"/>
      <c r="I50" s="226"/>
      <c r="J50" s="226"/>
      <c r="K50" s="226"/>
      <c r="L50" s="226"/>
      <c r="M50" s="891"/>
      <c r="Q50" s="2"/>
    </row>
    <row r="51" spans="1:20" ht="25.95" customHeight="1">
      <c r="A51" s="267"/>
      <c r="B51" s="608" t="s">
        <v>238</v>
      </c>
      <c r="C51" s="771" t="s">
        <v>1725</v>
      </c>
      <c r="D51" s="257"/>
      <c r="E51" s="226"/>
      <c r="F51" s="257"/>
      <c r="G51" s="257"/>
      <c r="H51" s="257"/>
      <c r="I51" s="257"/>
      <c r="J51" s="257"/>
      <c r="K51" s="257"/>
      <c r="L51" s="257"/>
    </row>
    <row r="52" spans="1:20" ht="25.95" customHeight="1">
      <c r="A52" s="267"/>
      <c r="B52" s="609" t="s">
        <v>239</v>
      </c>
      <c r="C52" s="139" t="s">
        <v>1716</v>
      </c>
      <c r="D52" s="226" t="s">
        <v>240</v>
      </c>
      <c r="E52" s="245" t="s">
        <v>241</v>
      </c>
      <c r="F52" s="656" t="s">
        <v>242</v>
      </c>
      <c r="G52" s="655" t="s">
        <v>243</v>
      </c>
      <c r="H52" s="655" t="s">
        <v>244</v>
      </c>
      <c r="I52" s="655" t="s">
        <v>201</v>
      </c>
      <c r="J52" s="657" t="s">
        <v>245</v>
      </c>
      <c r="K52" s="657"/>
      <c r="L52" s="657"/>
      <c r="M52" s="28" t="s">
        <v>246</v>
      </c>
      <c r="N52" s="10" t="s">
        <v>247</v>
      </c>
      <c r="O52" s="22" t="s">
        <v>184</v>
      </c>
      <c r="P52" s="879" t="s">
        <v>248</v>
      </c>
      <c r="Q52" s="879"/>
      <c r="R52" s="879"/>
    </row>
    <row r="53" spans="1:20" ht="25.95" customHeight="1" thickBot="1">
      <c r="A53" s="636">
        <v>1</v>
      </c>
      <c r="B53" s="652" t="s">
        <v>249</v>
      </c>
      <c r="C53" s="139" t="s">
        <v>514</v>
      </c>
      <c r="D53" s="35"/>
      <c r="E53" s="246"/>
      <c r="F53" s="35">
        <v>401</v>
      </c>
      <c r="G53" s="35">
        <v>501</v>
      </c>
      <c r="H53" s="35">
        <v>601</v>
      </c>
      <c r="I53" s="35">
        <v>701</v>
      </c>
      <c r="J53" s="35">
        <v>901</v>
      </c>
      <c r="K53" s="35"/>
      <c r="L53" s="35"/>
      <c r="M53" s="35" t="s">
        <v>250</v>
      </c>
      <c r="N53" s="32" t="s">
        <v>251</v>
      </c>
      <c r="O53" s="33" t="s">
        <v>252</v>
      </c>
      <c r="P53" s="234" t="s">
        <v>253</v>
      </c>
      <c r="Q53" s="880" t="s">
        <v>254</v>
      </c>
      <c r="R53" s="881"/>
      <c r="S53" s="881"/>
    </row>
    <row r="54" spans="1:20" ht="25.95" customHeight="1" thickTop="1" thickBot="1">
      <c r="A54" s="636">
        <v>2</v>
      </c>
      <c r="B54" s="653" t="s">
        <v>255</v>
      </c>
      <c r="C54" s="772" t="s">
        <v>1726</v>
      </c>
      <c r="D54" s="246"/>
      <c r="E54" s="35"/>
      <c r="F54" s="246">
        <f>F53+1</f>
        <v>402</v>
      </c>
      <c r="G54" s="246">
        <f>G53+1</f>
        <v>502</v>
      </c>
      <c r="H54" s="246">
        <f t="shared" ref="H54:I69" si="0">H53+1</f>
        <v>602</v>
      </c>
      <c r="I54" s="246">
        <f t="shared" si="0"/>
        <v>702</v>
      </c>
      <c r="J54" s="246">
        <f>J53+1</f>
        <v>902</v>
      </c>
      <c r="K54" s="246"/>
      <c r="L54" s="246"/>
      <c r="M54" s="38" t="s">
        <v>256</v>
      </c>
      <c r="N54" s="34" t="s">
        <v>257</v>
      </c>
      <c r="O54" s="33" t="s">
        <v>258</v>
      </c>
      <c r="P54" s="235" t="s">
        <v>259</v>
      </c>
      <c r="Q54" s="233" t="s">
        <v>260</v>
      </c>
      <c r="R54" s="236" t="s">
        <v>261</v>
      </c>
      <c r="S54" s="237"/>
    </row>
    <row r="55" spans="1:20" ht="25.95" customHeight="1" thickTop="1" thickBot="1">
      <c r="A55" s="636">
        <v>3</v>
      </c>
      <c r="B55" s="654" t="s">
        <v>262</v>
      </c>
      <c r="C55" s="139" t="s">
        <v>521</v>
      </c>
      <c r="D55" s="35"/>
      <c r="E55" s="246"/>
      <c r="F55" s="246">
        <f t="shared" ref="F55:J77" si="1">F54+1</f>
        <v>403</v>
      </c>
      <c r="G55" s="246">
        <f t="shared" si="1"/>
        <v>503</v>
      </c>
      <c r="H55" s="246">
        <f t="shared" si="0"/>
        <v>603</v>
      </c>
      <c r="I55" s="246">
        <f t="shared" si="0"/>
        <v>703</v>
      </c>
      <c r="J55" s="246">
        <f t="shared" si="1"/>
        <v>903</v>
      </c>
      <c r="K55" s="259"/>
      <c r="L55" s="259"/>
      <c r="M55" s="32" t="s">
        <v>263</v>
      </c>
      <c r="N55" s="35" t="s">
        <v>264</v>
      </c>
      <c r="O55" s="32" t="s">
        <v>265</v>
      </c>
      <c r="P55" s="139"/>
      <c r="Q55" s="139"/>
      <c r="R55" s="238" t="s">
        <v>266</v>
      </c>
      <c r="S55" s="239" t="s">
        <v>267</v>
      </c>
      <c r="T55" s="7" t="s">
        <v>268</v>
      </c>
    </row>
    <row r="56" spans="1:20" ht="25.95" customHeight="1" thickTop="1" thickBot="1">
      <c r="A56" s="636">
        <v>4</v>
      </c>
      <c r="B56" s="653" t="s">
        <v>269</v>
      </c>
      <c r="C56" s="43" t="s">
        <v>288</v>
      </c>
      <c r="D56" s="246"/>
      <c r="E56" s="35"/>
      <c r="F56" s="246">
        <f t="shared" si="1"/>
        <v>404</v>
      </c>
      <c r="G56" s="246">
        <f t="shared" si="1"/>
        <v>504</v>
      </c>
      <c r="H56" s="246">
        <f t="shared" si="0"/>
        <v>604</v>
      </c>
      <c r="I56" s="246">
        <f t="shared" si="0"/>
        <v>704</v>
      </c>
      <c r="J56" s="246">
        <f t="shared" si="1"/>
        <v>904</v>
      </c>
      <c r="K56" s="246"/>
      <c r="L56" s="246"/>
      <c r="M56" s="38" t="s">
        <v>270</v>
      </c>
      <c r="N56" s="8" t="s">
        <v>271</v>
      </c>
      <c r="O56" s="35" t="s">
        <v>272</v>
      </c>
      <c r="P56" s="240" t="s">
        <v>273</v>
      </c>
      <c r="Q56" s="882" t="s">
        <v>274</v>
      </c>
      <c r="R56" s="883"/>
      <c r="S56" s="241" t="s">
        <v>275</v>
      </c>
    </row>
    <row r="57" spans="1:20" ht="25.95" customHeight="1" thickTop="1" thickBot="1">
      <c r="A57" s="636">
        <v>5</v>
      </c>
      <c r="B57" s="654" t="s">
        <v>276</v>
      </c>
      <c r="C57" s="139" t="s">
        <v>525</v>
      </c>
      <c r="D57" s="35"/>
      <c r="E57" s="246"/>
      <c r="F57" s="246">
        <f t="shared" si="1"/>
        <v>405</v>
      </c>
      <c r="G57" s="246">
        <f t="shared" si="1"/>
        <v>505</v>
      </c>
      <c r="H57" s="246">
        <f t="shared" si="0"/>
        <v>605</v>
      </c>
      <c r="I57" s="246">
        <f t="shared" si="0"/>
        <v>705</v>
      </c>
      <c r="J57" s="246">
        <f t="shared" si="1"/>
        <v>905</v>
      </c>
      <c r="K57" s="246"/>
      <c r="L57" s="246"/>
      <c r="M57" s="38" t="s">
        <v>278</v>
      </c>
      <c r="N57" s="33" t="s">
        <v>279</v>
      </c>
      <c r="O57" s="32" t="s">
        <v>280</v>
      </c>
      <c r="P57" s="242" t="s">
        <v>281</v>
      </c>
      <c r="Q57" s="243"/>
      <c r="R57" s="244"/>
      <c r="S57" s="241"/>
    </row>
    <row r="58" spans="1:20" ht="25.95" customHeight="1" thickTop="1" thickBot="1">
      <c r="A58" s="636">
        <v>6</v>
      </c>
      <c r="B58" s="653" t="s">
        <v>282</v>
      </c>
      <c r="C58" s="257" t="s">
        <v>277</v>
      </c>
      <c r="D58" s="246"/>
      <c r="E58" s="35"/>
      <c r="F58" s="246">
        <f t="shared" si="1"/>
        <v>406</v>
      </c>
      <c r="G58" s="246">
        <f t="shared" si="1"/>
        <v>506</v>
      </c>
      <c r="H58" s="246">
        <f t="shared" si="0"/>
        <v>606</v>
      </c>
      <c r="I58" s="246">
        <f t="shared" si="0"/>
        <v>706</v>
      </c>
      <c r="J58" s="246">
        <f t="shared" si="1"/>
        <v>906</v>
      </c>
      <c r="K58" s="246"/>
      <c r="L58" s="246"/>
      <c r="M58" s="35" t="s">
        <v>283</v>
      </c>
      <c r="N58" s="36" t="s">
        <v>284</v>
      </c>
      <c r="O58" s="8" t="s">
        <v>285</v>
      </c>
    </row>
    <row r="59" spans="1:20" ht="25.95" customHeight="1" thickTop="1" thickBot="1">
      <c r="A59" s="636">
        <v>7</v>
      </c>
      <c r="B59" s="654" t="s">
        <v>286</v>
      </c>
      <c r="C59" s="43" t="s">
        <v>534</v>
      </c>
      <c r="D59" s="35"/>
      <c r="E59" s="246"/>
      <c r="F59" s="246">
        <f t="shared" si="1"/>
        <v>407</v>
      </c>
      <c r="G59" s="246">
        <f t="shared" si="1"/>
        <v>507</v>
      </c>
      <c r="H59" s="246">
        <f t="shared" si="0"/>
        <v>607</v>
      </c>
      <c r="I59" s="246">
        <f t="shared" si="0"/>
        <v>707</v>
      </c>
      <c r="J59" s="246">
        <f t="shared" si="1"/>
        <v>907</v>
      </c>
      <c r="K59" s="246"/>
      <c r="L59" s="246"/>
      <c r="M59" s="38" t="s">
        <v>288</v>
      </c>
      <c r="N59" s="37" t="s">
        <v>289</v>
      </c>
      <c r="O59" s="8" t="s">
        <v>290</v>
      </c>
      <c r="Q59" s="430"/>
    </row>
    <row r="60" spans="1:20" ht="25.95" customHeight="1" thickTop="1" thickBot="1">
      <c r="A60" s="636">
        <v>8</v>
      </c>
      <c r="B60" s="653" t="s">
        <v>291</v>
      </c>
      <c r="C60" s="43" t="s">
        <v>536</v>
      </c>
      <c r="D60" s="246"/>
      <c r="E60" s="35"/>
      <c r="F60" s="246">
        <f t="shared" si="1"/>
        <v>408</v>
      </c>
      <c r="G60" s="246">
        <f t="shared" si="1"/>
        <v>508</v>
      </c>
      <c r="H60" s="246">
        <f t="shared" si="0"/>
        <v>608</v>
      </c>
      <c r="I60" s="246">
        <f t="shared" si="0"/>
        <v>708</v>
      </c>
      <c r="J60" s="246">
        <f t="shared" si="1"/>
        <v>908</v>
      </c>
      <c r="K60" s="246"/>
      <c r="L60" s="246"/>
      <c r="M60" s="35" t="s">
        <v>292</v>
      </c>
      <c r="N60" s="36" t="s">
        <v>293</v>
      </c>
      <c r="O60" s="8" t="s">
        <v>294</v>
      </c>
      <c r="Q60" s="431"/>
    </row>
    <row r="61" spans="1:20" ht="25.95" customHeight="1" thickTop="1" thickBot="1">
      <c r="A61" s="636">
        <v>9</v>
      </c>
      <c r="B61" s="654" t="s">
        <v>295</v>
      </c>
      <c r="C61" s="139" t="s">
        <v>537</v>
      </c>
      <c r="D61" s="35"/>
      <c r="E61" s="246"/>
      <c r="F61" s="246">
        <f t="shared" si="1"/>
        <v>409</v>
      </c>
      <c r="G61" s="246">
        <f t="shared" si="1"/>
        <v>509</v>
      </c>
      <c r="H61" s="246">
        <f t="shared" si="0"/>
        <v>609</v>
      </c>
      <c r="I61" s="246">
        <f t="shared" si="0"/>
        <v>709</v>
      </c>
      <c r="J61" s="246">
        <f t="shared" si="1"/>
        <v>909</v>
      </c>
      <c r="K61" s="246"/>
      <c r="L61" s="246"/>
      <c r="M61" s="38" t="s">
        <v>296</v>
      </c>
      <c r="N61" s="34" t="s">
        <v>297</v>
      </c>
      <c r="O61" s="39" t="s">
        <v>298</v>
      </c>
      <c r="Q61" s="440" t="s">
        <v>299</v>
      </c>
    </row>
    <row r="62" spans="1:20" ht="25.95" customHeight="1" thickTop="1" thickBot="1">
      <c r="A62" s="636">
        <v>10</v>
      </c>
      <c r="B62" s="653" t="s">
        <v>300</v>
      </c>
      <c r="C62" s="139" t="s">
        <v>539</v>
      </c>
      <c r="D62" s="246"/>
      <c r="E62" s="35"/>
      <c r="F62" s="246">
        <f t="shared" si="1"/>
        <v>410</v>
      </c>
      <c r="G62" s="246">
        <f t="shared" si="1"/>
        <v>510</v>
      </c>
      <c r="H62" s="246">
        <f t="shared" si="0"/>
        <v>610</v>
      </c>
      <c r="I62" s="246">
        <f t="shared" si="0"/>
        <v>710</v>
      </c>
      <c r="J62" s="246">
        <f t="shared" si="1"/>
        <v>910</v>
      </c>
      <c r="K62" s="246"/>
      <c r="L62" s="246"/>
      <c r="M62" s="35" t="s">
        <v>301</v>
      </c>
      <c r="N62" s="35" t="s">
        <v>302</v>
      </c>
      <c r="O62" s="228" t="s">
        <v>303</v>
      </c>
      <c r="Q62" s="440" t="s">
        <v>304</v>
      </c>
    </row>
    <row r="63" spans="1:20" ht="25.95" customHeight="1" thickTop="1" thickBot="1">
      <c r="A63" s="636">
        <v>11</v>
      </c>
      <c r="B63" s="654" t="s">
        <v>305</v>
      </c>
      <c r="C63" s="257" t="s">
        <v>540</v>
      </c>
      <c r="D63" s="35"/>
      <c r="E63" s="246"/>
      <c r="F63" s="246">
        <f t="shared" si="1"/>
        <v>411</v>
      </c>
      <c r="G63" s="246">
        <f t="shared" si="1"/>
        <v>511</v>
      </c>
      <c r="H63" s="246">
        <f t="shared" si="0"/>
        <v>611</v>
      </c>
      <c r="I63" s="246">
        <f t="shared" si="0"/>
        <v>711</v>
      </c>
      <c r="J63" s="246">
        <f t="shared" si="1"/>
        <v>911</v>
      </c>
      <c r="K63" s="246"/>
      <c r="L63" s="246"/>
      <c r="M63" s="35" t="s">
        <v>306</v>
      </c>
      <c r="N63" s="36" t="s">
        <v>307</v>
      </c>
      <c r="O63" s="229" t="s">
        <v>308</v>
      </c>
      <c r="Q63" s="440" t="s">
        <v>309</v>
      </c>
    </row>
    <row r="64" spans="1:20" ht="25.95" customHeight="1" thickTop="1" thickBot="1">
      <c r="A64" s="636">
        <v>12</v>
      </c>
      <c r="B64" s="653" t="s">
        <v>310</v>
      </c>
      <c r="C64" s="257" t="s">
        <v>543</v>
      </c>
      <c r="D64" s="246"/>
      <c r="E64" s="35"/>
      <c r="F64" s="246">
        <f t="shared" si="1"/>
        <v>412</v>
      </c>
      <c r="G64" s="246">
        <f t="shared" si="1"/>
        <v>512</v>
      </c>
      <c r="H64" s="246">
        <f t="shared" si="0"/>
        <v>612</v>
      </c>
      <c r="I64" s="246">
        <f t="shared" si="0"/>
        <v>712</v>
      </c>
      <c r="J64" s="246">
        <f t="shared" si="1"/>
        <v>912</v>
      </c>
      <c r="K64" s="246"/>
      <c r="L64" s="246"/>
      <c r="M64" s="35" t="s">
        <v>311</v>
      </c>
      <c r="N64" s="33" t="s">
        <v>312</v>
      </c>
      <c r="O64" s="230" t="s">
        <v>178</v>
      </c>
      <c r="Q64" s="430"/>
    </row>
    <row r="65" spans="1:17" ht="25.95" customHeight="1" thickTop="1" thickBot="1">
      <c r="A65" s="636">
        <v>13</v>
      </c>
      <c r="B65" s="654" t="s">
        <v>313</v>
      </c>
      <c r="C65" s="257" t="s">
        <v>544</v>
      </c>
      <c r="D65" s="35"/>
      <c r="E65" s="246"/>
      <c r="F65" s="246">
        <f t="shared" si="1"/>
        <v>413</v>
      </c>
      <c r="G65" s="246">
        <f t="shared" si="1"/>
        <v>513</v>
      </c>
      <c r="H65" s="246">
        <f t="shared" si="0"/>
        <v>613</v>
      </c>
      <c r="I65" s="246">
        <f t="shared" si="0"/>
        <v>713</v>
      </c>
      <c r="J65" s="246">
        <f t="shared" si="1"/>
        <v>913</v>
      </c>
      <c r="K65" s="246"/>
      <c r="L65" s="246"/>
      <c r="M65" s="35" t="s">
        <v>314</v>
      </c>
      <c r="N65" s="35" t="s">
        <v>315</v>
      </c>
      <c r="O65" s="230" t="s">
        <v>182</v>
      </c>
      <c r="Q65" s="430"/>
    </row>
    <row r="66" spans="1:17" ht="25.95" customHeight="1" thickTop="1" thickBot="1">
      <c r="A66" s="636">
        <v>14</v>
      </c>
      <c r="B66" s="653" t="s">
        <v>316</v>
      </c>
      <c r="C66" s="139" t="s">
        <v>547</v>
      </c>
      <c r="D66" s="246"/>
      <c r="E66" s="35"/>
      <c r="F66" s="246">
        <f t="shared" si="1"/>
        <v>414</v>
      </c>
      <c r="G66" s="246">
        <f t="shared" si="1"/>
        <v>514</v>
      </c>
      <c r="H66" s="246">
        <f t="shared" si="0"/>
        <v>614</v>
      </c>
      <c r="I66" s="246">
        <f t="shared" si="0"/>
        <v>714</v>
      </c>
      <c r="J66" s="246">
        <f t="shared" si="1"/>
        <v>914</v>
      </c>
      <c r="K66" s="259"/>
      <c r="L66" s="259"/>
      <c r="M66" s="32" t="s">
        <v>317</v>
      </c>
      <c r="N66" s="8"/>
      <c r="O66" s="231" t="s">
        <v>185</v>
      </c>
      <c r="Q66" s="430"/>
    </row>
    <row r="67" spans="1:17" ht="25.95" customHeight="1" thickTop="1" thickBot="1">
      <c r="A67" s="636">
        <v>15</v>
      </c>
      <c r="B67" s="654" t="s">
        <v>318</v>
      </c>
      <c r="C67" s="139" t="s">
        <v>1727</v>
      </c>
      <c r="D67" s="35"/>
      <c r="E67" s="246"/>
      <c r="F67" s="246">
        <f t="shared" si="1"/>
        <v>415</v>
      </c>
      <c r="G67" s="246">
        <f t="shared" si="1"/>
        <v>515</v>
      </c>
      <c r="H67" s="246">
        <f t="shared" si="0"/>
        <v>615</v>
      </c>
      <c r="I67" s="246">
        <f t="shared" si="0"/>
        <v>715</v>
      </c>
      <c r="J67" s="246">
        <f t="shared" si="1"/>
        <v>915</v>
      </c>
      <c r="K67" s="259"/>
      <c r="L67" s="259"/>
      <c r="M67" s="40" t="s">
        <v>319</v>
      </c>
      <c r="N67" s="8"/>
      <c r="O67" s="230" t="s">
        <v>320</v>
      </c>
      <c r="Q67" s="430"/>
    </row>
    <row r="68" spans="1:17" ht="25.95" customHeight="1" thickTop="1" thickBot="1">
      <c r="A68" s="636">
        <v>16</v>
      </c>
      <c r="B68" s="653" t="s">
        <v>321</v>
      </c>
      <c r="C68" s="139" t="s">
        <v>551</v>
      </c>
      <c r="D68" s="246"/>
      <c r="E68" s="35"/>
      <c r="F68" s="246">
        <f t="shared" si="1"/>
        <v>416</v>
      </c>
      <c r="G68" s="246">
        <f t="shared" si="1"/>
        <v>516</v>
      </c>
      <c r="H68" s="246">
        <f t="shared" si="0"/>
        <v>616</v>
      </c>
      <c r="I68" s="246">
        <f t="shared" si="0"/>
        <v>716</v>
      </c>
      <c r="J68" s="246">
        <f t="shared" si="1"/>
        <v>916</v>
      </c>
      <c r="K68" s="246"/>
      <c r="L68" s="246"/>
      <c r="M68" s="35" t="s">
        <v>265</v>
      </c>
      <c r="N68" s="32"/>
      <c r="O68" s="232" t="s">
        <v>322</v>
      </c>
      <c r="Q68" s="430"/>
    </row>
    <row r="69" spans="1:17" ht="25.95" customHeight="1" thickTop="1" thickBot="1">
      <c r="A69" s="636">
        <v>17</v>
      </c>
      <c r="B69" s="654" t="s">
        <v>323</v>
      </c>
      <c r="C69" s="139" t="s">
        <v>552</v>
      </c>
      <c r="D69" s="35"/>
      <c r="E69" s="246"/>
      <c r="F69" s="246">
        <f t="shared" si="1"/>
        <v>417</v>
      </c>
      <c r="G69" s="246">
        <f t="shared" si="1"/>
        <v>517</v>
      </c>
      <c r="H69" s="246">
        <f t="shared" si="0"/>
        <v>617</v>
      </c>
      <c r="I69" s="246">
        <f t="shared" si="0"/>
        <v>717</v>
      </c>
      <c r="J69" s="246">
        <f t="shared" si="1"/>
        <v>917</v>
      </c>
      <c r="K69" s="246"/>
      <c r="L69" s="246"/>
      <c r="M69" s="38" t="s">
        <v>324</v>
      </c>
      <c r="N69" s="32"/>
      <c r="O69" s="230" t="s">
        <v>325</v>
      </c>
      <c r="Q69" s="430"/>
    </row>
    <row r="70" spans="1:17" ht="25.95" customHeight="1" thickTop="1" thickBot="1">
      <c r="A70" s="636">
        <v>18</v>
      </c>
      <c r="B70" s="653" t="s">
        <v>326</v>
      </c>
      <c r="C70" s="139" t="s">
        <v>553</v>
      </c>
      <c r="D70" s="246"/>
      <c r="E70" s="35"/>
      <c r="F70" s="246">
        <f t="shared" si="1"/>
        <v>418</v>
      </c>
      <c r="G70" s="246">
        <f t="shared" si="1"/>
        <v>518</v>
      </c>
      <c r="H70" s="246">
        <f t="shared" ref="H70:H99" si="2">H69+1</f>
        <v>618</v>
      </c>
      <c r="I70" s="246">
        <f t="shared" ref="I70:I99" si="3">I69+1</f>
        <v>718</v>
      </c>
      <c r="J70" s="246">
        <f t="shared" si="1"/>
        <v>918</v>
      </c>
      <c r="K70" s="259"/>
      <c r="L70" s="259"/>
      <c r="M70" s="8"/>
      <c r="N70" s="8"/>
      <c r="O70" s="230" t="s">
        <v>327</v>
      </c>
      <c r="Q70" s="430"/>
    </row>
    <row r="71" spans="1:17" ht="25.95" customHeight="1" thickTop="1" thickBot="1">
      <c r="A71" s="636">
        <v>19</v>
      </c>
      <c r="B71" s="654" t="s">
        <v>328</v>
      </c>
      <c r="C71" s="139" t="s">
        <v>1745</v>
      </c>
      <c r="D71" s="35"/>
      <c r="E71" s="246"/>
      <c r="F71" s="246">
        <f t="shared" si="1"/>
        <v>419</v>
      </c>
      <c r="G71" s="246">
        <f t="shared" si="1"/>
        <v>519</v>
      </c>
      <c r="H71" s="246">
        <f t="shared" si="2"/>
        <v>619</v>
      </c>
      <c r="I71" s="246">
        <f t="shared" si="3"/>
        <v>719</v>
      </c>
      <c r="J71" s="246">
        <f t="shared" si="1"/>
        <v>919</v>
      </c>
      <c r="K71" s="259"/>
      <c r="L71" s="259"/>
      <c r="M71" s="8"/>
      <c r="N71" s="8"/>
      <c r="O71" s="2" t="s">
        <v>329</v>
      </c>
      <c r="Q71" s="432"/>
    </row>
    <row r="72" spans="1:17" ht="25.95" customHeight="1" thickTop="1" thickBot="1">
      <c r="A72" s="636">
        <v>20</v>
      </c>
      <c r="B72" s="653" t="s">
        <v>330</v>
      </c>
      <c r="C72" s="139"/>
      <c r="D72" s="246"/>
      <c r="E72" s="35"/>
      <c r="F72" s="246">
        <f t="shared" si="1"/>
        <v>420</v>
      </c>
      <c r="G72" s="246">
        <f t="shared" si="1"/>
        <v>520</v>
      </c>
      <c r="H72" s="246">
        <f t="shared" si="2"/>
        <v>620</v>
      </c>
      <c r="I72" s="246">
        <f t="shared" si="3"/>
        <v>720</v>
      </c>
      <c r="J72" s="246">
        <f t="shared" si="1"/>
        <v>920</v>
      </c>
      <c r="K72" s="259"/>
      <c r="L72" s="259"/>
      <c r="M72" s="41"/>
      <c r="N72" s="346"/>
      <c r="Q72" s="433"/>
    </row>
    <row r="73" spans="1:17" ht="25.95" customHeight="1" thickTop="1" thickBot="1">
      <c r="A73" s="636">
        <v>21</v>
      </c>
      <c r="B73" s="653" t="s">
        <v>331</v>
      </c>
      <c r="C73" s="139"/>
      <c r="D73" s="259"/>
      <c r="E73" s="8"/>
      <c r="F73" s="246">
        <f t="shared" si="1"/>
        <v>421</v>
      </c>
      <c r="G73" s="246">
        <f t="shared" si="1"/>
        <v>521</v>
      </c>
      <c r="H73" s="246">
        <f t="shared" si="2"/>
        <v>621</v>
      </c>
      <c r="I73" s="246">
        <f t="shared" si="3"/>
        <v>721</v>
      </c>
      <c r="J73" s="246">
        <f t="shared" si="1"/>
        <v>921</v>
      </c>
      <c r="K73" s="259"/>
      <c r="L73" s="259"/>
      <c r="M73" s="266"/>
      <c r="N73" s="346"/>
      <c r="Q73" s="434"/>
    </row>
    <row r="74" spans="1:17" ht="25.95" customHeight="1" thickTop="1" thickBot="1">
      <c r="A74" s="636">
        <v>22</v>
      </c>
      <c r="B74" s="653" t="s">
        <v>332</v>
      </c>
      <c r="C74" s="139"/>
      <c r="D74" s="259"/>
      <c r="E74" s="8"/>
      <c r="F74" s="246">
        <f t="shared" si="1"/>
        <v>422</v>
      </c>
      <c r="G74" s="246">
        <f t="shared" si="1"/>
        <v>522</v>
      </c>
      <c r="H74" s="246">
        <f t="shared" si="2"/>
        <v>622</v>
      </c>
      <c r="I74" s="246">
        <f t="shared" si="3"/>
        <v>722</v>
      </c>
      <c r="J74" s="246">
        <f t="shared" si="1"/>
        <v>922</v>
      </c>
      <c r="K74" s="259"/>
      <c r="L74" s="259"/>
      <c r="M74" s="266"/>
      <c r="N74" s="346"/>
      <c r="Q74" s="435"/>
    </row>
    <row r="75" spans="1:17" ht="25.95" customHeight="1" thickTop="1" thickBot="1">
      <c r="A75" s="636">
        <v>23</v>
      </c>
      <c r="B75" s="653" t="s">
        <v>333</v>
      </c>
      <c r="C75" s="139"/>
      <c r="D75" s="259"/>
      <c r="E75" s="8"/>
      <c r="F75" s="246">
        <f t="shared" si="1"/>
        <v>423</v>
      </c>
      <c r="G75" s="246">
        <f t="shared" si="1"/>
        <v>523</v>
      </c>
      <c r="H75" s="246">
        <f t="shared" si="2"/>
        <v>623</v>
      </c>
      <c r="I75" s="246">
        <f t="shared" si="3"/>
        <v>723</v>
      </c>
      <c r="J75" s="246">
        <f t="shared" si="1"/>
        <v>923</v>
      </c>
      <c r="K75" s="259"/>
      <c r="L75" s="259"/>
      <c r="M75" s="266"/>
      <c r="N75" s="346"/>
      <c r="Q75" s="434"/>
    </row>
    <row r="76" spans="1:17" ht="25.95" customHeight="1" thickTop="1" thickBot="1">
      <c r="A76" s="636">
        <v>24</v>
      </c>
      <c r="B76" s="653" t="s">
        <v>334</v>
      </c>
      <c r="C76" s="139"/>
      <c r="D76" s="259"/>
      <c r="E76" s="8"/>
      <c r="F76" s="246">
        <f t="shared" si="1"/>
        <v>424</v>
      </c>
      <c r="G76" s="246">
        <f t="shared" si="1"/>
        <v>524</v>
      </c>
      <c r="H76" s="246">
        <f t="shared" si="2"/>
        <v>624</v>
      </c>
      <c r="I76" s="246">
        <f t="shared" si="3"/>
        <v>724</v>
      </c>
      <c r="J76" s="246">
        <f t="shared" si="1"/>
        <v>924</v>
      </c>
      <c r="K76" s="259"/>
      <c r="L76" s="259"/>
      <c r="M76" s="266"/>
      <c r="N76" s="346"/>
      <c r="Q76" s="434"/>
    </row>
    <row r="77" spans="1:17" ht="25.95" customHeight="1" thickTop="1" thickBot="1">
      <c r="A77" s="636">
        <v>25</v>
      </c>
      <c r="B77" s="653" t="s">
        <v>335</v>
      </c>
      <c r="C77" s="139"/>
      <c r="D77" s="259"/>
      <c r="E77" s="8"/>
      <c r="F77" s="246">
        <f t="shared" si="1"/>
        <v>425</v>
      </c>
      <c r="G77" s="246">
        <f t="shared" si="1"/>
        <v>525</v>
      </c>
      <c r="H77" s="246">
        <f t="shared" si="2"/>
        <v>625</v>
      </c>
      <c r="I77" s="246">
        <f t="shared" si="3"/>
        <v>725</v>
      </c>
      <c r="J77" s="246">
        <f t="shared" si="1"/>
        <v>925</v>
      </c>
      <c r="K77" s="259"/>
      <c r="L77" s="259"/>
      <c r="M77" s="266"/>
      <c r="N77" s="346"/>
      <c r="Q77" s="432"/>
    </row>
    <row r="78" spans="1:17" ht="22.2" customHeight="1" thickTop="1" thickBot="1">
      <c r="A78" s="636">
        <v>26</v>
      </c>
      <c r="B78" s="610" t="s">
        <v>336</v>
      </c>
      <c r="C78" s="139"/>
      <c r="D78" s="257"/>
      <c r="E78" s="226"/>
      <c r="F78" s="246">
        <f t="shared" ref="F78:F99" si="4">F77+1</f>
        <v>426</v>
      </c>
      <c r="G78" s="246">
        <f t="shared" ref="G78:G99" si="5">G77+1</f>
        <v>526</v>
      </c>
      <c r="H78" s="246">
        <f t="shared" si="2"/>
        <v>626</v>
      </c>
      <c r="I78" s="246">
        <f t="shared" si="3"/>
        <v>726</v>
      </c>
      <c r="J78" s="246">
        <f t="shared" ref="J78:J99" si="6">J77+1</f>
        <v>926</v>
      </c>
      <c r="K78" s="259"/>
      <c r="L78" s="259"/>
      <c r="M78" s="889" t="s">
        <v>337</v>
      </c>
      <c r="N78" s="512" t="s">
        <v>338</v>
      </c>
      <c r="Q78" s="433"/>
    </row>
    <row r="79" spans="1:17" ht="22.2" customHeight="1" thickTop="1" thickBot="1">
      <c r="A79" s="636">
        <v>27</v>
      </c>
      <c r="B79" s="611" t="s">
        <v>339</v>
      </c>
      <c r="C79" s="139"/>
      <c r="D79" s="226"/>
      <c r="E79" s="257"/>
      <c r="F79" s="246">
        <f t="shared" si="4"/>
        <v>427</v>
      </c>
      <c r="G79" s="246">
        <f t="shared" si="5"/>
        <v>527</v>
      </c>
      <c r="H79" s="246">
        <f t="shared" si="2"/>
        <v>627</v>
      </c>
      <c r="I79" s="246">
        <f t="shared" si="3"/>
        <v>727</v>
      </c>
      <c r="J79" s="246">
        <f t="shared" si="6"/>
        <v>927</v>
      </c>
      <c r="K79" s="259"/>
      <c r="L79" s="259"/>
      <c r="M79" s="889"/>
      <c r="Q79" s="436"/>
    </row>
    <row r="80" spans="1:17" ht="22.2" customHeight="1" thickTop="1" thickBot="1">
      <c r="A80" s="636">
        <v>28</v>
      </c>
      <c r="B80" s="612" t="s">
        <v>340</v>
      </c>
      <c r="C80" s="139"/>
      <c r="D80" s="257"/>
      <c r="E80" s="226"/>
      <c r="F80" s="246">
        <f t="shared" si="4"/>
        <v>428</v>
      </c>
      <c r="G80" s="246">
        <f t="shared" si="5"/>
        <v>528</v>
      </c>
      <c r="H80" s="246">
        <f t="shared" si="2"/>
        <v>628</v>
      </c>
      <c r="I80" s="246">
        <f t="shared" si="3"/>
        <v>728</v>
      </c>
      <c r="J80" s="246">
        <f t="shared" si="6"/>
        <v>928</v>
      </c>
      <c r="K80" s="259"/>
      <c r="L80" s="259"/>
      <c r="M80" s="889"/>
      <c r="N80" s="513" t="s">
        <v>341</v>
      </c>
      <c r="Q80" s="437"/>
    </row>
    <row r="81" spans="1:17" ht="22.2" customHeight="1" thickTop="1" thickBot="1">
      <c r="A81" s="636">
        <v>29</v>
      </c>
      <c r="B81" s="595" t="s">
        <v>342</v>
      </c>
      <c r="C81" s="139"/>
      <c r="D81" s="226"/>
      <c r="E81" s="257"/>
      <c r="F81" s="246">
        <f t="shared" si="4"/>
        <v>429</v>
      </c>
      <c r="G81" s="246">
        <f t="shared" si="5"/>
        <v>529</v>
      </c>
      <c r="H81" s="246">
        <f t="shared" si="2"/>
        <v>629</v>
      </c>
      <c r="I81" s="246">
        <f t="shared" si="3"/>
        <v>729</v>
      </c>
      <c r="J81" s="246">
        <f t="shared" si="6"/>
        <v>929</v>
      </c>
      <c r="K81" s="259"/>
      <c r="L81" s="259"/>
      <c r="M81" s="889"/>
      <c r="N81" s="21"/>
      <c r="Q81" s="438"/>
    </row>
    <row r="82" spans="1:17" ht="22.2" customHeight="1" thickTop="1" thickBot="1">
      <c r="A82" s="636">
        <v>30</v>
      </c>
      <c r="B82" s="596" t="s">
        <v>343</v>
      </c>
      <c r="C82" s="139"/>
      <c r="D82" s="257"/>
      <c r="E82" s="226"/>
      <c r="F82" s="246">
        <f t="shared" si="4"/>
        <v>430</v>
      </c>
      <c r="G82" s="246">
        <f t="shared" si="5"/>
        <v>530</v>
      </c>
      <c r="H82" s="246">
        <f t="shared" si="2"/>
        <v>630</v>
      </c>
      <c r="I82" s="246">
        <f t="shared" si="3"/>
        <v>730</v>
      </c>
      <c r="J82" s="246">
        <f t="shared" si="6"/>
        <v>930</v>
      </c>
      <c r="K82" s="259"/>
      <c r="L82" s="259"/>
      <c r="M82" s="889"/>
      <c r="N82" s="21"/>
      <c r="Q82" s="439"/>
    </row>
    <row r="83" spans="1:17" ht="22.2" customHeight="1" thickTop="1" thickBot="1">
      <c r="A83" s="636">
        <v>31</v>
      </c>
      <c r="B83" s="605" t="s">
        <v>344</v>
      </c>
      <c r="C83" s="139"/>
      <c r="D83" s="227"/>
      <c r="E83" s="227"/>
      <c r="F83" s="246">
        <f t="shared" si="4"/>
        <v>431</v>
      </c>
      <c r="G83" s="246">
        <f t="shared" si="5"/>
        <v>531</v>
      </c>
      <c r="H83" s="246">
        <f t="shared" si="2"/>
        <v>631</v>
      </c>
      <c r="I83" s="246">
        <f t="shared" si="3"/>
        <v>731</v>
      </c>
      <c r="J83" s="246">
        <f t="shared" si="6"/>
        <v>931</v>
      </c>
      <c r="K83" s="259"/>
      <c r="L83" s="259"/>
      <c r="M83" s="889"/>
      <c r="N83" s="21"/>
    </row>
    <row r="84" spans="1:17" ht="22.2" customHeight="1" thickTop="1" thickBot="1">
      <c r="A84" s="874" t="s">
        <v>345</v>
      </c>
      <c r="B84" s="596"/>
      <c r="C84" s="139"/>
      <c r="D84" s="257"/>
      <c r="E84" s="226"/>
      <c r="F84" s="246">
        <f t="shared" si="4"/>
        <v>432</v>
      </c>
      <c r="G84" s="246">
        <f t="shared" si="5"/>
        <v>532</v>
      </c>
      <c r="H84" s="246">
        <f t="shared" si="2"/>
        <v>632</v>
      </c>
      <c r="I84" s="246">
        <f t="shared" si="3"/>
        <v>732</v>
      </c>
      <c r="J84" s="246">
        <f t="shared" si="6"/>
        <v>932</v>
      </c>
      <c r="K84" s="259"/>
      <c r="L84" s="259"/>
      <c r="M84" s="889"/>
    </row>
    <row r="85" spans="1:17" ht="22.2" customHeight="1" thickTop="1" thickBot="1">
      <c r="A85" s="874"/>
      <c r="B85" s="613" t="s">
        <v>346</v>
      </c>
      <c r="C85" s="139"/>
      <c r="D85" s="226"/>
      <c r="E85" s="257"/>
      <c r="F85" s="246">
        <f t="shared" si="4"/>
        <v>433</v>
      </c>
      <c r="G85" s="246">
        <f t="shared" si="5"/>
        <v>533</v>
      </c>
      <c r="H85" s="246">
        <f t="shared" si="2"/>
        <v>633</v>
      </c>
      <c r="I85" s="246">
        <f t="shared" si="3"/>
        <v>733</v>
      </c>
      <c r="J85" s="246">
        <f t="shared" si="6"/>
        <v>933</v>
      </c>
      <c r="K85" s="259"/>
      <c r="L85" s="259"/>
      <c r="M85" s="889"/>
    </row>
    <row r="86" spans="1:17" ht="22.2" customHeight="1" thickTop="1" thickBot="1">
      <c r="A86" s="874"/>
      <c r="B86" s="596" t="s">
        <v>347</v>
      </c>
      <c r="C86" s="139"/>
      <c r="D86" s="257"/>
      <c r="E86" s="226"/>
      <c r="F86" s="246">
        <f t="shared" si="4"/>
        <v>434</v>
      </c>
      <c r="G86" s="246">
        <f t="shared" si="5"/>
        <v>534</v>
      </c>
      <c r="H86" s="246">
        <f t="shared" si="2"/>
        <v>634</v>
      </c>
      <c r="I86" s="246">
        <f t="shared" si="3"/>
        <v>734</v>
      </c>
      <c r="J86" s="246">
        <f t="shared" si="6"/>
        <v>934</v>
      </c>
      <c r="K86" s="259"/>
      <c r="L86" s="259"/>
      <c r="M86" s="889"/>
    </row>
    <row r="87" spans="1:17" ht="22.2" customHeight="1" thickTop="1" thickBot="1">
      <c r="A87" s="874"/>
      <c r="B87" s="595" t="s">
        <v>348</v>
      </c>
      <c r="C87" s="139"/>
      <c r="D87" s="226"/>
      <c r="E87" s="257"/>
      <c r="F87" s="246">
        <f t="shared" si="4"/>
        <v>435</v>
      </c>
      <c r="G87" s="246">
        <f t="shared" si="5"/>
        <v>535</v>
      </c>
      <c r="H87" s="246">
        <f t="shared" si="2"/>
        <v>635</v>
      </c>
      <c r="I87" s="246">
        <f t="shared" si="3"/>
        <v>735</v>
      </c>
      <c r="J87" s="246">
        <f t="shared" si="6"/>
        <v>935</v>
      </c>
      <c r="K87" s="259"/>
      <c r="L87" s="259"/>
      <c r="M87" s="889"/>
    </row>
    <row r="88" spans="1:17" ht="22.2" customHeight="1" thickTop="1" thickBot="1">
      <c r="A88" s="874"/>
      <c r="B88" s="595" t="s">
        <v>349</v>
      </c>
      <c r="C88" s="139"/>
      <c r="D88" s="257"/>
      <c r="E88" s="226"/>
      <c r="F88" s="246">
        <f t="shared" si="4"/>
        <v>436</v>
      </c>
      <c r="G88" s="246">
        <f t="shared" si="5"/>
        <v>536</v>
      </c>
      <c r="H88" s="246">
        <f t="shared" si="2"/>
        <v>636</v>
      </c>
      <c r="I88" s="246">
        <f t="shared" si="3"/>
        <v>736</v>
      </c>
      <c r="J88" s="246">
        <f t="shared" si="6"/>
        <v>936</v>
      </c>
      <c r="K88" s="259"/>
      <c r="L88" s="259"/>
      <c r="M88" s="889"/>
    </row>
    <row r="89" spans="1:17" ht="22.2" customHeight="1" thickTop="1" thickBot="1">
      <c r="A89" s="874"/>
      <c r="B89" s="596" t="s">
        <v>350</v>
      </c>
      <c r="C89" s="139"/>
      <c r="D89" s="227"/>
      <c r="E89" s="227"/>
      <c r="F89" s="246">
        <f t="shared" si="4"/>
        <v>437</v>
      </c>
      <c r="G89" s="246">
        <f t="shared" si="5"/>
        <v>537</v>
      </c>
      <c r="H89" s="246">
        <f t="shared" si="2"/>
        <v>637</v>
      </c>
      <c r="I89" s="246">
        <f t="shared" si="3"/>
        <v>737</v>
      </c>
      <c r="J89" s="246">
        <f t="shared" si="6"/>
        <v>937</v>
      </c>
      <c r="K89" s="259"/>
      <c r="L89" s="259"/>
      <c r="M89" s="889"/>
    </row>
    <row r="90" spans="1:17" ht="22.2" customHeight="1" thickTop="1" thickBot="1">
      <c r="A90" s="874"/>
      <c r="B90" s="596" t="s">
        <v>351</v>
      </c>
      <c r="C90" s="139"/>
      <c r="D90" s="257"/>
      <c r="E90" s="226"/>
      <c r="F90" s="246">
        <f t="shared" si="4"/>
        <v>438</v>
      </c>
      <c r="G90" s="246">
        <f t="shared" si="5"/>
        <v>538</v>
      </c>
      <c r="H90" s="246">
        <f t="shared" si="2"/>
        <v>638</v>
      </c>
      <c r="I90" s="246">
        <f t="shared" si="3"/>
        <v>738</v>
      </c>
      <c r="J90" s="246">
        <f t="shared" si="6"/>
        <v>938</v>
      </c>
      <c r="K90" s="259"/>
      <c r="L90" s="259"/>
      <c r="M90" s="889"/>
    </row>
    <row r="91" spans="1:17" ht="22.2" customHeight="1" thickTop="1" thickBot="1">
      <c r="A91" s="874"/>
      <c r="B91" s="595" t="s">
        <v>352</v>
      </c>
      <c r="C91" s="139"/>
      <c r="D91" s="226"/>
      <c r="E91" s="257"/>
      <c r="F91" s="246">
        <f t="shared" si="4"/>
        <v>439</v>
      </c>
      <c r="G91" s="246">
        <f t="shared" si="5"/>
        <v>539</v>
      </c>
      <c r="H91" s="246">
        <f t="shared" si="2"/>
        <v>639</v>
      </c>
      <c r="I91" s="246">
        <f t="shared" si="3"/>
        <v>739</v>
      </c>
      <c r="J91" s="246">
        <f t="shared" si="6"/>
        <v>939</v>
      </c>
      <c r="K91" s="259"/>
      <c r="L91" s="259"/>
      <c r="M91" s="889"/>
    </row>
    <row r="92" spans="1:17" ht="22.2" customHeight="1" thickTop="1" thickBot="1">
      <c r="A92" s="874"/>
      <c r="B92" s="590" t="s">
        <v>353</v>
      </c>
      <c r="C92" s="139"/>
      <c r="D92" s="257"/>
      <c r="E92" s="226"/>
      <c r="F92" s="246">
        <f t="shared" si="4"/>
        <v>440</v>
      </c>
      <c r="G92" s="246">
        <f t="shared" si="5"/>
        <v>540</v>
      </c>
      <c r="H92" s="246">
        <f t="shared" si="2"/>
        <v>640</v>
      </c>
      <c r="I92" s="246">
        <f t="shared" si="3"/>
        <v>740</v>
      </c>
      <c r="J92" s="246">
        <f t="shared" si="6"/>
        <v>940</v>
      </c>
      <c r="K92" s="259"/>
      <c r="L92" s="259"/>
      <c r="M92" s="889"/>
    </row>
    <row r="93" spans="1:17" ht="22.2" customHeight="1" thickTop="1" thickBot="1">
      <c r="A93" s="875"/>
      <c r="B93" s="590" t="s">
        <v>354</v>
      </c>
      <c r="C93" s="139"/>
      <c r="D93" s="226"/>
      <c r="E93" s="257"/>
      <c r="F93" s="246">
        <f t="shared" si="4"/>
        <v>441</v>
      </c>
      <c r="G93" s="246">
        <f t="shared" si="5"/>
        <v>541</v>
      </c>
      <c r="H93" s="246">
        <f t="shared" si="2"/>
        <v>641</v>
      </c>
      <c r="I93" s="246">
        <f t="shared" si="3"/>
        <v>741</v>
      </c>
      <c r="J93" s="246">
        <f t="shared" si="6"/>
        <v>941</v>
      </c>
      <c r="K93" s="259"/>
      <c r="L93" s="259"/>
      <c r="M93" s="889"/>
    </row>
    <row r="94" spans="1:17" ht="22.2" customHeight="1" thickTop="1" thickBot="1">
      <c r="B94" s="608"/>
      <c r="C94" s="139"/>
      <c r="D94" s="257"/>
      <c r="E94" s="226"/>
      <c r="F94" s="246">
        <f t="shared" si="4"/>
        <v>442</v>
      </c>
      <c r="G94" s="246">
        <f t="shared" si="5"/>
        <v>542</v>
      </c>
      <c r="H94" s="246">
        <f t="shared" si="2"/>
        <v>642</v>
      </c>
      <c r="I94" s="246">
        <f t="shared" si="3"/>
        <v>742</v>
      </c>
      <c r="J94" s="246">
        <f t="shared" si="6"/>
        <v>942</v>
      </c>
      <c r="K94" s="259"/>
      <c r="L94" s="259"/>
      <c r="M94" s="21"/>
    </row>
    <row r="95" spans="1:17" ht="22.2" customHeight="1" thickTop="1" thickBot="1">
      <c r="B95" s="614" t="s">
        <v>355</v>
      </c>
      <c r="C95" s="139"/>
      <c r="D95" s="257"/>
      <c r="E95" s="226"/>
      <c r="F95" s="246">
        <f t="shared" si="4"/>
        <v>443</v>
      </c>
      <c r="G95" s="246">
        <f t="shared" si="5"/>
        <v>543</v>
      </c>
      <c r="H95" s="246">
        <f t="shared" si="2"/>
        <v>643</v>
      </c>
      <c r="I95" s="246">
        <f t="shared" si="3"/>
        <v>743</v>
      </c>
      <c r="J95" s="246">
        <f t="shared" si="6"/>
        <v>943</v>
      </c>
      <c r="K95" s="259"/>
      <c r="L95" s="259"/>
    </row>
    <row r="96" spans="1:17" ht="22.2" customHeight="1" thickTop="1" thickBot="1">
      <c r="B96" s="614" t="s">
        <v>356</v>
      </c>
      <c r="C96" s="139"/>
      <c r="D96" s="226"/>
      <c r="E96" s="257"/>
      <c r="F96" s="246">
        <f t="shared" si="4"/>
        <v>444</v>
      </c>
      <c r="G96" s="246">
        <f t="shared" si="5"/>
        <v>544</v>
      </c>
      <c r="H96" s="246">
        <f t="shared" si="2"/>
        <v>644</v>
      </c>
      <c r="I96" s="246">
        <f t="shared" si="3"/>
        <v>744</v>
      </c>
      <c r="J96" s="246">
        <f t="shared" si="6"/>
        <v>944</v>
      </c>
      <c r="K96" s="259"/>
      <c r="L96" s="259"/>
    </row>
    <row r="97" spans="1:24" ht="22.2" customHeight="1" thickTop="1" thickBot="1">
      <c r="B97" s="608" t="s">
        <v>357</v>
      </c>
      <c r="C97" s="139"/>
      <c r="D97" s="257"/>
      <c r="E97" s="226"/>
      <c r="F97" s="246">
        <f t="shared" si="4"/>
        <v>445</v>
      </c>
      <c r="G97" s="246">
        <f t="shared" si="5"/>
        <v>545</v>
      </c>
      <c r="H97" s="246">
        <f t="shared" si="2"/>
        <v>645</v>
      </c>
      <c r="I97" s="246">
        <f t="shared" si="3"/>
        <v>745</v>
      </c>
      <c r="J97" s="246">
        <f t="shared" si="6"/>
        <v>945</v>
      </c>
      <c r="K97" s="259"/>
      <c r="L97" s="259"/>
    </row>
    <row r="98" spans="1:24" ht="22.2" customHeight="1" thickTop="1" thickBot="1">
      <c r="B98" s="608"/>
      <c r="C98" s="139"/>
      <c r="D98" s="226"/>
      <c r="E98" s="257"/>
      <c r="F98" s="246">
        <f t="shared" si="4"/>
        <v>446</v>
      </c>
      <c r="G98" s="246">
        <f t="shared" si="5"/>
        <v>546</v>
      </c>
      <c r="H98" s="246">
        <f t="shared" si="2"/>
        <v>646</v>
      </c>
      <c r="I98" s="246">
        <f t="shared" si="3"/>
        <v>746</v>
      </c>
      <c r="J98" s="246">
        <f t="shared" si="6"/>
        <v>946</v>
      </c>
      <c r="K98" s="259"/>
      <c r="L98" s="259"/>
    </row>
    <row r="99" spans="1:24" ht="22.2" customHeight="1" thickTop="1" thickBot="1">
      <c r="B99" s="608"/>
      <c r="C99" s="139"/>
      <c r="D99" s="257"/>
      <c r="E99" s="226"/>
      <c r="F99" s="246">
        <f t="shared" si="4"/>
        <v>447</v>
      </c>
      <c r="G99" s="246">
        <f t="shared" si="5"/>
        <v>547</v>
      </c>
      <c r="H99" s="246">
        <f t="shared" si="2"/>
        <v>647</v>
      </c>
      <c r="I99" s="246">
        <f t="shared" si="3"/>
        <v>747</v>
      </c>
      <c r="J99" s="246">
        <f t="shared" si="6"/>
        <v>947</v>
      </c>
      <c r="K99" s="259"/>
      <c r="L99" s="259"/>
    </row>
    <row r="100" spans="1:24" ht="28.2" customHeight="1" thickTop="1">
      <c r="B100" s="615" t="s">
        <v>358</v>
      </c>
      <c r="C100" s="663" t="s">
        <v>359</v>
      </c>
      <c r="D100" s="257"/>
      <c r="E100" s="226"/>
      <c r="F100" s="257"/>
      <c r="G100" s="257"/>
      <c r="H100" s="257"/>
      <c r="I100" s="257"/>
      <c r="J100" s="257"/>
      <c r="K100" s="257"/>
      <c r="L100" s="257"/>
      <c r="M100" s="141"/>
      <c r="N100" s="141"/>
      <c r="O100" s="141"/>
      <c r="P100" s="465" t="s">
        <v>360</v>
      </c>
      <c r="Q100" s="257" t="s">
        <v>361</v>
      </c>
      <c r="R100" s="264" t="s">
        <v>362</v>
      </c>
      <c r="S100" s="14" t="s">
        <v>363</v>
      </c>
      <c r="T100" s="2" t="s">
        <v>364</v>
      </c>
      <c r="U100" t="s">
        <v>365</v>
      </c>
      <c r="V100" t="s">
        <v>365</v>
      </c>
      <c r="W100" t="s">
        <v>366</v>
      </c>
      <c r="X100" t="s">
        <v>367</v>
      </c>
    </row>
    <row r="101" spans="1:24" ht="28.2" customHeight="1">
      <c r="B101" s="616" t="s">
        <v>368</v>
      </c>
      <c r="C101" s="712" t="s">
        <v>369</v>
      </c>
      <c r="D101" s="226"/>
      <c r="E101" s="257"/>
      <c r="F101" s="226"/>
      <c r="G101" s="226"/>
      <c r="H101" s="226"/>
      <c r="I101" s="226"/>
      <c r="J101" s="226"/>
      <c r="K101" s="226"/>
      <c r="L101" s="226"/>
      <c r="N101" s="210" t="s">
        <v>370</v>
      </c>
      <c r="P101" s="466" t="s">
        <v>371</v>
      </c>
      <c r="Q101" s="257"/>
      <c r="R101" s="14" t="s">
        <v>372</v>
      </c>
      <c r="S101" s="14"/>
      <c r="T101" s="2" t="s">
        <v>373</v>
      </c>
      <c r="U101" t="s">
        <v>374</v>
      </c>
      <c r="V101" t="s">
        <v>374</v>
      </c>
      <c r="W101" t="s">
        <v>375</v>
      </c>
      <c r="X101" t="s">
        <v>375</v>
      </c>
    </row>
    <row r="102" spans="1:24" ht="28.2" customHeight="1">
      <c r="B102" s="617" t="s">
        <v>376</v>
      </c>
      <c r="C102" s="773" t="s">
        <v>377</v>
      </c>
      <c r="D102" s="257"/>
      <c r="E102" s="226"/>
      <c r="F102" s="257"/>
      <c r="G102" s="257"/>
      <c r="H102" s="257"/>
      <c r="I102" s="257"/>
      <c r="J102" s="257"/>
      <c r="K102" s="257"/>
      <c r="L102" s="257"/>
      <c r="M102" s="142"/>
      <c r="N102" s="142"/>
      <c r="P102" s="467" t="s">
        <v>378</v>
      </c>
      <c r="Q102" s="257" t="s">
        <v>379</v>
      </c>
      <c r="R102" s="14" t="s">
        <v>380</v>
      </c>
      <c r="S102" s="14" t="s">
        <v>381</v>
      </c>
      <c r="T102" s="2" t="s">
        <v>382</v>
      </c>
      <c r="U102" t="s">
        <v>383</v>
      </c>
      <c r="V102" t="s">
        <v>383</v>
      </c>
      <c r="W102" t="s">
        <v>383</v>
      </c>
      <c r="X102" t="s">
        <v>383</v>
      </c>
    </row>
    <row r="103" spans="1:24" ht="28.2" customHeight="1">
      <c r="B103" s="617" t="s">
        <v>384</v>
      </c>
      <c r="C103" s="713" t="s">
        <v>385</v>
      </c>
      <c r="D103" s="226"/>
      <c r="E103" s="257"/>
      <c r="F103" s="226"/>
      <c r="G103" s="226"/>
      <c r="H103" s="226"/>
      <c r="I103" s="226"/>
      <c r="J103" s="226"/>
      <c r="K103" s="226"/>
      <c r="L103" s="226"/>
      <c r="M103" s="144"/>
      <c r="P103" s="462" t="s">
        <v>386</v>
      </c>
      <c r="Q103" s="463" t="s">
        <v>387</v>
      </c>
      <c r="R103" s="14" t="s">
        <v>388</v>
      </c>
      <c r="S103" s="14" t="s">
        <v>389</v>
      </c>
      <c r="T103" s="2" t="s">
        <v>390</v>
      </c>
      <c r="U103" t="s">
        <v>391</v>
      </c>
      <c r="V103" t="s">
        <v>392</v>
      </c>
      <c r="W103" t="s">
        <v>393</v>
      </c>
      <c r="X103" t="s">
        <v>394</v>
      </c>
    </row>
    <row r="104" spans="1:24" ht="28.2" customHeight="1">
      <c r="B104" s="617" t="s">
        <v>395</v>
      </c>
      <c r="C104" s="714" t="s">
        <v>396</v>
      </c>
      <c r="D104" s="257"/>
      <c r="E104" s="226"/>
      <c r="F104" s="257"/>
      <c r="G104" s="257"/>
      <c r="H104" s="257"/>
      <c r="I104" s="257"/>
      <c r="J104" s="257"/>
      <c r="K104" s="257"/>
      <c r="L104" s="257"/>
      <c r="M104" s="144"/>
      <c r="P104" s="464" t="s">
        <v>397</v>
      </c>
      <c r="Q104" s="463" t="s">
        <v>398</v>
      </c>
      <c r="R104" s="14" t="s">
        <v>399</v>
      </c>
      <c r="S104" s="14" t="s">
        <v>400</v>
      </c>
      <c r="T104" s="2" t="s">
        <v>396</v>
      </c>
      <c r="U104" t="s">
        <v>401</v>
      </c>
      <c r="V104" t="s">
        <v>402</v>
      </c>
      <c r="W104" t="s">
        <v>403</v>
      </c>
      <c r="X104" t="s">
        <v>404</v>
      </c>
    </row>
    <row r="105" spans="1:24" ht="28.2" customHeight="1">
      <c r="B105" s="616" t="s">
        <v>405</v>
      </c>
      <c r="C105" s="235" t="s">
        <v>406</v>
      </c>
      <c r="D105" s="257"/>
      <c r="E105" s="226"/>
      <c r="F105" s="257"/>
      <c r="G105" s="257"/>
      <c r="H105" s="257"/>
      <c r="I105" s="257"/>
      <c r="J105" s="257"/>
      <c r="K105" s="257"/>
      <c r="L105" s="257"/>
      <c r="M105" s="144"/>
      <c r="N105" s="9"/>
      <c r="P105" s="144"/>
      <c r="Q105" s="463"/>
      <c r="R105" s="14"/>
      <c r="S105" s="139"/>
      <c r="T105" s="2" t="s">
        <v>392</v>
      </c>
      <c r="U105" t="s">
        <v>406</v>
      </c>
      <c r="V105" t="s">
        <v>406</v>
      </c>
      <c r="W105" t="s">
        <v>407</v>
      </c>
      <c r="X105" t="s">
        <v>408</v>
      </c>
    </row>
    <row r="106" spans="1:24" ht="28.2" customHeight="1">
      <c r="A106" s="632"/>
      <c r="B106" s="617" t="s">
        <v>409</v>
      </c>
      <c r="C106" s="660" t="s">
        <v>410</v>
      </c>
      <c r="D106" s="226"/>
      <c r="E106" s="257"/>
      <c r="F106" s="226"/>
      <c r="G106" s="226"/>
      <c r="H106" s="226"/>
      <c r="I106" s="226"/>
      <c r="J106" s="226"/>
      <c r="K106" s="226"/>
      <c r="L106" s="226"/>
      <c r="M106" s="144"/>
      <c r="N106" s="9"/>
      <c r="P106" s="144"/>
      <c r="Q106" s="463"/>
      <c r="R106" s="14"/>
      <c r="S106" s="14"/>
      <c r="T106" s="2" t="s">
        <v>402</v>
      </c>
      <c r="U106" t="s">
        <v>410</v>
      </c>
      <c r="V106" t="s">
        <v>410</v>
      </c>
      <c r="W106" t="s">
        <v>407</v>
      </c>
    </row>
    <row r="107" spans="1:24" ht="28.2" customHeight="1">
      <c r="A107" s="632"/>
      <c r="B107" s="617" t="s">
        <v>411</v>
      </c>
      <c r="C107" s="139" t="s">
        <v>412</v>
      </c>
      <c r="D107" s="257"/>
      <c r="E107" s="226"/>
      <c r="F107" s="257"/>
      <c r="G107" s="257"/>
      <c r="H107" s="257"/>
      <c r="I107" s="257"/>
      <c r="J107" s="257"/>
      <c r="K107" s="257"/>
      <c r="L107" s="257"/>
      <c r="M107" s="144"/>
      <c r="N107" s="9"/>
      <c r="P107" s="144"/>
      <c r="Q107" s="463"/>
      <c r="R107" s="14"/>
      <c r="S107" s="14"/>
      <c r="T107" s="2" t="s">
        <v>406</v>
      </c>
      <c r="U107" t="s">
        <v>385</v>
      </c>
      <c r="V107" t="s">
        <v>385</v>
      </c>
    </row>
    <row r="108" spans="1:24" ht="28.2" customHeight="1">
      <c r="A108" s="632"/>
      <c r="B108" s="617" t="s">
        <v>413</v>
      </c>
      <c r="C108" s="139" t="s">
        <v>414</v>
      </c>
      <c r="D108" s="226"/>
      <c r="E108" s="257"/>
      <c r="F108" s="226"/>
      <c r="G108" s="226"/>
      <c r="H108" s="226"/>
      <c r="I108" s="226"/>
      <c r="J108" s="226"/>
      <c r="K108" s="226"/>
      <c r="L108" s="226"/>
      <c r="M108" s="144"/>
      <c r="N108" s="9"/>
      <c r="P108" s="144"/>
      <c r="Q108" s="463"/>
      <c r="R108" s="14"/>
      <c r="S108" s="14"/>
      <c r="T108" s="2" t="s">
        <v>410</v>
      </c>
      <c r="U108" t="s">
        <v>396</v>
      </c>
      <c r="V108" t="s">
        <v>396</v>
      </c>
    </row>
    <row r="109" spans="1:24" ht="28.2" customHeight="1">
      <c r="A109" s="632"/>
      <c r="B109" s="618" t="s">
        <v>415</v>
      </c>
      <c r="C109" s="663" t="s">
        <v>416</v>
      </c>
      <c r="D109" s="257"/>
      <c r="E109" s="226"/>
      <c r="F109" s="257"/>
      <c r="G109" s="257"/>
      <c r="H109" s="257"/>
      <c r="I109" s="257"/>
      <c r="J109" s="257"/>
      <c r="K109" s="257"/>
      <c r="L109" s="257"/>
      <c r="M109" s="145"/>
      <c r="N109" s="145"/>
      <c r="O109" s="145"/>
      <c r="P109" s="462" t="s">
        <v>417</v>
      </c>
      <c r="Q109" s="257" t="s">
        <v>418</v>
      </c>
      <c r="R109" s="145" t="s">
        <v>419</v>
      </c>
      <c r="S109" s="14"/>
      <c r="T109" s="2" t="s">
        <v>420</v>
      </c>
      <c r="U109" t="s">
        <v>421</v>
      </c>
      <c r="V109" t="s">
        <v>421</v>
      </c>
    </row>
    <row r="110" spans="1:24" ht="28.2" customHeight="1">
      <c r="A110" s="632"/>
      <c r="B110" s="618" t="s">
        <v>422</v>
      </c>
      <c r="C110" s="664" t="s">
        <v>421</v>
      </c>
      <c r="D110" s="226"/>
      <c r="E110" s="226"/>
      <c r="F110" s="226"/>
      <c r="G110" s="226"/>
      <c r="H110" s="226"/>
      <c r="I110" s="226"/>
      <c r="J110" s="226"/>
      <c r="K110" s="226"/>
      <c r="L110" s="226"/>
      <c r="P110" s="5" t="s">
        <v>423</v>
      </c>
      <c r="Q110" s="257" t="s">
        <v>424</v>
      </c>
      <c r="R110" s="14"/>
      <c r="S110" s="14"/>
      <c r="T110" s="2" t="s">
        <v>421</v>
      </c>
      <c r="U110" t="s">
        <v>425</v>
      </c>
      <c r="V110" t="s">
        <v>425</v>
      </c>
    </row>
    <row r="111" spans="1:24" ht="28.2" customHeight="1">
      <c r="A111" s="632"/>
      <c r="B111" s="619" t="s">
        <v>426</v>
      </c>
      <c r="C111" s="663" t="s">
        <v>425</v>
      </c>
      <c r="D111" s="257"/>
      <c r="E111" s="226"/>
      <c r="F111" s="257"/>
      <c r="G111" s="257"/>
      <c r="H111" s="257"/>
      <c r="I111" s="257"/>
      <c r="J111" s="257"/>
      <c r="K111" s="257"/>
      <c r="L111" s="257"/>
      <c r="M111" s="146"/>
      <c r="N111" s="143"/>
      <c r="P111" s="468" t="s">
        <v>427</v>
      </c>
      <c r="Q111" s="257" t="s">
        <v>428</v>
      </c>
      <c r="R111" s="14"/>
      <c r="S111" s="14"/>
      <c r="T111" s="2" t="s">
        <v>425</v>
      </c>
      <c r="U111" t="s">
        <v>416</v>
      </c>
      <c r="V111" t="s">
        <v>416</v>
      </c>
    </row>
    <row r="112" spans="1:24" ht="28.2" customHeight="1">
      <c r="A112" s="632"/>
      <c r="B112" s="620" t="s">
        <v>429</v>
      </c>
      <c r="C112" s="665" t="s">
        <v>430</v>
      </c>
      <c r="D112" s="226"/>
      <c r="E112" s="257"/>
      <c r="F112" s="226"/>
      <c r="G112" s="226"/>
      <c r="H112" s="226"/>
      <c r="I112" s="226"/>
      <c r="J112" s="226"/>
      <c r="K112" s="226"/>
      <c r="L112" s="226"/>
      <c r="M112" s="143"/>
      <c r="N112" s="143"/>
      <c r="P112" s="462" t="s">
        <v>431</v>
      </c>
      <c r="Q112" s="257" t="s">
        <v>432</v>
      </c>
      <c r="R112" s="14" t="s">
        <v>433</v>
      </c>
      <c r="S112" s="14" t="s">
        <v>434</v>
      </c>
      <c r="T112" s="2" t="s">
        <v>430</v>
      </c>
      <c r="U112" t="s">
        <v>435</v>
      </c>
      <c r="V112" t="s">
        <v>436</v>
      </c>
    </row>
    <row r="113" spans="1:24" ht="28.2" customHeight="1">
      <c r="A113" s="632"/>
      <c r="B113" s="616" t="s">
        <v>437</v>
      </c>
      <c r="C113" s="670" t="s">
        <v>438</v>
      </c>
      <c r="D113" s="257"/>
      <c r="E113" s="226"/>
      <c r="F113" s="257"/>
      <c r="G113" s="257"/>
      <c r="H113" s="257"/>
      <c r="I113" s="257"/>
      <c r="J113" s="257"/>
      <c r="K113" s="257"/>
      <c r="L113" s="257"/>
      <c r="M113" s="143"/>
      <c r="N113" s="143"/>
      <c r="P113" s="465" t="s">
        <v>439</v>
      </c>
      <c r="Q113" s="257" t="s">
        <v>379</v>
      </c>
      <c r="R113" s="14" t="s">
        <v>380</v>
      </c>
      <c r="S113" s="139" t="s">
        <v>381</v>
      </c>
      <c r="T113" s="2" t="s">
        <v>438</v>
      </c>
      <c r="U113" t="s">
        <v>440</v>
      </c>
      <c r="V113" t="s">
        <v>438</v>
      </c>
      <c r="W113" t="s">
        <v>441</v>
      </c>
      <c r="X113" t="s">
        <v>404</v>
      </c>
    </row>
    <row r="114" spans="1:24" ht="28.2" customHeight="1">
      <c r="A114" s="632"/>
      <c r="B114" s="616" t="s">
        <v>442</v>
      </c>
      <c r="C114" s="660" t="s">
        <v>443</v>
      </c>
      <c r="D114" s="226"/>
      <c r="E114" s="257"/>
      <c r="F114" s="226"/>
      <c r="G114" s="226"/>
      <c r="H114" s="226"/>
      <c r="I114" s="226"/>
      <c r="J114" s="226"/>
      <c r="K114" s="226"/>
      <c r="L114" s="226"/>
      <c r="M114" s="143"/>
      <c r="N114" s="143"/>
      <c r="P114" s="43" t="s">
        <v>436</v>
      </c>
      <c r="Q114" s="257"/>
      <c r="R114" s="14" t="s">
        <v>430</v>
      </c>
      <c r="S114" s="14"/>
      <c r="T114" s="2" t="s">
        <v>435</v>
      </c>
      <c r="U114" t="s">
        <v>436</v>
      </c>
      <c r="V114" t="s">
        <v>435</v>
      </c>
      <c r="W114" t="s">
        <v>393</v>
      </c>
      <c r="X114" t="s">
        <v>394</v>
      </c>
    </row>
    <row r="115" spans="1:24" ht="28.2" customHeight="1">
      <c r="A115" s="632"/>
      <c r="B115" s="617" t="s">
        <v>444</v>
      </c>
      <c r="C115" s="660" t="s">
        <v>382</v>
      </c>
      <c r="D115" s="257"/>
      <c r="E115" s="226"/>
      <c r="F115" s="257"/>
      <c r="G115" s="257"/>
      <c r="H115" s="257"/>
      <c r="I115" s="257"/>
      <c r="J115" s="257"/>
      <c r="K115" s="257"/>
      <c r="L115" s="257"/>
      <c r="M115" s="142"/>
      <c r="P115" s="282" t="s">
        <v>438</v>
      </c>
      <c r="Q115" s="257"/>
      <c r="R115" s="14" t="s">
        <v>438</v>
      </c>
      <c r="S115" s="14"/>
      <c r="T115" s="2" t="s">
        <v>445</v>
      </c>
      <c r="U115" t="s">
        <v>438</v>
      </c>
      <c r="V115" t="s">
        <v>440</v>
      </c>
      <c r="W115" t="s">
        <v>435</v>
      </c>
      <c r="X115" t="s">
        <v>446</v>
      </c>
    </row>
    <row r="116" spans="1:24" ht="28.2" customHeight="1">
      <c r="A116" s="632"/>
      <c r="B116" s="621" t="s">
        <v>447</v>
      </c>
      <c r="C116" s="715" t="s">
        <v>448</v>
      </c>
      <c r="D116" s="226"/>
      <c r="E116" s="226"/>
      <c r="F116" s="226"/>
      <c r="G116" s="226"/>
      <c r="H116" s="226"/>
      <c r="I116" s="226"/>
      <c r="J116" s="226"/>
      <c r="K116" s="226"/>
      <c r="L116" s="226"/>
      <c r="M116" s="142"/>
      <c r="N116" s="142"/>
      <c r="P116" s="469" t="s">
        <v>449</v>
      </c>
      <c r="Q116" s="257" t="s">
        <v>450</v>
      </c>
      <c r="R116" s="14" t="s">
        <v>451</v>
      </c>
      <c r="S116" s="14" t="s">
        <v>452</v>
      </c>
      <c r="T116" s="2" t="s">
        <v>453</v>
      </c>
      <c r="U116" t="s">
        <v>454</v>
      </c>
      <c r="V116" t="s">
        <v>454</v>
      </c>
      <c r="W116" t="s">
        <v>445</v>
      </c>
      <c r="X116" t="s">
        <v>394</v>
      </c>
    </row>
    <row r="117" spans="1:24" ht="28.2" customHeight="1">
      <c r="A117" s="632"/>
      <c r="B117" s="614" t="s">
        <v>455</v>
      </c>
      <c r="C117" s="663" t="s">
        <v>456</v>
      </c>
      <c r="D117" s="257"/>
      <c r="E117" s="226"/>
      <c r="F117" s="257"/>
      <c r="G117" s="257"/>
      <c r="H117" s="257"/>
      <c r="I117" s="257"/>
      <c r="J117" s="257"/>
      <c r="K117" s="257"/>
      <c r="L117" s="257"/>
      <c r="P117" s="273"/>
      <c r="Q117" s="257" t="s">
        <v>457</v>
      </c>
      <c r="R117" s="14"/>
      <c r="S117" s="139" t="s">
        <v>456</v>
      </c>
      <c r="T117" s="2" t="s">
        <v>457</v>
      </c>
      <c r="U117" t="s">
        <v>456</v>
      </c>
      <c r="V117" t="s">
        <v>456</v>
      </c>
    </row>
    <row r="118" spans="1:24" ht="28.2" customHeight="1">
      <c r="A118" s="632"/>
      <c r="B118" s="622" t="s">
        <v>458</v>
      </c>
      <c r="C118" s="428"/>
      <c r="D118" s="226"/>
      <c r="E118" s="257"/>
      <c r="F118" s="226"/>
      <c r="G118" s="226"/>
      <c r="H118" s="226"/>
      <c r="I118" s="226"/>
      <c r="J118" s="226"/>
      <c r="K118" s="226"/>
      <c r="L118" s="226"/>
      <c r="M118" s="12" t="s">
        <v>459</v>
      </c>
      <c r="P118" s="265" t="s">
        <v>459</v>
      </c>
      <c r="Q118" s="12"/>
      <c r="R118" s="14"/>
      <c r="S118" s="428"/>
      <c r="T118" s="424"/>
    </row>
    <row r="119" spans="1:24" ht="28.2" customHeight="1">
      <c r="B119" s="623" t="s">
        <v>460</v>
      </c>
      <c r="C119" s="429"/>
      <c r="D119" s="257"/>
      <c r="E119" s="226"/>
      <c r="F119" s="257"/>
      <c r="G119" s="257"/>
      <c r="H119" s="257"/>
      <c r="I119" s="257"/>
      <c r="J119" s="257"/>
      <c r="K119" s="257"/>
      <c r="L119" s="257"/>
      <c r="M119" s="12"/>
      <c r="P119" s="424"/>
    </row>
    <row r="120" spans="1:24" ht="28.2" customHeight="1">
      <c r="B120" s="622" t="s">
        <v>461</v>
      </c>
      <c r="C120" s="8"/>
      <c r="D120" s="226"/>
      <c r="E120" s="257"/>
      <c r="F120" s="226"/>
      <c r="G120" s="226"/>
      <c r="H120" s="226"/>
      <c r="I120" s="226"/>
      <c r="J120" s="226"/>
      <c r="K120" s="226"/>
      <c r="L120" s="226"/>
      <c r="M120" s="12"/>
      <c r="P120" s="424"/>
    </row>
    <row r="121" spans="1:24" ht="28.2" customHeight="1">
      <c r="B121" s="622" t="s">
        <v>462</v>
      </c>
      <c r="C121" s="662"/>
      <c r="D121" s="257"/>
      <c r="E121" s="226"/>
      <c r="F121" s="257"/>
      <c r="G121" s="257"/>
      <c r="H121" s="257"/>
      <c r="I121" s="257"/>
      <c r="J121" s="257"/>
      <c r="K121" s="257"/>
      <c r="L121" s="257"/>
      <c r="M121" s="12"/>
      <c r="P121" s="424"/>
      <c r="Q121" s="444"/>
    </row>
    <row r="122" spans="1:24" ht="28.2" customHeight="1">
      <c r="B122" s="622" t="s">
        <v>463</v>
      </c>
      <c r="C122" s="139"/>
      <c r="D122" s="12"/>
      <c r="E122" s="226"/>
      <c r="F122" s="226"/>
      <c r="G122" s="226"/>
      <c r="H122" s="226"/>
      <c r="I122" s="226"/>
      <c r="J122" s="226"/>
      <c r="K122" s="226"/>
      <c r="L122" s="226"/>
      <c r="M122" s="12"/>
      <c r="Q122" s="444"/>
    </row>
    <row r="123" spans="1:24" ht="28.2" customHeight="1">
      <c r="B123" s="622" t="s">
        <v>464</v>
      </c>
      <c r="C123" s="774" t="s">
        <v>1728</v>
      </c>
      <c r="D123" s="257"/>
      <c r="E123" s="226"/>
      <c r="F123" s="257"/>
      <c r="G123" s="257"/>
      <c r="H123" s="257"/>
      <c r="I123" s="257"/>
      <c r="J123" s="257"/>
      <c r="K123" s="257"/>
      <c r="L123" s="257"/>
      <c r="M123" s="12"/>
    </row>
    <row r="124" spans="1:24" ht="28.2" customHeight="1">
      <c r="B124" s="622" t="s">
        <v>465</v>
      </c>
      <c r="C124" s="774"/>
      <c r="D124" s="226"/>
      <c r="E124" s="257"/>
      <c r="F124" s="226"/>
      <c r="G124" s="226"/>
      <c r="H124" s="226"/>
      <c r="I124" s="226"/>
      <c r="J124" s="226"/>
      <c r="K124" s="226"/>
      <c r="L124" s="226"/>
      <c r="M124" s="12"/>
    </row>
    <row r="125" spans="1:24" ht="28.2" customHeight="1">
      <c r="B125" s="622"/>
      <c r="C125" s="775"/>
      <c r="D125" s="257"/>
      <c r="E125" s="226"/>
      <c r="F125" s="257"/>
      <c r="G125" s="257"/>
      <c r="H125" s="257"/>
      <c r="I125" s="257"/>
      <c r="J125" s="257"/>
      <c r="K125" s="257"/>
      <c r="L125" s="257"/>
      <c r="M125" s="12"/>
      <c r="Q125" s="434" t="s">
        <v>466</v>
      </c>
    </row>
    <row r="126" spans="1:24" ht="22.2" customHeight="1">
      <c r="A126" s="876" t="s">
        <v>197</v>
      </c>
      <c r="B126" s="428" t="s">
        <v>197</v>
      </c>
      <c r="C126" s="776" t="s">
        <v>467</v>
      </c>
      <c r="D126" s="257"/>
      <c r="E126" s="226"/>
      <c r="F126" s="257"/>
      <c r="G126" s="257"/>
      <c r="H126" s="257"/>
      <c r="I126" s="257"/>
      <c r="J126" s="257"/>
      <c r="K126" s="257"/>
      <c r="L126" s="257"/>
      <c r="Q126" s="443"/>
    </row>
    <row r="127" spans="1:24" ht="22.2" customHeight="1">
      <c r="A127" s="876"/>
      <c r="B127" s="814" t="s">
        <v>468</v>
      </c>
      <c r="C127" s="777" t="s">
        <v>469</v>
      </c>
      <c r="D127" s="25"/>
      <c r="E127" s="346"/>
      <c r="F127" s="346"/>
      <c r="G127" s="346"/>
      <c r="H127" s="346"/>
      <c r="I127" s="346"/>
      <c r="J127" s="346"/>
      <c r="K127" s="346"/>
      <c r="L127" s="346"/>
      <c r="Q127" s="443"/>
    </row>
    <row r="128" spans="1:24" ht="22.2" customHeight="1">
      <c r="A128" s="876"/>
      <c r="B128" s="43" t="s">
        <v>149</v>
      </c>
      <c r="C128" s="257" t="s">
        <v>1716</v>
      </c>
      <c r="D128" s="25"/>
      <c r="E128" s="346"/>
      <c r="F128" s="346"/>
      <c r="G128" s="346"/>
      <c r="H128" s="346"/>
      <c r="I128" s="346"/>
      <c r="J128" s="346"/>
      <c r="K128" s="346"/>
      <c r="L128" s="346"/>
      <c r="Q128" s="443"/>
    </row>
    <row r="129" spans="1:17" ht="22.2" customHeight="1">
      <c r="A129" s="876"/>
      <c r="B129" s="43" t="s">
        <v>153</v>
      </c>
      <c r="C129" s="257" t="s">
        <v>1717</v>
      </c>
      <c r="D129" s="25"/>
      <c r="E129" s="346"/>
      <c r="F129" s="346"/>
      <c r="G129" s="346"/>
      <c r="H129" s="346"/>
      <c r="I129" s="346"/>
      <c r="J129" s="346"/>
      <c r="K129" s="346"/>
      <c r="L129" s="346"/>
      <c r="Q129" s="443"/>
    </row>
    <row r="130" spans="1:17" ht="22.2" customHeight="1">
      <c r="A130" s="876"/>
      <c r="B130" s="43" t="s">
        <v>155</v>
      </c>
      <c r="C130" s="257" t="s">
        <v>408</v>
      </c>
      <c r="D130" s="25"/>
      <c r="E130" s="346"/>
      <c r="F130" s="346"/>
      <c r="G130" s="346"/>
      <c r="H130" s="346"/>
      <c r="I130" s="346"/>
      <c r="J130" s="346"/>
      <c r="K130" s="346"/>
      <c r="L130" s="346"/>
      <c r="Q130" s="443"/>
    </row>
    <row r="131" spans="1:17" ht="22.2" customHeight="1">
      <c r="A131" s="876"/>
      <c r="B131" s="43" t="s">
        <v>157</v>
      </c>
      <c r="C131" s="257" t="s">
        <v>1718</v>
      </c>
      <c r="D131" s="25"/>
      <c r="E131" s="346"/>
      <c r="F131" s="346"/>
      <c r="G131" s="346"/>
      <c r="H131" s="346"/>
      <c r="I131" s="346"/>
      <c r="J131" s="346"/>
      <c r="K131" s="346"/>
      <c r="L131" s="346"/>
      <c r="Q131" s="443"/>
    </row>
    <row r="132" spans="1:17" ht="22.2" customHeight="1">
      <c r="A132" s="876"/>
      <c r="B132" s="43" t="s">
        <v>167</v>
      </c>
      <c r="C132" s="257" t="s">
        <v>1719</v>
      </c>
      <c r="D132" s="25"/>
      <c r="E132" s="346"/>
      <c r="F132" s="346"/>
      <c r="G132" s="346"/>
      <c r="H132" s="346"/>
      <c r="I132" s="346"/>
      <c r="J132" s="346"/>
      <c r="K132" s="346"/>
      <c r="L132" s="346"/>
    </row>
    <row r="133" spans="1:17" ht="22.2" customHeight="1">
      <c r="A133" s="876"/>
      <c r="B133" s="43" t="s">
        <v>173</v>
      </c>
      <c r="C133" s="778" t="s">
        <v>470</v>
      </c>
      <c r="D133" s="25"/>
      <c r="E133" s="346"/>
      <c r="F133" s="346"/>
      <c r="G133" s="346"/>
      <c r="H133" s="346"/>
      <c r="I133" s="346"/>
      <c r="J133" s="346"/>
      <c r="K133" s="346"/>
      <c r="L133" s="346"/>
    </row>
    <row r="134" spans="1:17" ht="22.2" customHeight="1">
      <c r="A134" s="876"/>
      <c r="B134" s="43" t="s">
        <v>194</v>
      </c>
      <c r="C134" s="257" t="s">
        <v>169</v>
      </c>
      <c r="D134" s="346"/>
      <c r="E134" s="346"/>
      <c r="F134" s="346"/>
      <c r="G134" s="346"/>
      <c r="H134" s="346"/>
      <c r="I134" s="346"/>
      <c r="J134" s="346"/>
      <c r="K134" s="346"/>
      <c r="L134" s="346"/>
      <c r="Q134" s="442"/>
    </row>
    <row r="135" spans="1:17" ht="22.2" customHeight="1">
      <c r="A135" s="876"/>
      <c r="B135" s="43" t="s">
        <v>203</v>
      </c>
      <c r="C135" s="779" t="s">
        <v>1720</v>
      </c>
      <c r="D135" s="346"/>
      <c r="E135" s="346"/>
      <c r="F135" s="346"/>
      <c r="G135" s="346"/>
      <c r="H135" s="346"/>
      <c r="I135" s="346"/>
      <c r="J135" s="346"/>
      <c r="K135" s="346"/>
      <c r="L135" s="346"/>
      <c r="Q135" s="441"/>
    </row>
    <row r="136" spans="1:17" ht="22.2" customHeight="1">
      <c r="A136" s="876"/>
      <c r="B136" s="43" t="s">
        <v>208</v>
      </c>
      <c r="C136" s="779" t="s">
        <v>169</v>
      </c>
      <c r="D136" s="346"/>
      <c r="E136" s="346"/>
      <c r="F136" s="346"/>
      <c r="G136" s="346"/>
      <c r="H136" s="346"/>
      <c r="I136" s="346"/>
      <c r="J136" s="346"/>
      <c r="K136" s="346"/>
      <c r="L136" s="346"/>
      <c r="Q136" s="16"/>
    </row>
    <row r="137" spans="1:17" ht="22.2" customHeight="1">
      <c r="A137" s="876"/>
      <c r="B137" s="43" t="s">
        <v>210</v>
      </c>
      <c r="C137" s="778" t="s">
        <v>1720</v>
      </c>
      <c r="D137" s="346"/>
      <c r="E137" s="346"/>
      <c r="F137" s="346"/>
      <c r="G137" s="346"/>
      <c r="H137" s="346"/>
      <c r="I137" s="346"/>
      <c r="J137" s="346"/>
      <c r="K137" s="346"/>
      <c r="L137" s="346"/>
      <c r="Q137" s="442"/>
    </row>
    <row r="138" spans="1:17" ht="22.2" customHeight="1">
      <c r="A138" s="876"/>
      <c r="B138" s="43" t="s">
        <v>212</v>
      </c>
      <c r="C138" s="780" t="s">
        <v>1729</v>
      </c>
      <c r="D138" s="346"/>
      <c r="E138" s="346"/>
      <c r="F138" s="346"/>
      <c r="G138" s="346"/>
      <c r="H138" s="346"/>
      <c r="I138" s="346"/>
      <c r="J138" s="346"/>
      <c r="K138" s="346"/>
      <c r="L138" s="346"/>
      <c r="Q138" s="442"/>
    </row>
    <row r="139" spans="1:17" ht="22.2" customHeight="1">
      <c r="A139" s="876"/>
      <c r="B139" s="43" t="s">
        <v>213</v>
      </c>
      <c r="C139" s="780"/>
      <c r="D139" s="346"/>
      <c r="E139" s="346"/>
      <c r="F139" s="346"/>
      <c r="G139" s="346"/>
      <c r="H139" s="346"/>
      <c r="I139" s="346"/>
      <c r="J139" s="346"/>
      <c r="K139" s="346"/>
      <c r="L139" s="346"/>
      <c r="Q139" s="441"/>
    </row>
    <row r="140" spans="1:17" ht="22.2" customHeight="1">
      <c r="A140" s="876"/>
      <c r="B140" s="43" t="s">
        <v>214</v>
      </c>
      <c r="C140" s="780" t="s">
        <v>1722</v>
      </c>
      <c r="D140" s="346"/>
      <c r="E140" s="346"/>
      <c r="F140" s="346"/>
      <c r="G140" s="346"/>
      <c r="H140" s="346"/>
      <c r="I140" s="346"/>
      <c r="J140" s="346"/>
      <c r="K140" s="346"/>
      <c r="L140" s="346"/>
      <c r="Q140" s="16"/>
    </row>
    <row r="141" spans="1:17" ht="22.2" customHeight="1">
      <c r="A141" s="876"/>
      <c r="B141" s="43" t="s">
        <v>216</v>
      </c>
      <c r="C141" s="780" t="s">
        <v>1723</v>
      </c>
      <c r="D141" s="346"/>
      <c r="E141" s="346"/>
      <c r="F141" s="346"/>
      <c r="G141" s="346"/>
      <c r="H141" s="346"/>
      <c r="I141" s="346"/>
      <c r="J141" s="346"/>
      <c r="K141" s="346"/>
      <c r="L141" s="346"/>
      <c r="Q141" s="442"/>
    </row>
    <row r="142" spans="1:17" ht="22.2" customHeight="1">
      <c r="A142" s="876"/>
      <c r="B142" s="43" t="s">
        <v>218</v>
      </c>
      <c r="C142" s="780" t="s">
        <v>1724</v>
      </c>
      <c r="D142" s="346"/>
      <c r="E142" s="346"/>
      <c r="F142" s="346"/>
      <c r="G142" s="346"/>
      <c r="H142" s="346"/>
      <c r="I142" s="346"/>
      <c r="J142" s="346"/>
      <c r="K142" s="346"/>
      <c r="L142" s="346"/>
      <c r="Q142" s="442"/>
    </row>
    <row r="143" spans="1:17" ht="22.2" customHeight="1">
      <c r="A143" s="876"/>
      <c r="B143" s="43"/>
      <c r="C143" s="781" t="s">
        <v>1730</v>
      </c>
      <c r="D143" s="346"/>
      <c r="E143" s="346"/>
      <c r="F143" s="346"/>
      <c r="G143" s="346"/>
      <c r="H143" s="346"/>
      <c r="I143" s="346"/>
      <c r="J143" s="346"/>
      <c r="K143" s="346"/>
      <c r="L143" s="346"/>
      <c r="Q143" s="441"/>
    </row>
    <row r="144" spans="1:17" ht="22.2" customHeight="1">
      <c r="A144" s="876"/>
      <c r="B144" s="814"/>
      <c r="C144" s="780" t="s">
        <v>1730</v>
      </c>
      <c r="D144" s="346"/>
      <c r="E144" s="346"/>
      <c r="F144" s="346"/>
      <c r="G144" s="346"/>
      <c r="H144" s="346"/>
      <c r="I144" s="346"/>
      <c r="J144" s="346"/>
      <c r="K144" s="346"/>
      <c r="L144" s="346"/>
      <c r="Q144" s="16"/>
    </row>
    <row r="145" spans="1:17" ht="22.2" customHeight="1">
      <c r="A145" s="876"/>
      <c r="B145" s="43" t="s">
        <v>471</v>
      </c>
      <c r="C145" s="780" t="s">
        <v>1730</v>
      </c>
      <c r="D145" s="346"/>
      <c r="E145" s="346"/>
      <c r="F145" s="346"/>
      <c r="G145" s="346"/>
      <c r="H145" s="346"/>
      <c r="I145" s="346"/>
      <c r="J145" s="346"/>
      <c r="K145" s="346"/>
      <c r="L145" s="346"/>
      <c r="Q145" s="442"/>
    </row>
    <row r="146" spans="1:17" ht="22.2" customHeight="1">
      <c r="A146" s="876"/>
      <c r="B146" s="43" t="s">
        <v>472</v>
      </c>
      <c r="C146" s="780" t="s">
        <v>1730</v>
      </c>
      <c r="D146" s="346"/>
      <c r="E146" s="346"/>
      <c r="F146" s="346"/>
      <c r="G146" s="346"/>
      <c r="H146" s="346"/>
      <c r="I146" s="346"/>
      <c r="J146" s="346"/>
      <c r="K146" s="346"/>
      <c r="L146" s="346"/>
      <c r="Q146" s="442"/>
    </row>
    <row r="147" spans="1:17" ht="22.2" customHeight="1">
      <c r="A147" s="876"/>
      <c r="B147" s="257"/>
      <c r="C147" s="782" t="s">
        <v>1730</v>
      </c>
      <c r="D147" s="346"/>
      <c r="E147" s="346"/>
      <c r="F147" s="346"/>
      <c r="G147" s="346"/>
      <c r="H147" s="346"/>
      <c r="I147" s="346"/>
      <c r="J147" s="346"/>
      <c r="K147" s="346"/>
      <c r="L147" s="346"/>
      <c r="Q147" s="441"/>
    </row>
    <row r="148" spans="1:17" ht="22.2" customHeight="1">
      <c r="A148" s="876"/>
      <c r="B148" s="814" t="s">
        <v>473</v>
      </c>
      <c r="C148" s="783" t="s">
        <v>1725</v>
      </c>
      <c r="D148" s="346"/>
      <c r="E148" s="346"/>
      <c r="F148" s="346"/>
      <c r="G148" s="346"/>
      <c r="H148" s="346"/>
      <c r="I148" s="346"/>
      <c r="J148" s="346"/>
      <c r="K148" s="346"/>
      <c r="L148" s="346"/>
      <c r="Q148" s="16"/>
    </row>
    <row r="149" spans="1:17" ht="22.2" customHeight="1">
      <c r="A149" s="876"/>
      <c r="B149" s="43" t="s">
        <v>149</v>
      </c>
      <c r="C149" s="783" t="s">
        <v>1731</v>
      </c>
      <c r="D149" s="346"/>
      <c r="E149" s="346"/>
      <c r="F149" s="346"/>
      <c r="G149" s="346"/>
      <c r="H149" s="346"/>
      <c r="I149" s="346"/>
      <c r="J149" s="346"/>
      <c r="K149" s="346"/>
      <c r="L149" s="346"/>
      <c r="Q149" s="442"/>
    </row>
    <row r="150" spans="1:17" ht="22.2" customHeight="1">
      <c r="A150" s="876"/>
      <c r="B150" s="43" t="s">
        <v>153</v>
      </c>
      <c r="C150" s="779" t="s">
        <v>1732</v>
      </c>
      <c r="D150" s="346"/>
      <c r="E150" s="346"/>
      <c r="F150" s="346"/>
      <c r="G150" s="346"/>
      <c r="H150" s="346"/>
      <c r="I150" s="346"/>
      <c r="J150" s="346"/>
      <c r="K150" s="346"/>
      <c r="L150" s="346"/>
      <c r="Q150" s="442"/>
    </row>
    <row r="151" spans="1:17" ht="22.2" customHeight="1">
      <c r="A151" s="876"/>
      <c r="B151" s="43" t="s">
        <v>155</v>
      </c>
      <c r="C151" s="779" t="s">
        <v>1733</v>
      </c>
      <c r="D151" s="346"/>
      <c r="E151" s="346"/>
      <c r="F151" s="346"/>
      <c r="G151" s="346"/>
      <c r="H151" s="346"/>
      <c r="I151" s="346"/>
      <c r="J151" s="346"/>
      <c r="K151" s="346"/>
      <c r="L151" s="346"/>
      <c r="Q151" s="441"/>
    </row>
    <row r="152" spans="1:17" ht="22.2" customHeight="1">
      <c r="A152" s="876"/>
      <c r="B152" s="43" t="s">
        <v>157</v>
      </c>
      <c r="C152" s="795" t="s">
        <v>1734</v>
      </c>
      <c r="D152" s="346"/>
      <c r="E152" s="346"/>
      <c r="F152" s="346"/>
      <c r="G152" s="346"/>
      <c r="H152" s="346"/>
      <c r="I152" s="346"/>
      <c r="J152" s="346"/>
      <c r="K152" s="346"/>
      <c r="L152" s="346"/>
      <c r="Q152" s="16"/>
    </row>
    <row r="153" spans="1:17" ht="25.2" customHeight="1">
      <c r="A153" s="876"/>
      <c r="B153" s="43" t="s">
        <v>474</v>
      </c>
      <c r="C153" s="784" t="s">
        <v>1729</v>
      </c>
      <c r="D153"/>
      <c r="E153" s="346"/>
      <c r="F153" s="346"/>
      <c r="G153" s="346"/>
      <c r="H153" s="346"/>
      <c r="I153" s="346"/>
      <c r="J153" s="346"/>
      <c r="K153" s="346"/>
      <c r="L153" s="346"/>
      <c r="Q153" s="442"/>
    </row>
    <row r="154" spans="1:17" ht="25.2" customHeight="1">
      <c r="A154" s="876"/>
      <c r="B154" s="43" t="s">
        <v>475</v>
      </c>
      <c r="C154" s="785" t="s">
        <v>1735</v>
      </c>
      <c r="D154"/>
      <c r="E154" s="346"/>
      <c r="F154" s="346"/>
      <c r="G154" s="346"/>
      <c r="H154" s="346"/>
      <c r="I154" s="346"/>
      <c r="J154" s="346"/>
      <c r="K154" s="346"/>
      <c r="L154" s="346"/>
      <c r="Q154" s="442"/>
    </row>
    <row r="155" spans="1:17" ht="25.2" customHeight="1">
      <c r="A155" s="876"/>
      <c r="B155" s="43" t="s">
        <v>472</v>
      </c>
      <c r="C155" s="669"/>
      <c r="D155"/>
      <c r="E155" s="346"/>
      <c r="F155" s="346"/>
      <c r="G155" s="346"/>
      <c r="H155" s="346"/>
      <c r="I155" s="346"/>
      <c r="J155" s="346"/>
      <c r="K155" s="346"/>
      <c r="L155" s="346"/>
      <c r="Q155" s="441"/>
    </row>
    <row r="156" spans="1:17" ht="22.2" customHeight="1">
      <c r="B156" s="284"/>
      <c r="C156" s="786" t="s">
        <v>1736</v>
      </c>
      <c r="D156"/>
      <c r="E156" s="346"/>
      <c r="F156" s="346"/>
      <c r="G156" s="346"/>
      <c r="H156" s="346"/>
      <c r="I156" s="346"/>
      <c r="J156" s="346"/>
      <c r="K156" s="346"/>
      <c r="L156" s="346"/>
      <c r="Q156" s="16"/>
    </row>
    <row r="157" spans="1:17" ht="22.2" customHeight="1">
      <c r="B157" s="29"/>
      <c r="C157" s="787" t="s">
        <v>1737</v>
      </c>
      <c r="D157" s="346"/>
      <c r="E157" s="346"/>
      <c r="F157" s="346"/>
      <c r="G157" s="346"/>
      <c r="H157" s="346"/>
      <c r="I157" s="346"/>
      <c r="J157" s="346"/>
      <c r="K157" s="346"/>
      <c r="L157" s="346"/>
      <c r="Q157" s="442"/>
    </row>
    <row r="158" spans="1:17" ht="22.2" customHeight="1">
      <c r="B158" s="29"/>
      <c r="C158" s="788" t="s">
        <v>1738</v>
      </c>
      <c r="D158" s="346"/>
      <c r="E158" s="346"/>
      <c r="F158" s="346"/>
      <c r="G158" s="346"/>
      <c r="H158" s="346"/>
      <c r="I158" s="346"/>
      <c r="J158" s="346"/>
      <c r="K158" s="346"/>
      <c r="L158" s="346"/>
      <c r="Q158" s="442"/>
    </row>
    <row r="159" spans="1:17" ht="22.2" customHeight="1">
      <c r="C159" s="789" t="s">
        <v>1739</v>
      </c>
      <c r="D159" s="346"/>
      <c r="E159" s="346"/>
      <c r="F159" s="346"/>
      <c r="G159" s="346"/>
      <c r="H159" s="346"/>
      <c r="I159" s="346"/>
      <c r="J159" s="346"/>
      <c r="K159" s="346"/>
      <c r="L159" s="346"/>
    </row>
    <row r="160" spans="1:17" ht="22.2" customHeight="1">
      <c r="C160" s="790" t="s">
        <v>1740</v>
      </c>
      <c r="D160" s="346"/>
      <c r="E160" s="346"/>
      <c r="F160" s="346"/>
      <c r="G160" s="346"/>
      <c r="H160" s="346"/>
      <c r="I160" s="346"/>
      <c r="J160" s="346"/>
      <c r="K160" s="346"/>
      <c r="L160" s="346"/>
    </row>
    <row r="161" spans="3:3" ht="22.2" customHeight="1">
      <c r="C161" s="257" t="s">
        <v>1741</v>
      </c>
    </row>
    <row r="162" spans="3:3" ht="22.2" customHeight="1">
      <c r="C162" s="787" t="s">
        <v>476</v>
      </c>
    </row>
    <row r="163" spans="3:3" ht="22.2" customHeight="1">
      <c r="C163" s="727" t="s">
        <v>1742</v>
      </c>
    </row>
    <row r="164" spans="3:3" ht="22.2" customHeight="1">
      <c r="C164" s="791" t="s">
        <v>1739</v>
      </c>
    </row>
    <row r="165" spans="3:3" ht="22.2" customHeight="1">
      <c r="C165" s="791"/>
    </row>
    <row r="166" spans="3:3" ht="22.2" customHeight="1">
      <c r="C166" s="346"/>
    </row>
    <row r="167" spans="3:3" ht="22.2" customHeight="1">
      <c r="C167" s="346"/>
    </row>
    <row r="168" spans="3:3" ht="22.2" customHeight="1">
      <c r="C168" s="792"/>
    </row>
    <row r="169" spans="3:3" ht="22.2" customHeight="1">
      <c r="C169" s="346"/>
    </row>
    <row r="170" spans="3:3" ht="22.2" customHeight="1">
      <c r="C170" s="660"/>
    </row>
    <row r="171" spans="3:3" ht="22.2" customHeight="1">
      <c r="C171" s="660"/>
    </row>
    <row r="172" spans="3:3" ht="22.2" customHeight="1">
      <c r="C172" s="660"/>
    </row>
    <row r="173" spans="3:3" ht="22.2" customHeight="1">
      <c r="C173" s="793"/>
    </row>
    <row r="174" spans="3:3" ht="22.2" customHeight="1">
      <c r="C174" s="719"/>
    </row>
    <row r="175" spans="3:3" ht="22.2" customHeight="1">
      <c r="C175" s="2"/>
    </row>
    <row r="176" spans="3:3" ht="22.2" customHeight="1">
      <c r="C176" s="794"/>
    </row>
    <row r="177" spans="3:3" ht="22.2" customHeight="1">
      <c r="C177" s="719"/>
    </row>
    <row r="178" spans="3:3" ht="22.2" customHeight="1">
      <c r="C178" s="139"/>
    </row>
    <row r="179" spans="3:3" ht="22.2" customHeight="1">
      <c r="C179" s="139"/>
    </row>
    <row r="180" spans="3:3" ht="22.2" customHeight="1">
      <c r="C180" s="139"/>
    </row>
    <row r="181" spans="3:3" ht="22.2" customHeight="1">
      <c r="C181" s="139"/>
    </row>
    <row r="182" spans="3:3" ht="22.2" customHeight="1">
      <c r="C182" s="139"/>
    </row>
    <row r="183" spans="3:3" ht="22.2" customHeight="1">
      <c r="C183" s="139"/>
    </row>
    <row r="184" spans="3:3" ht="22.2" customHeight="1">
      <c r="C184" s="139"/>
    </row>
    <row r="185" spans="3:3" ht="22.2" customHeight="1">
      <c r="C185" s="139"/>
    </row>
    <row r="186" spans="3:3" ht="22.2" customHeight="1">
      <c r="C186" s="139"/>
    </row>
    <row r="187" spans="3:3" ht="22.2" customHeight="1">
      <c r="C187" s="8"/>
    </row>
    <row r="188" spans="3:3" ht="22.2" customHeight="1">
      <c r="C188" s="8"/>
    </row>
    <row r="189" spans="3:3" ht="22.2" customHeight="1">
      <c r="C189" s="8"/>
    </row>
    <row r="190" spans="3:3" ht="22.2" customHeight="1">
      <c r="C190" s="8"/>
    </row>
    <row r="191" spans="3:3" ht="22.2" customHeight="1">
      <c r="C191" s="8"/>
    </row>
    <row r="192" spans="3:3" ht="22.2" customHeight="1">
      <c r="C192" s="8"/>
    </row>
    <row r="193" spans="3:3" ht="22.2" customHeight="1">
      <c r="C193" s="8"/>
    </row>
    <row r="194" spans="3:3" ht="22.2" customHeight="1">
      <c r="C194" s="8"/>
    </row>
    <row r="195" spans="3:3" ht="22.2" customHeight="1">
      <c r="C195" s="8"/>
    </row>
    <row r="196" spans="3:3" ht="22.2" customHeight="1">
      <c r="C196" s="8"/>
    </row>
    <row r="197" spans="3:3" ht="22.2" customHeight="1">
      <c r="C197" s="8"/>
    </row>
    <row r="198" spans="3:3" ht="22.2" customHeight="1">
      <c r="C198" s="8"/>
    </row>
    <row r="199" spans="3:3" ht="22.2" customHeight="1">
      <c r="C199" s="8"/>
    </row>
    <row r="200" spans="3:3" ht="22.2" customHeight="1">
      <c r="C200" s="8"/>
    </row>
    <row r="201" spans="3:3" ht="22.2" customHeight="1">
      <c r="C201" s="8"/>
    </row>
    <row r="202" spans="3:3" ht="22.2" customHeight="1">
      <c r="C202" s="8"/>
    </row>
    <row r="203" spans="3:3" ht="22.2" customHeight="1">
      <c r="C203" s="8"/>
    </row>
    <row r="204" spans="3:3" ht="22.2" customHeight="1">
      <c r="C204" s="8"/>
    </row>
    <row r="205" spans="3:3" ht="22.2" customHeight="1">
      <c r="C205" s="8"/>
    </row>
    <row r="206" spans="3:3" ht="22.2" customHeight="1">
      <c r="C206" s="8"/>
    </row>
    <row r="207" spans="3:3" ht="22.2" customHeight="1">
      <c r="C207" s="8"/>
    </row>
    <row r="208" spans="3:3" ht="22.2" customHeight="1">
      <c r="C208" s="8"/>
    </row>
    <row r="209" spans="3:3" ht="22.2" customHeight="1">
      <c r="C209" s="8"/>
    </row>
    <row r="210" spans="3:3" ht="22.2" customHeight="1">
      <c r="C210" s="8"/>
    </row>
    <row r="211" spans="3:3" ht="22.2" customHeight="1">
      <c r="C211" s="8"/>
    </row>
    <row r="212" spans="3:3" ht="22.2" customHeight="1">
      <c r="C212" s="8"/>
    </row>
    <row r="213" spans="3:3" ht="22.2" customHeight="1">
      <c r="C213" s="8"/>
    </row>
    <row r="214" spans="3:3" ht="22.2" customHeight="1">
      <c r="C214" s="8"/>
    </row>
    <row r="215" spans="3:3" ht="22.2" customHeight="1">
      <c r="C215" s="8"/>
    </row>
    <row r="216" spans="3:3" ht="22.2" customHeight="1">
      <c r="C216" s="8"/>
    </row>
    <row r="217" spans="3:3" ht="22.2" customHeight="1">
      <c r="C217" s="8"/>
    </row>
    <row r="218" spans="3:3" ht="22.2" customHeight="1">
      <c r="C218" s="8"/>
    </row>
    <row r="219" spans="3:3" ht="22.2" customHeight="1">
      <c r="C219" s="8"/>
    </row>
    <row r="220" spans="3:3" ht="22.2" customHeight="1">
      <c r="C220" s="8"/>
    </row>
    <row r="221" spans="3:3" ht="22.2" customHeight="1">
      <c r="C221" s="8"/>
    </row>
    <row r="222" spans="3:3" ht="22.2" customHeight="1">
      <c r="C222" s="8"/>
    </row>
    <row r="223" spans="3:3" ht="22.2" customHeight="1">
      <c r="C223" s="8"/>
    </row>
    <row r="224" spans="3:3" ht="22.2" customHeight="1">
      <c r="C224" s="8"/>
    </row>
    <row r="225" spans="3:3" ht="22.2" customHeight="1">
      <c r="C225" s="8"/>
    </row>
    <row r="226" spans="3:3" ht="22.2" customHeight="1">
      <c r="C226" s="8"/>
    </row>
    <row r="227" spans="3:3" ht="22.2" customHeight="1">
      <c r="C227" s="8"/>
    </row>
    <row r="228" spans="3:3" ht="22.2" customHeight="1">
      <c r="C228" s="8"/>
    </row>
    <row r="229" spans="3:3" ht="22.2" customHeight="1">
      <c r="C229" s="8"/>
    </row>
    <row r="230" spans="3:3" ht="22.2" customHeight="1">
      <c r="C230" s="8"/>
    </row>
    <row r="231" spans="3:3" ht="22.2" customHeight="1">
      <c r="C231" s="8"/>
    </row>
    <row r="232" spans="3:3" ht="22.2" customHeight="1">
      <c r="C232" s="8"/>
    </row>
    <row r="233" spans="3:3" ht="22.2" customHeight="1">
      <c r="C233" s="8"/>
    </row>
    <row r="234" spans="3:3" ht="22.2" customHeight="1">
      <c r="C234" s="8"/>
    </row>
    <row r="235" spans="3:3" ht="22.2" customHeight="1">
      <c r="C235" s="8"/>
    </row>
    <row r="236" spans="3:3" ht="22.2" customHeight="1">
      <c r="C236" s="8"/>
    </row>
    <row r="237" spans="3:3" ht="22.2" customHeight="1">
      <c r="C237" s="8"/>
    </row>
    <row r="238" spans="3:3" ht="22.2" customHeight="1">
      <c r="C238" s="8"/>
    </row>
    <row r="239" spans="3:3" ht="22.2" customHeight="1">
      <c r="C239" s="8"/>
    </row>
    <row r="240" spans="3:3" ht="22.2" customHeight="1">
      <c r="C240" s="8"/>
    </row>
    <row r="241" spans="3:3" ht="22.2" customHeight="1">
      <c r="C241" s="8"/>
    </row>
    <row r="242" spans="3:3" ht="22.2" customHeight="1">
      <c r="C242" s="8"/>
    </row>
    <row r="243" spans="3:3" ht="22.2" customHeight="1">
      <c r="C243" s="8"/>
    </row>
    <row r="244" spans="3:3" ht="22.2" customHeight="1">
      <c r="C244" s="8"/>
    </row>
    <row r="263" spans="3:3" ht="22.2" customHeight="1">
      <c r="C263" t="s">
        <v>1743</v>
      </c>
    </row>
    <row r="269" spans="3:3" ht="22.2" customHeight="1">
      <c r="C269" t="s">
        <v>1743</v>
      </c>
    </row>
    <row r="273" spans="3:3" ht="22.2" customHeight="1">
      <c r="C273" t="s">
        <v>1743</v>
      </c>
    </row>
    <row r="279" spans="3:3" ht="22.2" customHeight="1">
      <c r="C279" t="s">
        <v>1743</v>
      </c>
    </row>
    <row r="394" spans="3:3" ht="22.2" customHeight="1">
      <c r="C394" t="s">
        <v>1743</v>
      </c>
    </row>
    <row r="400" spans="3:3" ht="22.2" customHeight="1">
      <c r="C400" t="s">
        <v>1743</v>
      </c>
    </row>
    <row r="407" spans="3:3" ht="22.2" customHeight="1">
      <c r="C407" t="s">
        <v>1743</v>
      </c>
    </row>
  </sheetData>
  <mergeCells count="15">
    <mergeCell ref="A84:A93"/>
    <mergeCell ref="A126:A155"/>
    <mergeCell ref="T4:T7"/>
    <mergeCell ref="A11:A18"/>
    <mergeCell ref="P52:R52"/>
    <mergeCell ref="Q53:S53"/>
    <mergeCell ref="Q56:R56"/>
    <mergeCell ref="A1:A10"/>
    <mergeCell ref="M2:M10"/>
    <mergeCell ref="R4:R5"/>
    <mergeCell ref="S4:S5"/>
    <mergeCell ref="M78:M93"/>
    <mergeCell ref="A19:A22"/>
    <mergeCell ref="M26:M50"/>
    <mergeCell ref="A27:A49"/>
  </mergeCells>
  <hyperlinks>
    <hyperlink ref="P101" r:id="rId1" display="http://www.akbuilds.com/" xr:uid="{B16C0517-5AA3-48D6-98B3-CAA1C22763EB}"/>
    <hyperlink ref="P115" r:id="rId2" display="mailto:wsbjoe9@gmail.com" xr:uid="{94DE0ABB-873E-4F68-988F-EC5DF74EF0B3}"/>
  </hyperlinks>
  <printOptions gridLines="1"/>
  <pageMargins left="0.21" right="0.23" top="0.25" bottom="0.12" header="0.2" footer="0.21"/>
  <pageSetup orientation="portrait" r:id="rId3"/>
  <headerFooter>
    <oddFooter>&amp;L&amp;P&amp;C&amp;F&amp;R&amp;A</oddFooter>
  </headerFooter>
  <rowBreaks count="4" manualBreakCount="4">
    <brk id="25" max="5" man="1"/>
    <brk id="50" max="5" man="1"/>
    <brk id="77" max="7" man="1"/>
    <brk id="12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343EE-509A-45C6-8EFF-31BEEE8798B8}">
  <sheetPr codeName="Sheet33"/>
  <dimension ref="A1:CS39"/>
  <sheetViews>
    <sheetView tabSelected="1" topLeftCell="N4" zoomScale="63" zoomScaleNormal="160" zoomScaleSheetLayoutView="94" workbookViewId="0">
      <selection activeCell="CC2" sqref="CC2:CD2"/>
    </sheetView>
  </sheetViews>
  <sheetFormatPr defaultColWidth="8" defaultRowHeight="26.7" customHeight="1"/>
  <cols>
    <col min="1" max="1" width="24.5" customWidth="1"/>
    <col min="2" max="2" width="7.19921875" customWidth="1"/>
    <col min="3" max="3" width="7" customWidth="1"/>
    <col min="4" max="4" width="8.09765625" customWidth="1"/>
    <col min="5" max="5" width="7.19921875" customWidth="1"/>
    <col min="6" max="6" width="7.5" customWidth="1"/>
    <col min="7" max="7" width="9.59765625" customWidth="1"/>
    <col min="8" max="10" width="8.69921875" bestFit="1" customWidth="1"/>
    <col min="11" max="11" width="17.19921875" customWidth="1"/>
    <col min="12" max="12" width="17.3984375" customWidth="1"/>
    <col min="13" max="13" width="17.09765625" customWidth="1"/>
    <col min="14" max="14" width="18.09765625" customWidth="1"/>
    <col min="15" max="15" width="8.69921875" style="271" customWidth="1"/>
    <col min="16" max="16" width="3.8984375" style="2" bestFit="1" customWidth="1"/>
    <col min="17" max="17" width="27.8984375" customWidth="1"/>
    <col min="18" max="18" width="8.09765625" style="346" customWidth="1"/>
    <col min="19" max="19" width="8.8984375" customWidth="1"/>
    <col min="20" max="20" width="3.8984375" bestFit="1" customWidth="1"/>
    <col min="21" max="21" width="14.69921875" customWidth="1"/>
    <col min="22" max="22" width="36.3984375" customWidth="1"/>
    <col min="23" max="23" width="7.8984375" style="796" customWidth="1"/>
    <col min="24" max="24" width="7.69921875" style="284" customWidth="1"/>
    <col min="25" max="25" width="0.8984375" customWidth="1"/>
    <col min="26" max="26" width="25" bestFit="1" customWidth="1"/>
    <col min="27" max="27" width="24.5" bestFit="1" customWidth="1"/>
    <col min="28" max="28" width="7.69921875" customWidth="1"/>
    <col min="29" max="29" width="5.69921875" customWidth="1"/>
    <col min="30" max="30" width="1" customWidth="1"/>
    <col min="31" max="31" width="23.5" customWidth="1"/>
    <col min="32" max="32" width="15.59765625" customWidth="1"/>
    <col min="33" max="33" width="7.69921875" customWidth="1"/>
    <col min="34" max="34" width="0.19921875" customWidth="1"/>
    <col min="35" max="35" width="5.69921875" customWidth="1"/>
    <col min="36" max="36" width="0.69921875" customWidth="1"/>
    <col min="37" max="37" width="21.69921875" customWidth="1"/>
    <col min="38" max="38" width="26.69921875" customWidth="1"/>
    <col min="39" max="39" width="7.69921875" style="567" customWidth="1"/>
    <col min="40" max="40" width="7.8984375" customWidth="1"/>
    <col min="41" max="41" width="0.8984375" customWidth="1"/>
    <col min="42" max="42" width="29.59765625" customWidth="1"/>
    <col min="43" max="43" width="36.5" bestFit="1" customWidth="1"/>
    <col min="44" max="44" width="7.69921875" customWidth="1"/>
    <col min="45" max="45" width="7.69921875" style="284" customWidth="1"/>
    <col min="46" max="46" width="0.8984375" style="284" customWidth="1"/>
    <col min="47" max="47" width="25" customWidth="1"/>
    <col min="48" max="48" width="18.59765625" bestFit="1" customWidth="1"/>
    <col min="49" max="49" width="9.8984375" customWidth="1"/>
    <col min="50" max="50" width="9.59765625" customWidth="1"/>
    <col min="51" max="51" width="16.296875" style="284" customWidth="1"/>
    <col min="52" max="52" width="1" customWidth="1"/>
    <col min="53" max="53" width="18.59765625" customWidth="1"/>
    <col min="54" max="55" width="16.3984375" customWidth="1"/>
    <col min="56" max="56" width="6.8984375" customWidth="1"/>
    <col min="57" max="57" width="15.796875" customWidth="1"/>
    <col min="58" max="58" width="1" style="284" customWidth="1"/>
    <col min="59" max="59" width="13.296875" style="284" customWidth="1"/>
    <col min="60" max="60" width="18.59765625" bestFit="1" customWidth="1"/>
    <col min="61" max="61" width="11.5" customWidth="1"/>
    <col min="62" max="62" width="8.59765625" customWidth="1"/>
    <col min="63" max="63" width="11.69921875" customWidth="1"/>
    <col min="64" max="64" width="1.09765625" customWidth="1"/>
    <col min="65" max="65" width="16" customWidth="1"/>
    <col min="66" max="66" width="20.59765625" customWidth="1"/>
    <col min="67" max="67" width="17.3984375" customWidth="1"/>
    <col min="68" max="68" width="9.09765625" customWidth="1"/>
    <col min="69" max="69" width="18.3984375" customWidth="1"/>
    <col min="70" max="70" width="20.5" customWidth="1"/>
    <col min="71" max="71" width="12" customWidth="1"/>
    <col min="72" max="72" width="7.3984375" customWidth="1"/>
    <col min="73" max="73" width="12.19921875" customWidth="1"/>
    <col min="74" max="74" width="20.5" customWidth="1"/>
    <col min="75" max="75" width="23.796875" bestFit="1" customWidth="1"/>
    <col min="76" max="76" width="16.69921875" customWidth="1"/>
    <col min="77" max="77" width="12" customWidth="1"/>
    <col min="78" max="78" width="1.69921875" customWidth="1"/>
    <col min="79" max="79" width="29.296875" customWidth="1"/>
    <col min="80" max="80" width="35.09765625" bestFit="1" customWidth="1"/>
    <col min="81" max="81" width="0.8984375" customWidth="1"/>
    <col min="82" max="82" width="24.8984375" customWidth="1"/>
    <col min="83" max="83" width="34" customWidth="1"/>
    <col min="84" max="84" width="9.19921875" customWidth="1"/>
    <col min="85" max="85" width="7.69921875" customWidth="1"/>
    <col min="86" max="86" width="16.69921875" customWidth="1"/>
    <col min="87" max="87" width="12" customWidth="1"/>
    <col min="90" max="90" width="24.09765625" bestFit="1" customWidth="1"/>
    <col min="91" max="91" width="35.09765625" bestFit="1" customWidth="1"/>
  </cols>
  <sheetData>
    <row r="1" spans="1:97" ht="26.7" customHeight="1">
      <c r="A1" s="204" t="str">
        <f>'jobinfo(2)'!C51</f>
        <v>OH25 ANITA @GERTRUDE</v>
      </c>
      <c r="B1" s="911" t="str">
        <f>'jobinfo(2)'!C3</f>
        <v>Cleveland, OH 44105</v>
      </c>
      <c r="C1" s="899" t="s">
        <v>477</v>
      </c>
      <c r="D1" s="900" t="s">
        <v>190</v>
      </c>
      <c r="E1" s="894" t="s">
        <v>478</v>
      </c>
      <c r="F1" s="894" t="s">
        <v>479</v>
      </c>
      <c r="G1" s="895" t="s">
        <v>480</v>
      </c>
      <c r="H1" s="895"/>
      <c r="I1" s="895"/>
      <c r="J1" s="895"/>
      <c r="K1" s="898" t="s">
        <v>481</v>
      </c>
      <c r="L1" s="898"/>
      <c r="M1" s="898"/>
      <c r="N1" s="898"/>
      <c r="O1" s="804" t="s">
        <v>482</v>
      </c>
      <c r="Q1" s="798" t="s">
        <v>483</v>
      </c>
      <c r="R1" s="893" t="s">
        <v>484</v>
      </c>
      <c r="S1" s="30" t="s">
        <v>485</v>
      </c>
      <c r="T1" s="30"/>
      <c r="U1" s="30"/>
      <c r="V1" s="30"/>
      <c r="W1" s="893" t="s">
        <v>484</v>
      </c>
      <c r="X1" s="896" t="s">
        <v>486</v>
      </c>
      <c r="Y1" s="896"/>
      <c r="Z1" s="896"/>
      <c r="AA1" s="896"/>
      <c r="AB1" s="893" t="s">
        <v>484</v>
      </c>
      <c r="AC1" s="896" t="s">
        <v>486</v>
      </c>
      <c r="AD1" s="896"/>
      <c r="AE1" s="896"/>
      <c r="AF1" s="896"/>
      <c r="AG1" s="893" t="s">
        <v>484</v>
      </c>
      <c r="AH1" s="30" t="s">
        <v>486</v>
      </c>
      <c r="AI1" s="896" t="s">
        <v>486</v>
      </c>
      <c r="AJ1" s="896"/>
      <c r="AK1" s="896"/>
      <c r="AL1" s="896"/>
      <c r="AM1" s="893" t="s">
        <v>484</v>
      </c>
      <c r="AN1" s="895" t="s">
        <v>1595</v>
      </c>
      <c r="AO1" s="895"/>
      <c r="AP1" s="895"/>
      <c r="AQ1" s="895"/>
      <c r="AR1" s="893" t="s">
        <v>484</v>
      </c>
      <c r="AS1" s="763" t="s">
        <v>487</v>
      </c>
      <c r="AT1" s="763"/>
      <c r="AU1" s="763"/>
      <c r="AV1" s="763"/>
      <c r="AX1" s="893" t="s">
        <v>484</v>
      </c>
      <c r="AY1" s="717" t="str">
        <f>AS1</f>
        <v xml:space="preserve">  ...  MC READINGS ..</v>
      </c>
      <c r="AZ1" s="717"/>
      <c r="BA1" s="762"/>
      <c r="BB1" s="762"/>
      <c r="BC1" s="762"/>
      <c r="BD1" s="893" t="s">
        <v>484</v>
      </c>
      <c r="BE1" s="717" t="str">
        <f>AS1</f>
        <v xml:space="preserve">  ...  MC READINGS ..</v>
      </c>
      <c r="BF1" s="717"/>
      <c r="BG1" s="762"/>
      <c r="BH1" s="762"/>
      <c r="BI1" s="762"/>
      <c r="BJ1" s="893" t="s">
        <v>484</v>
      </c>
      <c r="BK1" s="717" t="str">
        <f>AY1</f>
        <v xml:space="preserve">  ...  MC READINGS ..</v>
      </c>
      <c r="BL1" s="717"/>
      <c r="BM1" s="762"/>
      <c r="BN1" s="762"/>
      <c r="BO1" s="762"/>
      <c r="BP1" s="893" t="s">
        <v>484</v>
      </c>
      <c r="BQ1" s="763" t="s">
        <v>481</v>
      </c>
      <c r="BR1" s="763"/>
      <c r="BS1" s="763"/>
      <c r="BX1" s="763"/>
      <c r="BY1" s="139" t="s">
        <v>1709</v>
      </c>
      <c r="BZ1" s="139"/>
      <c r="CA1" s="139" t="s">
        <v>1708</v>
      </c>
      <c r="CB1" s="139" t="s">
        <v>488</v>
      </c>
      <c r="CC1" s="969"/>
      <c r="CD1" s="969"/>
      <c r="CE1" s="806"/>
      <c r="CS1" s="717"/>
    </row>
    <row r="2" spans="1:97" ht="26.7" customHeight="1">
      <c r="A2" t="str">
        <f>'jobinfo(2)'!C2</f>
        <v>6600 GERTRUDE</v>
      </c>
      <c r="B2" s="911"/>
      <c r="C2" s="899"/>
      <c r="D2" s="900"/>
      <c r="E2" s="894"/>
      <c r="F2" s="894"/>
      <c r="G2" s="815" t="s">
        <v>489</v>
      </c>
      <c r="H2" s="728" t="s">
        <v>490</v>
      </c>
      <c r="I2" s="815" t="s">
        <v>491</v>
      </c>
      <c r="J2" s="728" t="s">
        <v>492</v>
      </c>
      <c r="K2" s="815" t="s">
        <v>489</v>
      </c>
      <c r="L2" s="728" t="s">
        <v>490</v>
      </c>
      <c r="M2" s="815" t="s">
        <v>491</v>
      </c>
      <c r="N2" s="728" t="s">
        <v>492</v>
      </c>
      <c r="O2" s="717" t="s">
        <v>1590</v>
      </c>
      <c r="P2" s="814"/>
      <c r="R2" s="893"/>
      <c r="S2" s="830" t="str">
        <f>O2</f>
        <v xml:space="preserve"> = … ROOM OVERVIEW PICS ... DAY 1 …</v>
      </c>
      <c r="T2" s="830"/>
      <c r="U2" s="717"/>
      <c r="V2" s="717"/>
      <c r="W2" s="893"/>
      <c r="X2" s="831" t="s">
        <v>1591</v>
      </c>
      <c r="Y2" s="729"/>
      <c r="Z2" s="730"/>
      <c r="AA2" s="717"/>
      <c r="AB2" s="893"/>
      <c r="AC2" s="894" t="s">
        <v>1593</v>
      </c>
      <c r="AD2" s="894"/>
      <c r="AE2" s="894"/>
      <c r="AF2" s="894"/>
      <c r="AG2" s="893"/>
      <c r="AH2" s="718"/>
      <c r="AI2" s="732" t="s">
        <v>493</v>
      </c>
      <c r="AJ2" s="732"/>
      <c r="AK2" s="732"/>
      <c r="AL2" s="733" t="str">
        <f>E1</f>
        <v>PPR</v>
      </c>
      <c r="AM2" s="893"/>
      <c r="AN2" s="729" t="str">
        <f>F1</f>
        <v>MIT</v>
      </c>
      <c r="AO2" s="729"/>
      <c r="AP2" s="254"/>
      <c r="AQ2" s="254"/>
      <c r="AR2" s="893"/>
      <c r="AS2" s="764" t="s">
        <v>494</v>
      </c>
      <c r="AT2" s="764"/>
      <c r="AU2" s="815"/>
      <c r="AV2" s="815"/>
      <c r="AX2" s="893"/>
      <c r="AY2" s="764" t="s">
        <v>495</v>
      </c>
      <c r="AZ2" s="764"/>
      <c r="BA2" s="815"/>
      <c r="BB2" s="815"/>
      <c r="BC2" s="815"/>
      <c r="BD2" s="893"/>
      <c r="BE2" s="764" t="s">
        <v>496</v>
      </c>
      <c r="BF2" s="764"/>
      <c r="BG2" s="815"/>
      <c r="BH2" s="815"/>
      <c r="BI2" s="815"/>
      <c r="BJ2" s="893"/>
      <c r="BK2" s="764" t="s">
        <v>497</v>
      </c>
      <c r="BL2" s="764"/>
      <c r="BM2" s="815"/>
      <c r="BN2" s="815"/>
      <c r="BO2" s="815"/>
      <c r="BP2" s="893"/>
      <c r="BQ2" s="764" t="s">
        <v>498</v>
      </c>
      <c r="BR2" s="815"/>
      <c r="BS2" s="764"/>
      <c r="BX2" t="s">
        <v>499</v>
      </c>
      <c r="BY2" s="139" t="s">
        <v>500</v>
      </c>
      <c r="BZ2" s="970"/>
      <c r="CA2" s="970"/>
      <c r="CB2" s="967" t="s">
        <v>501</v>
      </c>
      <c r="CC2" s="969"/>
      <c r="CD2" s="969"/>
      <c r="CE2" s="806"/>
      <c r="CS2" s="717"/>
    </row>
    <row r="3" spans="1:97" ht="26.7" customHeight="1">
      <c r="A3" s="567" t="str">
        <f>Q3</f>
        <v>ROOMS OVERVIEW DAY1</v>
      </c>
      <c r="B3" s="636">
        <f t="shared" ref="B3:J3" si="0">B4-1</f>
        <v>100</v>
      </c>
      <c r="C3" s="636">
        <f t="shared" si="0"/>
        <v>200</v>
      </c>
      <c r="D3" s="842">
        <v>300</v>
      </c>
      <c r="E3" s="636">
        <f t="shared" si="0"/>
        <v>400</v>
      </c>
      <c r="F3" s="636">
        <f t="shared" si="0"/>
        <v>800</v>
      </c>
      <c r="G3" s="843">
        <f t="shared" si="0"/>
        <v>6100.1</v>
      </c>
      <c r="H3" s="843">
        <f t="shared" si="0"/>
        <v>6200.2</v>
      </c>
      <c r="I3" s="843">
        <f t="shared" si="0"/>
        <v>6300.3</v>
      </c>
      <c r="J3" s="843">
        <f t="shared" si="0"/>
        <v>6400.4</v>
      </c>
      <c r="O3" s="636">
        <f>O4-1</f>
        <v>100</v>
      </c>
      <c r="P3" s="226" t="s">
        <v>1586</v>
      </c>
      <c r="Q3" s="810" t="s">
        <v>503</v>
      </c>
      <c r="R3" s="721" t="s">
        <v>504</v>
      </c>
      <c r="S3" s="636">
        <f>O3</f>
        <v>100</v>
      </c>
      <c r="T3" s="226" t="str">
        <f>P3</f>
        <v>….</v>
      </c>
      <c r="U3" s="832" t="str">
        <f>S2</f>
        <v xml:space="preserve"> = … ROOM OVERVIEW PICS ... DAY 1 …</v>
      </c>
      <c r="V3" s="721"/>
      <c r="W3" s="721" t="s">
        <v>1746</v>
      </c>
      <c r="X3" s="684">
        <f t="shared" ref="X3:X28" si="1">C3</f>
        <v>200</v>
      </c>
      <c r="Y3" s="226" t="str">
        <f>T3</f>
        <v>….</v>
      </c>
      <c r="Z3" s="832" t="str">
        <f>X2</f>
        <v>….. SOURCE of  LOSS …..</v>
      </c>
      <c r="AA3" s="721"/>
      <c r="AB3" s="721" t="s">
        <v>1746</v>
      </c>
      <c r="AC3" s="684">
        <f t="shared" ref="AC3:AC28" si="2">D3</f>
        <v>300</v>
      </c>
      <c r="AD3" s="226" t="str">
        <f>Y3</f>
        <v>….</v>
      </c>
      <c r="AE3" s="833" t="str">
        <f>AC2</f>
        <v>…..  C.P.S.  …...</v>
      </c>
      <c r="AF3" s="721"/>
      <c r="AG3" s="721" t="s">
        <v>1746</v>
      </c>
      <c r="AI3" s="684">
        <f t="shared" ref="AI3:AI28" si="3">E3</f>
        <v>400</v>
      </c>
      <c r="AJ3" s="226" t="str">
        <f>AD3</f>
        <v>….</v>
      </c>
      <c r="AK3" t="str">
        <f>AI2</f>
        <v>NON SALVAGEABLE ITEMS</v>
      </c>
      <c r="AL3" s="721"/>
      <c r="AM3" s="567" t="s">
        <v>1746</v>
      </c>
      <c r="AN3" s="684">
        <f t="shared" ref="AN3:AN28" si="4">F3</f>
        <v>800</v>
      </c>
      <c r="AO3" s="226" t="s">
        <v>502</v>
      </c>
      <c r="AP3" s="735" t="s">
        <v>1747</v>
      </c>
      <c r="AR3" s="966" t="s">
        <v>1746</v>
      </c>
      <c r="AS3" s="765">
        <f>AS4-0.1</f>
        <v>6101</v>
      </c>
      <c r="AT3" s="226" t="s">
        <v>502</v>
      </c>
      <c r="AU3" t="s">
        <v>507</v>
      </c>
      <c r="AV3" s="721"/>
      <c r="AW3" t="str">
        <f>$AS$2</f>
        <v>.. DAY 1 …</v>
      </c>
      <c r="AX3" s="188" t="s">
        <v>1746</v>
      </c>
      <c r="AY3" s="765">
        <f>AY4-0.2</f>
        <v>6201</v>
      </c>
      <c r="AZ3" s="226" t="s">
        <v>502</v>
      </c>
      <c r="BA3" t="s">
        <v>507</v>
      </c>
      <c r="BB3" s="721"/>
      <c r="BC3" s="721" t="str">
        <f>$AY$2</f>
        <v xml:space="preserve">….. DAY 2 ….. </v>
      </c>
      <c r="BD3" s="188" t="s">
        <v>1746</v>
      </c>
      <c r="BE3" s="765">
        <f>BE4-0.3</f>
        <v>6301</v>
      </c>
      <c r="BF3" s="226" t="s">
        <v>502</v>
      </c>
      <c r="BG3" t="s">
        <v>507</v>
      </c>
      <c r="BH3" s="721"/>
      <c r="BI3" t="str">
        <f>$BE$2</f>
        <v xml:space="preserve">….. DAY 3 ….. </v>
      </c>
      <c r="BJ3" s="188" t="s">
        <v>1746</v>
      </c>
      <c r="BK3" s="765">
        <f>BK4-0.4</f>
        <v>6401</v>
      </c>
      <c r="BL3" s="226" t="s">
        <v>502</v>
      </c>
      <c r="BM3" t="s">
        <v>507</v>
      </c>
      <c r="BN3" s="721"/>
      <c r="BO3" t="str">
        <f>$BK$2</f>
        <v xml:space="preserve">….. DAY 4 ….. </v>
      </c>
      <c r="BP3" s="188" t="s">
        <v>1746</v>
      </c>
      <c r="BQ3" s="827">
        <f>BQ5-0.1</f>
        <v>7099.9</v>
      </c>
      <c r="BS3" s="769" t="s">
        <v>509</v>
      </c>
      <c r="BX3" t="str">
        <f>Q4</f>
        <v xml:space="preserve">Living Room, </v>
      </c>
      <c r="BY3" s="139">
        <v>0</v>
      </c>
      <c r="BZ3" s="139" t="s">
        <v>1710</v>
      </c>
      <c r="CA3" s="139" t="s">
        <v>1715</v>
      </c>
      <c r="CB3" s="139"/>
      <c r="CC3" s="970"/>
      <c r="CD3" s="970"/>
      <c r="CS3" s="720"/>
    </row>
    <row r="4" spans="1:97" ht="26.7" customHeight="1" thickBot="1">
      <c r="A4" t="str">
        <f>Q4</f>
        <v xml:space="preserve">Living Room, </v>
      </c>
      <c r="B4" s="809">
        <f t="shared" ref="B4:B28" si="5">O4</f>
        <v>101</v>
      </c>
      <c r="C4" s="723">
        <v>201</v>
      </c>
      <c r="D4" s="723">
        <v>301</v>
      </c>
      <c r="E4" s="723">
        <v>401</v>
      </c>
      <c r="F4" s="723">
        <v>801</v>
      </c>
      <c r="G4" s="723">
        <v>6101.1</v>
      </c>
      <c r="H4" s="723">
        <v>6201.2</v>
      </c>
      <c r="I4" s="723">
        <v>6301.3</v>
      </c>
      <c r="J4" s="723">
        <v>6401.4</v>
      </c>
      <c r="O4" s="636">
        <v>101</v>
      </c>
      <c r="P4" s="226" t="s">
        <v>1586</v>
      </c>
      <c r="Q4" s="139" t="s">
        <v>514</v>
      </c>
      <c r="R4" s="844" t="s">
        <v>1706</v>
      </c>
      <c r="S4" s="636">
        <f t="shared" ref="S4:S28" si="6">O4</f>
        <v>101</v>
      </c>
      <c r="T4" s="226" t="str">
        <f t="shared" ref="T4:T28" si="7">P4</f>
        <v>….</v>
      </c>
      <c r="U4" s="734" t="str">
        <f t="shared" ref="U4:U26" si="8">Q4</f>
        <v xml:space="preserve">Living Room, </v>
      </c>
      <c r="V4" s="832" t="str">
        <f t="shared" ref="V4:V28" si="9">$S$2</f>
        <v xml:space="preserve"> = … ROOM OVERVIEW PICS ... DAY 1 …</v>
      </c>
      <c r="W4" s="797" t="str">
        <f>$R$4</f>
        <v>….........</v>
      </c>
      <c r="X4" s="684">
        <f t="shared" si="1"/>
        <v>201</v>
      </c>
      <c r="Y4" s="226" t="str">
        <f t="shared" ref="Y4:Y28" si="10">T4</f>
        <v>….</v>
      </c>
      <c r="Z4" s="684" t="str">
        <f t="shared" ref="Z4:Z28" si="11">U4</f>
        <v xml:space="preserve">Living Room, </v>
      </c>
      <c r="AA4" s="832" t="str">
        <f t="shared" ref="AA4:AA28" si="12">$X$2</f>
        <v>….. SOURCE of  LOSS …..</v>
      </c>
      <c r="AB4" s="797" t="str">
        <f>$R$4</f>
        <v>….........</v>
      </c>
      <c r="AC4" s="684">
        <f t="shared" si="2"/>
        <v>301</v>
      </c>
      <c r="AD4" s="226" t="str">
        <f t="shared" ref="AD4:AD28" si="13">Y4</f>
        <v>….</v>
      </c>
      <c r="AE4" s="684" t="str">
        <f>Z4</f>
        <v xml:space="preserve">Living Room, </v>
      </c>
      <c r="AF4" s="684" t="str">
        <f t="shared" ref="AF4:AF28" si="14">$AC$2</f>
        <v>…..  C.P.S.  …...</v>
      </c>
      <c r="AG4" s="797" t="str">
        <f>$R$4</f>
        <v>….........</v>
      </c>
      <c r="AH4" s="724"/>
      <c r="AI4" s="684">
        <f t="shared" si="3"/>
        <v>401</v>
      </c>
      <c r="AJ4" s="226" t="str">
        <f t="shared" ref="AJ4:AJ28" si="15">AD4</f>
        <v>….</v>
      </c>
      <c r="AK4" s="684" t="str">
        <f>AE4</f>
        <v xml:space="preserve">Living Room, </v>
      </c>
      <c r="AL4" s="684" t="str">
        <f t="shared" ref="AL4:AL28" si="16">$AI$2</f>
        <v>NON SALVAGEABLE ITEMS</v>
      </c>
      <c r="AM4" s="797" t="str">
        <f>$R$4</f>
        <v>….........</v>
      </c>
      <c r="AN4" s="684">
        <f t="shared" si="4"/>
        <v>801</v>
      </c>
      <c r="AO4" s="226" t="s">
        <v>502</v>
      </c>
      <c r="AP4" s="684" t="str">
        <f>AK4</f>
        <v xml:space="preserve">Living Room, </v>
      </c>
      <c r="AQ4" s="734" t="str">
        <f>AN1</f>
        <v>… MITIGATION  EQUIPMENT &amp; W.I.P . ...</v>
      </c>
      <c r="AR4" s="797" t="str">
        <f>$R$4</f>
        <v>….........</v>
      </c>
      <c r="AS4" s="284">
        <f t="shared" ref="AS4:AS28" si="17">G4</f>
        <v>6101.1</v>
      </c>
      <c r="AT4" s="226" t="s">
        <v>502</v>
      </c>
      <c r="AU4" s="684" t="str">
        <f>AP4</f>
        <v xml:space="preserve">Living Room, </v>
      </c>
      <c r="AV4" t="str">
        <f>AS1</f>
        <v xml:space="preserve">  ...  MC READINGS ..</v>
      </c>
      <c r="AW4" t="str">
        <f>$AS$2</f>
        <v>.. DAY 1 …</v>
      </c>
      <c r="AX4" s="797" t="str">
        <f>$R$4</f>
        <v>….........</v>
      </c>
      <c r="AY4" s="284">
        <f>H4</f>
        <v>6201.2</v>
      </c>
      <c r="AZ4" s="226" t="s">
        <v>502</v>
      </c>
      <c r="BA4" s="684" t="str">
        <f>AU4</f>
        <v xml:space="preserve">Living Room, </v>
      </c>
      <c r="BB4" t="str">
        <f>AY1</f>
        <v xml:space="preserve">  ...  MC READINGS ..</v>
      </c>
      <c r="BC4" s="721" t="str">
        <f t="shared" ref="BC4:BC28" si="18">$AY$2</f>
        <v xml:space="preserve">….. DAY 2 ….. </v>
      </c>
      <c r="BD4" s="797" t="str">
        <f>$R$4</f>
        <v>….........</v>
      </c>
      <c r="BE4" s="284">
        <f>I4</f>
        <v>6301.3</v>
      </c>
      <c r="BF4" s="226" t="s">
        <v>502</v>
      </c>
      <c r="BG4" s="684" t="str">
        <f>BA4</f>
        <v xml:space="preserve">Living Room, </v>
      </c>
      <c r="BH4" t="str">
        <f>BE1</f>
        <v xml:space="preserve">  ...  MC READINGS ..</v>
      </c>
      <c r="BI4" t="str">
        <f t="shared" ref="BI4:BI28" si="19">$BE$2</f>
        <v xml:space="preserve">….. DAY 3 ….. </v>
      </c>
      <c r="BJ4" s="797" t="str">
        <f>$R$4</f>
        <v>….........</v>
      </c>
      <c r="BK4" s="284">
        <f>J4</f>
        <v>6401.4</v>
      </c>
      <c r="BL4" s="226" t="s">
        <v>502</v>
      </c>
      <c r="BM4" s="684" t="str">
        <f>BG4</f>
        <v xml:space="preserve">Living Room, </v>
      </c>
      <c r="BN4" t="str">
        <f>BK1</f>
        <v xml:space="preserve">  ...  MC READINGS ..</v>
      </c>
      <c r="BO4" t="str">
        <f t="shared" ref="BO4:BO28" si="20">$BK$2</f>
        <v xml:space="preserve">….. DAY 4 ….. </v>
      </c>
      <c r="BP4" s="797" t="str">
        <f>$R$4</f>
        <v>….........</v>
      </c>
      <c r="BQ4" s="766">
        <v>7100</v>
      </c>
      <c r="BR4" s="763" t="s">
        <v>1585</v>
      </c>
      <c r="BS4" s="766" t="str">
        <f>BQ2</f>
        <v xml:space="preserve">….. DAY 1 ….. </v>
      </c>
      <c r="BX4" t="str">
        <f>Q5</f>
        <v>GUEST CLOSET</v>
      </c>
      <c r="BY4" s="139">
        <v>1E-4</v>
      </c>
      <c r="BZ4" s="139" t="s">
        <v>1710</v>
      </c>
      <c r="CA4" s="139" t="s">
        <v>1707</v>
      </c>
      <c r="CB4" s="139"/>
      <c r="CC4" s="970"/>
      <c r="CD4" s="970"/>
      <c r="CS4" s="722"/>
    </row>
    <row r="5" spans="1:97" ht="26.7" customHeight="1" thickTop="1" thickBot="1">
      <c r="A5" s="567" t="str">
        <f t="shared" ref="A5:A28" si="21">Q5</f>
        <v>GUEST CLOSET</v>
      </c>
      <c r="B5" s="636">
        <f t="shared" si="5"/>
        <v>102</v>
      </c>
      <c r="C5" s="726">
        <f t="shared" ref="C5:C28" si="22">C4+1</f>
        <v>202</v>
      </c>
      <c r="D5" s="726">
        <f t="shared" ref="D5:D28" si="23">D4+1</f>
        <v>302</v>
      </c>
      <c r="E5" s="726">
        <f t="shared" ref="E5:E28" si="24">E4+1</f>
        <v>402</v>
      </c>
      <c r="F5" s="726">
        <v>802</v>
      </c>
      <c r="G5" s="726">
        <f t="shared" ref="G5:G28" si="25">G4+1</f>
        <v>6102.1</v>
      </c>
      <c r="H5" s="726">
        <f t="shared" ref="H5:H28" si="26">H4+1</f>
        <v>6202.2</v>
      </c>
      <c r="I5" s="726">
        <f t="shared" ref="I5:I28" si="27">I4+1</f>
        <v>6302.3</v>
      </c>
      <c r="J5" s="726">
        <f t="shared" ref="J5:J28" si="28">J4+1</f>
        <v>6402.4</v>
      </c>
      <c r="K5" t="s">
        <v>510</v>
      </c>
      <c r="O5" s="636">
        <v>102</v>
      </c>
      <c r="P5" s="226" t="s">
        <v>1586</v>
      </c>
      <c r="Q5" s="854" t="s">
        <v>1726</v>
      </c>
      <c r="R5" s="844" t="s">
        <v>1706</v>
      </c>
      <c r="S5" s="636">
        <f t="shared" si="6"/>
        <v>102</v>
      </c>
      <c r="T5" s="226" t="str">
        <f t="shared" si="7"/>
        <v>….</v>
      </c>
      <c r="U5" s="684" t="str">
        <f t="shared" si="8"/>
        <v>GUEST CLOSET</v>
      </c>
      <c r="V5" s="684" t="str">
        <f t="shared" si="9"/>
        <v xml:space="preserve"> = … ROOM OVERVIEW PICS ... DAY 1 …</v>
      </c>
      <c r="W5" s="797" t="str">
        <f>$R$5</f>
        <v>….........</v>
      </c>
      <c r="X5" s="734">
        <f t="shared" si="1"/>
        <v>202</v>
      </c>
      <c r="Y5" s="226" t="str">
        <f t="shared" si="10"/>
        <v>….</v>
      </c>
      <c r="Z5" s="684" t="str">
        <f t="shared" si="11"/>
        <v>GUEST CLOSET</v>
      </c>
      <c r="AA5" s="684" t="str">
        <f t="shared" si="12"/>
        <v>….. SOURCE of  LOSS …..</v>
      </c>
      <c r="AB5" s="797" t="str">
        <f>$R$5</f>
        <v>….........</v>
      </c>
      <c r="AC5" s="684">
        <f t="shared" si="2"/>
        <v>302</v>
      </c>
      <c r="AD5" s="226" t="str">
        <f t="shared" si="13"/>
        <v>….</v>
      </c>
      <c r="AE5" s="684" t="str">
        <f t="shared" ref="AE5:AE28" si="29">Z5</f>
        <v>GUEST CLOSET</v>
      </c>
      <c r="AF5" s="684" t="str">
        <f t="shared" si="14"/>
        <v>…..  C.P.S.  …...</v>
      </c>
      <c r="AG5" s="797" t="str">
        <f>$R$5</f>
        <v>….........</v>
      </c>
      <c r="AH5" s="567"/>
      <c r="AI5" s="684">
        <f t="shared" si="3"/>
        <v>402</v>
      </c>
      <c r="AJ5" s="226" t="str">
        <f t="shared" si="15"/>
        <v>….</v>
      </c>
      <c r="AK5" s="684" t="str">
        <f>AE5</f>
        <v>GUEST CLOSET</v>
      </c>
      <c r="AL5" s="684" t="str">
        <f t="shared" si="16"/>
        <v>NON SALVAGEABLE ITEMS</v>
      </c>
      <c r="AM5" s="797" t="str">
        <f>$R$5</f>
        <v>….........</v>
      </c>
      <c r="AN5" s="684">
        <f t="shared" si="4"/>
        <v>802</v>
      </c>
      <c r="AO5" s="226" t="s">
        <v>502</v>
      </c>
      <c r="AP5" s="684" t="str">
        <f t="shared" ref="AP5:AP28" si="30">AK5</f>
        <v>GUEST CLOSET</v>
      </c>
      <c r="AQ5" s="734" t="str">
        <f t="shared" ref="AQ5:AQ28" si="31">AQ4</f>
        <v>… MITIGATION  EQUIPMENT &amp; W.I.P . ...</v>
      </c>
      <c r="AR5" s="797" t="str">
        <f>$R$5</f>
        <v>….........</v>
      </c>
      <c r="AS5" s="284">
        <f t="shared" si="17"/>
        <v>6102.1</v>
      </c>
      <c r="AT5" s="226" t="s">
        <v>502</v>
      </c>
      <c r="AU5" s="684" t="str">
        <f>AP5</f>
        <v>GUEST CLOSET</v>
      </c>
      <c r="AV5" t="str">
        <f>AV4</f>
        <v xml:space="preserve">  ...  MC READINGS ..</v>
      </c>
      <c r="AW5" t="str">
        <f t="shared" ref="AW5:AW28" si="32">$AS$2</f>
        <v>.. DAY 1 …</v>
      </c>
      <c r="AX5" s="797" t="str">
        <f>$R$5</f>
        <v>….........</v>
      </c>
      <c r="AY5" s="284">
        <f>H5</f>
        <v>6202.2</v>
      </c>
      <c r="AZ5" s="226" t="s">
        <v>502</v>
      </c>
      <c r="BA5" s="684" t="str">
        <f>AU5</f>
        <v>GUEST CLOSET</v>
      </c>
      <c r="BB5" t="str">
        <f>BB4</f>
        <v xml:space="preserve">  ...  MC READINGS ..</v>
      </c>
      <c r="BC5" s="721" t="str">
        <f t="shared" si="18"/>
        <v xml:space="preserve">….. DAY 2 ….. </v>
      </c>
      <c r="BD5" s="797" t="str">
        <f>$R$5</f>
        <v>….........</v>
      </c>
      <c r="BE5" s="284">
        <f>I5</f>
        <v>6302.3</v>
      </c>
      <c r="BF5" s="226" t="s">
        <v>502</v>
      </c>
      <c r="BG5" s="684" t="str">
        <f>BA5</f>
        <v>GUEST CLOSET</v>
      </c>
      <c r="BH5" t="str">
        <f>BH4</f>
        <v xml:space="preserve">  ...  MC READINGS ..</v>
      </c>
      <c r="BI5" t="str">
        <f t="shared" si="19"/>
        <v xml:space="preserve">….. DAY 3 ….. </v>
      </c>
      <c r="BJ5" s="797" t="str">
        <f>$R$5</f>
        <v>….........</v>
      </c>
      <c r="BK5" s="284">
        <f>J5</f>
        <v>6402.4</v>
      </c>
      <c r="BL5" s="226" t="s">
        <v>502</v>
      </c>
      <c r="BM5" s="684" t="str">
        <f>BG5</f>
        <v>GUEST CLOSET</v>
      </c>
      <c r="BN5" t="str">
        <f>BN4</f>
        <v xml:space="preserve">  ...  MC READINGS ..</v>
      </c>
      <c r="BO5" t="str">
        <f t="shared" si="20"/>
        <v xml:space="preserve">….. DAY 4 ….. </v>
      </c>
      <c r="BP5" s="797" t="str">
        <f>$R$5</f>
        <v>….........</v>
      </c>
      <c r="BQ5" s="766">
        <v>7100</v>
      </c>
      <c r="BR5" s="767" t="s">
        <v>518</v>
      </c>
      <c r="BS5" s="723" t="str">
        <f>BQ2</f>
        <v xml:space="preserve">….. DAY 1 ….. </v>
      </c>
      <c r="BX5" t="str">
        <f>Q6</f>
        <v xml:space="preserve">Dining Room, </v>
      </c>
      <c r="BY5" s="139">
        <v>2.0000000000000001E-4</v>
      </c>
      <c r="BZ5" s="139"/>
      <c r="CA5" s="139" t="s">
        <v>1714</v>
      </c>
      <c r="CB5" s="139"/>
      <c r="CC5" s="970"/>
      <c r="CD5" s="970"/>
      <c r="CS5" s="725"/>
    </row>
    <row r="6" spans="1:97" ht="26.7" customHeight="1" thickTop="1" thickBot="1">
      <c r="A6" t="str">
        <f t="shared" si="21"/>
        <v xml:space="preserve">Dining Room, </v>
      </c>
      <c r="B6" s="636">
        <f t="shared" si="5"/>
        <v>103</v>
      </c>
      <c r="C6" s="723">
        <f t="shared" si="22"/>
        <v>203</v>
      </c>
      <c r="D6" s="723">
        <f t="shared" si="23"/>
        <v>303</v>
      </c>
      <c r="E6" s="723">
        <f t="shared" si="24"/>
        <v>403</v>
      </c>
      <c r="F6" s="723">
        <v>803</v>
      </c>
      <c r="G6" s="723">
        <f t="shared" si="25"/>
        <v>6103.1</v>
      </c>
      <c r="H6" s="723">
        <f t="shared" si="26"/>
        <v>6203.2</v>
      </c>
      <c r="I6" s="723">
        <f t="shared" si="27"/>
        <v>6303.3</v>
      </c>
      <c r="J6" s="723">
        <f t="shared" si="28"/>
        <v>6403.4</v>
      </c>
      <c r="K6" s="731">
        <f>K8-0.1</f>
        <v>7100</v>
      </c>
      <c r="L6" s="731">
        <f>L8-0.1</f>
        <v>7200.0999999999995</v>
      </c>
      <c r="O6" s="636">
        <v>103</v>
      </c>
      <c r="P6" s="226" t="s">
        <v>1586</v>
      </c>
      <c r="Q6" s="139" t="s">
        <v>521</v>
      </c>
      <c r="R6" s="844" t="s">
        <v>1706</v>
      </c>
      <c r="S6" s="636">
        <f t="shared" si="6"/>
        <v>103</v>
      </c>
      <c r="T6" s="226" t="str">
        <f t="shared" si="7"/>
        <v>….</v>
      </c>
      <c r="U6" s="684" t="str">
        <f t="shared" si="8"/>
        <v xml:space="preserve">Dining Room, </v>
      </c>
      <c r="V6" s="684" t="str">
        <f t="shared" si="9"/>
        <v xml:space="preserve"> = … ROOM OVERVIEW PICS ... DAY 1 …</v>
      </c>
      <c r="W6" s="797" t="str">
        <f>$R$6</f>
        <v>….........</v>
      </c>
      <c r="X6" s="734">
        <f t="shared" si="1"/>
        <v>203</v>
      </c>
      <c r="Y6" s="226" t="str">
        <f t="shared" si="10"/>
        <v>….</v>
      </c>
      <c r="Z6" s="684" t="str">
        <f t="shared" si="11"/>
        <v xml:space="preserve">Dining Room, </v>
      </c>
      <c r="AA6" s="684" t="str">
        <f t="shared" si="12"/>
        <v>….. SOURCE of  LOSS …..</v>
      </c>
      <c r="AB6" s="797" t="str">
        <f>$R$6</f>
        <v>….........</v>
      </c>
      <c r="AC6" s="684">
        <f t="shared" si="2"/>
        <v>303</v>
      </c>
      <c r="AD6" s="226" t="str">
        <f t="shared" si="13"/>
        <v>….</v>
      </c>
      <c r="AE6" s="684" t="str">
        <f t="shared" si="29"/>
        <v xml:space="preserve">Dining Room, </v>
      </c>
      <c r="AF6" s="684" t="str">
        <f t="shared" si="14"/>
        <v>…..  C.P.S.  …...</v>
      </c>
      <c r="AG6" s="797" t="str">
        <f>$R$6</f>
        <v>….........</v>
      </c>
      <c r="AH6" s="567"/>
      <c r="AI6" s="684">
        <f t="shared" si="3"/>
        <v>403</v>
      </c>
      <c r="AJ6" s="226" t="str">
        <f t="shared" si="15"/>
        <v>….</v>
      </c>
      <c r="AK6" s="684" t="str">
        <f t="shared" ref="AK6:AK28" si="33">AE6</f>
        <v xml:space="preserve">Dining Room, </v>
      </c>
      <c r="AL6" s="684" t="str">
        <f t="shared" si="16"/>
        <v>NON SALVAGEABLE ITEMS</v>
      </c>
      <c r="AM6" s="797" t="str">
        <f>$R$6</f>
        <v>….........</v>
      </c>
      <c r="AN6" s="684">
        <f t="shared" si="4"/>
        <v>803</v>
      </c>
      <c r="AO6" s="226" t="s">
        <v>502</v>
      </c>
      <c r="AP6" s="684" t="str">
        <f t="shared" si="30"/>
        <v xml:space="preserve">Dining Room, </v>
      </c>
      <c r="AQ6" s="734" t="str">
        <f t="shared" si="31"/>
        <v>… MITIGATION  EQUIPMENT &amp; W.I.P . ...</v>
      </c>
      <c r="AR6" s="797" t="str">
        <f>$R$6</f>
        <v>….........</v>
      </c>
      <c r="AS6" s="284">
        <f t="shared" si="17"/>
        <v>6103.1</v>
      </c>
      <c r="AT6" s="226" t="s">
        <v>502</v>
      </c>
      <c r="AU6" s="684" t="str">
        <f>AP6</f>
        <v xml:space="preserve">Dining Room, </v>
      </c>
      <c r="AV6" t="str">
        <f t="shared" ref="AV6:AV28" si="34">AV5</f>
        <v xml:space="preserve">  ...  MC READINGS ..</v>
      </c>
      <c r="AW6" t="str">
        <f t="shared" si="32"/>
        <v>.. DAY 1 …</v>
      </c>
      <c r="AX6" s="797" t="str">
        <f>$R$6</f>
        <v>….........</v>
      </c>
      <c r="AY6" s="284">
        <f>H6</f>
        <v>6203.2</v>
      </c>
      <c r="AZ6" s="226" t="s">
        <v>502</v>
      </c>
      <c r="BA6" s="684" t="str">
        <f>AU6</f>
        <v xml:space="preserve">Dining Room, </v>
      </c>
      <c r="BB6" t="str">
        <f t="shared" ref="BB6:BB24" si="35">BB5</f>
        <v xml:space="preserve">  ...  MC READINGS ..</v>
      </c>
      <c r="BC6" s="721" t="str">
        <f t="shared" si="18"/>
        <v xml:space="preserve">….. DAY 2 ….. </v>
      </c>
      <c r="BD6" s="797" t="str">
        <f>$R$6</f>
        <v>….........</v>
      </c>
      <c r="BE6" s="284">
        <f>I6</f>
        <v>6303.3</v>
      </c>
      <c r="BF6" s="226" t="s">
        <v>502</v>
      </c>
      <c r="BG6" s="684" t="str">
        <f>BA6</f>
        <v xml:space="preserve">Dining Room, </v>
      </c>
      <c r="BH6" t="str">
        <f t="shared" ref="BH6:BH28" si="36">BH5</f>
        <v xml:space="preserve">  ...  MC READINGS ..</v>
      </c>
      <c r="BI6" t="str">
        <f t="shared" si="19"/>
        <v xml:space="preserve">….. DAY 3 ….. </v>
      </c>
      <c r="BJ6" s="797" t="str">
        <f>$R$6</f>
        <v>….........</v>
      </c>
      <c r="BK6" s="284">
        <f>J6</f>
        <v>6403.4</v>
      </c>
      <c r="BL6" s="226" t="s">
        <v>502</v>
      </c>
      <c r="BM6" s="684" t="str">
        <f>BG6</f>
        <v xml:space="preserve">Dining Room, </v>
      </c>
      <c r="BN6" t="str">
        <f t="shared" ref="BN6:BN28" si="37">BN5</f>
        <v xml:space="preserve">  ...  MC READINGS ..</v>
      </c>
      <c r="BO6" t="str">
        <f t="shared" si="20"/>
        <v xml:space="preserve">….. DAY 4 ….. </v>
      </c>
      <c r="BP6" s="797" t="str">
        <f>$R$6</f>
        <v>….........</v>
      </c>
      <c r="BQ6" s="802">
        <f>BQ5+1</f>
        <v>7101</v>
      </c>
      <c r="BR6" s="768" t="s">
        <v>522</v>
      </c>
      <c r="BS6" s="8" t="str">
        <f>BS5</f>
        <v xml:space="preserve">….. DAY 1 ….. </v>
      </c>
      <c r="BX6" t="str">
        <f>Q7</f>
        <v>DEN</v>
      </c>
      <c r="BY6" s="139">
        <v>2.9999999999999997E-4</v>
      </c>
      <c r="BZ6" s="226" t="s">
        <v>502</v>
      </c>
      <c r="CA6" s="139" t="s">
        <v>1713</v>
      </c>
      <c r="CB6" s="139"/>
      <c r="CC6" s="139" t="s">
        <v>513</v>
      </c>
      <c r="CD6" s="139" t="s">
        <v>513</v>
      </c>
      <c r="CE6" s="139" t="s">
        <v>513</v>
      </c>
      <c r="CS6" s="722"/>
    </row>
    <row r="7" spans="1:97" ht="26.7" customHeight="1" thickTop="1" thickBot="1">
      <c r="A7" s="567" t="str">
        <f t="shared" si="21"/>
        <v>DEN</v>
      </c>
      <c r="B7" s="636">
        <f t="shared" si="5"/>
        <v>104</v>
      </c>
      <c r="C7" s="726">
        <f t="shared" si="22"/>
        <v>204</v>
      </c>
      <c r="D7" s="726">
        <f t="shared" si="23"/>
        <v>304</v>
      </c>
      <c r="E7" s="726">
        <f t="shared" si="24"/>
        <v>404</v>
      </c>
      <c r="F7" s="726">
        <v>804</v>
      </c>
      <c r="G7" s="726">
        <f t="shared" si="25"/>
        <v>6104.1</v>
      </c>
      <c r="H7" s="726">
        <f t="shared" si="26"/>
        <v>6204.2</v>
      </c>
      <c r="I7" s="726">
        <f t="shared" si="27"/>
        <v>6304.3</v>
      </c>
      <c r="J7" s="726">
        <f t="shared" si="28"/>
        <v>6404.4</v>
      </c>
      <c r="K7" s="912" t="s">
        <v>518</v>
      </c>
      <c r="L7" s="912"/>
      <c r="M7" s="912"/>
      <c r="N7" s="912"/>
      <c r="O7" s="636">
        <v>104</v>
      </c>
      <c r="P7" s="226" t="s">
        <v>1586</v>
      </c>
      <c r="Q7" s="43" t="s">
        <v>288</v>
      </c>
      <c r="R7" s="844" t="s">
        <v>1706</v>
      </c>
      <c r="S7" s="636">
        <f t="shared" si="6"/>
        <v>104</v>
      </c>
      <c r="T7" s="226" t="str">
        <f t="shared" si="7"/>
        <v>….</v>
      </c>
      <c r="U7" s="684" t="str">
        <f t="shared" si="8"/>
        <v>DEN</v>
      </c>
      <c r="V7" s="684" t="str">
        <f t="shared" si="9"/>
        <v xml:space="preserve"> = … ROOM OVERVIEW PICS ... DAY 1 …</v>
      </c>
      <c r="W7" s="797" t="str">
        <f>$R$7</f>
        <v>….........</v>
      </c>
      <c r="X7" s="734">
        <f t="shared" si="1"/>
        <v>204</v>
      </c>
      <c r="Y7" s="226" t="str">
        <f t="shared" si="10"/>
        <v>….</v>
      </c>
      <c r="Z7" s="684" t="str">
        <f t="shared" si="11"/>
        <v>DEN</v>
      </c>
      <c r="AA7" s="684" t="str">
        <f t="shared" si="12"/>
        <v>….. SOURCE of  LOSS …..</v>
      </c>
      <c r="AB7" s="797" t="str">
        <f>$R$7</f>
        <v>….........</v>
      </c>
      <c r="AC7" s="684">
        <f t="shared" si="2"/>
        <v>304</v>
      </c>
      <c r="AD7" s="226" t="str">
        <f t="shared" si="13"/>
        <v>….</v>
      </c>
      <c r="AE7" s="684" t="str">
        <f t="shared" si="29"/>
        <v>DEN</v>
      </c>
      <c r="AF7" s="684" t="str">
        <f t="shared" si="14"/>
        <v>…..  C.P.S.  …...</v>
      </c>
      <c r="AG7" s="797" t="str">
        <f>$R$7</f>
        <v>….........</v>
      </c>
      <c r="AH7" s="567"/>
      <c r="AI7" s="684">
        <f t="shared" si="3"/>
        <v>404</v>
      </c>
      <c r="AJ7" s="226" t="str">
        <f t="shared" si="15"/>
        <v>….</v>
      </c>
      <c r="AK7" s="684" t="str">
        <f t="shared" si="33"/>
        <v>DEN</v>
      </c>
      <c r="AL7" s="684" t="str">
        <f t="shared" si="16"/>
        <v>NON SALVAGEABLE ITEMS</v>
      </c>
      <c r="AM7" s="797" t="str">
        <f>$R$7</f>
        <v>….........</v>
      </c>
      <c r="AN7" s="684">
        <f t="shared" si="4"/>
        <v>804</v>
      </c>
      <c r="AO7" s="226" t="s">
        <v>502</v>
      </c>
      <c r="AP7" s="684" t="str">
        <f t="shared" si="30"/>
        <v>DEN</v>
      </c>
      <c r="AQ7" s="734" t="str">
        <f t="shared" si="31"/>
        <v>… MITIGATION  EQUIPMENT &amp; W.I.P . ...</v>
      </c>
      <c r="AR7" s="797" t="str">
        <f>$R$7</f>
        <v>….........</v>
      </c>
      <c r="AS7" s="284">
        <f t="shared" si="17"/>
        <v>6104.1</v>
      </c>
      <c r="AT7" s="226" t="s">
        <v>502</v>
      </c>
      <c r="AU7" s="684" t="str">
        <f>AP7</f>
        <v>DEN</v>
      </c>
      <c r="AV7" t="str">
        <f t="shared" si="34"/>
        <v xml:space="preserve">  ...  MC READINGS ..</v>
      </c>
      <c r="AW7" t="str">
        <f t="shared" si="32"/>
        <v>.. DAY 1 …</v>
      </c>
      <c r="AX7" s="797" t="str">
        <f>$R$7</f>
        <v>….........</v>
      </c>
      <c r="AY7" s="284">
        <f>H7</f>
        <v>6204.2</v>
      </c>
      <c r="AZ7" s="226" t="s">
        <v>502</v>
      </c>
      <c r="BA7" s="684" t="str">
        <f>AU7</f>
        <v>DEN</v>
      </c>
      <c r="BB7" t="str">
        <f t="shared" si="35"/>
        <v xml:space="preserve">  ...  MC READINGS ..</v>
      </c>
      <c r="BC7" s="721" t="str">
        <f t="shared" si="18"/>
        <v xml:space="preserve">….. DAY 2 ….. </v>
      </c>
      <c r="BD7" s="797" t="str">
        <f>$R$7</f>
        <v>….........</v>
      </c>
      <c r="BE7" s="284">
        <f>I7</f>
        <v>6304.3</v>
      </c>
      <c r="BF7" s="226" t="s">
        <v>502</v>
      </c>
      <c r="BG7" s="684" t="str">
        <f>BA7</f>
        <v>DEN</v>
      </c>
      <c r="BH7" t="str">
        <f t="shared" si="36"/>
        <v xml:space="preserve">  ...  MC READINGS ..</v>
      </c>
      <c r="BI7" t="str">
        <f t="shared" si="19"/>
        <v xml:space="preserve">….. DAY 3 ….. </v>
      </c>
      <c r="BJ7" s="797" t="str">
        <f>$R$7</f>
        <v>….........</v>
      </c>
      <c r="BK7" s="284">
        <f>J7</f>
        <v>6404.4</v>
      </c>
      <c r="BL7" s="226" t="s">
        <v>502</v>
      </c>
      <c r="BM7" s="684" t="str">
        <f>BG7</f>
        <v>DEN</v>
      </c>
      <c r="BN7" t="str">
        <f t="shared" si="37"/>
        <v xml:space="preserve">  ...  MC READINGS ..</v>
      </c>
      <c r="BO7" t="str">
        <f t="shared" si="20"/>
        <v xml:space="preserve">….. DAY 4 ….. </v>
      </c>
      <c r="BP7" s="797" t="str">
        <f>$R$7</f>
        <v>….........</v>
      </c>
      <c r="BQ7" s="803">
        <f>BQ6+1</f>
        <v>7102</v>
      </c>
      <c r="BR7" s="768" t="s">
        <v>526</v>
      </c>
      <c r="BS7" s="32" t="str">
        <f>BS6</f>
        <v xml:space="preserve">….. DAY 1 ….. </v>
      </c>
      <c r="BX7" t="str">
        <f>Q8</f>
        <v xml:space="preserve">Kitchen, </v>
      </c>
      <c r="BY7" s="139">
        <v>4.0000000000000002E-4</v>
      </c>
      <c r="BZ7" s="226" t="s">
        <v>502</v>
      </c>
      <c r="CA7" s="139" t="s">
        <v>1711</v>
      </c>
      <c r="CB7" s="139" t="s">
        <v>1712</v>
      </c>
      <c r="CC7" s="139" t="s">
        <v>513</v>
      </c>
      <c r="CD7" s="139" t="s">
        <v>513</v>
      </c>
      <c r="CE7" s="139" t="s">
        <v>513</v>
      </c>
      <c r="CS7" s="725"/>
    </row>
    <row r="8" spans="1:97" ht="26.7" customHeight="1" thickTop="1" thickBot="1">
      <c r="A8" t="str">
        <f t="shared" si="21"/>
        <v xml:space="preserve">Kitchen, </v>
      </c>
      <c r="B8" s="636">
        <f t="shared" si="5"/>
        <v>105</v>
      </c>
      <c r="C8" s="723">
        <f t="shared" si="22"/>
        <v>205</v>
      </c>
      <c r="D8" s="723">
        <f t="shared" si="23"/>
        <v>305</v>
      </c>
      <c r="E8" s="723">
        <f t="shared" si="24"/>
        <v>405</v>
      </c>
      <c r="F8" s="723">
        <v>805</v>
      </c>
      <c r="G8" s="723">
        <f t="shared" si="25"/>
        <v>6105.1</v>
      </c>
      <c r="H8" s="723">
        <f t="shared" si="26"/>
        <v>6205.2</v>
      </c>
      <c r="I8" s="723">
        <f t="shared" si="27"/>
        <v>6305.3</v>
      </c>
      <c r="J8" s="723">
        <f t="shared" si="28"/>
        <v>6405.4</v>
      </c>
      <c r="K8" s="723">
        <v>7100.1</v>
      </c>
      <c r="L8" s="723">
        <v>7200.2</v>
      </c>
      <c r="M8" s="723">
        <v>7300.3</v>
      </c>
      <c r="N8" s="723">
        <v>7400.4</v>
      </c>
      <c r="O8" s="636">
        <v>105</v>
      </c>
      <c r="P8" s="226" t="s">
        <v>1586</v>
      </c>
      <c r="Q8" s="139" t="s">
        <v>525</v>
      </c>
      <c r="R8" s="844" t="s">
        <v>1706</v>
      </c>
      <c r="S8" s="636">
        <f t="shared" si="6"/>
        <v>105</v>
      </c>
      <c r="T8" s="226" t="str">
        <f t="shared" si="7"/>
        <v>….</v>
      </c>
      <c r="U8" s="684" t="str">
        <f t="shared" si="8"/>
        <v xml:space="preserve">Kitchen, </v>
      </c>
      <c r="V8" s="684" t="str">
        <f t="shared" si="9"/>
        <v xml:space="preserve"> = … ROOM OVERVIEW PICS ... DAY 1 …</v>
      </c>
      <c r="W8" s="797" t="str">
        <f>$R$8</f>
        <v>….........</v>
      </c>
      <c r="X8" s="734">
        <f t="shared" si="1"/>
        <v>205</v>
      </c>
      <c r="Y8" s="226" t="str">
        <f t="shared" si="10"/>
        <v>….</v>
      </c>
      <c r="Z8" s="684" t="str">
        <f t="shared" si="11"/>
        <v xml:space="preserve">Kitchen, </v>
      </c>
      <c r="AA8" s="684" t="str">
        <f t="shared" si="12"/>
        <v>….. SOURCE of  LOSS …..</v>
      </c>
      <c r="AB8" s="797" t="str">
        <f>$R$8</f>
        <v>….........</v>
      </c>
      <c r="AC8" s="684">
        <f t="shared" si="2"/>
        <v>305</v>
      </c>
      <c r="AD8" s="226" t="str">
        <f t="shared" si="13"/>
        <v>….</v>
      </c>
      <c r="AE8" s="684" t="str">
        <f t="shared" si="29"/>
        <v xml:space="preserve">Kitchen, </v>
      </c>
      <c r="AF8" s="684" t="str">
        <f t="shared" si="14"/>
        <v>…..  C.P.S.  …...</v>
      </c>
      <c r="AG8" s="797" t="str">
        <f>$R$8</f>
        <v>….........</v>
      </c>
      <c r="AH8" s="567"/>
      <c r="AI8" s="684">
        <f t="shared" si="3"/>
        <v>405</v>
      </c>
      <c r="AJ8" s="226" t="str">
        <f t="shared" si="15"/>
        <v>….</v>
      </c>
      <c r="AK8" s="684" t="str">
        <f t="shared" si="33"/>
        <v xml:space="preserve">Kitchen, </v>
      </c>
      <c r="AL8" s="684" t="str">
        <f t="shared" si="16"/>
        <v>NON SALVAGEABLE ITEMS</v>
      </c>
      <c r="AM8" s="797" t="str">
        <f>$R$8</f>
        <v>….........</v>
      </c>
      <c r="AN8" s="684">
        <f t="shared" si="4"/>
        <v>805</v>
      </c>
      <c r="AO8" s="226" t="s">
        <v>502</v>
      </c>
      <c r="AP8" s="684" t="str">
        <f t="shared" si="30"/>
        <v xml:space="preserve">Kitchen, </v>
      </c>
      <c r="AQ8" s="734" t="str">
        <f t="shared" si="31"/>
        <v>… MITIGATION  EQUIPMENT &amp; W.I.P . ...</v>
      </c>
      <c r="AR8" s="797" t="str">
        <f>$R$8</f>
        <v>….........</v>
      </c>
      <c r="AS8" s="284">
        <f t="shared" si="17"/>
        <v>6105.1</v>
      </c>
      <c r="AT8" s="226" t="s">
        <v>502</v>
      </c>
      <c r="AU8" s="684" t="str">
        <f>AP8</f>
        <v xml:space="preserve">Kitchen, </v>
      </c>
      <c r="AV8" t="str">
        <f t="shared" si="34"/>
        <v xml:space="preserve">  ...  MC READINGS ..</v>
      </c>
      <c r="AW8" t="str">
        <f t="shared" si="32"/>
        <v>.. DAY 1 …</v>
      </c>
      <c r="AX8" s="797" t="str">
        <f>$R$8</f>
        <v>….........</v>
      </c>
      <c r="AY8" s="284">
        <f>H8</f>
        <v>6205.2</v>
      </c>
      <c r="AZ8" s="226" t="s">
        <v>502</v>
      </c>
      <c r="BA8" s="684" t="str">
        <f>AU8</f>
        <v xml:space="preserve">Kitchen, </v>
      </c>
      <c r="BB8" t="str">
        <f t="shared" si="35"/>
        <v xml:space="preserve">  ...  MC READINGS ..</v>
      </c>
      <c r="BC8" s="721" t="str">
        <f t="shared" si="18"/>
        <v xml:space="preserve">….. DAY 2 ….. </v>
      </c>
      <c r="BD8" s="797" t="str">
        <f>$R$8</f>
        <v>….........</v>
      </c>
      <c r="BE8" s="284">
        <f>I8</f>
        <v>6305.3</v>
      </c>
      <c r="BF8" s="226" t="s">
        <v>502</v>
      </c>
      <c r="BG8" s="684" t="str">
        <f>BA8</f>
        <v xml:space="preserve">Kitchen, </v>
      </c>
      <c r="BH8" t="str">
        <f t="shared" si="36"/>
        <v xml:space="preserve">  ...  MC READINGS ..</v>
      </c>
      <c r="BI8" t="str">
        <f t="shared" si="19"/>
        <v xml:space="preserve">….. DAY 3 ….. </v>
      </c>
      <c r="BJ8" s="797" t="str">
        <f>$R$8</f>
        <v>….........</v>
      </c>
      <c r="BK8" s="284">
        <f>J8</f>
        <v>6405.4</v>
      </c>
      <c r="BL8" s="226" t="s">
        <v>502</v>
      </c>
      <c r="BM8" s="684" t="str">
        <f>BG8</f>
        <v xml:space="preserve">Kitchen, </v>
      </c>
      <c r="BN8" t="str">
        <f t="shared" si="37"/>
        <v xml:space="preserve">  ...  MC READINGS ..</v>
      </c>
      <c r="BO8" t="str">
        <f t="shared" si="20"/>
        <v xml:space="preserve">….. DAY 4 ….. </v>
      </c>
      <c r="BP8" s="797" t="str">
        <f>$R$8</f>
        <v>….........</v>
      </c>
      <c r="BQ8" s="802">
        <f>BQ7+1</f>
        <v>7103</v>
      </c>
      <c r="BR8" s="768" t="s">
        <v>530</v>
      </c>
      <c r="BS8" s="32" t="str">
        <f>BS7</f>
        <v xml:space="preserve">….. DAY 1 ….. </v>
      </c>
      <c r="BX8" t="str">
        <f>Q9</f>
        <v>STAIRS UP</v>
      </c>
      <c r="BY8" s="181">
        <v>1998</v>
      </c>
      <c r="BZ8" s="226" t="s">
        <v>502</v>
      </c>
      <c r="CA8" s="139" t="s">
        <v>500</v>
      </c>
      <c r="CB8" s="139" t="s">
        <v>524</v>
      </c>
      <c r="CC8" s="139" t="s">
        <v>513</v>
      </c>
      <c r="CD8" s="139" t="s">
        <v>513</v>
      </c>
      <c r="CE8" s="139" t="s">
        <v>513</v>
      </c>
      <c r="CS8" s="722"/>
    </row>
    <row r="9" spans="1:97" ht="26.7" customHeight="1" thickTop="1" thickBot="1">
      <c r="A9" s="567" t="str">
        <f t="shared" si="21"/>
        <v>STAIRS UP</v>
      </c>
      <c r="B9" s="636">
        <f t="shared" si="5"/>
        <v>106</v>
      </c>
      <c r="C9" s="726">
        <f t="shared" si="22"/>
        <v>206</v>
      </c>
      <c r="D9" s="726">
        <f t="shared" si="23"/>
        <v>306</v>
      </c>
      <c r="E9" s="726">
        <f t="shared" si="24"/>
        <v>406</v>
      </c>
      <c r="F9" s="726">
        <v>806</v>
      </c>
      <c r="G9" s="726">
        <f t="shared" si="25"/>
        <v>6106.1</v>
      </c>
      <c r="H9" s="726">
        <f t="shared" si="26"/>
        <v>6206.2</v>
      </c>
      <c r="I9" s="726">
        <f t="shared" si="27"/>
        <v>6306.3</v>
      </c>
      <c r="J9" s="726">
        <f t="shared" si="28"/>
        <v>6406.4</v>
      </c>
      <c r="K9" s="913" t="s">
        <v>531</v>
      </c>
      <c r="L9" s="913"/>
      <c r="M9" s="913"/>
      <c r="N9" s="913"/>
      <c r="O9" s="636">
        <v>106</v>
      </c>
      <c r="P9" s="226" t="s">
        <v>1586</v>
      </c>
      <c r="Q9" s="257" t="s">
        <v>277</v>
      </c>
      <c r="R9" s="844" t="s">
        <v>1706</v>
      </c>
      <c r="S9" s="636">
        <f t="shared" si="6"/>
        <v>106</v>
      </c>
      <c r="T9" s="226" t="str">
        <f t="shared" si="7"/>
        <v>….</v>
      </c>
      <c r="U9" s="684" t="str">
        <f t="shared" si="8"/>
        <v>STAIRS UP</v>
      </c>
      <c r="V9" s="684" t="str">
        <f t="shared" si="9"/>
        <v xml:space="preserve"> = … ROOM OVERVIEW PICS ... DAY 1 …</v>
      </c>
      <c r="W9" s="797" t="str">
        <f>$R$9</f>
        <v>….........</v>
      </c>
      <c r="X9" s="734">
        <f t="shared" si="1"/>
        <v>206</v>
      </c>
      <c r="Y9" s="226" t="str">
        <f t="shared" si="10"/>
        <v>….</v>
      </c>
      <c r="Z9" s="684" t="str">
        <f t="shared" si="11"/>
        <v>STAIRS UP</v>
      </c>
      <c r="AA9" s="684" t="str">
        <f t="shared" si="12"/>
        <v>….. SOURCE of  LOSS …..</v>
      </c>
      <c r="AB9" s="797" t="str">
        <f>$R$9</f>
        <v>….........</v>
      </c>
      <c r="AC9" s="684">
        <f t="shared" si="2"/>
        <v>306</v>
      </c>
      <c r="AD9" s="226" t="str">
        <f t="shared" si="13"/>
        <v>….</v>
      </c>
      <c r="AE9" s="684" t="str">
        <f t="shared" si="29"/>
        <v>STAIRS UP</v>
      </c>
      <c r="AF9" s="684" t="str">
        <f t="shared" si="14"/>
        <v>…..  C.P.S.  …...</v>
      </c>
      <c r="AG9" s="797" t="str">
        <f>$R$9</f>
        <v>….........</v>
      </c>
      <c r="AH9" s="567"/>
      <c r="AI9" s="684">
        <f t="shared" si="3"/>
        <v>406</v>
      </c>
      <c r="AJ9" s="226" t="str">
        <f t="shared" si="15"/>
        <v>….</v>
      </c>
      <c r="AK9" s="684" t="str">
        <f t="shared" si="33"/>
        <v>STAIRS UP</v>
      </c>
      <c r="AL9" s="684" t="str">
        <f t="shared" si="16"/>
        <v>NON SALVAGEABLE ITEMS</v>
      </c>
      <c r="AM9" s="797" t="str">
        <f>$R$9</f>
        <v>….........</v>
      </c>
      <c r="AN9" s="684">
        <f t="shared" si="4"/>
        <v>806</v>
      </c>
      <c r="AO9" s="226" t="s">
        <v>502</v>
      </c>
      <c r="AP9" s="684" t="str">
        <f t="shared" si="30"/>
        <v>STAIRS UP</v>
      </c>
      <c r="AQ9" s="734" t="str">
        <f t="shared" si="31"/>
        <v>… MITIGATION  EQUIPMENT &amp; W.I.P . ...</v>
      </c>
      <c r="AR9" s="797" t="str">
        <f>$R$9</f>
        <v>….........</v>
      </c>
      <c r="AS9" s="284">
        <f t="shared" si="17"/>
        <v>6106.1</v>
      </c>
      <c r="AT9" s="226" t="s">
        <v>502</v>
      </c>
      <c r="AU9" s="684" t="str">
        <f>AP9</f>
        <v>STAIRS UP</v>
      </c>
      <c r="AV9" t="str">
        <f t="shared" si="34"/>
        <v xml:space="preserve">  ...  MC READINGS ..</v>
      </c>
      <c r="AW9" t="str">
        <f t="shared" si="32"/>
        <v>.. DAY 1 …</v>
      </c>
      <c r="AX9" s="797" t="str">
        <f>$R$9</f>
        <v>….........</v>
      </c>
      <c r="AY9" s="284">
        <f>H9</f>
        <v>6206.2</v>
      </c>
      <c r="AZ9" s="226" t="s">
        <v>502</v>
      </c>
      <c r="BA9" s="684" t="str">
        <f>AU9</f>
        <v>STAIRS UP</v>
      </c>
      <c r="BB9" t="str">
        <f t="shared" si="35"/>
        <v xml:space="preserve">  ...  MC READINGS ..</v>
      </c>
      <c r="BC9" s="721" t="str">
        <f t="shared" si="18"/>
        <v xml:space="preserve">….. DAY 2 ….. </v>
      </c>
      <c r="BD9" s="797" t="str">
        <f>$R$9</f>
        <v>….........</v>
      </c>
      <c r="BE9" s="284">
        <f>I9</f>
        <v>6306.3</v>
      </c>
      <c r="BF9" s="226" t="s">
        <v>502</v>
      </c>
      <c r="BG9" s="684" t="str">
        <f>BA9</f>
        <v>STAIRS UP</v>
      </c>
      <c r="BH9" t="str">
        <f t="shared" si="36"/>
        <v xml:space="preserve">  ...  MC READINGS ..</v>
      </c>
      <c r="BI9" t="str">
        <f t="shared" si="19"/>
        <v xml:space="preserve">….. DAY 3 ….. </v>
      </c>
      <c r="BJ9" s="797" t="str">
        <f>$R$9</f>
        <v>….........</v>
      </c>
      <c r="BK9" s="284">
        <f>J9</f>
        <v>6406.4</v>
      </c>
      <c r="BL9" s="226" t="s">
        <v>502</v>
      </c>
      <c r="BM9" s="684" t="str">
        <f>BG9</f>
        <v>STAIRS UP</v>
      </c>
      <c r="BN9" t="str">
        <f t="shared" si="37"/>
        <v xml:space="preserve">  ...  MC READINGS ..</v>
      </c>
      <c r="BO9" t="str">
        <f t="shared" si="20"/>
        <v xml:space="preserve">….. DAY 4 ….. </v>
      </c>
      <c r="BP9" s="797" t="str">
        <f>$R$9</f>
        <v>….........</v>
      </c>
      <c r="BQ9" s="803">
        <f>BQ8+1</f>
        <v>7104</v>
      </c>
      <c r="BR9" s="768" t="s">
        <v>532</v>
      </c>
      <c r="BS9" s="32" t="str">
        <f>BS8</f>
        <v xml:space="preserve">….. DAY 1 ….. </v>
      </c>
      <c r="BX9" t="str">
        <f>Q10</f>
        <v>HALL UP</v>
      </c>
      <c r="BY9" s="181">
        <v>1999</v>
      </c>
      <c r="BZ9" s="226" t="s">
        <v>502</v>
      </c>
      <c r="CA9" s="139" t="s">
        <v>527</v>
      </c>
      <c r="CB9" s="139" t="s">
        <v>528</v>
      </c>
      <c r="CC9" s="139" t="s">
        <v>513</v>
      </c>
      <c r="CD9" s="139" t="s">
        <v>513</v>
      </c>
      <c r="CE9" s="139" t="s">
        <v>513</v>
      </c>
      <c r="CS9" s="725"/>
    </row>
    <row r="10" spans="1:97" ht="26.7" customHeight="1" thickTop="1" thickBot="1">
      <c r="A10" t="str">
        <f t="shared" si="21"/>
        <v>HALL UP</v>
      </c>
      <c r="B10" s="636">
        <f t="shared" si="5"/>
        <v>107</v>
      </c>
      <c r="C10" s="723">
        <f t="shared" si="22"/>
        <v>207</v>
      </c>
      <c r="D10" s="723">
        <f t="shared" si="23"/>
        <v>307</v>
      </c>
      <c r="E10" s="723">
        <f t="shared" si="24"/>
        <v>407</v>
      </c>
      <c r="F10" s="723">
        <v>807</v>
      </c>
      <c r="G10" s="723">
        <f t="shared" si="25"/>
        <v>6107.1</v>
      </c>
      <c r="H10" s="723">
        <f t="shared" si="26"/>
        <v>6207.2</v>
      </c>
      <c r="I10" s="723">
        <f t="shared" si="27"/>
        <v>6307.3</v>
      </c>
      <c r="J10" s="723">
        <f t="shared" si="28"/>
        <v>6407.4</v>
      </c>
      <c r="K10" s="726">
        <f>K8+1</f>
        <v>7101.1</v>
      </c>
      <c r="L10" s="726">
        <f>L8+1</f>
        <v>7201.2</v>
      </c>
      <c r="M10" s="726">
        <f>M8+1</f>
        <v>7301.3</v>
      </c>
      <c r="N10" s="726">
        <f>N8+1</f>
        <v>7401.4</v>
      </c>
      <c r="O10" s="636">
        <v>107</v>
      </c>
      <c r="P10" s="226" t="s">
        <v>1586</v>
      </c>
      <c r="Q10" s="43" t="s">
        <v>534</v>
      </c>
      <c r="R10" s="844" t="s">
        <v>1706</v>
      </c>
      <c r="S10" s="636">
        <f t="shared" si="6"/>
        <v>107</v>
      </c>
      <c r="T10" s="226" t="str">
        <f t="shared" si="7"/>
        <v>….</v>
      </c>
      <c r="U10" s="734" t="str">
        <f t="shared" si="8"/>
        <v>HALL UP</v>
      </c>
      <c r="V10" s="684" t="str">
        <f t="shared" si="9"/>
        <v xml:space="preserve"> = … ROOM OVERVIEW PICS ... DAY 1 …</v>
      </c>
      <c r="W10" s="797" t="str">
        <f>$R$10</f>
        <v>….........</v>
      </c>
      <c r="X10" s="734">
        <f t="shared" si="1"/>
        <v>207</v>
      </c>
      <c r="Y10" s="226" t="str">
        <f t="shared" si="10"/>
        <v>….</v>
      </c>
      <c r="Z10" s="684" t="str">
        <f t="shared" si="11"/>
        <v>HALL UP</v>
      </c>
      <c r="AA10" s="684" t="str">
        <f t="shared" si="12"/>
        <v>….. SOURCE of  LOSS …..</v>
      </c>
      <c r="AB10" s="797" t="str">
        <f>$R$10</f>
        <v>….........</v>
      </c>
      <c r="AC10" s="684">
        <f t="shared" si="2"/>
        <v>307</v>
      </c>
      <c r="AD10" s="226" t="str">
        <f t="shared" si="13"/>
        <v>….</v>
      </c>
      <c r="AE10" s="684" t="str">
        <f t="shared" si="29"/>
        <v>HALL UP</v>
      </c>
      <c r="AF10" s="684" t="str">
        <f t="shared" si="14"/>
        <v>…..  C.P.S.  …...</v>
      </c>
      <c r="AG10" s="797" t="str">
        <f>$R$10</f>
        <v>….........</v>
      </c>
      <c r="AH10" s="567"/>
      <c r="AI10" s="684">
        <f t="shared" si="3"/>
        <v>407</v>
      </c>
      <c r="AJ10" s="226" t="str">
        <f t="shared" si="15"/>
        <v>….</v>
      </c>
      <c r="AK10" s="684" t="str">
        <f t="shared" si="33"/>
        <v>HALL UP</v>
      </c>
      <c r="AL10" s="684" t="str">
        <f t="shared" si="16"/>
        <v>NON SALVAGEABLE ITEMS</v>
      </c>
      <c r="AM10" s="797" t="str">
        <f>$R$10</f>
        <v>….........</v>
      </c>
      <c r="AN10" s="684">
        <f t="shared" si="4"/>
        <v>807</v>
      </c>
      <c r="AO10" s="226" t="s">
        <v>502</v>
      </c>
      <c r="AP10" s="684" t="str">
        <f t="shared" si="30"/>
        <v>HALL UP</v>
      </c>
      <c r="AQ10" s="734" t="str">
        <f t="shared" si="31"/>
        <v>… MITIGATION  EQUIPMENT &amp; W.I.P . ...</v>
      </c>
      <c r="AR10" s="797" t="str">
        <f>$R$10</f>
        <v>….........</v>
      </c>
      <c r="AS10" s="284">
        <f t="shared" si="17"/>
        <v>6107.1</v>
      </c>
      <c r="AT10" s="226" t="s">
        <v>502</v>
      </c>
      <c r="AU10" s="684" t="str">
        <f>AP10</f>
        <v>HALL UP</v>
      </c>
      <c r="AV10" t="str">
        <f t="shared" si="34"/>
        <v xml:space="preserve">  ...  MC READINGS ..</v>
      </c>
      <c r="AW10" t="str">
        <f t="shared" si="32"/>
        <v>.. DAY 1 …</v>
      </c>
      <c r="AX10" s="797" t="str">
        <f>$R$10</f>
        <v>….........</v>
      </c>
      <c r="AY10" s="284">
        <f>H10</f>
        <v>6207.2</v>
      </c>
      <c r="AZ10" s="226" t="s">
        <v>502</v>
      </c>
      <c r="BA10" s="684" t="str">
        <f>AU10</f>
        <v>HALL UP</v>
      </c>
      <c r="BB10" t="str">
        <f t="shared" si="35"/>
        <v xml:space="preserve">  ...  MC READINGS ..</v>
      </c>
      <c r="BC10" s="721" t="str">
        <f t="shared" si="18"/>
        <v xml:space="preserve">….. DAY 2 ….. </v>
      </c>
      <c r="BD10" s="797" t="str">
        <f>$R$10</f>
        <v>….........</v>
      </c>
      <c r="BE10" s="284">
        <f>I10</f>
        <v>6307.3</v>
      </c>
      <c r="BF10" s="226" t="s">
        <v>502</v>
      </c>
      <c r="BG10" s="684" t="str">
        <f>BA10</f>
        <v>HALL UP</v>
      </c>
      <c r="BH10" t="str">
        <f t="shared" si="36"/>
        <v xml:space="preserve">  ...  MC READINGS ..</v>
      </c>
      <c r="BI10" t="str">
        <f t="shared" si="19"/>
        <v xml:space="preserve">….. DAY 3 ….. </v>
      </c>
      <c r="BJ10" s="797" t="str">
        <f>$R$10</f>
        <v>….........</v>
      </c>
      <c r="BK10" s="284">
        <f>J10</f>
        <v>6407.4</v>
      </c>
      <c r="BL10" s="226" t="s">
        <v>502</v>
      </c>
      <c r="BM10" s="684" t="str">
        <f>BG10</f>
        <v>HALL UP</v>
      </c>
      <c r="BN10" t="str">
        <f t="shared" si="37"/>
        <v xml:space="preserve">  ...  MC READINGS ..</v>
      </c>
      <c r="BO10" t="str">
        <f t="shared" si="20"/>
        <v xml:space="preserve">….. DAY 4 ….. </v>
      </c>
      <c r="BP10" s="797" t="str">
        <f>$R$10</f>
        <v>….........</v>
      </c>
      <c r="BQ10" s="802">
        <f>BQ11-0.2</f>
        <v>7200</v>
      </c>
      <c r="BR10" s="763" t="str">
        <f>BR4</f>
        <v>RH &amp;T &amp; GPP  DRY CHAMBERS [DC] .READ INGS  ===========</v>
      </c>
      <c r="BS10" s="801" t="s">
        <v>495</v>
      </c>
      <c r="BX10" t="str">
        <f>Q11</f>
        <v>LINEN CLOSET</v>
      </c>
      <c r="BY10" s="181">
        <v>3222</v>
      </c>
      <c r="BZ10" s="226" t="s">
        <v>502</v>
      </c>
      <c r="CA10" s="465" t="s">
        <v>511</v>
      </c>
      <c r="CB10" s="139" t="s">
        <v>512</v>
      </c>
      <c r="CC10" s="139" t="s">
        <v>513</v>
      </c>
      <c r="CD10" s="139" t="s">
        <v>513</v>
      </c>
      <c r="CE10" s="721" t="s">
        <v>513</v>
      </c>
      <c r="CS10" s="722"/>
    </row>
    <row r="11" spans="1:97" ht="26.7" customHeight="1" thickTop="1" thickBot="1">
      <c r="A11" s="567" t="str">
        <f t="shared" si="21"/>
        <v>LINEN CLOSET</v>
      </c>
      <c r="B11" s="636">
        <f t="shared" si="5"/>
        <v>108</v>
      </c>
      <c r="C11" s="726">
        <f t="shared" si="22"/>
        <v>208</v>
      </c>
      <c r="D11" s="726">
        <f t="shared" si="23"/>
        <v>308</v>
      </c>
      <c r="E11" s="726">
        <f t="shared" si="24"/>
        <v>408</v>
      </c>
      <c r="F11" s="726">
        <v>808</v>
      </c>
      <c r="G11" s="726">
        <f t="shared" si="25"/>
        <v>6108.1</v>
      </c>
      <c r="H11" s="726">
        <f t="shared" si="26"/>
        <v>6208.2</v>
      </c>
      <c r="I11" s="726">
        <f t="shared" si="27"/>
        <v>6308.3</v>
      </c>
      <c r="J11" s="726">
        <f t="shared" si="28"/>
        <v>6408.4</v>
      </c>
      <c r="K11" s="901" t="s">
        <v>533</v>
      </c>
      <c r="L11" s="901"/>
      <c r="M11" s="901"/>
      <c r="N11" s="901"/>
      <c r="O11" s="636">
        <v>108</v>
      </c>
      <c r="P11" s="226" t="s">
        <v>1586</v>
      </c>
      <c r="Q11" s="43" t="s">
        <v>536</v>
      </c>
      <c r="R11" s="844" t="s">
        <v>1706</v>
      </c>
      <c r="S11" s="636">
        <f t="shared" si="6"/>
        <v>108</v>
      </c>
      <c r="T11" s="226" t="str">
        <f t="shared" si="7"/>
        <v>….</v>
      </c>
      <c r="U11" s="684" t="str">
        <f t="shared" si="8"/>
        <v>LINEN CLOSET</v>
      </c>
      <c r="V11" s="684" t="str">
        <f t="shared" si="9"/>
        <v xml:space="preserve"> = … ROOM OVERVIEW PICS ... DAY 1 …</v>
      </c>
      <c r="W11" s="797" t="str">
        <f>$R$11</f>
        <v>….........</v>
      </c>
      <c r="X11" s="734">
        <f t="shared" si="1"/>
        <v>208</v>
      </c>
      <c r="Y11" s="226" t="str">
        <f t="shared" si="10"/>
        <v>….</v>
      </c>
      <c r="Z11" s="684" t="str">
        <f t="shared" si="11"/>
        <v>LINEN CLOSET</v>
      </c>
      <c r="AA11" s="684" t="str">
        <f t="shared" si="12"/>
        <v>….. SOURCE of  LOSS …..</v>
      </c>
      <c r="AB11" s="797" t="str">
        <f>$R$11</f>
        <v>….........</v>
      </c>
      <c r="AC11" s="684">
        <f t="shared" si="2"/>
        <v>308</v>
      </c>
      <c r="AD11" s="226" t="str">
        <f t="shared" si="13"/>
        <v>….</v>
      </c>
      <c r="AE11" s="684" t="str">
        <f t="shared" si="29"/>
        <v>LINEN CLOSET</v>
      </c>
      <c r="AF11" s="684" t="str">
        <f t="shared" si="14"/>
        <v>…..  C.P.S.  …...</v>
      </c>
      <c r="AG11" s="797" t="str">
        <f>$R$11</f>
        <v>….........</v>
      </c>
      <c r="AH11" s="567"/>
      <c r="AI11" s="684">
        <f t="shared" si="3"/>
        <v>408</v>
      </c>
      <c r="AJ11" s="226" t="str">
        <f t="shared" si="15"/>
        <v>….</v>
      </c>
      <c r="AK11" s="684" t="str">
        <f t="shared" si="33"/>
        <v>LINEN CLOSET</v>
      </c>
      <c r="AL11" s="684" t="str">
        <f t="shared" si="16"/>
        <v>NON SALVAGEABLE ITEMS</v>
      </c>
      <c r="AM11" s="797" t="str">
        <f>$R$11</f>
        <v>….........</v>
      </c>
      <c r="AN11" s="684">
        <f t="shared" si="4"/>
        <v>808</v>
      </c>
      <c r="AO11" s="226" t="s">
        <v>502</v>
      </c>
      <c r="AP11" s="684" t="str">
        <f t="shared" si="30"/>
        <v>LINEN CLOSET</v>
      </c>
      <c r="AQ11" s="734" t="str">
        <f t="shared" si="31"/>
        <v>… MITIGATION  EQUIPMENT &amp; W.I.P . ...</v>
      </c>
      <c r="AR11" s="797" t="str">
        <f>$R$11</f>
        <v>….........</v>
      </c>
      <c r="AS11" s="284">
        <f t="shared" si="17"/>
        <v>6108.1</v>
      </c>
      <c r="AT11" s="226" t="s">
        <v>502</v>
      </c>
      <c r="AU11" s="684" t="str">
        <f>AP11</f>
        <v>LINEN CLOSET</v>
      </c>
      <c r="AV11" t="str">
        <f t="shared" si="34"/>
        <v xml:space="preserve">  ...  MC READINGS ..</v>
      </c>
      <c r="AW11" t="str">
        <f t="shared" si="32"/>
        <v>.. DAY 1 …</v>
      </c>
      <c r="AX11" s="797" t="str">
        <f>$R$11</f>
        <v>….........</v>
      </c>
      <c r="AY11" s="284">
        <f>H11</f>
        <v>6208.2</v>
      </c>
      <c r="AZ11" s="226" t="s">
        <v>502</v>
      </c>
      <c r="BA11" s="684" t="str">
        <f>AU11</f>
        <v>LINEN CLOSET</v>
      </c>
      <c r="BB11" t="str">
        <f t="shared" si="35"/>
        <v xml:space="preserve">  ...  MC READINGS ..</v>
      </c>
      <c r="BC11" s="721" t="str">
        <f t="shared" si="18"/>
        <v xml:space="preserve">….. DAY 2 ….. </v>
      </c>
      <c r="BD11" s="797" t="str">
        <f>$R$11</f>
        <v>….........</v>
      </c>
      <c r="BE11" s="284">
        <f>I11</f>
        <v>6308.3</v>
      </c>
      <c r="BF11" s="226" t="s">
        <v>502</v>
      </c>
      <c r="BG11" s="684" t="str">
        <f>BA11</f>
        <v>LINEN CLOSET</v>
      </c>
      <c r="BH11" t="str">
        <f t="shared" si="36"/>
        <v xml:space="preserve">  ...  MC READINGS ..</v>
      </c>
      <c r="BI11" t="str">
        <f t="shared" si="19"/>
        <v xml:space="preserve">….. DAY 3 ….. </v>
      </c>
      <c r="BJ11" s="797" t="str">
        <f>$R$11</f>
        <v>….........</v>
      </c>
      <c r="BK11" s="284">
        <f>J11</f>
        <v>6408.4</v>
      </c>
      <c r="BL11" s="226" t="s">
        <v>502</v>
      </c>
      <c r="BM11" s="684" t="str">
        <f>BG11</f>
        <v>LINEN CLOSET</v>
      </c>
      <c r="BN11" t="str">
        <f t="shared" si="37"/>
        <v xml:space="preserve">  ...  MC READINGS ..</v>
      </c>
      <c r="BO11" t="str">
        <f t="shared" si="20"/>
        <v xml:space="preserve">….. DAY 4 ….. </v>
      </c>
      <c r="BP11" s="797" t="str">
        <f>$R$11</f>
        <v>….........</v>
      </c>
      <c r="BQ11" s="828">
        <v>7200.2</v>
      </c>
      <c r="BR11" s="767" t="s">
        <v>518</v>
      </c>
      <c r="BS11" s="800" t="str">
        <f>BS10</f>
        <v xml:space="preserve">….. DAY 2 ….. </v>
      </c>
      <c r="BX11" t="str">
        <f>Q12</f>
        <v>BATH UP</v>
      </c>
      <c r="BY11" s="181">
        <v>3322</v>
      </c>
      <c r="BZ11" s="226" t="s">
        <v>502</v>
      </c>
      <c r="CA11" s="465" t="s">
        <v>516</v>
      </c>
      <c r="CB11" s="139" t="s">
        <v>517</v>
      </c>
      <c r="CC11" s="970"/>
      <c r="CD11" s="970"/>
      <c r="CS11" s="725"/>
    </row>
    <row r="12" spans="1:97" ht="26.7" customHeight="1" thickTop="1" thickBot="1">
      <c r="A12" t="str">
        <f t="shared" si="21"/>
        <v>BATH UP</v>
      </c>
      <c r="B12" s="636">
        <f t="shared" si="5"/>
        <v>109</v>
      </c>
      <c r="C12" s="723">
        <f t="shared" si="22"/>
        <v>209</v>
      </c>
      <c r="D12" s="723">
        <f t="shared" si="23"/>
        <v>309</v>
      </c>
      <c r="E12" s="723">
        <f t="shared" si="24"/>
        <v>409</v>
      </c>
      <c r="F12" s="723">
        <v>809</v>
      </c>
      <c r="G12" s="723">
        <f t="shared" si="25"/>
        <v>6109.1</v>
      </c>
      <c r="H12" s="723">
        <f t="shared" si="26"/>
        <v>6209.2</v>
      </c>
      <c r="I12" s="723">
        <f t="shared" si="27"/>
        <v>6309.3</v>
      </c>
      <c r="J12" s="723">
        <f t="shared" si="28"/>
        <v>6409.4</v>
      </c>
      <c r="K12" s="723">
        <f>K10+1</f>
        <v>7102.1</v>
      </c>
      <c r="L12" s="723">
        <f>L10+1</f>
        <v>7202.2</v>
      </c>
      <c r="M12" s="723">
        <f>M10+1</f>
        <v>7302.3</v>
      </c>
      <c r="N12" s="723">
        <f>N10+1</f>
        <v>7402.4</v>
      </c>
      <c r="O12" s="636">
        <v>109</v>
      </c>
      <c r="P12" s="226" t="s">
        <v>1586</v>
      </c>
      <c r="Q12" s="139" t="s">
        <v>537</v>
      </c>
      <c r="R12" s="844" t="s">
        <v>1706</v>
      </c>
      <c r="S12" s="636">
        <f t="shared" si="6"/>
        <v>109</v>
      </c>
      <c r="T12" s="226" t="str">
        <f t="shared" si="7"/>
        <v>….</v>
      </c>
      <c r="U12" s="684" t="str">
        <f t="shared" si="8"/>
        <v>BATH UP</v>
      </c>
      <c r="V12" s="684" t="str">
        <f t="shared" si="9"/>
        <v xml:space="preserve"> = … ROOM OVERVIEW PICS ... DAY 1 …</v>
      </c>
      <c r="W12" s="797" t="str">
        <f>$R$12</f>
        <v>….........</v>
      </c>
      <c r="X12" s="734">
        <f t="shared" si="1"/>
        <v>209</v>
      </c>
      <c r="Y12" s="226" t="str">
        <f t="shared" si="10"/>
        <v>….</v>
      </c>
      <c r="Z12" s="684" t="str">
        <f t="shared" si="11"/>
        <v>BATH UP</v>
      </c>
      <c r="AA12" s="684" t="str">
        <f t="shared" si="12"/>
        <v>….. SOURCE of  LOSS …..</v>
      </c>
      <c r="AB12" s="797" t="str">
        <f>$R$12</f>
        <v>….........</v>
      </c>
      <c r="AC12" s="684">
        <f t="shared" si="2"/>
        <v>309</v>
      </c>
      <c r="AD12" s="226" t="str">
        <f t="shared" si="13"/>
        <v>….</v>
      </c>
      <c r="AE12" s="684" t="str">
        <f t="shared" si="29"/>
        <v>BATH UP</v>
      </c>
      <c r="AF12" s="684" t="str">
        <f t="shared" si="14"/>
        <v>…..  C.P.S.  …...</v>
      </c>
      <c r="AG12" s="797" t="str">
        <f>$R$12</f>
        <v>….........</v>
      </c>
      <c r="AH12" s="567"/>
      <c r="AI12" s="684">
        <f t="shared" si="3"/>
        <v>409</v>
      </c>
      <c r="AJ12" s="226" t="str">
        <f t="shared" si="15"/>
        <v>….</v>
      </c>
      <c r="AK12" s="684" t="str">
        <f t="shared" si="33"/>
        <v>BATH UP</v>
      </c>
      <c r="AL12" s="684" t="str">
        <f t="shared" si="16"/>
        <v>NON SALVAGEABLE ITEMS</v>
      </c>
      <c r="AM12" s="797" t="str">
        <f>$R$12</f>
        <v>….........</v>
      </c>
      <c r="AN12" s="684">
        <f t="shared" si="4"/>
        <v>809</v>
      </c>
      <c r="AO12" s="226" t="s">
        <v>502</v>
      </c>
      <c r="AP12" s="684" t="str">
        <f t="shared" si="30"/>
        <v>BATH UP</v>
      </c>
      <c r="AQ12" s="734" t="str">
        <f t="shared" si="31"/>
        <v>… MITIGATION  EQUIPMENT &amp; W.I.P . ...</v>
      </c>
      <c r="AR12" s="797" t="str">
        <f>$R$12</f>
        <v>….........</v>
      </c>
      <c r="AS12" s="284">
        <f t="shared" si="17"/>
        <v>6109.1</v>
      </c>
      <c r="AT12" s="226" t="s">
        <v>502</v>
      </c>
      <c r="AU12" s="684" t="str">
        <f>AP12</f>
        <v>BATH UP</v>
      </c>
      <c r="AV12" t="str">
        <f t="shared" si="34"/>
        <v xml:space="preserve">  ...  MC READINGS ..</v>
      </c>
      <c r="AW12" t="str">
        <f t="shared" si="32"/>
        <v>.. DAY 1 …</v>
      </c>
      <c r="AX12" s="797" t="str">
        <f>$R$12</f>
        <v>….........</v>
      </c>
      <c r="AY12" s="284">
        <f>H12</f>
        <v>6209.2</v>
      </c>
      <c r="AZ12" s="226" t="s">
        <v>502</v>
      </c>
      <c r="BA12" s="684" t="str">
        <f>AU12</f>
        <v>BATH UP</v>
      </c>
      <c r="BB12" t="str">
        <f t="shared" si="35"/>
        <v xml:space="preserve">  ...  MC READINGS ..</v>
      </c>
      <c r="BC12" s="721" t="str">
        <f t="shared" si="18"/>
        <v xml:space="preserve">….. DAY 2 ….. </v>
      </c>
      <c r="BD12" s="797" t="str">
        <f>$R$12</f>
        <v>….........</v>
      </c>
      <c r="BE12" s="284">
        <f>I12</f>
        <v>6309.3</v>
      </c>
      <c r="BF12" s="226" t="s">
        <v>502</v>
      </c>
      <c r="BG12" s="684" t="str">
        <f>BA12</f>
        <v>BATH UP</v>
      </c>
      <c r="BH12" t="str">
        <f t="shared" si="36"/>
        <v xml:space="preserve">  ...  MC READINGS ..</v>
      </c>
      <c r="BI12" t="str">
        <f t="shared" si="19"/>
        <v xml:space="preserve">….. DAY 3 ….. </v>
      </c>
      <c r="BJ12" s="797" t="str">
        <f>$R$12</f>
        <v>….........</v>
      </c>
      <c r="BK12" s="284">
        <f>J12</f>
        <v>6409.4</v>
      </c>
      <c r="BL12" s="226" t="s">
        <v>502</v>
      </c>
      <c r="BM12" s="684" t="str">
        <f>BG12</f>
        <v>BATH UP</v>
      </c>
      <c r="BN12" t="str">
        <f t="shared" si="37"/>
        <v xml:space="preserve">  ...  MC READINGS ..</v>
      </c>
      <c r="BO12" t="str">
        <f t="shared" si="20"/>
        <v xml:space="preserve">….. DAY 4 ….. </v>
      </c>
      <c r="BP12" s="797" t="str">
        <f>$R$12</f>
        <v>….........</v>
      </c>
      <c r="BQ12" s="829">
        <f>BQ11+1</f>
        <v>7201.2</v>
      </c>
      <c r="BR12" s="768" t="s">
        <v>522</v>
      </c>
      <c r="BS12" s="8" t="str">
        <f>BS11</f>
        <v xml:space="preserve">….. DAY 2 ….. </v>
      </c>
      <c r="BX12" t="str">
        <f>Q13</f>
        <v xml:space="preserve">Bedroom 1, </v>
      </c>
      <c r="BY12" s="181">
        <v>3444</v>
      </c>
      <c r="BZ12" s="226" t="s">
        <v>502</v>
      </c>
      <c r="CA12" s="465" t="s">
        <v>519</v>
      </c>
      <c r="CB12" s="139" t="s">
        <v>520</v>
      </c>
      <c r="CC12" s="970"/>
      <c r="CD12" s="970"/>
      <c r="CS12" s="722"/>
    </row>
    <row r="13" spans="1:97" ht="26.7" customHeight="1" thickTop="1" thickBot="1">
      <c r="A13" s="567" t="str">
        <f t="shared" si="21"/>
        <v xml:space="preserve">Bedroom 1, </v>
      </c>
      <c r="B13" s="636">
        <f t="shared" si="5"/>
        <v>110</v>
      </c>
      <c r="C13" s="726">
        <f t="shared" si="22"/>
        <v>210</v>
      </c>
      <c r="D13" s="726">
        <f t="shared" si="23"/>
        <v>310</v>
      </c>
      <c r="E13" s="726">
        <f t="shared" si="24"/>
        <v>410</v>
      </c>
      <c r="F13" s="726">
        <v>810</v>
      </c>
      <c r="G13" s="726">
        <f t="shared" si="25"/>
        <v>6110.1</v>
      </c>
      <c r="H13" s="726">
        <f t="shared" si="26"/>
        <v>6210.2</v>
      </c>
      <c r="I13" s="726">
        <f t="shared" si="27"/>
        <v>6310.3</v>
      </c>
      <c r="J13" s="726">
        <f t="shared" si="28"/>
        <v>6410.4</v>
      </c>
      <c r="K13" s="901" t="s">
        <v>535</v>
      </c>
      <c r="L13" s="901"/>
      <c r="M13" s="901"/>
      <c r="N13" s="901"/>
      <c r="O13" s="636">
        <v>110</v>
      </c>
      <c r="P13" s="226" t="s">
        <v>1586</v>
      </c>
      <c r="Q13" s="139" t="s">
        <v>539</v>
      </c>
      <c r="R13" s="844" t="s">
        <v>1706</v>
      </c>
      <c r="S13" s="636">
        <f t="shared" si="6"/>
        <v>110</v>
      </c>
      <c r="T13" s="226" t="str">
        <f t="shared" si="7"/>
        <v>….</v>
      </c>
      <c r="U13" s="684" t="str">
        <f t="shared" si="8"/>
        <v xml:space="preserve">Bedroom 1, </v>
      </c>
      <c r="V13" s="684" t="str">
        <f t="shared" si="9"/>
        <v xml:space="preserve"> = … ROOM OVERVIEW PICS ... DAY 1 …</v>
      </c>
      <c r="W13" s="797" t="str">
        <f>$R$13</f>
        <v>….........</v>
      </c>
      <c r="X13" s="734">
        <f t="shared" si="1"/>
        <v>210</v>
      </c>
      <c r="Y13" s="226" t="str">
        <f t="shared" si="10"/>
        <v>….</v>
      </c>
      <c r="Z13" s="684" t="str">
        <f t="shared" si="11"/>
        <v xml:space="preserve">Bedroom 1, </v>
      </c>
      <c r="AA13" s="684" t="str">
        <f t="shared" si="12"/>
        <v>….. SOURCE of  LOSS …..</v>
      </c>
      <c r="AB13" s="797" t="str">
        <f>$R$13</f>
        <v>….........</v>
      </c>
      <c r="AC13" s="684">
        <f t="shared" si="2"/>
        <v>310</v>
      </c>
      <c r="AD13" s="226" t="str">
        <f t="shared" si="13"/>
        <v>….</v>
      </c>
      <c r="AE13" s="684" t="str">
        <f t="shared" si="29"/>
        <v xml:space="preserve">Bedroom 1, </v>
      </c>
      <c r="AF13" s="684" t="str">
        <f t="shared" si="14"/>
        <v>…..  C.P.S.  …...</v>
      </c>
      <c r="AG13" s="797" t="str">
        <f>$R$13</f>
        <v>….........</v>
      </c>
      <c r="AH13" s="567"/>
      <c r="AI13" s="684">
        <f t="shared" si="3"/>
        <v>410</v>
      </c>
      <c r="AJ13" s="226" t="str">
        <f t="shared" si="15"/>
        <v>….</v>
      </c>
      <c r="AK13" s="684" t="str">
        <f t="shared" si="33"/>
        <v xml:space="preserve">Bedroom 1, </v>
      </c>
      <c r="AL13" s="684" t="str">
        <f t="shared" si="16"/>
        <v>NON SALVAGEABLE ITEMS</v>
      </c>
      <c r="AM13" s="797" t="str">
        <f>$R$13</f>
        <v>….........</v>
      </c>
      <c r="AN13" s="684">
        <f t="shared" si="4"/>
        <v>810</v>
      </c>
      <c r="AO13" s="226" t="s">
        <v>502</v>
      </c>
      <c r="AP13" s="684" t="str">
        <f t="shared" si="30"/>
        <v xml:space="preserve">Bedroom 1, </v>
      </c>
      <c r="AQ13" s="734" t="str">
        <f t="shared" si="31"/>
        <v>… MITIGATION  EQUIPMENT &amp; W.I.P . ...</v>
      </c>
      <c r="AR13" s="797" t="str">
        <f>$R$13</f>
        <v>….........</v>
      </c>
      <c r="AS13" s="284">
        <f t="shared" si="17"/>
        <v>6110.1</v>
      </c>
      <c r="AT13" s="226" t="s">
        <v>502</v>
      </c>
      <c r="AU13" s="684" t="str">
        <f>AP13</f>
        <v xml:space="preserve">Bedroom 1, </v>
      </c>
      <c r="AV13" t="str">
        <f t="shared" si="34"/>
        <v xml:space="preserve">  ...  MC READINGS ..</v>
      </c>
      <c r="AW13" t="str">
        <f t="shared" si="32"/>
        <v>.. DAY 1 …</v>
      </c>
      <c r="AX13" s="797" t="str">
        <f>$R$13</f>
        <v>….........</v>
      </c>
      <c r="AY13" s="284">
        <f>H13</f>
        <v>6210.2</v>
      </c>
      <c r="AZ13" s="226" t="s">
        <v>502</v>
      </c>
      <c r="BA13" s="684" t="str">
        <f>AU13</f>
        <v xml:space="preserve">Bedroom 1, </v>
      </c>
      <c r="BB13" t="str">
        <f t="shared" si="35"/>
        <v xml:space="preserve">  ...  MC READINGS ..</v>
      </c>
      <c r="BC13" s="721" t="str">
        <f t="shared" si="18"/>
        <v xml:space="preserve">….. DAY 2 ….. </v>
      </c>
      <c r="BD13" s="797" t="str">
        <f>$R$13</f>
        <v>….........</v>
      </c>
      <c r="BE13" s="284">
        <f>I13</f>
        <v>6310.3</v>
      </c>
      <c r="BF13" s="226" t="s">
        <v>502</v>
      </c>
      <c r="BG13" s="684" t="str">
        <f>BA13</f>
        <v xml:space="preserve">Bedroom 1, </v>
      </c>
      <c r="BH13" t="str">
        <f t="shared" si="36"/>
        <v xml:space="preserve">  ...  MC READINGS ..</v>
      </c>
      <c r="BI13" t="str">
        <f t="shared" si="19"/>
        <v xml:space="preserve">….. DAY 3 ….. </v>
      </c>
      <c r="BJ13" s="797" t="str">
        <f>$R$13</f>
        <v>….........</v>
      </c>
      <c r="BK13" s="284">
        <f>J13</f>
        <v>6410.4</v>
      </c>
      <c r="BL13" s="226" t="s">
        <v>502</v>
      </c>
      <c r="BM13" s="684" t="str">
        <f>BG13</f>
        <v xml:space="preserve">Bedroom 1, </v>
      </c>
      <c r="BN13" t="str">
        <f t="shared" si="37"/>
        <v xml:space="preserve">  ...  MC READINGS ..</v>
      </c>
      <c r="BO13" t="str">
        <f t="shared" si="20"/>
        <v xml:space="preserve">….. DAY 4 ….. </v>
      </c>
      <c r="BP13" s="797" t="str">
        <f>$R$13</f>
        <v>….........</v>
      </c>
      <c r="BQ13" s="828">
        <f>BQ12+1</f>
        <v>7202.2</v>
      </c>
      <c r="BR13" s="768" t="s">
        <v>526</v>
      </c>
      <c r="BS13" s="32" t="str">
        <f>BS12</f>
        <v xml:space="preserve">….. DAY 2 ….. </v>
      </c>
      <c r="BX13" t="str">
        <f>Q14</f>
        <v>BR1 Closet</v>
      </c>
      <c r="BY13" s="181">
        <v>4111.1000000000004</v>
      </c>
      <c r="BZ13" s="226" t="s">
        <v>502</v>
      </c>
      <c r="CA13" s="968" t="s">
        <v>1700</v>
      </c>
      <c r="CB13" s="139"/>
      <c r="CC13" s="970"/>
      <c r="CD13" s="970"/>
      <c r="CS13" s="725"/>
    </row>
    <row r="14" spans="1:97" ht="26.7" customHeight="1" thickTop="1" thickBot="1">
      <c r="A14" t="str">
        <f t="shared" si="21"/>
        <v>BR1 Closet</v>
      </c>
      <c r="B14" s="636">
        <f t="shared" si="5"/>
        <v>111</v>
      </c>
      <c r="C14" s="723">
        <f t="shared" si="22"/>
        <v>211</v>
      </c>
      <c r="D14" s="723">
        <f t="shared" si="23"/>
        <v>311</v>
      </c>
      <c r="E14" s="723">
        <f t="shared" si="24"/>
        <v>411</v>
      </c>
      <c r="F14" s="723">
        <v>811</v>
      </c>
      <c r="G14" s="723">
        <f t="shared" si="25"/>
        <v>6111.1</v>
      </c>
      <c r="H14" s="723">
        <f t="shared" si="26"/>
        <v>6211.2</v>
      </c>
      <c r="I14" s="723">
        <f t="shared" si="27"/>
        <v>6311.3</v>
      </c>
      <c r="J14" s="723">
        <f t="shared" si="28"/>
        <v>6411.4</v>
      </c>
      <c r="K14" s="726">
        <f>K12+1</f>
        <v>7103.1</v>
      </c>
      <c r="L14" s="726">
        <f>L12+1</f>
        <v>7203.2</v>
      </c>
      <c r="M14" s="726">
        <f>M12+1</f>
        <v>7303.3</v>
      </c>
      <c r="N14" s="726">
        <f>N12+1</f>
        <v>7403.4</v>
      </c>
      <c r="O14" s="636">
        <v>111</v>
      </c>
      <c r="P14" s="226" t="s">
        <v>1586</v>
      </c>
      <c r="Q14" s="257" t="s">
        <v>540</v>
      </c>
      <c r="R14" s="844" t="s">
        <v>1706</v>
      </c>
      <c r="S14" s="636">
        <f t="shared" si="6"/>
        <v>111</v>
      </c>
      <c r="T14" s="226" t="str">
        <f t="shared" si="7"/>
        <v>….</v>
      </c>
      <c r="U14" s="684" t="str">
        <f t="shared" si="8"/>
        <v>BR1 Closet</v>
      </c>
      <c r="V14" s="684" t="str">
        <f t="shared" si="9"/>
        <v xml:space="preserve"> = … ROOM OVERVIEW PICS ... DAY 1 …</v>
      </c>
      <c r="W14" s="797" t="str">
        <f>$R$14</f>
        <v>….........</v>
      </c>
      <c r="X14" s="734">
        <f t="shared" si="1"/>
        <v>211</v>
      </c>
      <c r="Y14" s="226" t="str">
        <f t="shared" si="10"/>
        <v>….</v>
      </c>
      <c r="Z14" s="684" t="str">
        <f t="shared" si="11"/>
        <v>BR1 Closet</v>
      </c>
      <c r="AA14" s="684" t="str">
        <f t="shared" si="12"/>
        <v>….. SOURCE of  LOSS …..</v>
      </c>
      <c r="AB14" s="797" t="str">
        <f>$R$14</f>
        <v>….........</v>
      </c>
      <c r="AC14" s="684">
        <f t="shared" si="2"/>
        <v>311</v>
      </c>
      <c r="AD14" s="226" t="str">
        <f t="shared" si="13"/>
        <v>….</v>
      </c>
      <c r="AE14" s="684" t="str">
        <f t="shared" si="29"/>
        <v>BR1 Closet</v>
      </c>
      <c r="AF14" s="684" t="str">
        <f t="shared" si="14"/>
        <v>…..  C.P.S.  …...</v>
      </c>
      <c r="AG14" s="797" t="str">
        <f>$R$14</f>
        <v>….........</v>
      </c>
      <c r="AH14" s="567"/>
      <c r="AI14" s="684">
        <f t="shared" si="3"/>
        <v>411</v>
      </c>
      <c r="AJ14" s="226" t="str">
        <f t="shared" si="15"/>
        <v>….</v>
      </c>
      <c r="AK14" s="684" t="str">
        <f t="shared" si="33"/>
        <v>BR1 Closet</v>
      </c>
      <c r="AL14" s="684" t="str">
        <f t="shared" si="16"/>
        <v>NON SALVAGEABLE ITEMS</v>
      </c>
      <c r="AM14" s="797" t="str">
        <f>$R$14</f>
        <v>….........</v>
      </c>
      <c r="AN14" s="684">
        <f t="shared" si="4"/>
        <v>811</v>
      </c>
      <c r="AO14" s="226" t="s">
        <v>502</v>
      </c>
      <c r="AP14" s="684" t="str">
        <f t="shared" si="30"/>
        <v>BR1 Closet</v>
      </c>
      <c r="AQ14" s="734" t="str">
        <f t="shared" si="31"/>
        <v>… MITIGATION  EQUIPMENT &amp; W.I.P . ...</v>
      </c>
      <c r="AR14" s="797" t="str">
        <f>$R$14</f>
        <v>….........</v>
      </c>
      <c r="AS14" s="284">
        <f t="shared" si="17"/>
        <v>6111.1</v>
      </c>
      <c r="AT14" s="226" t="s">
        <v>502</v>
      </c>
      <c r="AU14" s="684" t="str">
        <f>AP14</f>
        <v>BR1 Closet</v>
      </c>
      <c r="AV14" t="str">
        <f t="shared" si="34"/>
        <v xml:space="preserve">  ...  MC READINGS ..</v>
      </c>
      <c r="AW14" t="str">
        <f t="shared" si="32"/>
        <v>.. DAY 1 …</v>
      </c>
      <c r="AX14" s="797" t="str">
        <f>$R$14</f>
        <v>….........</v>
      </c>
      <c r="AY14" s="284">
        <f>H14</f>
        <v>6211.2</v>
      </c>
      <c r="AZ14" s="226" t="s">
        <v>502</v>
      </c>
      <c r="BA14" s="684" t="str">
        <f>AU14</f>
        <v>BR1 Closet</v>
      </c>
      <c r="BB14" t="str">
        <f t="shared" si="35"/>
        <v xml:space="preserve">  ...  MC READINGS ..</v>
      </c>
      <c r="BC14" s="721" t="str">
        <f t="shared" si="18"/>
        <v xml:space="preserve">….. DAY 2 ….. </v>
      </c>
      <c r="BD14" s="797" t="str">
        <f>$R$14</f>
        <v>….........</v>
      </c>
      <c r="BE14" s="284">
        <f>I14</f>
        <v>6311.3</v>
      </c>
      <c r="BF14" s="226" t="s">
        <v>502</v>
      </c>
      <c r="BG14" s="684" t="str">
        <f>BA14</f>
        <v>BR1 Closet</v>
      </c>
      <c r="BH14" t="str">
        <f t="shared" si="36"/>
        <v xml:space="preserve">  ...  MC READINGS ..</v>
      </c>
      <c r="BI14" t="str">
        <f t="shared" si="19"/>
        <v xml:space="preserve">….. DAY 3 ….. </v>
      </c>
      <c r="BJ14" s="797" t="str">
        <f>$R$14</f>
        <v>….........</v>
      </c>
      <c r="BK14" s="284">
        <f>J14</f>
        <v>6411.4</v>
      </c>
      <c r="BL14" s="226" t="s">
        <v>502</v>
      </c>
      <c r="BM14" s="684" t="str">
        <f>BG14</f>
        <v>BR1 Closet</v>
      </c>
      <c r="BN14" t="str">
        <f t="shared" si="37"/>
        <v xml:space="preserve">  ...  MC READINGS ..</v>
      </c>
      <c r="BO14" t="str">
        <f t="shared" si="20"/>
        <v xml:space="preserve">….. DAY 4 ….. </v>
      </c>
      <c r="BP14" s="797" t="str">
        <f>$R$14</f>
        <v>….........</v>
      </c>
      <c r="BQ14" s="829">
        <f>BQ13+1</f>
        <v>7203.2</v>
      </c>
      <c r="BR14" s="768" t="s">
        <v>530</v>
      </c>
      <c r="BS14" s="32" t="str">
        <f t="shared" ref="BS14:BS16" si="38">BS12</f>
        <v xml:space="preserve">….. DAY 2 ….. </v>
      </c>
      <c r="BX14" t="str">
        <f>Q15</f>
        <v>Bedroom 2</v>
      </c>
      <c r="BY14" s="181">
        <v>4222.2</v>
      </c>
      <c r="BZ14" s="226" t="s">
        <v>502</v>
      </c>
      <c r="CA14" s="968" t="s">
        <v>1701</v>
      </c>
      <c r="CB14" s="139"/>
      <c r="CC14" s="970"/>
      <c r="CD14" s="970"/>
      <c r="CS14" s="722"/>
    </row>
    <row r="15" spans="1:97" ht="26.7" customHeight="1" thickTop="1" thickBot="1">
      <c r="A15" s="567" t="str">
        <f t="shared" si="21"/>
        <v>Bedroom 2</v>
      </c>
      <c r="B15" s="636">
        <f t="shared" si="5"/>
        <v>112</v>
      </c>
      <c r="C15" s="726">
        <f t="shared" si="22"/>
        <v>212</v>
      </c>
      <c r="D15" s="726">
        <f t="shared" si="23"/>
        <v>312</v>
      </c>
      <c r="E15" s="726">
        <f t="shared" si="24"/>
        <v>412</v>
      </c>
      <c r="F15" s="726">
        <v>812</v>
      </c>
      <c r="G15" s="726">
        <f t="shared" si="25"/>
        <v>6112.1</v>
      </c>
      <c r="H15" s="726">
        <f t="shared" si="26"/>
        <v>6212.2</v>
      </c>
      <c r="I15" s="726">
        <f t="shared" si="27"/>
        <v>6312.3</v>
      </c>
      <c r="J15" s="726">
        <f t="shared" si="28"/>
        <v>6412.4</v>
      </c>
      <c r="K15" s="901" t="s">
        <v>538</v>
      </c>
      <c r="L15" s="901"/>
      <c r="M15" s="901"/>
      <c r="N15" s="901"/>
      <c r="O15" s="636">
        <v>112</v>
      </c>
      <c r="P15" s="226" t="s">
        <v>1586</v>
      </c>
      <c r="Q15" s="257" t="s">
        <v>543</v>
      </c>
      <c r="R15" s="844" t="s">
        <v>1706</v>
      </c>
      <c r="S15" s="636">
        <f t="shared" si="6"/>
        <v>112</v>
      </c>
      <c r="T15" s="226" t="str">
        <f t="shared" si="7"/>
        <v>….</v>
      </c>
      <c r="U15" s="684" t="str">
        <f t="shared" si="8"/>
        <v>Bedroom 2</v>
      </c>
      <c r="V15" s="684" t="str">
        <f t="shared" si="9"/>
        <v xml:space="preserve"> = … ROOM OVERVIEW PICS ... DAY 1 …</v>
      </c>
      <c r="W15" s="797" t="str">
        <f>$R$15</f>
        <v>….........</v>
      </c>
      <c r="X15" s="734">
        <f t="shared" si="1"/>
        <v>212</v>
      </c>
      <c r="Y15" s="226" t="str">
        <f t="shared" si="10"/>
        <v>….</v>
      </c>
      <c r="Z15" s="684" t="str">
        <f t="shared" si="11"/>
        <v>Bedroom 2</v>
      </c>
      <c r="AA15" s="684" t="str">
        <f t="shared" si="12"/>
        <v>….. SOURCE of  LOSS …..</v>
      </c>
      <c r="AB15" s="797" t="str">
        <f>$R$15</f>
        <v>….........</v>
      </c>
      <c r="AC15" s="684">
        <f t="shared" si="2"/>
        <v>312</v>
      </c>
      <c r="AD15" s="226" t="str">
        <f t="shared" si="13"/>
        <v>….</v>
      </c>
      <c r="AE15" s="684" t="str">
        <f t="shared" si="29"/>
        <v>Bedroom 2</v>
      </c>
      <c r="AF15" s="684" t="str">
        <f t="shared" si="14"/>
        <v>…..  C.P.S.  …...</v>
      </c>
      <c r="AG15" s="797" t="str">
        <f>$R$15</f>
        <v>….........</v>
      </c>
      <c r="AH15" s="567"/>
      <c r="AI15" s="684">
        <f t="shared" si="3"/>
        <v>412</v>
      </c>
      <c r="AJ15" s="226" t="str">
        <f t="shared" si="15"/>
        <v>….</v>
      </c>
      <c r="AK15" s="684" t="str">
        <f t="shared" si="33"/>
        <v>Bedroom 2</v>
      </c>
      <c r="AL15" s="684" t="str">
        <f t="shared" si="16"/>
        <v>NON SALVAGEABLE ITEMS</v>
      </c>
      <c r="AM15" s="797" t="str">
        <f>$R$15</f>
        <v>….........</v>
      </c>
      <c r="AN15" s="684">
        <f t="shared" si="4"/>
        <v>812</v>
      </c>
      <c r="AO15" s="226" t="s">
        <v>502</v>
      </c>
      <c r="AP15" s="684" t="str">
        <f t="shared" si="30"/>
        <v>Bedroom 2</v>
      </c>
      <c r="AQ15" s="734" t="str">
        <f t="shared" si="31"/>
        <v>… MITIGATION  EQUIPMENT &amp; W.I.P . ...</v>
      </c>
      <c r="AR15" s="797" t="str">
        <f>$R$15</f>
        <v>….........</v>
      </c>
      <c r="AS15" s="284">
        <f t="shared" si="17"/>
        <v>6112.1</v>
      </c>
      <c r="AT15" s="226" t="s">
        <v>502</v>
      </c>
      <c r="AU15" s="684" t="str">
        <f>AP15</f>
        <v>Bedroom 2</v>
      </c>
      <c r="AV15" t="str">
        <f t="shared" si="34"/>
        <v xml:space="preserve">  ...  MC READINGS ..</v>
      </c>
      <c r="AW15" t="str">
        <f t="shared" si="32"/>
        <v>.. DAY 1 …</v>
      </c>
      <c r="AX15" s="797" t="str">
        <f>$R$15</f>
        <v>….........</v>
      </c>
      <c r="AY15" s="284">
        <f>H15</f>
        <v>6212.2</v>
      </c>
      <c r="AZ15" s="226" t="s">
        <v>502</v>
      </c>
      <c r="BA15" s="684" t="str">
        <f>AU15</f>
        <v>Bedroom 2</v>
      </c>
      <c r="BB15" t="str">
        <f t="shared" si="35"/>
        <v xml:space="preserve">  ...  MC READINGS ..</v>
      </c>
      <c r="BC15" s="721" t="str">
        <f t="shared" si="18"/>
        <v xml:space="preserve">….. DAY 2 ….. </v>
      </c>
      <c r="BD15" s="797" t="str">
        <f>$R$15</f>
        <v>….........</v>
      </c>
      <c r="BE15" s="284">
        <f>I15</f>
        <v>6312.3</v>
      </c>
      <c r="BF15" s="226" t="s">
        <v>502</v>
      </c>
      <c r="BG15" s="684" t="str">
        <f>BA15</f>
        <v>Bedroom 2</v>
      </c>
      <c r="BH15" t="str">
        <f t="shared" si="36"/>
        <v xml:space="preserve">  ...  MC READINGS ..</v>
      </c>
      <c r="BI15" t="str">
        <f t="shared" si="19"/>
        <v xml:space="preserve">….. DAY 3 ….. </v>
      </c>
      <c r="BJ15" s="797" t="str">
        <f>$R$15</f>
        <v>….........</v>
      </c>
      <c r="BK15" s="284">
        <f>J15</f>
        <v>6412.4</v>
      </c>
      <c r="BL15" s="226" t="s">
        <v>502</v>
      </c>
      <c r="BM15" s="684" t="str">
        <f>BG15</f>
        <v>Bedroom 2</v>
      </c>
      <c r="BN15" t="str">
        <f t="shared" si="37"/>
        <v xml:space="preserve">  ...  MC READINGS ..</v>
      </c>
      <c r="BO15" t="str">
        <f t="shared" si="20"/>
        <v xml:space="preserve">….. DAY 4 ….. </v>
      </c>
      <c r="BP15" s="797" t="str">
        <f>$R$15</f>
        <v>….........</v>
      </c>
      <c r="BQ15" s="828">
        <f>BQ14+1</f>
        <v>7204.2</v>
      </c>
      <c r="BR15" s="768" t="s">
        <v>532</v>
      </c>
      <c r="BS15" s="32" t="str">
        <f t="shared" si="38"/>
        <v xml:space="preserve">….. DAY 2 ….. </v>
      </c>
      <c r="BX15" t="str">
        <f>Q16</f>
        <v>BR2 Closet</v>
      </c>
      <c r="BY15" s="181">
        <v>4333.3</v>
      </c>
      <c r="BZ15" s="226" t="s">
        <v>502</v>
      </c>
      <c r="CA15" s="968" t="s">
        <v>1702</v>
      </c>
      <c r="CB15" s="139"/>
      <c r="CC15" s="970"/>
      <c r="CD15" s="970"/>
      <c r="CS15" s="725"/>
    </row>
    <row r="16" spans="1:97" ht="26.7" customHeight="1" thickTop="1" thickBot="1">
      <c r="A16" t="str">
        <f t="shared" si="21"/>
        <v>BR2 Closet</v>
      </c>
      <c r="B16" s="636">
        <f t="shared" si="5"/>
        <v>113</v>
      </c>
      <c r="C16" s="723">
        <f t="shared" si="22"/>
        <v>213</v>
      </c>
      <c r="D16" s="723">
        <f t="shared" si="23"/>
        <v>313</v>
      </c>
      <c r="E16" s="723">
        <f t="shared" si="24"/>
        <v>413</v>
      </c>
      <c r="F16" s="723">
        <v>813</v>
      </c>
      <c r="G16" s="723">
        <f t="shared" si="25"/>
        <v>6113.1</v>
      </c>
      <c r="H16" s="723">
        <f t="shared" si="26"/>
        <v>6213.2</v>
      </c>
      <c r="I16" s="723">
        <f t="shared" si="27"/>
        <v>6313.3</v>
      </c>
      <c r="J16" s="723">
        <f t="shared" si="28"/>
        <v>6413.4</v>
      </c>
      <c r="K16" s="723">
        <f>K14+1</f>
        <v>7104.1</v>
      </c>
      <c r="L16" s="723">
        <f>L14+1</f>
        <v>7204.2</v>
      </c>
      <c r="M16" s="723">
        <f>M14+1</f>
        <v>7304.3</v>
      </c>
      <c r="N16" s="723">
        <f>N14+1</f>
        <v>7404.4</v>
      </c>
      <c r="O16" s="636">
        <v>113</v>
      </c>
      <c r="P16" s="226" t="s">
        <v>1586</v>
      </c>
      <c r="Q16" s="257" t="s">
        <v>544</v>
      </c>
      <c r="R16" s="844" t="s">
        <v>1706</v>
      </c>
      <c r="S16" s="636">
        <f t="shared" si="6"/>
        <v>113</v>
      </c>
      <c r="T16" s="226" t="str">
        <f t="shared" si="7"/>
        <v>….</v>
      </c>
      <c r="U16" s="684" t="str">
        <f t="shared" si="8"/>
        <v>BR2 Closet</v>
      </c>
      <c r="V16" s="684" t="str">
        <f t="shared" si="9"/>
        <v xml:space="preserve"> = … ROOM OVERVIEW PICS ... DAY 1 …</v>
      </c>
      <c r="W16" s="797" t="str">
        <f>$R$16</f>
        <v>….........</v>
      </c>
      <c r="X16" s="734">
        <f t="shared" si="1"/>
        <v>213</v>
      </c>
      <c r="Y16" s="226" t="str">
        <f t="shared" si="10"/>
        <v>….</v>
      </c>
      <c r="Z16" s="684" t="str">
        <f t="shared" si="11"/>
        <v>BR2 Closet</v>
      </c>
      <c r="AA16" s="684" t="str">
        <f t="shared" si="12"/>
        <v>….. SOURCE of  LOSS …..</v>
      </c>
      <c r="AB16" s="797" t="str">
        <f>$R$16</f>
        <v>….........</v>
      </c>
      <c r="AC16" s="684">
        <f t="shared" si="2"/>
        <v>313</v>
      </c>
      <c r="AD16" s="226" t="str">
        <f t="shared" si="13"/>
        <v>….</v>
      </c>
      <c r="AE16" s="684" t="str">
        <f t="shared" si="29"/>
        <v>BR2 Closet</v>
      </c>
      <c r="AF16" s="684" t="str">
        <f t="shared" si="14"/>
        <v>…..  C.P.S.  …...</v>
      </c>
      <c r="AG16" s="797" t="str">
        <f>$R$16</f>
        <v>….........</v>
      </c>
      <c r="AH16" s="567"/>
      <c r="AI16" s="684">
        <f t="shared" si="3"/>
        <v>413</v>
      </c>
      <c r="AJ16" s="226" t="str">
        <f t="shared" si="15"/>
        <v>….</v>
      </c>
      <c r="AK16" s="684" t="str">
        <f t="shared" si="33"/>
        <v>BR2 Closet</v>
      </c>
      <c r="AL16" s="684" t="str">
        <f t="shared" si="16"/>
        <v>NON SALVAGEABLE ITEMS</v>
      </c>
      <c r="AM16" s="797" t="str">
        <f>$R$16</f>
        <v>….........</v>
      </c>
      <c r="AN16" s="684">
        <f t="shared" si="4"/>
        <v>813</v>
      </c>
      <c r="AO16" s="226" t="s">
        <v>502</v>
      </c>
      <c r="AP16" s="684" t="str">
        <f t="shared" si="30"/>
        <v>BR2 Closet</v>
      </c>
      <c r="AQ16" s="734" t="str">
        <f t="shared" si="31"/>
        <v>… MITIGATION  EQUIPMENT &amp; W.I.P . ...</v>
      </c>
      <c r="AR16" s="797" t="str">
        <f>$R$16</f>
        <v>….........</v>
      </c>
      <c r="AS16" s="284">
        <f t="shared" si="17"/>
        <v>6113.1</v>
      </c>
      <c r="AT16" s="226" t="s">
        <v>502</v>
      </c>
      <c r="AU16" s="684" t="str">
        <f>AP16</f>
        <v>BR2 Closet</v>
      </c>
      <c r="AV16" t="str">
        <f t="shared" si="34"/>
        <v xml:space="preserve">  ...  MC READINGS ..</v>
      </c>
      <c r="AW16" t="str">
        <f t="shared" si="32"/>
        <v>.. DAY 1 …</v>
      </c>
      <c r="AX16" s="797" t="str">
        <f>$R$16</f>
        <v>….........</v>
      </c>
      <c r="AY16" s="284">
        <f>H16</f>
        <v>6213.2</v>
      </c>
      <c r="AZ16" s="226" t="s">
        <v>502</v>
      </c>
      <c r="BA16" s="684" t="str">
        <f>AU16</f>
        <v>BR2 Closet</v>
      </c>
      <c r="BB16" t="str">
        <f t="shared" si="35"/>
        <v xml:space="preserve">  ...  MC READINGS ..</v>
      </c>
      <c r="BC16" s="721" t="str">
        <f t="shared" si="18"/>
        <v xml:space="preserve">….. DAY 2 ….. </v>
      </c>
      <c r="BD16" s="797" t="str">
        <f>$R$16</f>
        <v>….........</v>
      </c>
      <c r="BE16" s="284">
        <f>I16</f>
        <v>6313.3</v>
      </c>
      <c r="BF16" s="226" t="s">
        <v>502</v>
      </c>
      <c r="BG16" s="684" t="str">
        <f>BA16</f>
        <v>BR2 Closet</v>
      </c>
      <c r="BH16" t="str">
        <f t="shared" si="36"/>
        <v xml:space="preserve">  ...  MC READINGS ..</v>
      </c>
      <c r="BI16" t="str">
        <f t="shared" si="19"/>
        <v xml:space="preserve">….. DAY 3 ….. </v>
      </c>
      <c r="BJ16" s="797" t="str">
        <f>$R$16</f>
        <v>….........</v>
      </c>
      <c r="BK16" s="284">
        <f>J16</f>
        <v>6413.4</v>
      </c>
      <c r="BL16" s="226" t="s">
        <v>502</v>
      </c>
      <c r="BM16" s="684" t="str">
        <f>BG16</f>
        <v>BR2 Closet</v>
      </c>
      <c r="BN16" t="str">
        <f t="shared" si="37"/>
        <v xml:space="preserve">  ...  MC READINGS ..</v>
      </c>
      <c r="BO16" t="str">
        <f t="shared" si="20"/>
        <v xml:space="preserve">….. DAY 4 ….. </v>
      </c>
      <c r="BP16" s="797" t="str">
        <f>$R$16</f>
        <v>….........</v>
      </c>
      <c r="BQ16" s="829">
        <f>BQ15+1</f>
        <v>7205.2</v>
      </c>
      <c r="BR16" s="768" t="s">
        <v>541</v>
      </c>
      <c r="BS16" s="32" t="str">
        <f t="shared" si="38"/>
        <v xml:space="preserve">….. DAY 2 ….. </v>
      </c>
      <c r="BX16" t="str">
        <f>Q17</f>
        <v>STAIRS TO BASEMENT</v>
      </c>
      <c r="BY16" s="181">
        <v>4444.3999999999996</v>
      </c>
      <c r="BZ16" s="226" t="s">
        <v>502</v>
      </c>
      <c r="CA16" s="968" t="s">
        <v>1703</v>
      </c>
      <c r="CB16" s="139"/>
      <c r="CC16" s="970"/>
      <c r="CD16" s="970"/>
      <c r="CE16" s="767"/>
      <c r="CS16" s="722"/>
    </row>
    <row r="17" spans="1:97" ht="26.7" customHeight="1" thickTop="1" thickBot="1">
      <c r="A17" s="567" t="str">
        <f t="shared" si="21"/>
        <v>STAIRS TO BASEMENT</v>
      </c>
      <c r="B17" s="636">
        <f t="shared" si="5"/>
        <v>114</v>
      </c>
      <c r="C17" s="726">
        <f t="shared" si="22"/>
        <v>214</v>
      </c>
      <c r="D17" s="726">
        <f t="shared" si="23"/>
        <v>314</v>
      </c>
      <c r="E17" s="726">
        <f t="shared" si="24"/>
        <v>414</v>
      </c>
      <c r="F17" s="726">
        <v>814</v>
      </c>
      <c r="G17" s="726">
        <f t="shared" si="25"/>
        <v>6114.1</v>
      </c>
      <c r="H17" s="726">
        <f t="shared" si="26"/>
        <v>6214.2</v>
      </c>
      <c r="I17" s="726">
        <f t="shared" si="27"/>
        <v>6314.3</v>
      </c>
      <c r="J17" s="726">
        <f t="shared" si="28"/>
        <v>6414.4</v>
      </c>
      <c r="K17" s="901" t="s">
        <v>542</v>
      </c>
      <c r="L17" s="901"/>
      <c r="M17" s="901"/>
      <c r="N17" s="901"/>
      <c r="O17" s="636">
        <v>114</v>
      </c>
      <c r="P17" s="226" t="s">
        <v>1586</v>
      </c>
      <c r="Q17" s="139" t="s">
        <v>547</v>
      </c>
      <c r="R17" s="844" t="s">
        <v>1706</v>
      </c>
      <c r="S17" s="636">
        <f t="shared" si="6"/>
        <v>114</v>
      </c>
      <c r="T17" s="226" t="str">
        <f t="shared" si="7"/>
        <v>….</v>
      </c>
      <c r="U17" s="684" t="str">
        <f t="shared" si="8"/>
        <v>STAIRS TO BASEMENT</v>
      </c>
      <c r="V17" s="684" t="str">
        <f t="shared" si="9"/>
        <v xml:space="preserve"> = … ROOM OVERVIEW PICS ... DAY 1 …</v>
      </c>
      <c r="W17" s="797" t="str">
        <f>$R$17</f>
        <v>….........</v>
      </c>
      <c r="X17" s="734">
        <f t="shared" si="1"/>
        <v>214</v>
      </c>
      <c r="Y17" s="226" t="str">
        <f t="shared" si="10"/>
        <v>….</v>
      </c>
      <c r="Z17" s="684" t="str">
        <f t="shared" si="11"/>
        <v>STAIRS TO BASEMENT</v>
      </c>
      <c r="AA17" s="684" t="str">
        <f t="shared" si="12"/>
        <v>….. SOURCE of  LOSS …..</v>
      </c>
      <c r="AB17" s="797" t="str">
        <f>$R$17</f>
        <v>….........</v>
      </c>
      <c r="AC17" s="684">
        <f t="shared" si="2"/>
        <v>314</v>
      </c>
      <c r="AD17" s="226" t="str">
        <f t="shared" si="13"/>
        <v>….</v>
      </c>
      <c r="AE17" s="684" t="str">
        <f t="shared" si="29"/>
        <v>STAIRS TO BASEMENT</v>
      </c>
      <c r="AF17" s="684" t="str">
        <f t="shared" si="14"/>
        <v>…..  C.P.S.  …...</v>
      </c>
      <c r="AG17" s="797" t="str">
        <f>$R$17</f>
        <v>….........</v>
      </c>
      <c r="AH17" s="567"/>
      <c r="AI17" s="684">
        <f t="shared" si="3"/>
        <v>414</v>
      </c>
      <c r="AJ17" s="226" t="str">
        <f t="shared" si="15"/>
        <v>….</v>
      </c>
      <c r="AK17" s="684" t="str">
        <f t="shared" si="33"/>
        <v>STAIRS TO BASEMENT</v>
      </c>
      <c r="AL17" s="684" t="str">
        <f t="shared" si="16"/>
        <v>NON SALVAGEABLE ITEMS</v>
      </c>
      <c r="AM17" s="797" t="str">
        <f>$R$17</f>
        <v>….........</v>
      </c>
      <c r="AN17" s="684">
        <f t="shared" si="4"/>
        <v>814</v>
      </c>
      <c r="AO17" s="226" t="s">
        <v>502</v>
      </c>
      <c r="AP17" s="684" t="str">
        <f t="shared" si="30"/>
        <v>STAIRS TO BASEMENT</v>
      </c>
      <c r="AQ17" s="734" t="str">
        <f t="shared" si="31"/>
        <v>… MITIGATION  EQUIPMENT &amp; W.I.P . ...</v>
      </c>
      <c r="AR17" s="797" t="str">
        <f>$R$17</f>
        <v>….........</v>
      </c>
      <c r="AS17" s="284">
        <f t="shared" si="17"/>
        <v>6114.1</v>
      </c>
      <c r="AT17" s="226" t="s">
        <v>502</v>
      </c>
      <c r="AU17" s="684" t="str">
        <f>AP17</f>
        <v>STAIRS TO BASEMENT</v>
      </c>
      <c r="AV17" t="str">
        <f t="shared" si="34"/>
        <v xml:space="preserve">  ...  MC READINGS ..</v>
      </c>
      <c r="AW17" t="str">
        <f t="shared" si="32"/>
        <v>.. DAY 1 …</v>
      </c>
      <c r="AX17" s="797" t="str">
        <f>$R$17</f>
        <v>….........</v>
      </c>
      <c r="AY17" s="284">
        <f>H17</f>
        <v>6214.2</v>
      </c>
      <c r="AZ17" s="226" t="s">
        <v>502</v>
      </c>
      <c r="BA17" s="684" t="str">
        <f>AU17</f>
        <v>STAIRS TO BASEMENT</v>
      </c>
      <c r="BB17" t="str">
        <f t="shared" si="35"/>
        <v xml:space="preserve">  ...  MC READINGS ..</v>
      </c>
      <c r="BC17" s="721" t="str">
        <f t="shared" si="18"/>
        <v xml:space="preserve">….. DAY 2 ….. </v>
      </c>
      <c r="BD17" s="797" t="str">
        <f>$R$17</f>
        <v>….........</v>
      </c>
      <c r="BE17" s="284">
        <f>I17</f>
        <v>6314.3</v>
      </c>
      <c r="BF17" s="226" t="s">
        <v>502</v>
      </c>
      <c r="BG17" s="684" t="str">
        <f>BA17</f>
        <v>STAIRS TO BASEMENT</v>
      </c>
      <c r="BH17" t="str">
        <f t="shared" si="36"/>
        <v xml:space="preserve">  ...  MC READINGS ..</v>
      </c>
      <c r="BI17" t="str">
        <f t="shared" si="19"/>
        <v xml:space="preserve">….. DAY 3 ….. </v>
      </c>
      <c r="BJ17" s="797" t="str">
        <f>$R$17</f>
        <v>….........</v>
      </c>
      <c r="BK17" s="284">
        <f>J17</f>
        <v>6414.4</v>
      </c>
      <c r="BL17" s="226" t="s">
        <v>502</v>
      </c>
      <c r="BM17" s="684" t="str">
        <f>BG17</f>
        <v>STAIRS TO BASEMENT</v>
      </c>
      <c r="BN17" t="str">
        <f t="shared" si="37"/>
        <v xml:space="preserve">  ...  MC READINGS ..</v>
      </c>
      <c r="BO17" t="str">
        <f t="shared" si="20"/>
        <v xml:space="preserve">….. DAY 4 ….. </v>
      </c>
      <c r="BP17" s="797" t="str">
        <f>$R$17</f>
        <v>….........</v>
      </c>
      <c r="BQ17" s="827">
        <v>7300</v>
      </c>
      <c r="BR17" s="763" t="str">
        <f>BR4</f>
        <v>RH &amp;T &amp; GPP  DRY CHAMBERS [DC] .READ INGS  ===========</v>
      </c>
      <c r="BS17" s="764" t="s">
        <v>496</v>
      </c>
      <c r="BX17" t="str">
        <f>Q18</f>
        <v>LAUNDRY/UTILITY ROOM</v>
      </c>
      <c r="BY17" s="181">
        <v>9998</v>
      </c>
      <c r="BZ17" s="226" t="s">
        <v>502</v>
      </c>
      <c r="CA17" s="968" t="s">
        <v>1704</v>
      </c>
      <c r="CB17" s="139"/>
      <c r="CC17" s="971"/>
      <c r="CD17" s="971"/>
      <c r="CS17" s="725"/>
    </row>
    <row r="18" spans="1:97" ht="26.7" customHeight="1" thickTop="1" thickBot="1">
      <c r="A18" t="str">
        <f t="shared" si="21"/>
        <v>LAUNDRY/UTILITY ROOM</v>
      </c>
      <c r="B18" s="636">
        <f t="shared" si="5"/>
        <v>115</v>
      </c>
      <c r="C18" s="723">
        <f t="shared" si="22"/>
        <v>215</v>
      </c>
      <c r="D18" s="723">
        <f t="shared" si="23"/>
        <v>315</v>
      </c>
      <c r="E18" s="723">
        <f t="shared" si="24"/>
        <v>415</v>
      </c>
      <c r="F18" s="723">
        <v>815</v>
      </c>
      <c r="G18" s="723">
        <f t="shared" si="25"/>
        <v>6115.1</v>
      </c>
      <c r="H18" s="723">
        <f t="shared" si="26"/>
        <v>6215.2</v>
      </c>
      <c r="I18" s="723">
        <f t="shared" si="27"/>
        <v>6315.3</v>
      </c>
      <c r="J18" s="723">
        <f t="shared" si="28"/>
        <v>6415.4</v>
      </c>
      <c r="K18" s="726">
        <f>K16+1</f>
        <v>7105.1</v>
      </c>
      <c r="L18" s="726">
        <f>L16+1</f>
        <v>7205.2</v>
      </c>
      <c r="M18" s="726">
        <f>M16+1</f>
        <v>7305.3</v>
      </c>
      <c r="N18" s="726">
        <f>N16+1</f>
        <v>7405.4</v>
      </c>
      <c r="O18" s="636">
        <v>115</v>
      </c>
      <c r="P18" s="226" t="s">
        <v>1586</v>
      </c>
      <c r="Q18" s="139" t="s">
        <v>1727</v>
      </c>
      <c r="R18" s="844" t="s">
        <v>1706</v>
      </c>
      <c r="S18" s="636">
        <f t="shared" si="6"/>
        <v>115</v>
      </c>
      <c r="T18" s="226" t="str">
        <f t="shared" si="7"/>
        <v>….</v>
      </c>
      <c r="U18" s="684" t="str">
        <f t="shared" si="8"/>
        <v>LAUNDRY/UTILITY ROOM</v>
      </c>
      <c r="V18" s="684" t="str">
        <f t="shared" si="9"/>
        <v xml:space="preserve"> = … ROOM OVERVIEW PICS ... DAY 1 …</v>
      </c>
      <c r="W18" s="797" t="str">
        <f>$R$18</f>
        <v>….........</v>
      </c>
      <c r="X18" s="734">
        <f t="shared" si="1"/>
        <v>215</v>
      </c>
      <c r="Y18" s="226" t="str">
        <f t="shared" si="10"/>
        <v>….</v>
      </c>
      <c r="Z18" s="684" t="str">
        <f t="shared" si="11"/>
        <v>LAUNDRY/UTILITY ROOM</v>
      </c>
      <c r="AA18" s="684" t="str">
        <f t="shared" si="12"/>
        <v>….. SOURCE of  LOSS …..</v>
      </c>
      <c r="AB18" s="797" t="str">
        <f>$R$18</f>
        <v>….........</v>
      </c>
      <c r="AC18" s="684">
        <f t="shared" si="2"/>
        <v>315</v>
      </c>
      <c r="AD18" s="226" t="str">
        <f t="shared" si="13"/>
        <v>….</v>
      </c>
      <c r="AE18" s="684" t="str">
        <f t="shared" si="29"/>
        <v>LAUNDRY/UTILITY ROOM</v>
      </c>
      <c r="AF18" s="684" t="str">
        <f t="shared" si="14"/>
        <v>…..  C.P.S.  …...</v>
      </c>
      <c r="AG18" s="797" t="str">
        <f>$R$18</f>
        <v>….........</v>
      </c>
      <c r="AH18" s="567"/>
      <c r="AI18" s="684">
        <f t="shared" si="3"/>
        <v>415</v>
      </c>
      <c r="AJ18" s="226" t="str">
        <f t="shared" si="15"/>
        <v>….</v>
      </c>
      <c r="AK18" s="684" t="str">
        <f t="shared" si="33"/>
        <v>LAUNDRY/UTILITY ROOM</v>
      </c>
      <c r="AL18" s="684" t="str">
        <f t="shared" si="16"/>
        <v>NON SALVAGEABLE ITEMS</v>
      </c>
      <c r="AM18" s="797" t="str">
        <f>$R$18</f>
        <v>….........</v>
      </c>
      <c r="AN18" s="684">
        <f t="shared" si="4"/>
        <v>815</v>
      </c>
      <c r="AO18" s="226" t="s">
        <v>502</v>
      </c>
      <c r="AP18" s="684" t="str">
        <f t="shared" si="30"/>
        <v>LAUNDRY/UTILITY ROOM</v>
      </c>
      <c r="AQ18" s="734" t="str">
        <f t="shared" si="31"/>
        <v>… MITIGATION  EQUIPMENT &amp; W.I.P . ...</v>
      </c>
      <c r="AR18" s="797" t="str">
        <f>$R$18</f>
        <v>….........</v>
      </c>
      <c r="AS18" s="284">
        <f t="shared" si="17"/>
        <v>6115.1</v>
      </c>
      <c r="AT18" s="226" t="s">
        <v>502</v>
      </c>
      <c r="AU18" s="684" t="str">
        <f>AP18</f>
        <v>LAUNDRY/UTILITY ROOM</v>
      </c>
      <c r="AV18" t="str">
        <f t="shared" si="34"/>
        <v xml:space="preserve">  ...  MC READINGS ..</v>
      </c>
      <c r="AW18" t="str">
        <f t="shared" si="32"/>
        <v>.. DAY 1 …</v>
      </c>
      <c r="AX18" s="797" t="str">
        <f>$R$18</f>
        <v>….........</v>
      </c>
      <c r="AY18" s="284">
        <f>H18</f>
        <v>6215.2</v>
      </c>
      <c r="AZ18" s="226" t="s">
        <v>502</v>
      </c>
      <c r="BA18" s="684" t="str">
        <f>AU18</f>
        <v>LAUNDRY/UTILITY ROOM</v>
      </c>
      <c r="BB18" t="str">
        <f t="shared" si="35"/>
        <v xml:space="preserve">  ...  MC READINGS ..</v>
      </c>
      <c r="BC18" s="721" t="str">
        <f t="shared" si="18"/>
        <v xml:space="preserve">….. DAY 2 ….. </v>
      </c>
      <c r="BD18" s="797" t="str">
        <f>$R$18</f>
        <v>….........</v>
      </c>
      <c r="BE18" s="284">
        <f>I18</f>
        <v>6315.3</v>
      </c>
      <c r="BF18" s="226" t="s">
        <v>502</v>
      </c>
      <c r="BG18" s="684" t="str">
        <f>BA18</f>
        <v>LAUNDRY/UTILITY ROOM</v>
      </c>
      <c r="BH18" t="str">
        <f t="shared" si="36"/>
        <v xml:space="preserve">  ...  MC READINGS ..</v>
      </c>
      <c r="BI18" t="str">
        <f t="shared" si="19"/>
        <v xml:space="preserve">….. DAY 3 ….. </v>
      </c>
      <c r="BJ18" s="797" t="str">
        <f>$R$18</f>
        <v>….........</v>
      </c>
      <c r="BK18" s="284">
        <f>J18</f>
        <v>6415.4</v>
      </c>
      <c r="BL18" s="226" t="s">
        <v>502</v>
      </c>
      <c r="BM18" s="684" t="str">
        <f>BG18</f>
        <v>LAUNDRY/UTILITY ROOM</v>
      </c>
      <c r="BN18" t="str">
        <f t="shared" si="37"/>
        <v xml:space="preserve">  ...  MC READINGS ..</v>
      </c>
      <c r="BO18" t="str">
        <f t="shared" si="20"/>
        <v xml:space="preserve">….. DAY 4 ….. </v>
      </c>
      <c r="BP18" s="797" t="str">
        <f>$R$18</f>
        <v>….........</v>
      </c>
      <c r="BQ18" s="802">
        <f>BQ17</f>
        <v>7300</v>
      </c>
      <c r="BR18" s="767" t="s">
        <v>518</v>
      </c>
      <c r="BS18" s="766" t="str">
        <f>BS17</f>
        <v xml:space="preserve">….. DAY 3 ….. </v>
      </c>
      <c r="BX18" t="str">
        <f>Q19</f>
        <v>STORAGE UNDER STAIRS</v>
      </c>
      <c r="BY18" s="181">
        <v>9999</v>
      </c>
      <c r="BZ18" s="226" t="s">
        <v>502</v>
      </c>
      <c r="CA18" s="968" t="s">
        <v>1705</v>
      </c>
      <c r="CB18" s="139"/>
      <c r="CC18" s="972"/>
      <c r="CD18" s="972"/>
      <c r="CS18" s="722"/>
    </row>
    <row r="19" spans="1:97" ht="26.7" customHeight="1" thickTop="1" thickBot="1">
      <c r="A19" s="567" t="str">
        <f t="shared" si="21"/>
        <v>STORAGE UNDER STAIRS</v>
      </c>
      <c r="B19" s="636">
        <f t="shared" si="5"/>
        <v>116</v>
      </c>
      <c r="C19" s="726">
        <f t="shared" si="22"/>
        <v>216</v>
      </c>
      <c r="D19" s="726">
        <f t="shared" si="23"/>
        <v>316</v>
      </c>
      <c r="E19" s="726">
        <f t="shared" si="24"/>
        <v>416</v>
      </c>
      <c r="F19" s="726">
        <v>816</v>
      </c>
      <c r="G19" s="726">
        <f t="shared" si="25"/>
        <v>6116.1</v>
      </c>
      <c r="H19" s="726">
        <f t="shared" si="26"/>
        <v>6216.2</v>
      </c>
      <c r="I19" s="726">
        <f t="shared" si="27"/>
        <v>6316.3</v>
      </c>
      <c r="J19" s="726">
        <f t="shared" si="28"/>
        <v>6416.4</v>
      </c>
      <c r="K19" s="902"/>
      <c r="L19" s="903"/>
      <c r="M19" s="903"/>
      <c r="N19" s="904"/>
      <c r="O19" s="636">
        <v>116</v>
      </c>
      <c r="P19" s="226" t="s">
        <v>1586</v>
      </c>
      <c r="Q19" s="139" t="s">
        <v>551</v>
      </c>
      <c r="R19" s="844" t="s">
        <v>1706</v>
      </c>
      <c r="S19" s="636">
        <f t="shared" si="6"/>
        <v>116</v>
      </c>
      <c r="T19" s="226" t="str">
        <f t="shared" si="7"/>
        <v>….</v>
      </c>
      <c r="U19" s="684" t="str">
        <f t="shared" si="8"/>
        <v>STORAGE UNDER STAIRS</v>
      </c>
      <c r="V19" s="684" t="str">
        <f t="shared" si="9"/>
        <v xml:space="preserve"> = … ROOM OVERVIEW PICS ... DAY 1 …</v>
      </c>
      <c r="W19" s="797" t="str">
        <f>$R$19</f>
        <v>….........</v>
      </c>
      <c r="X19" s="734">
        <f t="shared" si="1"/>
        <v>216</v>
      </c>
      <c r="Y19" s="226" t="str">
        <f t="shared" si="10"/>
        <v>….</v>
      </c>
      <c r="Z19" s="684" t="str">
        <f t="shared" si="11"/>
        <v>STORAGE UNDER STAIRS</v>
      </c>
      <c r="AA19" s="684" t="str">
        <f t="shared" si="12"/>
        <v>….. SOURCE of  LOSS …..</v>
      </c>
      <c r="AB19" s="797" t="str">
        <f>$R$19</f>
        <v>….........</v>
      </c>
      <c r="AC19" s="684">
        <f t="shared" si="2"/>
        <v>316</v>
      </c>
      <c r="AD19" s="226" t="str">
        <f t="shared" si="13"/>
        <v>….</v>
      </c>
      <c r="AE19" s="684" t="str">
        <f t="shared" si="29"/>
        <v>STORAGE UNDER STAIRS</v>
      </c>
      <c r="AF19" s="684" t="str">
        <f t="shared" si="14"/>
        <v>…..  C.P.S.  …...</v>
      </c>
      <c r="AG19" s="797" t="str">
        <f>$R$19</f>
        <v>….........</v>
      </c>
      <c r="AH19" s="567"/>
      <c r="AI19" s="684">
        <f t="shared" si="3"/>
        <v>416</v>
      </c>
      <c r="AJ19" s="226" t="str">
        <f t="shared" si="15"/>
        <v>….</v>
      </c>
      <c r="AK19" s="684" t="str">
        <f t="shared" si="33"/>
        <v>STORAGE UNDER STAIRS</v>
      </c>
      <c r="AL19" s="684" t="str">
        <f t="shared" si="16"/>
        <v>NON SALVAGEABLE ITEMS</v>
      </c>
      <c r="AM19" s="797" t="str">
        <f>$R$19</f>
        <v>….........</v>
      </c>
      <c r="AN19" s="684">
        <f t="shared" si="4"/>
        <v>816</v>
      </c>
      <c r="AO19" s="226" t="s">
        <v>502</v>
      </c>
      <c r="AP19" s="684" t="str">
        <f t="shared" si="30"/>
        <v>STORAGE UNDER STAIRS</v>
      </c>
      <c r="AQ19" s="734" t="str">
        <f t="shared" si="31"/>
        <v>… MITIGATION  EQUIPMENT &amp; W.I.P . ...</v>
      </c>
      <c r="AR19" s="797" t="str">
        <f>$R$19</f>
        <v>….........</v>
      </c>
      <c r="AS19" s="284">
        <f t="shared" si="17"/>
        <v>6116.1</v>
      </c>
      <c r="AT19" s="226" t="s">
        <v>502</v>
      </c>
      <c r="AU19" s="684" t="str">
        <f>AP19</f>
        <v>STORAGE UNDER STAIRS</v>
      </c>
      <c r="AV19" t="str">
        <f t="shared" si="34"/>
        <v xml:space="preserve">  ...  MC READINGS ..</v>
      </c>
      <c r="AW19" t="str">
        <f t="shared" si="32"/>
        <v>.. DAY 1 …</v>
      </c>
      <c r="AX19" s="797" t="str">
        <f>$R$19</f>
        <v>….........</v>
      </c>
      <c r="AY19" s="284">
        <f>H19</f>
        <v>6216.2</v>
      </c>
      <c r="AZ19" s="226" t="s">
        <v>502</v>
      </c>
      <c r="BA19" s="684" t="str">
        <f>AU19</f>
        <v>STORAGE UNDER STAIRS</v>
      </c>
      <c r="BB19" t="str">
        <f t="shared" si="35"/>
        <v xml:space="preserve">  ...  MC READINGS ..</v>
      </c>
      <c r="BC19" s="721" t="str">
        <f t="shared" si="18"/>
        <v xml:space="preserve">….. DAY 2 ….. </v>
      </c>
      <c r="BD19" s="797" t="str">
        <f>$R$19</f>
        <v>….........</v>
      </c>
      <c r="BE19" s="284">
        <f>I19</f>
        <v>6316.3</v>
      </c>
      <c r="BF19" s="226" t="s">
        <v>502</v>
      </c>
      <c r="BG19" s="684" t="str">
        <f>BA19</f>
        <v>STORAGE UNDER STAIRS</v>
      </c>
      <c r="BH19" t="str">
        <f t="shared" si="36"/>
        <v xml:space="preserve">  ...  MC READINGS ..</v>
      </c>
      <c r="BI19" t="str">
        <f t="shared" si="19"/>
        <v xml:space="preserve">….. DAY 3 ….. </v>
      </c>
      <c r="BJ19" s="797" t="str">
        <f>$R$19</f>
        <v>….........</v>
      </c>
      <c r="BK19" s="284">
        <f>J19</f>
        <v>6416.4</v>
      </c>
      <c r="BL19" s="226" t="s">
        <v>502</v>
      </c>
      <c r="BM19" s="684" t="str">
        <f>BG19</f>
        <v>STORAGE UNDER STAIRS</v>
      </c>
      <c r="BN19" t="str">
        <f t="shared" si="37"/>
        <v xml:space="preserve">  ...  MC READINGS ..</v>
      </c>
      <c r="BO19" t="str">
        <f t="shared" si="20"/>
        <v xml:space="preserve">….. DAY 4 ….. </v>
      </c>
      <c r="BP19" s="797" t="str">
        <f>$R$19</f>
        <v>….........</v>
      </c>
      <c r="BQ19" s="803">
        <f>BQ18+1</f>
        <v>7301</v>
      </c>
      <c r="BR19" s="768" t="s">
        <v>522</v>
      </c>
      <c r="BS19" s="800" t="str">
        <f>BS18</f>
        <v xml:space="preserve">….. DAY 3 ….. </v>
      </c>
      <c r="BX19" t="str">
        <f>Q20</f>
        <v xml:space="preserve">STORAGE ROOM # 1 </v>
      </c>
      <c r="BY19" s="139"/>
      <c r="BZ19" s="973" t="s">
        <v>502</v>
      </c>
      <c r="CA19" s="973"/>
      <c r="CB19" s="139"/>
      <c r="CC19" s="970"/>
      <c r="CD19" s="970"/>
      <c r="CS19" s="725"/>
    </row>
    <row r="20" spans="1:97" ht="26.7" customHeight="1" thickTop="1" thickBot="1">
      <c r="A20" t="str">
        <f t="shared" si="21"/>
        <v xml:space="preserve">STORAGE ROOM # 1 </v>
      </c>
      <c r="B20" s="636">
        <f t="shared" si="5"/>
        <v>117</v>
      </c>
      <c r="C20" s="723">
        <f t="shared" si="22"/>
        <v>217</v>
      </c>
      <c r="D20" s="723">
        <f t="shared" si="23"/>
        <v>317</v>
      </c>
      <c r="E20" s="723">
        <f t="shared" si="24"/>
        <v>417</v>
      </c>
      <c r="F20" s="723">
        <v>817</v>
      </c>
      <c r="G20" s="723">
        <f t="shared" si="25"/>
        <v>6117.1</v>
      </c>
      <c r="H20" s="723">
        <f t="shared" si="26"/>
        <v>6217.2</v>
      </c>
      <c r="I20" s="723">
        <f t="shared" si="27"/>
        <v>6317.3</v>
      </c>
      <c r="J20" s="723">
        <f t="shared" si="28"/>
        <v>6417.4</v>
      </c>
      <c r="K20" s="905"/>
      <c r="L20" s="906"/>
      <c r="M20" s="906"/>
      <c r="N20" s="907"/>
      <c r="O20" s="636">
        <v>117</v>
      </c>
      <c r="P20" s="226" t="s">
        <v>1586</v>
      </c>
      <c r="Q20" s="139" t="s">
        <v>552</v>
      </c>
      <c r="R20" s="844" t="s">
        <v>1706</v>
      </c>
      <c r="S20" s="636">
        <f t="shared" si="6"/>
        <v>117</v>
      </c>
      <c r="T20" s="226" t="str">
        <f t="shared" si="7"/>
        <v>….</v>
      </c>
      <c r="U20" s="684" t="str">
        <f t="shared" si="8"/>
        <v xml:space="preserve">STORAGE ROOM # 1 </v>
      </c>
      <c r="V20" s="684" t="str">
        <f t="shared" si="9"/>
        <v xml:space="preserve"> = … ROOM OVERVIEW PICS ... DAY 1 …</v>
      </c>
      <c r="W20" s="797" t="str">
        <f>$R$20</f>
        <v>….........</v>
      </c>
      <c r="X20" s="734">
        <f t="shared" si="1"/>
        <v>217</v>
      </c>
      <c r="Y20" s="226" t="str">
        <f t="shared" si="10"/>
        <v>….</v>
      </c>
      <c r="Z20" s="684" t="str">
        <f t="shared" si="11"/>
        <v xml:space="preserve">STORAGE ROOM # 1 </v>
      </c>
      <c r="AA20" s="684" t="str">
        <f t="shared" si="12"/>
        <v>….. SOURCE of  LOSS …..</v>
      </c>
      <c r="AB20" s="797" t="str">
        <f>$R$20</f>
        <v>….........</v>
      </c>
      <c r="AC20" s="684">
        <f t="shared" si="2"/>
        <v>317</v>
      </c>
      <c r="AD20" s="226" t="str">
        <f t="shared" si="13"/>
        <v>….</v>
      </c>
      <c r="AE20" s="684" t="str">
        <f t="shared" si="29"/>
        <v xml:space="preserve">STORAGE ROOM # 1 </v>
      </c>
      <c r="AF20" s="684" t="str">
        <f t="shared" si="14"/>
        <v>…..  C.P.S.  …...</v>
      </c>
      <c r="AG20" s="797" t="str">
        <f>$R$20</f>
        <v>….........</v>
      </c>
      <c r="AH20" s="567"/>
      <c r="AI20" s="684">
        <f t="shared" si="3"/>
        <v>417</v>
      </c>
      <c r="AJ20" s="226" t="str">
        <f t="shared" si="15"/>
        <v>….</v>
      </c>
      <c r="AK20" s="684" t="str">
        <f t="shared" si="33"/>
        <v xml:space="preserve">STORAGE ROOM # 1 </v>
      </c>
      <c r="AL20" s="684" t="str">
        <f t="shared" si="16"/>
        <v>NON SALVAGEABLE ITEMS</v>
      </c>
      <c r="AM20" s="797" t="str">
        <f>$R$20</f>
        <v>….........</v>
      </c>
      <c r="AN20" s="684">
        <f t="shared" si="4"/>
        <v>817</v>
      </c>
      <c r="AO20" s="226" t="s">
        <v>502</v>
      </c>
      <c r="AP20" s="684" t="str">
        <f t="shared" si="30"/>
        <v xml:space="preserve">STORAGE ROOM # 1 </v>
      </c>
      <c r="AQ20" s="734" t="str">
        <f t="shared" si="31"/>
        <v>… MITIGATION  EQUIPMENT &amp; W.I.P . ...</v>
      </c>
      <c r="AR20" s="797" t="str">
        <f>$R$20</f>
        <v>….........</v>
      </c>
      <c r="AS20" s="284">
        <f t="shared" si="17"/>
        <v>6117.1</v>
      </c>
      <c r="AT20" s="226" t="s">
        <v>502</v>
      </c>
      <c r="AU20" s="684" t="str">
        <f>AP20</f>
        <v xml:space="preserve">STORAGE ROOM # 1 </v>
      </c>
      <c r="AV20" t="str">
        <f t="shared" si="34"/>
        <v xml:space="preserve">  ...  MC READINGS ..</v>
      </c>
      <c r="AW20" t="str">
        <f t="shared" si="32"/>
        <v>.. DAY 1 …</v>
      </c>
      <c r="AX20" s="797" t="str">
        <f>$R$20</f>
        <v>….........</v>
      </c>
      <c r="AY20" s="284">
        <f>H20</f>
        <v>6217.2</v>
      </c>
      <c r="AZ20" s="226" t="s">
        <v>502</v>
      </c>
      <c r="BA20" s="684" t="str">
        <f>AU20</f>
        <v xml:space="preserve">STORAGE ROOM # 1 </v>
      </c>
      <c r="BB20" t="str">
        <f t="shared" si="35"/>
        <v xml:space="preserve">  ...  MC READINGS ..</v>
      </c>
      <c r="BC20" s="721" t="str">
        <f t="shared" si="18"/>
        <v xml:space="preserve">….. DAY 2 ….. </v>
      </c>
      <c r="BD20" s="797" t="str">
        <f>$R$20</f>
        <v>….........</v>
      </c>
      <c r="BE20" s="284">
        <f>I20</f>
        <v>6317.3</v>
      </c>
      <c r="BF20" s="226" t="s">
        <v>502</v>
      </c>
      <c r="BG20" s="684" t="str">
        <f>BA20</f>
        <v xml:space="preserve">STORAGE ROOM # 1 </v>
      </c>
      <c r="BH20" t="str">
        <f t="shared" si="36"/>
        <v xml:space="preserve">  ...  MC READINGS ..</v>
      </c>
      <c r="BI20" t="str">
        <f t="shared" si="19"/>
        <v xml:space="preserve">….. DAY 3 ….. </v>
      </c>
      <c r="BJ20" s="797" t="str">
        <f>$R$20</f>
        <v>….........</v>
      </c>
      <c r="BK20" s="284">
        <f>J20</f>
        <v>6417.4</v>
      </c>
      <c r="BL20" s="226" t="s">
        <v>502</v>
      </c>
      <c r="BM20" s="684" t="str">
        <f>BG20</f>
        <v xml:space="preserve">STORAGE ROOM # 1 </v>
      </c>
      <c r="BN20" t="str">
        <f t="shared" si="37"/>
        <v xml:space="preserve">  ...  MC READINGS ..</v>
      </c>
      <c r="BO20" t="str">
        <f t="shared" si="20"/>
        <v xml:space="preserve">….. DAY 4 ….. </v>
      </c>
      <c r="BP20" s="797" t="str">
        <f>$R$20</f>
        <v>….........</v>
      </c>
      <c r="BQ20" s="803">
        <f t="shared" ref="BQ20:BQ22" si="39">BQ19+1</f>
        <v>7302</v>
      </c>
      <c r="BR20" s="768" t="s">
        <v>526</v>
      </c>
      <c r="BS20" s="32" t="str">
        <f>BS19</f>
        <v xml:space="preserve">….. DAY 3 ….. </v>
      </c>
      <c r="BX20">
        <f>Q21</f>
        <v>0</v>
      </c>
      <c r="BY20" s="139"/>
      <c r="BZ20" s="973" t="s">
        <v>502</v>
      </c>
      <c r="CA20" s="973"/>
      <c r="CB20" s="139"/>
      <c r="CC20" s="970"/>
      <c r="CD20" s="970"/>
      <c r="CS20" s="722"/>
    </row>
    <row r="21" spans="1:97" ht="26.7" customHeight="1" thickTop="1" thickBot="1">
      <c r="A21" s="567">
        <f t="shared" si="21"/>
        <v>0</v>
      </c>
      <c r="B21" s="636">
        <f t="shared" si="5"/>
        <v>118</v>
      </c>
      <c r="C21" s="726">
        <f t="shared" si="22"/>
        <v>218</v>
      </c>
      <c r="D21" s="726">
        <f t="shared" si="23"/>
        <v>318</v>
      </c>
      <c r="E21" s="726">
        <f t="shared" si="24"/>
        <v>418</v>
      </c>
      <c r="F21" s="726">
        <v>818</v>
      </c>
      <c r="G21" s="726">
        <f t="shared" si="25"/>
        <v>6118.1</v>
      </c>
      <c r="H21" s="726">
        <f t="shared" si="26"/>
        <v>6218.2</v>
      </c>
      <c r="I21" s="726">
        <f t="shared" si="27"/>
        <v>6318.3</v>
      </c>
      <c r="J21" s="726">
        <f t="shared" si="28"/>
        <v>6418.4</v>
      </c>
      <c r="K21" s="905"/>
      <c r="L21" s="906"/>
      <c r="M21" s="906"/>
      <c r="N21" s="907"/>
      <c r="O21" s="636">
        <v>118</v>
      </c>
      <c r="P21" s="226" t="s">
        <v>1586</v>
      </c>
      <c r="Q21" s="139"/>
      <c r="R21" s="844" t="s">
        <v>1706</v>
      </c>
      <c r="S21" s="636">
        <f t="shared" si="6"/>
        <v>118</v>
      </c>
      <c r="T21" s="226" t="str">
        <f t="shared" si="7"/>
        <v>….</v>
      </c>
      <c r="U21" s="684">
        <f t="shared" si="8"/>
        <v>0</v>
      </c>
      <c r="V21" s="684" t="str">
        <f t="shared" si="9"/>
        <v xml:space="preserve"> = … ROOM OVERVIEW PICS ... DAY 1 …</v>
      </c>
      <c r="W21" s="797" t="str">
        <f>$R$21</f>
        <v>….........</v>
      </c>
      <c r="X21" s="734">
        <f t="shared" si="1"/>
        <v>218</v>
      </c>
      <c r="Y21" s="226" t="str">
        <f t="shared" si="10"/>
        <v>….</v>
      </c>
      <c r="Z21" s="684">
        <f t="shared" si="11"/>
        <v>0</v>
      </c>
      <c r="AA21" s="684" t="str">
        <f t="shared" si="12"/>
        <v>….. SOURCE of  LOSS …..</v>
      </c>
      <c r="AB21" s="797" t="str">
        <f>$R$21</f>
        <v>….........</v>
      </c>
      <c r="AC21" s="684">
        <f t="shared" si="2"/>
        <v>318</v>
      </c>
      <c r="AD21" s="226" t="str">
        <f t="shared" si="13"/>
        <v>….</v>
      </c>
      <c r="AE21" s="684">
        <f t="shared" si="29"/>
        <v>0</v>
      </c>
      <c r="AF21" s="684" t="str">
        <f t="shared" si="14"/>
        <v>…..  C.P.S.  …...</v>
      </c>
      <c r="AG21" s="797" t="str">
        <f>$R$21</f>
        <v>….........</v>
      </c>
      <c r="AH21" s="567"/>
      <c r="AI21" s="684">
        <f t="shared" si="3"/>
        <v>418</v>
      </c>
      <c r="AJ21" s="226" t="str">
        <f t="shared" si="15"/>
        <v>….</v>
      </c>
      <c r="AK21" s="684">
        <f t="shared" si="33"/>
        <v>0</v>
      </c>
      <c r="AL21" s="684" t="str">
        <f t="shared" si="16"/>
        <v>NON SALVAGEABLE ITEMS</v>
      </c>
      <c r="AM21" s="797" t="str">
        <f>$R$21</f>
        <v>….........</v>
      </c>
      <c r="AN21" s="684">
        <f t="shared" si="4"/>
        <v>818</v>
      </c>
      <c r="AO21" s="226" t="s">
        <v>502</v>
      </c>
      <c r="AP21" s="684">
        <f t="shared" si="30"/>
        <v>0</v>
      </c>
      <c r="AQ21" s="734" t="str">
        <f t="shared" si="31"/>
        <v>… MITIGATION  EQUIPMENT &amp; W.I.P . ...</v>
      </c>
      <c r="AR21" s="797" t="str">
        <f>$R$21</f>
        <v>….........</v>
      </c>
      <c r="AS21" s="284">
        <f t="shared" si="17"/>
        <v>6118.1</v>
      </c>
      <c r="AT21" s="226" t="s">
        <v>502</v>
      </c>
      <c r="AU21" s="684">
        <f>AP21</f>
        <v>0</v>
      </c>
      <c r="AV21" t="str">
        <f t="shared" si="34"/>
        <v xml:space="preserve">  ...  MC READINGS ..</v>
      </c>
      <c r="AW21" t="str">
        <f t="shared" si="32"/>
        <v>.. DAY 1 …</v>
      </c>
      <c r="AX21" s="797" t="str">
        <f>$R$21</f>
        <v>….........</v>
      </c>
      <c r="AY21" s="284">
        <f>H21</f>
        <v>6218.2</v>
      </c>
      <c r="AZ21" s="226" t="s">
        <v>502</v>
      </c>
      <c r="BA21" s="684">
        <f>AU21</f>
        <v>0</v>
      </c>
      <c r="BB21" t="str">
        <f t="shared" si="35"/>
        <v xml:space="preserve">  ...  MC READINGS ..</v>
      </c>
      <c r="BC21" s="721" t="str">
        <f t="shared" si="18"/>
        <v xml:space="preserve">….. DAY 2 ….. </v>
      </c>
      <c r="BD21" s="797" t="str">
        <f>$R$21</f>
        <v>….........</v>
      </c>
      <c r="BE21" s="284">
        <f>I21</f>
        <v>6318.3</v>
      </c>
      <c r="BF21" s="226" t="s">
        <v>502</v>
      </c>
      <c r="BG21" s="684">
        <f>BA21</f>
        <v>0</v>
      </c>
      <c r="BH21" t="str">
        <f t="shared" si="36"/>
        <v xml:space="preserve">  ...  MC READINGS ..</v>
      </c>
      <c r="BI21" t="str">
        <f t="shared" si="19"/>
        <v xml:space="preserve">….. DAY 3 ….. </v>
      </c>
      <c r="BJ21" s="797" t="str">
        <f>$R$21</f>
        <v>….........</v>
      </c>
      <c r="BK21" s="284">
        <f>J21</f>
        <v>6418.4</v>
      </c>
      <c r="BL21" s="226" t="s">
        <v>502</v>
      </c>
      <c r="BM21" s="684">
        <f>BG21</f>
        <v>0</v>
      </c>
      <c r="BN21" t="str">
        <f t="shared" si="37"/>
        <v xml:space="preserve">  ...  MC READINGS ..</v>
      </c>
      <c r="BO21" t="str">
        <f t="shared" si="20"/>
        <v xml:space="preserve">….. DAY 4 ….. </v>
      </c>
      <c r="BP21" s="797" t="str">
        <f>$R$21</f>
        <v>….........</v>
      </c>
      <c r="BQ21" s="803">
        <f t="shared" si="39"/>
        <v>7303</v>
      </c>
      <c r="BR21" s="768" t="s">
        <v>530</v>
      </c>
      <c r="BS21" s="32" t="str">
        <f t="shared" ref="BS21:BS22" si="40">BS19</f>
        <v xml:space="preserve">….. DAY 3 ….. </v>
      </c>
      <c r="BX21">
        <f>Q22</f>
        <v>0</v>
      </c>
      <c r="BY21" s="139"/>
      <c r="BZ21" s="973" t="s">
        <v>502</v>
      </c>
      <c r="CA21" s="973"/>
      <c r="CB21" s="139"/>
      <c r="CC21" s="970"/>
      <c r="CD21" s="970"/>
      <c r="CS21" s="725"/>
    </row>
    <row r="22" spans="1:97" ht="26.7" customHeight="1" thickTop="1" thickBot="1">
      <c r="A22">
        <f t="shared" si="21"/>
        <v>0</v>
      </c>
      <c r="B22" s="636">
        <f t="shared" si="5"/>
        <v>119</v>
      </c>
      <c r="C22" s="723">
        <f t="shared" si="22"/>
        <v>219</v>
      </c>
      <c r="D22" s="723">
        <f t="shared" si="23"/>
        <v>319</v>
      </c>
      <c r="E22" s="723">
        <f t="shared" si="24"/>
        <v>419</v>
      </c>
      <c r="F22" s="723">
        <v>819</v>
      </c>
      <c r="G22" s="723">
        <f t="shared" si="25"/>
        <v>6119.1</v>
      </c>
      <c r="H22" s="723">
        <f t="shared" si="26"/>
        <v>6219.2</v>
      </c>
      <c r="I22" s="723">
        <f t="shared" si="27"/>
        <v>6319.3</v>
      </c>
      <c r="J22" s="723">
        <f t="shared" si="28"/>
        <v>6419.4</v>
      </c>
      <c r="K22" s="905"/>
      <c r="L22" s="906"/>
      <c r="M22" s="906"/>
      <c r="N22" s="907"/>
      <c r="O22" s="636">
        <v>119</v>
      </c>
      <c r="P22" s="226" t="s">
        <v>1586</v>
      </c>
      <c r="Q22" s="139"/>
      <c r="R22" s="844" t="s">
        <v>1706</v>
      </c>
      <c r="S22" s="636">
        <f t="shared" si="6"/>
        <v>119</v>
      </c>
      <c r="T22" s="226" t="str">
        <f t="shared" si="7"/>
        <v>….</v>
      </c>
      <c r="U22" s="684">
        <f t="shared" si="8"/>
        <v>0</v>
      </c>
      <c r="V22" s="684" t="str">
        <f t="shared" si="9"/>
        <v xml:space="preserve"> = … ROOM OVERVIEW PICS ... DAY 1 …</v>
      </c>
      <c r="W22" s="797" t="str">
        <f>$R$22</f>
        <v>….........</v>
      </c>
      <c r="X22" s="734">
        <f t="shared" si="1"/>
        <v>219</v>
      </c>
      <c r="Y22" s="226" t="str">
        <f t="shared" si="10"/>
        <v>….</v>
      </c>
      <c r="Z22" s="684">
        <f t="shared" si="11"/>
        <v>0</v>
      </c>
      <c r="AA22" s="684" t="str">
        <f t="shared" si="12"/>
        <v>….. SOURCE of  LOSS …..</v>
      </c>
      <c r="AB22" s="797" t="str">
        <f>$R$22</f>
        <v>….........</v>
      </c>
      <c r="AC22" s="684">
        <f t="shared" si="2"/>
        <v>319</v>
      </c>
      <c r="AD22" s="226" t="str">
        <f t="shared" si="13"/>
        <v>….</v>
      </c>
      <c r="AE22" s="684">
        <f t="shared" si="29"/>
        <v>0</v>
      </c>
      <c r="AF22" s="684" t="str">
        <f t="shared" si="14"/>
        <v>…..  C.P.S.  …...</v>
      </c>
      <c r="AG22" s="797" t="str">
        <f>$R$22</f>
        <v>….........</v>
      </c>
      <c r="AH22" s="567"/>
      <c r="AI22" s="684">
        <f t="shared" si="3"/>
        <v>419</v>
      </c>
      <c r="AJ22" s="226" t="str">
        <f t="shared" si="15"/>
        <v>….</v>
      </c>
      <c r="AK22" s="684">
        <f t="shared" si="33"/>
        <v>0</v>
      </c>
      <c r="AL22" s="684" t="str">
        <f t="shared" si="16"/>
        <v>NON SALVAGEABLE ITEMS</v>
      </c>
      <c r="AM22" s="797" t="str">
        <f>$R$22</f>
        <v>….........</v>
      </c>
      <c r="AN22" s="684">
        <f t="shared" si="4"/>
        <v>819</v>
      </c>
      <c r="AO22" s="226" t="s">
        <v>502</v>
      </c>
      <c r="AP22" s="684">
        <f t="shared" si="30"/>
        <v>0</v>
      </c>
      <c r="AQ22" s="734" t="str">
        <f t="shared" si="31"/>
        <v>… MITIGATION  EQUIPMENT &amp; W.I.P . ...</v>
      </c>
      <c r="AR22" s="797" t="str">
        <f>$R$22</f>
        <v>….........</v>
      </c>
      <c r="AS22" s="284">
        <f t="shared" si="17"/>
        <v>6119.1</v>
      </c>
      <c r="AT22" s="226" t="s">
        <v>502</v>
      </c>
      <c r="AU22" s="684">
        <f>AP22</f>
        <v>0</v>
      </c>
      <c r="AV22" t="str">
        <f t="shared" si="34"/>
        <v xml:space="preserve">  ...  MC READINGS ..</v>
      </c>
      <c r="AW22" t="str">
        <f t="shared" si="32"/>
        <v>.. DAY 1 …</v>
      </c>
      <c r="AX22" s="797" t="str">
        <f>$R$22</f>
        <v>….........</v>
      </c>
      <c r="AY22" s="284">
        <f>H22</f>
        <v>6219.2</v>
      </c>
      <c r="AZ22" s="226" t="s">
        <v>502</v>
      </c>
      <c r="BA22" s="684">
        <f>AU22</f>
        <v>0</v>
      </c>
      <c r="BB22" t="str">
        <f t="shared" si="35"/>
        <v xml:space="preserve">  ...  MC READINGS ..</v>
      </c>
      <c r="BC22" s="721" t="str">
        <f t="shared" si="18"/>
        <v xml:space="preserve">….. DAY 2 ….. </v>
      </c>
      <c r="BD22" s="797" t="str">
        <f>$R$22</f>
        <v>….........</v>
      </c>
      <c r="BE22" s="284">
        <f>I22</f>
        <v>6319.3</v>
      </c>
      <c r="BF22" s="226" t="s">
        <v>502</v>
      </c>
      <c r="BG22" s="684">
        <f>BA22</f>
        <v>0</v>
      </c>
      <c r="BH22" t="str">
        <f t="shared" si="36"/>
        <v xml:space="preserve">  ...  MC READINGS ..</v>
      </c>
      <c r="BI22" t="str">
        <f t="shared" si="19"/>
        <v xml:space="preserve">….. DAY 3 ….. </v>
      </c>
      <c r="BJ22" s="797" t="str">
        <f>$R$22</f>
        <v>….........</v>
      </c>
      <c r="BK22" s="284">
        <f>J22</f>
        <v>6419.4</v>
      </c>
      <c r="BL22" s="226" t="s">
        <v>502</v>
      </c>
      <c r="BM22" s="684">
        <f>BG22</f>
        <v>0</v>
      </c>
      <c r="BN22" t="str">
        <f t="shared" si="37"/>
        <v xml:space="preserve">  ...  MC READINGS ..</v>
      </c>
      <c r="BO22" t="str">
        <f t="shared" si="20"/>
        <v xml:space="preserve">….. DAY 4 ….. </v>
      </c>
      <c r="BP22" s="797" t="str">
        <f>$R$22</f>
        <v>….........</v>
      </c>
      <c r="BQ22" s="803">
        <f t="shared" si="39"/>
        <v>7304</v>
      </c>
      <c r="BR22" s="768" t="s">
        <v>532</v>
      </c>
      <c r="BS22" s="32" t="str">
        <f t="shared" si="40"/>
        <v xml:space="preserve">….. DAY 3 ….. </v>
      </c>
      <c r="BX22">
        <f>Q23</f>
        <v>0</v>
      </c>
      <c r="BY22" s="139"/>
      <c r="BZ22" s="973" t="s">
        <v>502</v>
      </c>
      <c r="CA22" s="973"/>
      <c r="CB22" s="139"/>
      <c r="CC22" s="970"/>
      <c r="CD22" s="970"/>
      <c r="CS22" s="722"/>
    </row>
    <row r="23" spans="1:97" ht="26.7" customHeight="1" thickTop="1" thickBot="1">
      <c r="A23" s="567">
        <f t="shared" si="21"/>
        <v>0</v>
      </c>
      <c r="B23" s="636">
        <f t="shared" si="5"/>
        <v>120</v>
      </c>
      <c r="C23" s="726">
        <f t="shared" si="22"/>
        <v>220</v>
      </c>
      <c r="D23" s="726">
        <f t="shared" si="23"/>
        <v>320</v>
      </c>
      <c r="E23" s="726">
        <f t="shared" si="24"/>
        <v>420</v>
      </c>
      <c r="F23" s="726">
        <v>820</v>
      </c>
      <c r="G23" s="726">
        <f t="shared" si="25"/>
        <v>6120.1</v>
      </c>
      <c r="H23" s="726">
        <f t="shared" si="26"/>
        <v>6220.2</v>
      </c>
      <c r="I23" s="726">
        <f t="shared" si="27"/>
        <v>6320.3</v>
      </c>
      <c r="J23" s="726">
        <f t="shared" si="28"/>
        <v>6420.4</v>
      </c>
      <c r="K23" s="905"/>
      <c r="L23" s="906"/>
      <c r="M23" s="906"/>
      <c r="N23" s="907"/>
      <c r="O23" s="636">
        <v>120</v>
      </c>
      <c r="P23" s="226" t="s">
        <v>1586</v>
      </c>
      <c r="Q23" s="139"/>
      <c r="R23" s="844" t="s">
        <v>1706</v>
      </c>
      <c r="S23" s="636">
        <f t="shared" si="6"/>
        <v>120</v>
      </c>
      <c r="T23" s="226" t="str">
        <f t="shared" si="7"/>
        <v>….</v>
      </c>
      <c r="U23" s="684">
        <f t="shared" si="8"/>
        <v>0</v>
      </c>
      <c r="V23" s="684" t="str">
        <f t="shared" si="9"/>
        <v xml:space="preserve"> = … ROOM OVERVIEW PICS ... DAY 1 …</v>
      </c>
      <c r="W23" s="797" t="str">
        <f>$R$23</f>
        <v>….........</v>
      </c>
      <c r="X23" s="734">
        <f t="shared" si="1"/>
        <v>220</v>
      </c>
      <c r="Y23" s="226" t="str">
        <f t="shared" si="10"/>
        <v>….</v>
      </c>
      <c r="Z23" s="684">
        <f t="shared" si="11"/>
        <v>0</v>
      </c>
      <c r="AA23" s="684" t="str">
        <f t="shared" si="12"/>
        <v>….. SOURCE of  LOSS …..</v>
      </c>
      <c r="AB23" s="797" t="str">
        <f>$R$23</f>
        <v>….........</v>
      </c>
      <c r="AC23" s="684">
        <f t="shared" si="2"/>
        <v>320</v>
      </c>
      <c r="AD23" s="226" t="str">
        <f t="shared" si="13"/>
        <v>….</v>
      </c>
      <c r="AE23" s="684">
        <f t="shared" si="29"/>
        <v>0</v>
      </c>
      <c r="AF23" s="684" t="str">
        <f t="shared" si="14"/>
        <v>…..  C.P.S.  …...</v>
      </c>
      <c r="AG23" s="797" t="str">
        <f>$R$23</f>
        <v>….........</v>
      </c>
      <c r="AH23" s="567"/>
      <c r="AI23" s="684">
        <f t="shared" si="3"/>
        <v>420</v>
      </c>
      <c r="AJ23" s="226" t="str">
        <f t="shared" si="15"/>
        <v>….</v>
      </c>
      <c r="AK23" s="684">
        <f t="shared" si="33"/>
        <v>0</v>
      </c>
      <c r="AL23" s="684" t="str">
        <f t="shared" si="16"/>
        <v>NON SALVAGEABLE ITEMS</v>
      </c>
      <c r="AM23" s="797" t="str">
        <f>$R$23</f>
        <v>….........</v>
      </c>
      <c r="AN23" s="684">
        <f t="shared" si="4"/>
        <v>820</v>
      </c>
      <c r="AO23" s="226" t="s">
        <v>502</v>
      </c>
      <c r="AP23" s="684">
        <f t="shared" si="30"/>
        <v>0</v>
      </c>
      <c r="AQ23" s="734" t="str">
        <f t="shared" si="31"/>
        <v>… MITIGATION  EQUIPMENT &amp; W.I.P . ...</v>
      </c>
      <c r="AR23" s="797" t="str">
        <f>$R$23</f>
        <v>….........</v>
      </c>
      <c r="AS23" s="284">
        <f t="shared" si="17"/>
        <v>6120.1</v>
      </c>
      <c r="AT23" s="226" t="s">
        <v>502</v>
      </c>
      <c r="AU23" s="684">
        <f>AP23</f>
        <v>0</v>
      </c>
      <c r="AV23" t="str">
        <f t="shared" si="34"/>
        <v xml:space="preserve">  ...  MC READINGS ..</v>
      </c>
      <c r="AW23" t="str">
        <f t="shared" si="32"/>
        <v>.. DAY 1 …</v>
      </c>
      <c r="AX23" s="797" t="str">
        <f>$R$23</f>
        <v>….........</v>
      </c>
      <c r="AY23" s="284">
        <f>H23</f>
        <v>6220.2</v>
      </c>
      <c r="AZ23" s="226" t="s">
        <v>502</v>
      </c>
      <c r="BA23" s="684">
        <f>AU23</f>
        <v>0</v>
      </c>
      <c r="BB23" t="str">
        <f t="shared" si="35"/>
        <v xml:space="preserve">  ...  MC READINGS ..</v>
      </c>
      <c r="BC23" s="721" t="str">
        <f t="shared" si="18"/>
        <v xml:space="preserve">….. DAY 2 ….. </v>
      </c>
      <c r="BD23" s="797" t="str">
        <f>$R$23</f>
        <v>….........</v>
      </c>
      <c r="BE23" s="284">
        <f>I23</f>
        <v>6320.3</v>
      </c>
      <c r="BF23" s="226" t="s">
        <v>502</v>
      </c>
      <c r="BG23" s="684">
        <f>BA23</f>
        <v>0</v>
      </c>
      <c r="BH23" t="str">
        <f t="shared" si="36"/>
        <v xml:space="preserve">  ...  MC READINGS ..</v>
      </c>
      <c r="BI23" t="str">
        <f t="shared" si="19"/>
        <v xml:space="preserve">….. DAY 3 ….. </v>
      </c>
      <c r="BJ23" s="797" t="str">
        <f>$R$23</f>
        <v>….........</v>
      </c>
      <c r="BK23" s="284">
        <f>J23</f>
        <v>6420.4</v>
      </c>
      <c r="BL23" s="226" t="s">
        <v>502</v>
      </c>
      <c r="BM23" s="684">
        <f>BG23</f>
        <v>0</v>
      </c>
      <c r="BN23" t="str">
        <f t="shared" si="37"/>
        <v xml:space="preserve">  ...  MC READINGS ..</v>
      </c>
      <c r="BO23" t="str">
        <f t="shared" si="20"/>
        <v xml:space="preserve">….. DAY 4 ….. </v>
      </c>
      <c r="BP23" s="797" t="str">
        <f>$R$23</f>
        <v>….........</v>
      </c>
      <c r="BQ23" s="827">
        <v>7400</v>
      </c>
      <c r="BR23" s="763" t="str">
        <f>BR17</f>
        <v>RH &amp;T &amp; GPP  DRY CHAMBERS [DC] .READ INGS  ===========</v>
      </c>
      <c r="BS23" s="799" t="s">
        <v>497</v>
      </c>
      <c r="BX23">
        <f>Q24</f>
        <v>0</v>
      </c>
      <c r="BY23" s="139"/>
      <c r="BZ23" s="973" t="s">
        <v>502</v>
      </c>
      <c r="CA23" s="973"/>
      <c r="CB23" s="139"/>
      <c r="CC23" s="970"/>
      <c r="CD23" s="970"/>
      <c r="CS23" s="725"/>
    </row>
    <row r="24" spans="1:97" ht="26.7" customHeight="1" thickTop="1" thickBot="1">
      <c r="A24">
        <f t="shared" si="21"/>
        <v>0</v>
      </c>
      <c r="B24" s="636">
        <f t="shared" si="5"/>
        <v>121</v>
      </c>
      <c r="C24" s="723">
        <f t="shared" si="22"/>
        <v>221</v>
      </c>
      <c r="D24" s="723">
        <f t="shared" si="23"/>
        <v>321</v>
      </c>
      <c r="E24" s="723">
        <f t="shared" si="24"/>
        <v>421</v>
      </c>
      <c r="F24" s="723">
        <v>821</v>
      </c>
      <c r="G24" s="723">
        <f t="shared" si="25"/>
        <v>6121.1</v>
      </c>
      <c r="H24" s="723">
        <f t="shared" si="26"/>
        <v>6221.2</v>
      </c>
      <c r="I24" s="723">
        <f t="shared" si="27"/>
        <v>6321.3</v>
      </c>
      <c r="J24" s="723">
        <f t="shared" si="28"/>
        <v>6421.4</v>
      </c>
      <c r="K24" s="905"/>
      <c r="L24" s="906"/>
      <c r="M24" s="906"/>
      <c r="N24" s="907"/>
      <c r="O24" s="636">
        <v>121</v>
      </c>
      <c r="P24" s="226" t="s">
        <v>1586</v>
      </c>
      <c r="Q24" s="139"/>
      <c r="R24" s="844" t="s">
        <v>1706</v>
      </c>
      <c r="S24" s="636">
        <f t="shared" si="6"/>
        <v>121</v>
      </c>
      <c r="T24" s="226" t="str">
        <f t="shared" si="7"/>
        <v>….</v>
      </c>
      <c r="U24" s="684">
        <f t="shared" si="8"/>
        <v>0</v>
      </c>
      <c r="V24" s="684" t="str">
        <f t="shared" si="9"/>
        <v xml:space="preserve"> = … ROOM OVERVIEW PICS ... DAY 1 …</v>
      </c>
      <c r="W24" s="797" t="str">
        <f>$R$24</f>
        <v>….........</v>
      </c>
      <c r="X24" s="734">
        <f t="shared" si="1"/>
        <v>221</v>
      </c>
      <c r="Y24" s="226" t="str">
        <f t="shared" si="10"/>
        <v>….</v>
      </c>
      <c r="Z24" s="684">
        <f t="shared" si="11"/>
        <v>0</v>
      </c>
      <c r="AA24" s="684" t="str">
        <f t="shared" si="12"/>
        <v>….. SOURCE of  LOSS …..</v>
      </c>
      <c r="AB24" s="797" t="str">
        <f>$R$24</f>
        <v>….........</v>
      </c>
      <c r="AC24" s="684">
        <f t="shared" si="2"/>
        <v>321</v>
      </c>
      <c r="AD24" s="226" t="str">
        <f t="shared" si="13"/>
        <v>….</v>
      </c>
      <c r="AE24" s="684">
        <f t="shared" si="29"/>
        <v>0</v>
      </c>
      <c r="AF24" s="684" t="str">
        <f t="shared" si="14"/>
        <v>…..  C.P.S.  …...</v>
      </c>
      <c r="AG24" s="797" t="str">
        <f>$R$24</f>
        <v>….........</v>
      </c>
      <c r="AH24" s="567"/>
      <c r="AI24" s="684">
        <f t="shared" si="3"/>
        <v>421</v>
      </c>
      <c r="AJ24" s="226" t="str">
        <f t="shared" si="15"/>
        <v>….</v>
      </c>
      <c r="AK24" s="684">
        <f t="shared" si="33"/>
        <v>0</v>
      </c>
      <c r="AL24" s="684" t="str">
        <f t="shared" si="16"/>
        <v>NON SALVAGEABLE ITEMS</v>
      </c>
      <c r="AM24" s="797" t="str">
        <f>$R$24</f>
        <v>….........</v>
      </c>
      <c r="AN24" s="684">
        <f t="shared" si="4"/>
        <v>821</v>
      </c>
      <c r="AO24" s="226" t="s">
        <v>502</v>
      </c>
      <c r="AP24" s="684">
        <f t="shared" si="30"/>
        <v>0</v>
      </c>
      <c r="AQ24" s="734" t="str">
        <f t="shared" si="31"/>
        <v>… MITIGATION  EQUIPMENT &amp; W.I.P . ...</v>
      </c>
      <c r="AR24" s="797" t="str">
        <f>$R$24</f>
        <v>….........</v>
      </c>
      <c r="AS24" s="284">
        <f t="shared" si="17"/>
        <v>6121.1</v>
      </c>
      <c r="AT24" s="226" t="s">
        <v>502</v>
      </c>
      <c r="AU24" s="684">
        <f>AP24</f>
        <v>0</v>
      </c>
      <c r="AV24" t="str">
        <f t="shared" si="34"/>
        <v xml:space="preserve">  ...  MC READINGS ..</v>
      </c>
      <c r="AW24" t="str">
        <f t="shared" si="32"/>
        <v>.. DAY 1 …</v>
      </c>
      <c r="AX24" s="797" t="str">
        <f>$R$24</f>
        <v>….........</v>
      </c>
      <c r="AY24" s="284">
        <f>H24</f>
        <v>6221.2</v>
      </c>
      <c r="AZ24" s="226" t="s">
        <v>502</v>
      </c>
      <c r="BA24" s="684">
        <f>AU24</f>
        <v>0</v>
      </c>
      <c r="BB24" t="str">
        <f t="shared" si="35"/>
        <v xml:space="preserve">  ...  MC READINGS ..</v>
      </c>
      <c r="BC24" s="721" t="str">
        <f t="shared" si="18"/>
        <v xml:space="preserve">….. DAY 2 ….. </v>
      </c>
      <c r="BD24" s="797" t="str">
        <f>$R$24</f>
        <v>….........</v>
      </c>
      <c r="BE24" s="284">
        <f>I24</f>
        <v>6321.3</v>
      </c>
      <c r="BF24" s="226" t="s">
        <v>502</v>
      </c>
      <c r="BG24" s="684">
        <f>BA24</f>
        <v>0</v>
      </c>
      <c r="BH24" t="str">
        <f t="shared" si="36"/>
        <v xml:space="preserve">  ...  MC READINGS ..</v>
      </c>
      <c r="BI24" t="str">
        <f t="shared" si="19"/>
        <v xml:space="preserve">….. DAY 3 ….. </v>
      </c>
      <c r="BJ24" s="797" t="str">
        <f>$R$24</f>
        <v>….........</v>
      </c>
      <c r="BK24" s="284">
        <f>J24</f>
        <v>6421.4</v>
      </c>
      <c r="BL24" s="226" t="s">
        <v>502</v>
      </c>
      <c r="BM24" s="684">
        <f>BG24</f>
        <v>0</v>
      </c>
      <c r="BN24" t="str">
        <f t="shared" si="37"/>
        <v xml:space="preserve">  ...  MC READINGS ..</v>
      </c>
      <c r="BO24" t="str">
        <f t="shared" si="20"/>
        <v xml:space="preserve">….. DAY 4 ….. </v>
      </c>
      <c r="BP24" s="797" t="str">
        <f>$R$24</f>
        <v>….........</v>
      </c>
      <c r="BQ24" s="827">
        <v>7400</v>
      </c>
      <c r="BR24" s="767" t="s">
        <v>518</v>
      </c>
      <c r="BS24" s="800" t="s">
        <v>497</v>
      </c>
      <c r="BX24">
        <f>Q25</f>
        <v>0</v>
      </c>
      <c r="BY24" s="139"/>
      <c r="BZ24" s="973" t="s">
        <v>502</v>
      </c>
      <c r="CA24" s="973"/>
      <c r="CB24" s="139"/>
      <c r="CC24" s="970"/>
      <c r="CD24" s="970"/>
      <c r="CS24" s="722"/>
    </row>
    <row r="25" spans="1:97" ht="26.7" customHeight="1" thickTop="1" thickBot="1">
      <c r="A25" s="567">
        <f t="shared" si="21"/>
        <v>0</v>
      </c>
      <c r="B25" s="636">
        <f t="shared" si="5"/>
        <v>122</v>
      </c>
      <c r="C25" s="726">
        <f t="shared" si="22"/>
        <v>222</v>
      </c>
      <c r="D25" s="726">
        <f t="shared" si="23"/>
        <v>322</v>
      </c>
      <c r="E25" s="726">
        <f t="shared" si="24"/>
        <v>422</v>
      </c>
      <c r="F25" s="726">
        <v>822</v>
      </c>
      <c r="G25" s="726">
        <f t="shared" si="25"/>
        <v>6122.1</v>
      </c>
      <c r="H25" s="726">
        <f t="shared" si="26"/>
        <v>6222.2</v>
      </c>
      <c r="I25" s="726">
        <f t="shared" si="27"/>
        <v>6322.3</v>
      </c>
      <c r="J25" s="726">
        <f t="shared" si="28"/>
        <v>6422.4</v>
      </c>
      <c r="K25" s="905"/>
      <c r="L25" s="906"/>
      <c r="M25" s="906"/>
      <c r="N25" s="907"/>
      <c r="O25" s="636">
        <v>122</v>
      </c>
      <c r="P25" s="226" t="s">
        <v>1586</v>
      </c>
      <c r="Q25" s="139"/>
      <c r="R25" s="844" t="s">
        <v>1706</v>
      </c>
      <c r="S25" s="636">
        <f t="shared" si="6"/>
        <v>122</v>
      </c>
      <c r="T25" s="226" t="str">
        <f t="shared" si="7"/>
        <v>….</v>
      </c>
      <c r="U25" s="684">
        <f t="shared" si="8"/>
        <v>0</v>
      </c>
      <c r="V25" s="684" t="str">
        <f t="shared" si="9"/>
        <v xml:space="preserve"> = … ROOM OVERVIEW PICS ... DAY 1 …</v>
      </c>
      <c r="W25" s="797" t="str">
        <f>$R$25</f>
        <v>….........</v>
      </c>
      <c r="X25" s="734">
        <f t="shared" si="1"/>
        <v>222</v>
      </c>
      <c r="Y25" s="226" t="str">
        <f t="shared" si="10"/>
        <v>….</v>
      </c>
      <c r="Z25" s="684">
        <f t="shared" si="11"/>
        <v>0</v>
      </c>
      <c r="AA25" s="684" t="str">
        <f t="shared" si="12"/>
        <v>….. SOURCE of  LOSS …..</v>
      </c>
      <c r="AB25" s="797" t="str">
        <f>$R$25</f>
        <v>….........</v>
      </c>
      <c r="AC25" s="684">
        <f t="shared" si="2"/>
        <v>322</v>
      </c>
      <c r="AD25" s="226" t="str">
        <f t="shared" si="13"/>
        <v>….</v>
      </c>
      <c r="AE25" s="684">
        <f t="shared" si="29"/>
        <v>0</v>
      </c>
      <c r="AF25" s="684" t="str">
        <f t="shared" si="14"/>
        <v>…..  C.P.S.  …...</v>
      </c>
      <c r="AG25" s="797" t="str">
        <f>$R$25</f>
        <v>….........</v>
      </c>
      <c r="AH25" s="567"/>
      <c r="AI25" s="684">
        <f t="shared" si="3"/>
        <v>422</v>
      </c>
      <c r="AJ25" s="226" t="str">
        <f t="shared" si="15"/>
        <v>….</v>
      </c>
      <c r="AK25" s="684">
        <f t="shared" si="33"/>
        <v>0</v>
      </c>
      <c r="AL25" s="684" t="str">
        <f t="shared" si="16"/>
        <v>NON SALVAGEABLE ITEMS</v>
      </c>
      <c r="AM25" s="797" t="str">
        <f>$R$25</f>
        <v>….........</v>
      </c>
      <c r="AN25" s="684">
        <f t="shared" si="4"/>
        <v>822</v>
      </c>
      <c r="AO25" s="226" t="s">
        <v>502</v>
      </c>
      <c r="AP25" s="684">
        <f t="shared" si="30"/>
        <v>0</v>
      </c>
      <c r="AQ25" s="734" t="str">
        <f t="shared" si="31"/>
        <v>… MITIGATION  EQUIPMENT &amp; W.I.P . ...</v>
      </c>
      <c r="AR25" s="797" t="str">
        <f>$R$25</f>
        <v>….........</v>
      </c>
      <c r="AS25" s="284">
        <f t="shared" si="17"/>
        <v>6122.1</v>
      </c>
      <c r="AT25" s="226" t="s">
        <v>502</v>
      </c>
      <c r="AU25" s="684">
        <f>AP25</f>
        <v>0</v>
      </c>
      <c r="AV25" t="str">
        <f t="shared" si="34"/>
        <v xml:space="preserve">  ...  MC READINGS ..</v>
      </c>
      <c r="AW25" t="str">
        <f t="shared" si="32"/>
        <v>.. DAY 1 …</v>
      </c>
      <c r="AX25" s="797" t="str">
        <f>$R$25</f>
        <v>….........</v>
      </c>
      <c r="AY25" s="284">
        <f>H25</f>
        <v>6222.2</v>
      </c>
      <c r="AZ25" s="226" t="s">
        <v>502</v>
      </c>
      <c r="BA25" s="684">
        <f>AU25</f>
        <v>0</v>
      </c>
      <c r="BB25" t="str">
        <f t="shared" ref="BB25:BB28" si="41">BB24</f>
        <v xml:space="preserve">  ...  MC READINGS ..</v>
      </c>
      <c r="BC25" s="721" t="str">
        <f t="shared" si="18"/>
        <v xml:space="preserve">….. DAY 2 ….. </v>
      </c>
      <c r="BD25" s="797" t="str">
        <f>$R$25</f>
        <v>….........</v>
      </c>
      <c r="BE25" s="284">
        <f>I25</f>
        <v>6322.3</v>
      </c>
      <c r="BF25" s="226" t="s">
        <v>502</v>
      </c>
      <c r="BG25" s="684">
        <f>BA25</f>
        <v>0</v>
      </c>
      <c r="BH25" t="str">
        <f t="shared" si="36"/>
        <v xml:space="preserve">  ...  MC READINGS ..</v>
      </c>
      <c r="BI25" t="str">
        <f t="shared" si="19"/>
        <v xml:space="preserve">….. DAY 3 ….. </v>
      </c>
      <c r="BJ25" s="797" t="str">
        <f>$R$25</f>
        <v>….........</v>
      </c>
      <c r="BK25" s="284">
        <f>J25</f>
        <v>6422.4</v>
      </c>
      <c r="BL25" s="226" t="s">
        <v>502</v>
      </c>
      <c r="BM25" s="684">
        <f>BG25</f>
        <v>0</v>
      </c>
      <c r="BN25" t="str">
        <f t="shared" si="37"/>
        <v xml:space="preserve">  ...  MC READINGS ..</v>
      </c>
      <c r="BO25" t="str">
        <f t="shared" si="20"/>
        <v xml:space="preserve">….. DAY 4 ….. </v>
      </c>
      <c r="BP25" s="797" t="str">
        <f>$R$25</f>
        <v>….........</v>
      </c>
      <c r="BQ25" s="803">
        <f>BQ24+1</f>
        <v>7401</v>
      </c>
      <c r="BR25" s="768" t="s">
        <v>522</v>
      </c>
      <c r="BS25" s="8" t="str">
        <f>BS24</f>
        <v xml:space="preserve">….. DAY 4 ….. </v>
      </c>
      <c r="BX25">
        <f>Q26</f>
        <v>0</v>
      </c>
      <c r="BY25" s="139"/>
      <c r="BZ25" s="973" t="s">
        <v>502</v>
      </c>
      <c r="CA25" s="973"/>
      <c r="CB25" s="139"/>
      <c r="CC25" s="970"/>
      <c r="CD25" s="970"/>
      <c r="CS25" s="725"/>
    </row>
    <row r="26" spans="1:97" ht="26.7" customHeight="1" thickTop="1" thickBot="1">
      <c r="A26">
        <f t="shared" si="21"/>
        <v>0</v>
      </c>
      <c r="B26" s="636">
        <f t="shared" si="5"/>
        <v>123</v>
      </c>
      <c r="C26" s="723">
        <f t="shared" si="22"/>
        <v>223</v>
      </c>
      <c r="D26" s="723">
        <f t="shared" si="23"/>
        <v>323</v>
      </c>
      <c r="E26" s="723">
        <f t="shared" si="24"/>
        <v>423</v>
      </c>
      <c r="F26" s="723">
        <v>823</v>
      </c>
      <c r="G26" s="723">
        <f t="shared" si="25"/>
        <v>6123.1</v>
      </c>
      <c r="H26" s="723">
        <f t="shared" si="26"/>
        <v>6223.2</v>
      </c>
      <c r="I26" s="723">
        <f t="shared" si="27"/>
        <v>6323.3</v>
      </c>
      <c r="J26" s="723">
        <f t="shared" si="28"/>
        <v>6423.4</v>
      </c>
      <c r="K26" s="905"/>
      <c r="L26" s="906"/>
      <c r="M26" s="906"/>
      <c r="N26" s="907"/>
      <c r="O26" s="636">
        <v>123</v>
      </c>
      <c r="P26" s="226" t="s">
        <v>1586</v>
      </c>
      <c r="R26" s="844" t="s">
        <v>1706</v>
      </c>
      <c r="S26" s="636">
        <f t="shared" si="6"/>
        <v>123</v>
      </c>
      <c r="T26" s="226" t="str">
        <f t="shared" si="7"/>
        <v>….</v>
      </c>
      <c r="U26" s="684">
        <f t="shared" si="8"/>
        <v>0</v>
      </c>
      <c r="V26" s="684" t="str">
        <f t="shared" si="9"/>
        <v xml:space="preserve"> = … ROOM OVERVIEW PICS ... DAY 1 …</v>
      </c>
      <c r="W26" s="797" t="str">
        <f>$R$26</f>
        <v>….........</v>
      </c>
      <c r="X26" s="734">
        <f t="shared" si="1"/>
        <v>223</v>
      </c>
      <c r="Y26" s="226" t="str">
        <f t="shared" si="10"/>
        <v>….</v>
      </c>
      <c r="Z26" s="684">
        <f t="shared" si="11"/>
        <v>0</v>
      </c>
      <c r="AA26" s="684" t="str">
        <f t="shared" si="12"/>
        <v>….. SOURCE of  LOSS …..</v>
      </c>
      <c r="AB26" s="797" t="str">
        <f>$R$26</f>
        <v>….........</v>
      </c>
      <c r="AC26" s="684">
        <f t="shared" si="2"/>
        <v>323</v>
      </c>
      <c r="AD26" s="226" t="str">
        <f t="shared" si="13"/>
        <v>….</v>
      </c>
      <c r="AE26" s="684">
        <f t="shared" si="29"/>
        <v>0</v>
      </c>
      <c r="AF26" s="684" t="str">
        <f t="shared" si="14"/>
        <v>…..  C.P.S.  …...</v>
      </c>
      <c r="AG26" s="797" t="str">
        <f>$R$26</f>
        <v>….........</v>
      </c>
      <c r="AH26" s="567"/>
      <c r="AI26" s="684">
        <f t="shared" si="3"/>
        <v>423</v>
      </c>
      <c r="AJ26" s="226" t="str">
        <f t="shared" si="15"/>
        <v>….</v>
      </c>
      <c r="AK26" s="684">
        <f t="shared" si="33"/>
        <v>0</v>
      </c>
      <c r="AL26" s="684" t="str">
        <f t="shared" si="16"/>
        <v>NON SALVAGEABLE ITEMS</v>
      </c>
      <c r="AM26" s="797" t="str">
        <f>$R$26</f>
        <v>….........</v>
      </c>
      <c r="AN26" s="684">
        <f t="shared" si="4"/>
        <v>823</v>
      </c>
      <c r="AO26" s="226" t="s">
        <v>502</v>
      </c>
      <c r="AP26" s="684">
        <f t="shared" si="30"/>
        <v>0</v>
      </c>
      <c r="AQ26" s="734" t="str">
        <f t="shared" si="31"/>
        <v>… MITIGATION  EQUIPMENT &amp; W.I.P . ...</v>
      </c>
      <c r="AR26" s="797" t="str">
        <f>$R$26</f>
        <v>….........</v>
      </c>
      <c r="AS26" s="284">
        <f t="shared" si="17"/>
        <v>6123.1</v>
      </c>
      <c r="AT26" s="226" t="s">
        <v>502</v>
      </c>
      <c r="AU26" s="684">
        <f>AP26</f>
        <v>0</v>
      </c>
      <c r="AV26" t="str">
        <f t="shared" si="34"/>
        <v xml:space="preserve">  ...  MC READINGS ..</v>
      </c>
      <c r="AW26" t="str">
        <f t="shared" si="32"/>
        <v>.. DAY 1 …</v>
      </c>
      <c r="AX26" s="797" t="str">
        <f>$R$26</f>
        <v>….........</v>
      </c>
      <c r="AY26" s="284">
        <f>H26</f>
        <v>6223.2</v>
      </c>
      <c r="AZ26" s="226" t="s">
        <v>502</v>
      </c>
      <c r="BA26" s="684">
        <f>AU26</f>
        <v>0</v>
      </c>
      <c r="BB26" t="str">
        <f t="shared" si="41"/>
        <v xml:space="preserve">  ...  MC READINGS ..</v>
      </c>
      <c r="BC26" s="721" t="str">
        <f t="shared" si="18"/>
        <v xml:space="preserve">….. DAY 2 ….. </v>
      </c>
      <c r="BD26" s="797" t="str">
        <f>$R$26</f>
        <v>….........</v>
      </c>
      <c r="BE26" s="284">
        <f>I26</f>
        <v>6323.3</v>
      </c>
      <c r="BF26" s="226" t="s">
        <v>502</v>
      </c>
      <c r="BG26" s="684">
        <f>BA26</f>
        <v>0</v>
      </c>
      <c r="BH26" t="str">
        <f t="shared" si="36"/>
        <v xml:space="preserve">  ...  MC READINGS ..</v>
      </c>
      <c r="BI26" t="str">
        <f t="shared" si="19"/>
        <v xml:space="preserve">….. DAY 3 ….. </v>
      </c>
      <c r="BJ26" s="797" t="str">
        <f>$R$26</f>
        <v>….........</v>
      </c>
      <c r="BK26" s="284">
        <f>J26</f>
        <v>6423.4</v>
      </c>
      <c r="BL26" s="226" t="s">
        <v>502</v>
      </c>
      <c r="BM26" s="684">
        <f>BG26</f>
        <v>0</v>
      </c>
      <c r="BN26" t="str">
        <f t="shared" si="37"/>
        <v xml:space="preserve">  ...  MC READINGS ..</v>
      </c>
      <c r="BO26" t="str">
        <f t="shared" si="20"/>
        <v xml:space="preserve">….. DAY 4 ….. </v>
      </c>
      <c r="BP26" s="797" t="str">
        <f>$R$26</f>
        <v>….........</v>
      </c>
      <c r="BQ26" s="802">
        <f>BQ25+1</f>
        <v>7402</v>
      </c>
      <c r="BR26" s="768" t="s">
        <v>526</v>
      </c>
      <c r="BS26" s="32" t="str">
        <f>BS25</f>
        <v xml:space="preserve">….. DAY 4 ….. </v>
      </c>
      <c r="BX26">
        <f>Q27</f>
        <v>0</v>
      </c>
      <c r="BY26" s="139"/>
      <c r="BZ26" s="973" t="s">
        <v>502</v>
      </c>
      <c r="CA26" s="973"/>
      <c r="CB26" s="139"/>
      <c r="CC26" s="970"/>
      <c r="CD26" s="970"/>
      <c r="CS26" s="722"/>
    </row>
    <row r="27" spans="1:97" ht="26.7" customHeight="1" thickTop="1" thickBot="1">
      <c r="A27" s="567">
        <f t="shared" si="21"/>
        <v>0</v>
      </c>
      <c r="B27" s="636">
        <f t="shared" si="5"/>
        <v>124</v>
      </c>
      <c r="C27" s="726">
        <f t="shared" si="22"/>
        <v>224</v>
      </c>
      <c r="D27" s="726">
        <f t="shared" si="23"/>
        <v>324</v>
      </c>
      <c r="E27" s="726">
        <f t="shared" si="24"/>
        <v>424</v>
      </c>
      <c r="F27" s="726">
        <v>824</v>
      </c>
      <c r="G27" s="726">
        <f t="shared" si="25"/>
        <v>6124.1</v>
      </c>
      <c r="H27" s="726">
        <f t="shared" si="26"/>
        <v>6224.2</v>
      </c>
      <c r="I27" s="726">
        <f t="shared" si="27"/>
        <v>6324.3</v>
      </c>
      <c r="J27" s="726">
        <f t="shared" si="28"/>
        <v>6424.4</v>
      </c>
      <c r="K27" s="905"/>
      <c r="L27" s="906"/>
      <c r="M27" s="906"/>
      <c r="N27" s="907"/>
      <c r="O27" s="636">
        <v>124</v>
      </c>
      <c r="P27" s="226" t="s">
        <v>1586</v>
      </c>
      <c r="R27" s="844" t="s">
        <v>1706</v>
      </c>
      <c r="S27" s="636">
        <f t="shared" si="6"/>
        <v>124</v>
      </c>
      <c r="T27" s="226" t="str">
        <f t="shared" si="7"/>
        <v>….</v>
      </c>
      <c r="U27" s="684">
        <f t="shared" ref="U27:U28" si="42">Q27</f>
        <v>0</v>
      </c>
      <c r="V27" s="684" t="str">
        <f t="shared" si="9"/>
        <v xml:space="preserve"> = … ROOM OVERVIEW PICS ... DAY 1 …</v>
      </c>
      <c r="W27" s="797" t="str">
        <f>$R$27</f>
        <v>….........</v>
      </c>
      <c r="X27" s="734">
        <f t="shared" si="1"/>
        <v>224</v>
      </c>
      <c r="Y27" s="226" t="str">
        <f t="shared" si="10"/>
        <v>….</v>
      </c>
      <c r="Z27" s="684">
        <f t="shared" si="11"/>
        <v>0</v>
      </c>
      <c r="AA27" s="684" t="str">
        <f t="shared" si="12"/>
        <v>….. SOURCE of  LOSS …..</v>
      </c>
      <c r="AB27" s="797" t="str">
        <f>$R$27</f>
        <v>….........</v>
      </c>
      <c r="AC27" s="684">
        <f t="shared" si="2"/>
        <v>324</v>
      </c>
      <c r="AD27" s="226" t="str">
        <f t="shared" si="13"/>
        <v>….</v>
      </c>
      <c r="AE27" s="684">
        <f t="shared" si="29"/>
        <v>0</v>
      </c>
      <c r="AF27" s="684" t="str">
        <f t="shared" si="14"/>
        <v>…..  C.P.S.  …...</v>
      </c>
      <c r="AG27" s="797" t="str">
        <f>$R$27</f>
        <v>….........</v>
      </c>
      <c r="AH27" s="567"/>
      <c r="AI27" s="684">
        <f t="shared" si="3"/>
        <v>424</v>
      </c>
      <c r="AJ27" s="226" t="str">
        <f t="shared" si="15"/>
        <v>….</v>
      </c>
      <c r="AK27" s="684">
        <f t="shared" si="33"/>
        <v>0</v>
      </c>
      <c r="AL27" s="684" t="str">
        <f t="shared" si="16"/>
        <v>NON SALVAGEABLE ITEMS</v>
      </c>
      <c r="AM27" s="797" t="str">
        <f>$R$27</f>
        <v>….........</v>
      </c>
      <c r="AN27" s="684">
        <f t="shared" si="4"/>
        <v>824</v>
      </c>
      <c r="AO27" s="226" t="s">
        <v>502</v>
      </c>
      <c r="AP27" s="684">
        <f t="shared" si="30"/>
        <v>0</v>
      </c>
      <c r="AQ27" s="734" t="str">
        <f t="shared" si="31"/>
        <v>… MITIGATION  EQUIPMENT &amp; W.I.P . ...</v>
      </c>
      <c r="AR27" s="797" t="str">
        <f>$R$27</f>
        <v>….........</v>
      </c>
      <c r="AS27" s="284">
        <f t="shared" si="17"/>
        <v>6124.1</v>
      </c>
      <c r="AT27" s="226" t="s">
        <v>502</v>
      </c>
      <c r="AU27" s="684">
        <f>AP27</f>
        <v>0</v>
      </c>
      <c r="AV27" t="str">
        <f>AV26</f>
        <v xml:space="preserve">  ...  MC READINGS ..</v>
      </c>
      <c r="AW27" t="str">
        <f t="shared" si="32"/>
        <v>.. DAY 1 …</v>
      </c>
      <c r="AY27" s="284">
        <f>H27</f>
        <v>6224.2</v>
      </c>
      <c r="AZ27" s="226" t="s">
        <v>502</v>
      </c>
      <c r="BA27" s="684">
        <f>AU27</f>
        <v>0</v>
      </c>
      <c r="BB27" t="str">
        <f t="shared" si="41"/>
        <v xml:space="preserve">  ...  MC READINGS ..</v>
      </c>
      <c r="BC27" s="721" t="str">
        <f t="shared" si="18"/>
        <v xml:space="preserve">….. DAY 2 ….. </v>
      </c>
      <c r="BE27" s="284">
        <f>I27</f>
        <v>6324.3</v>
      </c>
      <c r="BF27" s="226" t="s">
        <v>502</v>
      </c>
      <c r="BG27" s="684">
        <f>BA27</f>
        <v>0</v>
      </c>
      <c r="BH27" t="str">
        <f t="shared" si="36"/>
        <v xml:space="preserve">  ...  MC READINGS ..</v>
      </c>
      <c r="BI27" t="str">
        <f t="shared" si="19"/>
        <v xml:space="preserve">….. DAY 3 ….. </v>
      </c>
      <c r="BJ27" s="797" t="str">
        <f>$R$26</f>
        <v>….........</v>
      </c>
      <c r="BK27" s="284">
        <f>J27</f>
        <v>6424.4</v>
      </c>
      <c r="BL27" s="226" t="s">
        <v>502</v>
      </c>
      <c r="BM27" s="684">
        <f>BG27</f>
        <v>0</v>
      </c>
      <c r="BN27" t="str">
        <f t="shared" si="37"/>
        <v xml:space="preserve">  ...  MC READINGS ..</v>
      </c>
      <c r="BO27" t="str">
        <f t="shared" si="20"/>
        <v xml:space="preserve">….. DAY 4 ….. </v>
      </c>
      <c r="BP27" s="797" t="str">
        <f>$R$26</f>
        <v>….........</v>
      </c>
      <c r="BQ27" s="803">
        <f>BQ26+1</f>
        <v>7403</v>
      </c>
      <c r="BR27" s="768" t="s">
        <v>530</v>
      </c>
      <c r="BS27" s="32" t="str">
        <f>BS25</f>
        <v xml:space="preserve">….. DAY 4 ….. </v>
      </c>
      <c r="BW27">
        <f>Q28</f>
        <v>0</v>
      </c>
      <c r="BX27" t="str">
        <f>R28</f>
        <v>….........</v>
      </c>
      <c r="BY27" s="139"/>
      <c r="BZ27" s="973" t="s">
        <v>502</v>
      </c>
      <c r="CA27" s="973"/>
      <c r="CB27" s="139"/>
      <c r="CC27" s="970"/>
      <c r="CD27" s="970"/>
      <c r="CR27" s="725"/>
    </row>
    <row r="28" spans="1:97" ht="26.7" customHeight="1" thickTop="1" thickBot="1">
      <c r="A28">
        <f t="shared" si="21"/>
        <v>0</v>
      </c>
      <c r="B28" s="636">
        <f t="shared" si="5"/>
        <v>125</v>
      </c>
      <c r="C28" s="723">
        <f t="shared" si="22"/>
        <v>225</v>
      </c>
      <c r="D28" s="723">
        <f t="shared" si="23"/>
        <v>325</v>
      </c>
      <c r="E28" s="723">
        <f t="shared" si="24"/>
        <v>425</v>
      </c>
      <c r="F28" s="723">
        <v>825</v>
      </c>
      <c r="G28" s="723">
        <f t="shared" si="25"/>
        <v>6125.1</v>
      </c>
      <c r="H28" s="723">
        <f t="shared" si="26"/>
        <v>6225.2</v>
      </c>
      <c r="I28" s="723">
        <f t="shared" si="27"/>
        <v>6325.3</v>
      </c>
      <c r="J28" s="723">
        <f t="shared" si="28"/>
        <v>6425.4</v>
      </c>
      <c r="K28" s="908"/>
      <c r="L28" s="909"/>
      <c r="M28" s="909"/>
      <c r="N28" s="910"/>
      <c r="O28" s="636">
        <v>125</v>
      </c>
      <c r="P28" s="226" t="s">
        <v>1586</v>
      </c>
      <c r="R28" s="844" t="s">
        <v>1706</v>
      </c>
      <c r="S28" s="636">
        <f t="shared" si="6"/>
        <v>125</v>
      </c>
      <c r="T28" s="226" t="str">
        <f t="shared" si="7"/>
        <v>….</v>
      </c>
      <c r="U28" s="684">
        <f t="shared" si="42"/>
        <v>0</v>
      </c>
      <c r="V28" s="684" t="str">
        <f t="shared" si="9"/>
        <v xml:space="preserve"> = … ROOM OVERVIEW PICS ... DAY 1 …</v>
      </c>
      <c r="W28" s="797" t="str">
        <f>$R$28</f>
        <v>….........</v>
      </c>
      <c r="X28" s="734">
        <f t="shared" si="1"/>
        <v>225</v>
      </c>
      <c r="Y28" s="226" t="str">
        <f t="shared" si="10"/>
        <v>….</v>
      </c>
      <c r="Z28" s="684">
        <f t="shared" si="11"/>
        <v>0</v>
      </c>
      <c r="AA28" s="684" t="str">
        <f t="shared" si="12"/>
        <v>….. SOURCE of  LOSS …..</v>
      </c>
      <c r="AB28" s="797" t="str">
        <f>$R$28</f>
        <v>….........</v>
      </c>
      <c r="AC28" s="684">
        <f t="shared" si="2"/>
        <v>325</v>
      </c>
      <c r="AD28" s="226" t="str">
        <f t="shared" si="13"/>
        <v>….</v>
      </c>
      <c r="AE28" s="684">
        <f t="shared" si="29"/>
        <v>0</v>
      </c>
      <c r="AF28" s="684" t="str">
        <f t="shared" si="14"/>
        <v>…..  C.P.S.  …...</v>
      </c>
      <c r="AG28" s="797" t="str">
        <f>$R$28</f>
        <v>….........</v>
      </c>
      <c r="AH28" s="567"/>
      <c r="AI28" s="684">
        <f t="shared" si="3"/>
        <v>425</v>
      </c>
      <c r="AJ28" s="226" t="str">
        <f t="shared" si="15"/>
        <v>….</v>
      </c>
      <c r="AK28" s="684">
        <f t="shared" si="33"/>
        <v>0</v>
      </c>
      <c r="AL28" s="684" t="str">
        <f t="shared" si="16"/>
        <v>NON SALVAGEABLE ITEMS</v>
      </c>
      <c r="AM28" s="797" t="str">
        <f>$R$28</f>
        <v>….........</v>
      </c>
      <c r="AN28" s="684">
        <f t="shared" si="4"/>
        <v>825</v>
      </c>
      <c r="AO28" s="226" t="s">
        <v>502</v>
      </c>
      <c r="AP28" s="684">
        <f t="shared" si="30"/>
        <v>0</v>
      </c>
      <c r="AQ28" s="734" t="str">
        <f t="shared" si="31"/>
        <v>… MITIGATION  EQUIPMENT &amp; W.I.P . ...</v>
      </c>
      <c r="AR28" s="797" t="str">
        <f>$R$28</f>
        <v>….........</v>
      </c>
      <c r="AS28" s="284">
        <f t="shared" si="17"/>
        <v>6125.1</v>
      </c>
      <c r="AT28" s="226" t="s">
        <v>502</v>
      </c>
      <c r="AU28" s="684">
        <f>AP28</f>
        <v>0</v>
      </c>
      <c r="AV28" t="str">
        <f t="shared" si="34"/>
        <v xml:space="preserve">  ...  MC READINGS ..</v>
      </c>
      <c r="AW28" t="str">
        <f t="shared" si="32"/>
        <v>.. DAY 1 …</v>
      </c>
      <c r="AY28" s="284">
        <f>H28</f>
        <v>6225.2</v>
      </c>
      <c r="AZ28" s="226" t="s">
        <v>502</v>
      </c>
      <c r="BA28" s="684">
        <f>AU28</f>
        <v>0</v>
      </c>
      <c r="BB28" t="str">
        <f t="shared" si="41"/>
        <v xml:space="preserve">  ...  MC READINGS ..</v>
      </c>
      <c r="BC28" s="721" t="str">
        <f t="shared" si="18"/>
        <v xml:space="preserve">….. DAY 2 ….. </v>
      </c>
      <c r="BE28" s="284">
        <f>I28</f>
        <v>6325.3</v>
      </c>
      <c r="BF28" s="226" t="s">
        <v>502</v>
      </c>
      <c r="BG28" s="684">
        <f>BA28</f>
        <v>0</v>
      </c>
      <c r="BH28" t="str">
        <f t="shared" si="36"/>
        <v xml:space="preserve">  ...  MC READINGS ..</v>
      </c>
      <c r="BI28" t="str">
        <f t="shared" si="19"/>
        <v xml:space="preserve">….. DAY 3 ….. </v>
      </c>
      <c r="BJ28" s="797" t="str">
        <f>$R$26</f>
        <v>….........</v>
      </c>
      <c r="BK28" s="284">
        <f>J28</f>
        <v>6425.4</v>
      </c>
      <c r="BL28" s="226" t="s">
        <v>502</v>
      </c>
      <c r="BM28" s="684">
        <f>BG28</f>
        <v>0</v>
      </c>
      <c r="BN28" t="str">
        <f t="shared" si="37"/>
        <v xml:space="preserve">  ...  MC READINGS ..</v>
      </c>
      <c r="BO28" t="str">
        <f t="shared" si="20"/>
        <v xml:space="preserve">….. DAY 4 ….. </v>
      </c>
      <c r="BP28" s="797" t="str">
        <f>$R$26</f>
        <v>….........</v>
      </c>
      <c r="BQ28" s="803">
        <f>BQ27+1</f>
        <v>7404</v>
      </c>
      <c r="BR28" s="768" t="s">
        <v>532</v>
      </c>
      <c r="BS28" s="32" t="str">
        <f>BS26</f>
        <v xml:space="preserve">….. DAY 4 ….. </v>
      </c>
      <c r="BW28">
        <f>Q29</f>
        <v>0</v>
      </c>
      <c r="BX28">
        <f>R29</f>
        <v>0</v>
      </c>
      <c r="BY28" s="139"/>
      <c r="BZ28" s="973" t="s">
        <v>502</v>
      </c>
      <c r="CA28" s="973"/>
      <c r="CB28" s="139"/>
      <c r="CC28" s="970"/>
      <c r="CD28" s="970"/>
      <c r="CR28" s="722"/>
    </row>
    <row r="29" spans="1:97" ht="26.7" customHeight="1" thickTop="1">
      <c r="AX29" s="284"/>
      <c r="BD29" s="284"/>
      <c r="BE29" s="284"/>
      <c r="BF29"/>
      <c r="BG29"/>
      <c r="BJ29" s="284"/>
      <c r="BP29" s="284"/>
      <c r="BY29" s="139"/>
      <c r="BZ29" s="970"/>
      <c r="CA29" s="970"/>
      <c r="CB29" s="139"/>
      <c r="CC29" s="970"/>
      <c r="CD29" s="970"/>
      <c r="CJ29" s="284"/>
      <c r="CM29" s="808"/>
    </row>
    <row r="30" spans="1:97" ht="26.7" customHeight="1">
      <c r="S30" s="235" t="s">
        <v>1589</v>
      </c>
      <c r="AX30" s="284"/>
      <c r="BD30" s="284"/>
      <c r="BE30" s="284"/>
      <c r="BF30"/>
      <c r="BG30"/>
      <c r="BJ30" s="284"/>
      <c r="BP30" s="284"/>
      <c r="BQ30" s="32"/>
      <c r="BR30" s="768"/>
      <c r="BS30" s="763"/>
      <c r="BY30" s="139"/>
      <c r="BZ30" s="970"/>
      <c r="CA30" s="970"/>
      <c r="CB30" s="139"/>
      <c r="CC30" s="970"/>
      <c r="CD30" s="970"/>
      <c r="CL30" s="284"/>
      <c r="CM30" s="284"/>
    </row>
    <row r="31" spans="1:97" ht="26.7" customHeight="1">
      <c r="AX31" s="284"/>
      <c r="BD31" s="284"/>
      <c r="BE31" s="284"/>
      <c r="BF31"/>
      <c r="BG31"/>
      <c r="BJ31" s="284"/>
      <c r="BP31" s="284"/>
      <c r="BY31" s="139"/>
      <c r="BZ31" s="970"/>
      <c r="CA31" s="970"/>
      <c r="CB31" s="139"/>
      <c r="CC31" s="970"/>
      <c r="CD31" s="970"/>
      <c r="CL31" s="284"/>
      <c r="CM31" s="284"/>
    </row>
    <row r="32" spans="1:97" ht="26.7" customHeight="1">
      <c r="AX32" s="284"/>
      <c r="BD32" s="284"/>
      <c r="BE32" s="284"/>
      <c r="BF32"/>
      <c r="BG32"/>
      <c r="BJ32" s="284"/>
      <c r="BP32" s="284"/>
      <c r="BY32" s="139"/>
      <c r="BZ32" s="970"/>
      <c r="CA32" s="970"/>
      <c r="CB32" s="139"/>
      <c r="CC32" s="970"/>
      <c r="CD32" s="970"/>
    </row>
    <row r="33" spans="1:82" ht="26.7" customHeight="1">
      <c r="AX33" s="284"/>
      <c r="BD33" s="284"/>
      <c r="BE33" s="284"/>
      <c r="BF33"/>
      <c r="BG33"/>
      <c r="BJ33" s="284"/>
      <c r="BP33" s="284"/>
      <c r="BY33" s="139"/>
      <c r="BZ33" s="970"/>
      <c r="CA33" s="970"/>
      <c r="CB33" s="139"/>
      <c r="CC33" s="970"/>
      <c r="CD33" s="970"/>
    </row>
    <row r="34" spans="1:82" ht="26.7" customHeight="1">
      <c r="A34" s="897"/>
      <c r="B34" s="897"/>
      <c r="C34" s="897"/>
      <c r="E34" s="14"/>
      <c r="G34" s="14"/>
      <c r="J34" s="14"/>
      <c r="L34" s="14"/>
      <c r="AX34" s="284"/>
      <c r="BD34" s="284"/>
      <c r="BE34" s="284"/>
      <c r="BF34"/>
      <c r="BG34"/>
      <c r="BJ34" s="284"/>
      <c r="BP34" s="284"/>
      <c r="BY34" s="139"/>
      <c r="BZ34" s="970"/>
      <c r="CA34" s="970"/>
      <c r="CB34" s="139"/>
      <c r="CC34" s="970"/>
      <c r="CD34" s="970"/>
    </row>
    <row r="35" spans="1:82" ht="26.7" customHeight="1">
      <c r="AX35" s="284"/>
      <c r="BD35" s="284"/>
      <c r="BE35" s="284"/>
      <c r="BF35"/>
      <c r="BG35"/>
      <c r="BJ35" s="284"/>
      <c r="BP35" s="284"/>
      <c r="BY35" s="139"/>
      <c r="BZ35" s="970"/>
      <c r="CA35" s="970"/>
      <c r="CB35" s="139"/>
      <c r="CC35" s="970"/>
      <c r="CD35" s="970"/>
    </row>
    <row r="36" spans="1:82" ht="26.7" customHeight="1" thickBot="1">
      <c r="AX36" s="284"/>
      <c r="BD36" s="284"/>
      <c r="BE36" s="284"/>
      <c r="BF36"/>
      <c r="BG36"/>
      <c r="BJ36" s="284"/>
      <c r="BP36" s="829"/>
      <c r="BY36" s="139"/>
      <c r="BZ36" s="970"/>
      <c r="CA36" s="970"/>
      <c r="CB36" s="139"/>
      <c r="CC36" s="970"/>
      <c r="CD36" s="970"/>
    </row>
    <row r="37" spans="1:82" ht="26.7" customHeight="1" thickTop="1">
      <c r="AX37" s="284"/>
      <c r="BD37" s="284"/>
      <c r="BE37" s="284"/>
      <c r="BF37"/>
      <c r="BG37"/>
      <c r="BJ37" s="284"/>
      <c r="BY37" s="139"/>
      <c r="BZ37" s="970"/>
      <c r="CA37" s="970"/>
      <c r="CB37" s="139"/>
      <c r="CC37" s="970"/>
      <c r="CD37" s="970"/>
    </row>
    <row r="38" spans="1:82" ht="26.7" customHeight="1">
      <c r="AX38" s="284"/>
      <c r="BD38" s="284"/>
      <c r="BE38" s="284"/>
      <c r="BF38"/>
      <c r="BG38"/>
      <c r="BJ38" s="284"/>
      <c r="BY38" s="139"/>
      <c r="BZ38" s="970"/>
      <c r="CA38" s="970"/>
      <c r="CB38" s="139"/>
      <c r="CC38" s="970"/>
      <c r="CD38" s="970"/>
    </row>
    <row r="39" spans="1:82" ht="26.7" customHeight="1">
      <c r="AX39" s="284"/>
      <c r="BD39" s="284"/>
      <c r="BE39" s="284"/>
      <c r="BF39"/>
      <c r="BG39"/>
      <c r="BJ39" s="284"/>
      <c r="BY39" s="139"/>
      <c r="BZ39" s="970"/>
      <c r="CA39" s="970"/>
      <c r="CB39" s="139"/>
      <c r="CC39" s="970"/>
      <c r="CD39" s="970"/>
    </row>
  </sheetData>
  <mergeCells count="86">
    <mergeCell ref="BZ38:CA38"/>
    <mergeCell ref="CC38:CD38"/>
    <mergeCell ref="BZ39:CA39"/>
    <mergeCell ref="CC39:CD39"/>
    <mergeCell ref="BZ35:CA35"/>
    <mergeCell ref="CC35:CD35"/>
    <mergeCell ref="BZ36:CA36"/>
    <mergeCell ref="CC36:CD36"/>
    <mergeCell ref="BZ37:CA37"/>
    <mergeCell ref="CC37:CD37"/>
    <mergeCell ref="BZ32:CA32"/>
    <mergeCell ref="CC32:CD32"/>
    <mergeCell ref="BZ33:CA33"/>
    <mergeCell ref="CC33:CD33"/>
    <mergeCell ref="BZ34:CA34"/>
    <mergeCell ref="CC34:CD34"/>
    <mergeCell ref="BZ29:CA29"/>
    <mergeCell ref="CC29:CD29"/>
    <mergeCell ref="BZ30:CA30"/>
    <mergeCell ref="CC30:CD30"/>
    <mergeCell ref="BZ31:CA31"/>
    <mergeCell ref="CC31:CD31"/>
    <mergeCell ref="BZ26:CA26"/>
    <mergeCell ref="CC26:CD26"/>
    <mergeCell ref="BZ27:CA27"/>
    <mergeCell ref="CC27:CD27"/>
    <mergeCell ref="BZ28:CA28"/>
    <mergeCell ref="CC28:CD28"/>
    <mergeCell ref="BZ23:CA23"/>
    <mergeCell ref="CC23:CD23"/>
    <mergeCell ref="BZ24:CA24"/>
    <mergeCell ref="CC24:CD24"/>
    <mergeCell ref="BZ25:CA25"/>
    <mergeCell ref="CC25:CD25"/>
    <mergeCell ref="BZ20:CA20"/>
    <mergeCell ref="CC20:CD20"/>
    <mergeCell ref="BZ21:CA21"/>
    <mergeCell ref="CC21:CD21"/>
    <mergeCell ref="BZ22:CA22"/>
    <mergeCell ref="CC22:CD22"/>
    <mergeCell ref="CC15:CD15"/>
    <mergeCell ref="CC16:CD16"/>
    <mergeCell ref="CC17:CD17"/>
    <mergeCell ref="CC18:CD18"/>
    <mergeCell ref="BZ19:CA19"/>
    <mergeCell ref="CC19:CD19"/>
    <mergeCell ref="CC5:CD5"/>
    <mergeCell ref="CC11:CD11"/>
    <mergeCell ref="CC12:CD12"/>
    <mergeCell ref="CC13:CD13"/>
    <mergeCell ref="CC14:CD14"/>
    <mergeCell ref="CC1:CD1"/>
    <mergeCell ref="BZ2:CA2"/>
    <mergeCell ref="CC2:CD2"/>
    <mergeCell ref="CC3:CD3"/>
    <mergeCell ref="CC4:CD4"/>
    <mergeCell ref="A34:C34"/>
    <mergeCell ref="K1:N1"/>
    <mergeCell ref="C1:C2"/>
    <mergeCell ref="D1:D2"/>
    <mergeCell ref="E1:E2"/>
    <mergeCell ref="F1:F2"/>
    <mergeCell ref="G1:J1"/>
    <mergeCell ref="K11:N11"/>
    <mergeCell ref="K13:N13"/>
    <mergeCell ref="K15:N15"/>
    <mergeCell ref="K17:N17"/>
    <mergeCell ref="K19:N28"/>
    <mergeCell ref="B1:B2"/>
    <mergeCell ref="K7:N7"/>
    <mergeCell ref="K9:N9"/>
    <mergeCell ref="AC2:AF2"/>
    <mergeCell ref="AN1:AQ1"/>
    <mergeCell ref="R1:R2"/>
    <mergeCell ref="W1:W2"/>
    <mergeCell ref="AB1:AB2"/>
    <mergeCell ref="AG1:AG2"/>
    <mergeCell ref="AM1:AM2"/>
    <mergeCell ref="AC1:AF1"/>
    <mergeCell ref="X1:AA1"/>
    <mergeCell ref="AI1:AL1"/>
    <mergeCell ref="AR1:AR2"/>
    <mergeCell ref="AX1:AX2"/>
    <mergeCell ref="BD1:BD2"/>
    <mergeCell ref="BJ1:BJ2"/>
    <mergeCell ref="BP1:BP2"/>
  </mergeCells>
  <printOptions gridLines="1"/>
  <pageMargins left="0.25" right="0.19" top="0.27" bottom="0.31" header="0.24" footer="0.05"/>
  <pageSetup orientation="portrait" r:id="rId1"/>
  <headerFooter>
    <oddFooter>&amp;L.....  &amp;P&amp;C&amp;F&amp;R&amp;A      ...</oddFooter>
  </headerFooter>
  <colBreaks count="13" manualBreakCount="13">
    <brk id="10" max="27" man="1"/>
    <brk id="14" max="27" man="1"/>
    <brk id="18" max="27" man="1"/>
    <brk id="23" max="27" man="1"/>
    <brk id="28" max="27" man="1"/>
    <brk id="34" max="27" man="1"/>
    <brk id="39" max="27" man="1"/>
    <brk id="44" max="27" man="1"/>
    <brk id="49" max="27" man="1"/>
    <brk id="55" max="27" man="1"/>
    <brk id="61" max="27" man="1"/>
    <brk id="67" max="27" man="1"/>
    <brk id="74" max="27"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C82AF-484F-4C6F-9E00-9E816FF8079B}">
  <sheetPr codeName="Sheet4"/>
  <dimension ref="A1:CW39"/>
  <sheetViews>
    <sheetView topLeftCell="A13" zoomScaleNormal="100" zoomScaleSheetLayoutView="94" workbookViewId="0"/>
  </sheetViews>
  <sheetFormatPr defaultColWidth="8" defaultRowHeight="26.7" customHeight="1"/>
  <cols>
    <col min="1" max="1" width="25.19921875" customWidth="1"/>
    <col min="2" max="5" width="7.19921875" customWidth="1"/>
    <col min="6" max="7" width="5.5" customWidth="1"/>
    <col min="8" max="9" width="7.19921875" customWidth="1"/>
    <col min="10" max="11" width="7.5" customWidth="1"/>
    <col min="12" max="15" width="8.69921875" bestFit="1" customWidth="1"/>
    <col min="16" max="16" width="17.19921875" customWidth="1"/>
    <col min="17" max="17" width="17.3984375" customWidth="1"/>
    <col min="18" max="18" width="17.09765625" customWidth="1"/>
    <col min="19" max="19" width="18.09765625" customWidth="1"/>
    <col min="20" max="20" width="8.69921875" style="271" customWidth="1"/>
    <col min="21" max="21" width="3.8984375" style="2" bestFit="1" customWidth="1"/>
    <col min="22" max="22" width="27.8984375" customWidth="1"/>
    <col min="23" max="23" width="8.09765625" style="346" customWidth="1"/>
    <col min="24" max="24" width="7.5" customWidth="1"/>
    <col min="25" max="25" width="3.8984375" bestFit="1" customWidth="1"/>
    <col min="26" max="26" width="14.69921875" customWidth="1"/>
    <col min="27" max="27" width="36.3984375" customWidth="1"/>
    <col min="28" max="28" width="7.8984375" style="796" customWidth="1"/>
    <col min="29" max="29" width="5.19921875" style="284" customWidth="1"/>
    <col min="30" max="30" width="3.8984375" bestFit="1" customWidth="1"/>
    <col min="31" max="31" width="25" bestFit="1" customWidth="1"/>
    <col min="32" max="32" width="24.5" bestFit="1" customWidth="1"/>
    <col min="33" max="33" width="7.69921875" customWidth="1"/>
    <col min="34" max="34" width="5.69921875" customWidth="1"/>
    <col min="35" max="35" width="3.8984375" bestFit="1" customWidth="1"/>
    <col min="36" max="36" width="23.5" customWidth="1"/>
    <col min="37" max="37" width="15.59765625" customWidth="1"/>
    <col min="38" max="38" width="7.69921875" customWidth="1"/>
    <col min="39" max="39" width="0.19921875" customWidth="1"/>
    <col min="40" max="40" width="5.69921875" customWidth="1"/>
    <col min="41" max="41" width="3.8984375" bestFit="1" customWidth="1"/>
    <col min="42" max="42" width="21.69921875" customWidth="1"/>
    <col min="43" max="43" width="26.69921875" customWidth="1"/>
    <col min="44" max="44" width="7.69921875" style="567" customWidth="1"/>
    <col min="45" max="45" width="5.19921875" customWidth="1"/>
    <col min="46" max="46" width="0.8984375" customWidth="1"/>
    <col min="47" max="47" width="29.59765625" customWidth="1"/>
    <col min="48" max="48" width="36.5" bestFit="1" customWidth="1"/>
    <col min="49" max="49" width="7.69921875" customWidth="1"/>
    <col min="50" max="50" width="7.69921875" style="284" customWidth="1"/>
    <col min="51" max="51" width="0.8984375" style="284" customWidth="1"/>
    <col min="52" max="52" width="11.09765625" customWidth="1"/>
    <col min="53" max="53" width="25" customWidth="1"/>
    <col min="54" max="54" width="18.59765625" bestFit="1" customWidth="1"/>
    <col min="55" max="55" width="9.8984375" customWidth="1"/>
    <col min="56" max="56" width="12" customWidth="1"/>
    <col min="57" max="57" width="0.8984375" style="284" customWidth="1"/>
    <col min="58" max="58" width="25" bestFit="1" customWidth="1"/>
    <col min="59" max="59" width="18.59765625" customWidth="1"/>
    <col min="60" max="60" width="8" customWidth="1"/>
    <col min="61" max="61" width="6.8984375" customWidth="1"/>
    <col min="62" max="62" width="0.8984375" customWidth="1"/>
    <col min="63" max="63" width="13.5" style="284" bestFit="1" customWidth="1"/>
    <col min="64" max="64" width="0.8984375" style="284" customWidth="1"/>
    <col min="65" max="65" width="18.59765625" bestFit="1" customWidth="1"/>
    <col min="66" max="66" width="7.69921875" customWidth="1"/>
    <col min="67" max="67" width="8.59765625" customWidth="1"/>
    <col min="68" max="68" width="0.8984375" customWidth="1"/>
    <col min="69" max="69" width="12" customWidth="1"/>
    <col min="70" max="70" width="25" bestFit="1" customWidth="1"/>
    <col min="71" max="71" width="0.8984375" customWidth="1"/>
    <col min="72" max="72" width="7.69921875" customWidth="1"/>
    <col min="73" max="73" width="9.09765625" customWidth="1"/>
    <col min="74" max="74" width="18.3984375" customWidth="1"/>
    <col min="75" max="75" width="9.8984375" customWidth="1"/>
    <col min="76" max="76" width="12" customWidth="1"/>
    <col min="77" max="77" width="7.3984375" customWidth="1"/>
    <col min="78" max="78" width="12.19921875" customWidth="1"/>
    <col min="79" max="79" width="20.5" customWidth="1"/>
    <col min="80" max="80" width="23.796875" bestFit="1" customWidth="1"/>
    <col min="81" max="81" width="16.69921875" customWidth="1"/>
    <col min="82" max="82" width="12" customWidth="1"/>
    <col min="83" max="83" width="23.69921875" bestFit="1" customWidth="1"/>
    <col min="84" max="84" width="12.19921875" customWidth="1"/>
    <col min="85" max="85" width="5.59765625" customWidth="1"/>
    <col min="86" max="86" width="0.8984375" customWidth="1"/>
    <col min="87" max="87" width="24.8984375" customWidth="1"/>
    <col min="88" max="88" width="34" customWidth="1"/>
    <col min="89" max="89" width="9.19921875" customWidth="1"/>
    <col min="90" max="90" width="7.69921875" customWidth="1"/>
    <col min="91" max="91" width="16.69921875" customWidth="1"/>
    <col min="92" max="92" width="12" customWidth="1"/>
    <col min="95" max="95" width="24.09765625" bestFit="1" customWidth="1"/>
    <col min="96" max="96" width="35.09765625" bestFit="1" customWidth="1"/>
  </cols>
  <sheetData>
    <row r="1" spans="1:101" ht="26.7" customHeight="1">
      <c r="A1" s="834" t="str">
        <f>'jobinfo(2)'!C51</f>
        <v>OH25 ANITA @GERTRUDE</v>
      </c>
      <c r="B1" s="914" t="str">
        <f>'jobinfo(2)'!C3</f>
        <v>Cleveland, OH 44105</v>
      </c>
      <c r="C1" s="914"/>
      <c r="D1" s="915" t="s">
        <v>477</v>
      </c>
      <c r="E1" s="915"/>
      <c r="F1" s="900" t="s">
        <v>190</v>
      </c>
      <c r="G1" s="900"/>
      <c r="H1" s="894" t="s">
        <v>478</v>
      </c>
      <c r="I1" s="894"/>
      <c r="J1" s="900" t="s">
        <v>479</v>
      </c>
      <c r="K1" s="900"/>
      <c r="L1" s="895" t="s">
        <v>480</v>
      </c>
      <c r="M1" s="895"/>
      <c r="N1" s="895"/>
      <c r="O1" s="895"/>
      <c r="P1" s="898" t="s">
        <v>481</v>
      </c>
      <c r="Q1" s="898"/>
      <c r="R1" s="898"/>
      <c r="S1" s="898"/>
      <c r="T1" s="804" t="s">
        <v>482</v>
      </c>
      <c r="V1" s="798" t="s">
        <v>483</v>
      </c>
      <c r="W1" s="893" t="s">
        <v>484</v>
      </c>
      <c r="X1" s="30" t="s">
        <v>485</v>
      </c>
      <c r="Y1" s="30"/>
      <c r="Z1" s="30"/>
      <c r="AA1" s="30"/>
      <c r="AB1" s="893" t="s">
        <v>484</v>
      </c>
      <c r="AC1" s="896" t="s">
        <v>486</v>
      </c>
      <c r="AD1" s="896"/>
      <c r="AE1" s="896"/>
      <c r="AF1" s="896"/>
      <c r="AG1" s="893" t="s">
        <v>484</v>
      </c>
      <c r="AH1" s="896" t="s">
        <v>486</v>
      </c>
      <c r="AI1" s="896"/>
      <c r="AJ1" s="896"/>
      <c r="AK1" s="896"/>
      <c r="AL1" s="893" t="s">
        <v>484</v>
      </c>
      <c r="AM1" s="30" t="s">
        <v>486</v>
      </c>
      <c r="AN1" s="896" t="s">
        <v>486</v>
      </c>
      <c r="AO1" s="896"/>
      <c r="AP1" s="896"/>
      <c r="AQ1" s="896"/>
      <c r="AR1" s="893" t="s">
        <v>484</v>
      </c>
      <c r="AS1" s="895" t="s">
        <v>1595</v>
      </c>
      <c r="AT1" s="895"/>
      <c r="AU1" s="895"/>
      <c r="AV1" s="895"/>
      <c r="AW1" s="893" t="s">
        <v>484</v>
      </c>
      <c r="AX1" s="763" t="s">
        <v>487</v>
      </c>
      <c r="AY1" s="763"/>
      <c r="AZ1" s="763"/>
      <c r="BA1" s="763"/>
      <c r="BB1" s="763"/>
      <c r="BC1" s="893" t="s">
        <v>484</v>
      </c>
      <c r="BD1" s="717" t="str">
        <f>AX1</f>
        <v xml:space="preserve">  ...  MC READINGS ..</v>
      </c>
      <c r="BE1" s="717"/>
      <c r="BF1" s="762"/>
      <c r="BG1" s="762"/>
      <c r="BH1" s="893" t="s">
        <v>484</v>
      </c>
      <c r="BI1" s="717" t="str">
        <f>AX1</f>
        <v xml:space="preserve">  ...  MC READINGS ..</v>
      </c>
      <c r="BJ1" s="717"/>
      <c r="BK1" s="762"/>
      <c r="BL1" s="762"/>
      <c r="BM1" s="762"/>
      <c r="BN1" s="893" t="s">
        <v>484</v>
      </c>
      <c r="BO1" s="717" t="str">
        <f>BD1</f>
        <v xml:space="preserve">  ...  MC READINGS ..</v>
      </c>
      <c r="BP1" s="717"/>
      <c r="BQ1" s="762"/>
      <c r="BR1" s="762"/>
      <c r="BS1" s="762"/>
      <c r="BT1" s="893" t="s">
        <v>484</v>
      </c>
      <c r="BU1" s="763" t="s">
        <v>481</v>
      </c>
      <c r="BV1" s="763"/>
      <c r="BW1" s="763"/>
      <c r="BX1" s="763"/>
      <c r="CB1" s="763"/>
      <c r="CC1" s="763"/>
      <c r="CD1" t="s">
        <v>488</v>
      </c>
      <c r="CF1" s="806"/>
      <c r="CH1" s="806"/>
      <c r="CI1" s="806"/>
      <c r="CW1" s="717"/>
    </row>
    <row r="2" spans="1:101" ht="26.7" customHeight="1">
      <c r="A2" s="835" t="str">
        <f>'jobinfo(2)'!C2</f>
        <v>6600 GERTRUDE</v>
      </c>
      <c r="B2" s="914"/>
      <c r="C2" s="914"/>
      <c r="D2" s="915"/>
      <c r="E2" s="915"/>
      <c r="F2" s="900"/>
      <c r="G2" s="900"/>
      <c r="H2" s="894"/>
      <c r="I2" s="894"/>
      <c r="J2" s="900"/>
      <c r="K2" s="900"/>
      <c r="L2" s="815" t="s">
        <v>489</v>
      </c>
      <c r="M2" s="728" t="s">
        <v>490</v>
      </c>
      <c r="N2" s="815" t="s">
        <v>491</v>
      </c>
      <c r="O2" s="728" t="s">
        <v>492</v>
      </c>
      <c r="P2" s="815" t="s">
        <v>489</v>
      </c>
      <c r="Q2" s="728" t="s">
        <v>490</v>
      </c>
      <c r="R2" s="815" t="s">
        <v>491</v>
      </c>
      <c r="S2" s="728" t="s">
        <v>492</v>
      </c>
      <c r="T2" s="717" t="s">
        <v>1590</v>
      </c>
      <c r="U2" s="814"/>
      <c r="W2" s="893"/>
      <c r="X2" s="830" t="str">
        <f>T2</f>
        <v xml:space="preserve"> = … ROOM OVERVIEW PICS ... DAY 1 …</v>
      </c>
      <c r="Y2" s="830"/>
      <c r="Z2" s="717"/>
      <c r="AA2" s="717"/>
      <c r="AB2" s="893"/>
      <c r="AC2" s="831" t="s">
        <v>1591</v>
      </c>
      <c r="AD2" s="729"/>
      <c r="AE2" s="730"/>
      <c r="AF2" s="717"/>
      <c r="AG2" s="893"/>
      <c r="AH2" s="894" t="s">
        <v>1593</v>
      </c>
      <c r="AI2" s="894"/>
      <c r="AJ2" s="894"/>
      <c r="AK2" s="894"/>
      <c r="AL2" s="893"/>
      <c r="AM2" s="718"/>
      <c r="AN2" s="732" t="s">
        <v>493</v>
      </c>
      <c r="AO2" s="732"/>
      <c r="AP2" s="732"/>
      <c r="AQ2" s="733" t="str">
        <f>H1</f>
        <v>PPR</v>
      </c>
      <c r="AR2" s="893"/>
      <c r="AS2" s="729" t="str">
        <f>J1</f>
        <v>MIT</v>
      </c>
      <c r="AT2" s="729"/>
      <c r="AU2" s="254"/>
      <c r="AV2" s="254"/>
      <c r="AW2" s="893"/>
      <c r="AX2" s="764" t="s">
        <v>494</v>
      </c>
      <c r="AY2" s="764"/>
      <c r="AZ2" s="815"/>
      <c r="BA2" s="815"/>
      <c r="BB2" s="815"/>
      <c r="BC2" s="893"/>
      <c r="BD2" s="764" t="s">
        <v>495</v>
      </c>
      <c r="BE2" s="764"/>
      <c r="BF2" s="815"/>
      <c r="BG2" s="815"/>
      <c r="BH2" s="893"/>
      <c r="BI2" s="764" t="s">
        <v>496</v>
      </c>
      <c r="BJ2" s="764"/>
      <c r="BK2" s="815"/>
      <c r="BL2" s="815"/>
      <c r="BM2" s="815"/>
      <c r="BN2" s="893"/>
      <c r="BO2" s="764" t="s">
        <v>497</v>
      </c>
      <c r="BP2" s="764"/>
      <c r="BQ2" s="815"/>
      <c r="BR2" s="815"/>
      <c r="BS2" s="815"/>
      <c r="BT2" s="893"/>
      <c r="BU2" s="764" t="s">
        <v>498</v>
      </c>
      <c r="BV2" s="764"/>
      <c r="BW2" s="815"/>
      <c r="BX2" s="815"/>
      <c r="CB2" t="s">
        <v>499</v>
      </c>
      <c r="CC2" s="815"/>
      <c r="CD2" s="139" t="s">
        <v>500</v>
      </c>
      <c r="CE2" s="139"/>
      <c r="CG2" s="807" t="s">
        <v>501</v>
      </c>
      <c r="CH2" s="806"/>
      <c r="CI2" s="806"/>
      <c r="CW2" s="717"/>
    </row>
    <row r="3" spans="1:101" ht="26.7" customHeight="1" thickBot="1">
      <c r="A3" s="567" t="str">
        <f>V3</f>
        <v xml:space="preserve">Living Room, </v>
      </c>
      <c r="B3" s="636">
        <f t="shared" ref="B3:O3" si="0">B4-1</f>
        <v>100</v>
      </c>
      <c r="C3" s="636"/>
      <c r="D3" s="841">
        <f t="shared" si="0"/>
        <v>200</v>
      </c>
      <c r="E3" s="723"/>
      <c r="F3" s="841">
        <f t="shared" si="0"/>
        <v>300</v>
      </c>
      <c r="G3" s="723"/>
      <c r="H3" s="841">
        <f t="shared" si="0"/>
        <v>400</v>
      </c>
      <c r="I3" s="723"/>
      <c r="J3" s="841">
        <f t="shared" si="0"/>
        <v>800</v>
      </c>
      <c r="K3" s="723"/>
      <c r="L3" s="723">
        <f t="shared" si="0"/>
        <v>6100.1</v>
      </c>
      <c r="M3" s="723">
        <f t="shared" si="0"/>
        <v>6200.2</v>
      </c>
      <c r="N3" s="723">
        <f t="shared" si="0"/>
        <v>6300.3</v>
      </c>
      <c r="O3" s="723">
        <f t="shared" si="0"/>
        <v>6400.4</v>
      </c>
      <c r="T3" s="636">
        <f>T4-1</f>
        <v>100</v>
      </c>
      <c r="U3" s="226" t="s">
        <v>1586</v>
      </c>
      <c r="V3" s="810" t="s">
        <v>514</v>
      </c>
      <c r="W3" s="721" t="s">
        <v>504</v>
      </c>
      <c r="X3" s="636">
        <f>T3</f>
        <v>100</v>
      </c>
      <c r="Y3" s="226" t="str">
        <f>U3</f>
        <v>….</v>
      </c>
      <c r="Z3" s="832" t="str">
        <f>X2</f>
        <v xml:space="preserve"> = … ROOM OVERVIEW PICS ... DAY 1 …</v>
      </c>
      <c r="AA3" s="721"/>
      <c r="AB3" s="721" t="s">
        <v>513</v>
      </c>
      <c r="AC3" s="684">
        <f t="shared" ref="AC3:AC28" si="1">D3</f>
        <v>200</v>
      </c>
      <c r="AD3" s="226" t="str">
        <f>Y3</f>
        <v>….</v>
      </c>
      <c r="AE3" s="832" t="str">
        <f>AC2</f>
        <v>….. SOURCE of  LOSS …..</v>
      </c>
      <c r="AF3" s="721" t="s">
        <v>1592</v>
      </c>
      <c r="AG3" s="721" t="s">
        <v>513</v>
      </c>
      <c r="AH3" s="684">
        <f t="shared" ref="AH3:AH28" si="2">F3</f>
        <v>300</v>
      </c>
      <c r="AI3" s="226" t="str">
        <f>AD3</f>
        <v>….</v>
      </c>
      <c r="AJ3" s="833" t="str">
        <f>AH2</f>
        <v>…..  C.P.S.  …...</v>
      </c>
      <c r="AK3" s="721" t="s">
        <v>1594</v>
      </c>
      <c r="AL3" s="721" t="s">
        <v>513</v>
      </c>
      <c r="AN3" s="684">
        <f t="shared" ref="AN3:AN28" si="3">H3</f>
        <v>400</v>
      </c>
      <c r="AO3" s="226" t="str">
        <f>AI3</f>
        <v>….</v>
      </c>
      <c r="AP3" t="str">
        <f>AN2</f>
        <v>NON SALVAGEABLE ITEMS</v>
      </c>
      <c r="AQ3" s="721" t="s">
        <v>505</v>
      </c>
      <c r="AS3" s="684">
        <f t="shared" ref="AS3:AS28" si="4">J3</f>
        <v>800</v>
      </c>
      <c r="AT3" s="226" t="s">
        <v>502</v>
      </c>
      <c r="AU3" s="735" t="s">
        <v>506</v>
      </c>
      <c r="AW3" s="139" t="s">
        <v>505</v>
      </c>
      <c r="AX3" s="765">
        <f>AX4-0.1</f>
        <v>6101</v>
      </c>
      <c r="AY3" s="226" t="s">
        <v>502</v>
      </c>
      <c r="AZ3" t="str">
        <f>AX2</f>
        <v>.. DAY 1 …</v>
      </c>
      <c r="BA3" t="s">
        <v>507</v>
      </c>
      <c r="BB3" s="721" t="s">
        <v>508</v>
      </c>
      <c r="BC3" s="188" t="str">
        <f>AX2</f>
        <v>.. DAY 1 …</v>
      </c>
      <c r="BD3" s="765">
        <f>BD4-0.2</f>
        <v>6201</v>
      </c>
      <c r="BE3" s="226" t="s">
        <v>502</v>
      </c>
      <c r="BF3" t="s">
        <v>507</v>
      </c>
      <c r="BG3" s="721" t="s">
        <v>508</v>
      </c>
      <c r="BH3" s="188" t="str">
        <f>BD2</f>
        <v xml:space="preserve">….. DAY 2 ….. </v>
      </c>
      <c r="BI3" s="765">
        <f>BI4-0.3</f>
        <v>6301</v>
      </c>
      <c r="BJ3" s="226" t="s">
        <v>502</v>
      </c>
      <c r="BK3" t="str">
        <f>BI2</f>
        <v xml:space="preserve">….. DAY 3 ….. </v>
      </c>
      <c r="BL3" t="s">
        <v>507</v>
      </c>
      <c r="BM3" s="721" t="s">
        <v>508</v>
      </c>
      <c r="BN3" s="188" t="str">
        <f>BI2</f>
        <v xml:space="preserve">….. DAY 3 ….. </v>
      </c>
      <c r="BO3" s="765">
        <f>BO4-0.4</f>
        <v>6401</v>
      </c>
      <c r="BP3" s="226" t="s">
        <v>502</v>
      </c>
      <c r="BQ3" t="str">
        <f>BO2</f>
        <v xml:space="preserve">….. DAY 4 ….. </v>
      </c>
      <c r="BR3" t="s">
        <v>507</v>
      </c>
      <c r="BS3" s="721" t="s">
        <v>508</v>
      </c>
      <c r="BT3" s="188" t="str">
        <f>BO2</f>
        <v xml:space="preserve">….. DAY 4 ….. </v>
      </c>
      <c r="BU3" s="827">
        <f>BU5-0.1</f>
        <v>7099.9</v>
      </c>
      <c r="BV3" s="769" t="s">
        <v>509</v>
      </c>
      <c r="BW3" s="2" t="s">
        <v>510</v>
      </c>
      <c r="BX3" s="731"/>
      <c r="CB3" t="str">
        <f t="shared" ref="CB3:CB28" si="5">V4</f>
        <v xml:space="preserve">Living Room, </v>
      </c>
      <c r="CC3" t="str">
        <f t="shared" ref="CC3:CC28" si="6">W4</f>
        <v>LOS</v>
      </c>
      <c r="CD3" s="188">
        <v>552</v>
      </c>
      <c r="CE3" s="226" t="s">
        <v>502</v>
      </c>
      <c r="CF3" s="465" t="s">
        <v>511</v>
      </c>
      <c r="CG3" s="139" t="s">
        <v>512</v>
      </c>
      <c r="CH3" s="721" t="s">
        <v>513</v>
      </c>
      <c r="CI3" s="721" t="s">
        <v>513</v>
      </c>
      <c r="CW3" s="720"/>
    </row>
    <row r="4" spans="1:101" ht="26.7" customHeight="1" thickTop="1" thickBot="1">
      <c r="A4" t="str">
        <f>V4</f>
        <v xml:space="preserve">Living Room, </v>
      </c>
      <c r="B4" s="636">
        <f t="shared" ref="B4:B28" si="7">T4</f>
        <v>101</v>
      </c>
      <c r="C4" s="809"/>
      <c r="D4" s="723">
        <v>201</v>
      </c>
      <c r="E4" s="723"/>
      <c r="F4" s="723">
        <v>301</v>
      </c>
      <c r="G4" s="723"/>
      <c r="H4" s="723">
        <v>401</v>
      </c>
      <c r="I4" s="723"/>
      <c r="J4" s="723">
        <v>801</v>
      </c>
      <c r="K4" s="723"/>
      <c r="L4" s="723">
        <v>6101.1</v>
      </c>
      <c r="M4" s="723">
        <v>6201.2</v>
      </c>
      <c r="N4" s="723">
        <v>6301.3</v>
      </c>
      <c r="O4" s="723">
        <v>6401.4</v>
      </c>
      <c r="T4" s="636">
        <v>101</v>
      </c>
      <c r="U4" s="226" t="s">
        <v>1586</v>
      </c>
      <c r="V4" s="810" t="str">
        <f>'ROOMS#'!Q4</f>
        <v xml:space="preserve">Living Room, </v>
      </c>
      <c r="W4" s="1" t="s">
        <v>515</v>
      </c>
      <c r="X4" s="636">
        <f t="shared" ref="X4:Z28" si="8">T4</f>
        <v>101</v>
      </c>
      <c r="Y4" s="226" t="str">
        <f t="shared" si="8"/>
        <v>….</v>
      </c>
      <c r="Z4" s="734" t="str">
        <f t="shared" si="8"/>
        <v xml:space="preserve">Living Room, </v>
      </c>
      <c r="AA4" s="832" t="str">
        <f t="shared" ref="AA4:AA28" si="9">$X$2</f>
        <v xml:space="preserve"> = … ROOM OVERVIEW PICS ... DAY 1 …</v>
      </c>
      <c r="AB4" s="797" t="str">
        <f>$W$4</f>
        <v>LOS</v>
      </c>
      <c r="AC4" s="684">
        <f t="shared" si="1"/>
        <v>201</v>
      </c>
      <c r="AD4" s="226" t="str">
        <f t="shared" ref="AD4:AE28" si="10">Y4</f>
        <v>….</v>
      </c>
      <c r="AE4" s="684" t="str">
        <f t="shared" si="10"/>
        <v xml:space="preserve">Living Room, </v>
      </c>
      <c r="AF4" s="832" t="str">
        <f t="shared" ref="AF4:AF28" si="11">$AC$2</f>
        <v>….. SOURCE of  LOSS …..</v>
      </c>
      <c r="AG4" s="797" t="str">
        <f>$W$4</f>
        <v>LOS</v>
      </c>
      <c r="AH4" s="684">
        <f t="shared" si="2"/>
        <v>301</v>
      </c>
      <c r="AI4" s="226" t="str">
        <f t="shared" ref="AI4:AJ28" si="12">AD4</f>
        <v>….</v>
      </c>
      <c r="AJ4" s="684" t="str">
        <f>AE4</f>
        <v xml:space="preserve">Living Room, </v>
      </c>
      <c r="AK4" s="684" t="str">
        <f t="shared" ref="AK4:AK28" si="13">$AH$2</f>
        <v>…..  C.P.S.  …...</v>
      </c>
      <c r="AL4" s="797" t="str">
        <f>$W$4</f>
        <v>LOS</v>
      </c>
      <c r="AM4" s="724"/>
      <c r="AN4" s="684">
        <f t="shared" si="3"/>
        <v>401</v>
      </c>
      <c r="AO4" s="226" t="str">
        <f t="shared" ref="AO4:AP28" si="14">AI4</f>
        <v>….</v>
      </c>
      <c r="AP4" s="684" t="str">
        <f>AJ4</f>
        <v xml:space="preserve">Living Room, </v>
      </c>
      <c r="AQ4" s="684" t="str">
        <f t="shared" ref="AQ4:AQ28" si="15">$AN$2</f>
        <v>NON SALVAGEABLE ITEMS</v>
      </c>
      <c r="AR4" s="797" t="str">
        <f>$W$4</f>
        <v>LOS</v>
      </c>
      <c r="AS4" s="684">
        <f t="shared" si="4"/>
        <v>801</v>
      </c>
      <c r="AT4" s="226" t="s">
        <v>502</v>
      </c>
      <c r="AU4" s="684" t="str">
        <f>AP4</f>
        <v xml:space="preserve">Living Room, </v>
      </c>
      <c r="AV4" s="734" t="str">
        <f>AS1</f>
        <v>… MITIGATION  EQUIPMENT &amp; W.I.P . ...</v>
      </c>
      <c r="AW4" s="797" t="str">
        <f>$W$4</f>
        <v>LOS</v>
      </c>
      <c r="AX4" s="284">
        <f t="shared" ref="AX4:AX28" si="16">L4</f>
        <v>6101.1</v>
      </c>
      <c r="AY4" s="226" t="s">
        <v>502</v>
      </c>
      <c r="AZ4" t="str">
        <f>AX2</f>
        <v>.. DAY 1 …</v>
      </c>
      <c r="BA4" s="684" t="str">
        <f t="shared" ref="BA4:BA28" si="17">AU4</f>
        <v xml:space="preserve">Living Room, </v>
      </c>
      <c r="BB4" t="str">
        <f>AX1</f>
        <v xml:space="preserve">  ...  MC READINGS ..</v>
      </c>
      <c r="BC4" s="797" t="str">
        <f>$W$4</f>
        <v>LOS</v>
      </c>
      <c r="BD4" s="284">
        <f t="shared" ref="BD4:BD28" si="18">M4</f>
        <v>6201.2</v>
      </c>
      <c r="BE4" s="226" t="s">
        <v>502</v>
      </c>
      <c r="BF4" s="684" t="str">
        <f t="shared" ref="BF4:BF28" si="19">BA4</f>
        <v xml:space="preserve">Living Room, </v>
      </c>
      <c r="BG4" t="str">
        <f>BD1</f>
        <v xml:space="preserve">  ...  MC READINGS ..</v>
      </c>
      <c r="BH4" s="797" t="str">
        <f>$W$4</f>
        <v>LOS</v>
      </c>
      <c r="BI4" s="284">
        <f t="shared" ref="BI4:BI28" si="20">N4</f>
        <v>6301.3</v>
      </c>
      <c r="BJ4" s="226" t="s">
        <v>502</v>
      </c>
      <c r="BK4" t="str">
        <f>BK3</f>
        <v xml:space="preserve">….. DAY 3 ….. </v>
      </c>
      <c r="BL4" s="684" t="str">
        <f t="shared" ref="BL4:BL28" si="21">BF4</f>
        <v xml:space="preserve">Living Room, </v>
      </c>
      <c r="BM4" t="str">
        <f>BI1</f>
        <v xml:space="preserve">  ...  MC READINGS ..</v>
      </c>
      <c r="BN4" s="797" t="str">
        <f>$W$4</f>
        <v>LOS</v>
      </c>
      <c r="BO4" s="284">
        <f t="shared" ref="BO4:BO28" si="22">O4</f>
        <v>6401.4</v>
      </c>
      <c r="BP4" s="226" t="s">
        <v>502</v>
      </c>
      <c r="BQ4" t="str">
        <f>BQ3</f>
        <v xml:space="preserve">….. DAY 4 ….. </v>
      </c>
      <c r="BR4" s="684" t="str">
        <f t="shared" ref="BR4:BR28" si="23">BL4</f>
        <v xml:space="preserve">Living Room, </v>
      </c>
      <c r="BS4" t="str">
        <f>BO1</f>
        <v xml:space="preserve">  ...  MC READINGS ..</v>
      </c>
      <c r="BT4" s="797" t="str">
        <f>$W$4</f>
        <v>LOS</v>
      </c>
      <c r="BU4" s="766">
        <v>7100</v>
      </c>
      <c r="BV4" s="766" t="str">
        <f>BU2</f>
        <v xml:space="preserve">….. DAY 1 ….. </v>
      </c>
      <c r="BW4" s="763" t="s">
        <v>1585</v>
      </c>
      <c r="BX4" s="767"/>
      <c r="CB4" t="str">
        <f t="shared" si="5"/>
        <v>GUEST CLOSET</v>
      </c>
      <c r="CC4" t="str">
        <f t="shared" si="6"/>
        <v>LOS</v>
      </c>
      <c r="CD4" s="188">
        <v>553</v>
      </c>
      <c r="CE4" s="226" t="s">
        <v>502</v>
      </c>
      <c r="CF4" s="465" t="s">
        <v>516</v>
      </c>
      <c r="CG4" s="139" t="s">
        <v>517</v>
      </c>
      <c r="CW4" s="722"/>
    </row>
    <row r="5" spans="1:101" ht="26.7" customHeight="1" thickTop="1" thickBot="1">
      <c r="A5" s="836" t="str">
        <f t="shared" ref="A5:A28" si="24">V5</f>
        <v>GUEST CLOSET</v>
      </c>
      <c r="B5" s="636">
        <f t="shared" si="7"/>
        <v>102</v>
      </c>
      <c r="C5" s="636"/>
      <c r="D5" s="726">
        <f t="shared" ref="D5:H20" si="25">D4+1</f>
        <v>202</v>
      </c>
      <c r="E5" s="723"/>
      <c r="F5" s="726">
        <f t="shared" si="25"/>
        <v>302</v>
      </c>
      <c r="G5" s="726"/>
      <c r="H5" s="726">
        <f t="shared" si="25"/>
        <v>402</v>
      </c>
      <c r="I5" s="723"/>
      <c r="J5" s="726">
        <v>802</v>
      </c>
      <c r="K5" s="723"/>
      <c r="L5" s="726">
        <f t="shared" ref="L5:O20" si="26">L4+1</f>
        <v>6102.1</v>
      </c>
      <c r="M5" s="726">
        <f t="shared" si="26"/>
        <v>6202.2</v>
      </c>
      <c r="N5" s="726">
        <f t="shared" si="26"/>
        <v>6302.3</v>
      </c>
      <c r="O5" s="726">
        <f t="shared" si="26"/>
        <v>6402.4</v>
      </c>
      <c r="P5" t="s">
        <v>510</v>
      </c>
      <c r="T5" s="636">
        <v>102</v>
      </c>
      <c r="U5" s="226" t="s">
        <v>1586</v>
      </c>
      <c r="V5" s="810" t="str">
        <f>'ROOMS#'!Q5</f>
        <v>GUEST CLOSET</v>
      </c>
      <c r="W5" s="1" t="s">
        <v>515</v>
      </c>
      <c r="X5" s="636">
        <f t="shared" si="8"/>
        <v>102</v>
      </c>
      <c r="Y5" s="226" t="str">
        <f t="shared" si="8"/>
        <v>….</v>
      </c>
      <c r="Z5" s="684" t="str">
        <f t="shared" si="8"/>
        <v>GUEST CLOSET</v>
      </c>
      <c r="AA5" s="684" t="str">
        <f t="shared" si="9"/>
        <v xml:space="preserve"> = … ROOM OVERVIEW PICS ... DAY 1 …</v>
      </c>
      <c r="AB5" s="797" t="str">
        <f>$W$5</f>
        <v>LOS</v>
      </c>
      <c r="AC5" s="734">
        <f t="shared" si="1"/>
        <v>202</v>
      </c>
      <c r="AD5" s="226" t="str">
        <f t="shared" si="10"/>
        <v>….</v>
      </c>
      <c r="AE5" s="684" t="str">
        <f t="shared" si="10"/>
        <v>GUEST CLOSET</v>
      </c>
      <c r="AF5" s="684" t="str">
        <f t="shared" si="11"/>
        <v>….. SOURCE of  LOSS …..</v>
      </c>
      <c r="AG5" s="797" t="str">
        <f>$W$5</f>
        <v>LOS</v>
      </c>
      <c r="AH5" s="684">
        <f t="shared" si="2"/>
        <v>302</v>
      </c>
      <c r="AI5" s="226" t="str">
        <f t="shared" si="12"/>
        <v>….</v>
      </c>
      <c r="AJ5" s="684" t="str">
        <f t="shared" si="12"/>
        <v>GUEST CLOSET</v>
      </c>
      <c r="AK5" s="684" t="str">
        <f t="shared" si="13"/>
        <v>…..  C.P.S.  …...</v>
      </c>
      <c r="AL5" s="797" t="str">
        <f>$W$5</f>
        <v>LOS</v>
      </c>
      <c r="AM5" s="567"/>
      <c r="AN5" s="684">
        <f t="shared" si="3"/>
        <v>402</v>
      </c>
      <c r="AO5" s="226" t="str">
        <f t="shared" si="14"/>
        <v>….</v>
      </c>
      <c r="AP5" s="684" t="str">
        <f>AJ5</f>
        <v>GUEST CLOSET</v>
      </c>
      <c r="AQ5" s="684" t="str">
        <f t="shared" si="15"/>
        <v>NON SALVAGEABLE ITEMS</v>
      </c>
      <c r="AR5" s="797" t="str">
        <f>$W$5</f>
        <v>LOS</v>
      </c>
      <c r="AS5" s="684">
        <f t="shared" si="4"/>
        <v>802</v>
      </c>
      <c r="AT5" s="226" t="s">
        <v>502</v>
      </c>
      <c r="AU5" s="684" t="str">
        <f t="shared" ref="AU5:AU28" si="27">AP5</f>
        <v>GUEST CLOSET</v>
      </c>
      <c r="AV5" s="734" t="str">
        <f t="shared" ref="AV5:AV28" si="28">AV4</f>
        <v>… MITIGATION  EQUIPMENT &amp; W.I.P . ...</v>
      </c>
      <c r="AW5" s="797" t="str">
        <f>$W$5</f>
        <v>LOS</v>
      </c>
      <c r="AX5" s="284">
        <f t="shared" si="16"/>
        <v>6102.1</v>
      </c>
      <c r="AY5" s="226" t="s">
        <v>502</v>
      </c>
      <c r="AZ5" t="str">
        <f>AZ4</f>
        <v>.. DAY 1 …</v>
      </c>
      <c r="BA5" s="684" t="str">
        <f t="shared" si="17"/>
        <v>GUEST CLOSET</v>
      </c>
      <c r="BB5" t="str">
        <f>BB4</f>
        <v xml:space="preserve">  ...  MC READINGS ..</v>
      </c>
      <c r="BC5" s="797" t="str">
        <f>$W$5</f>
        <v>LOS</v>
      </c>
      <c r="BD5" s="284">
        <f t="shared" si="18"/>
        <v>6202.2</v>
      </c>
      <c r="BE5" s="226" t="s">
        <v>502</v>
      </c>
      <c r="BF5" s="684" t="str">
        <f t="shared" si="19"/>
        <v>GUEST CLOSET</v>
      </c>
      <c r="BG5" t="str">
        <f>BG4</f>
        <v xml:space="preserve">  ...  MC READINGS ..</v>
      </c>
      <c r="BH5" s="797" t="str">
        <f>$W$5</f>
        <v>LOS</v>
      </c>
      <c r="BI5" s="284">
        <f t="shared" si="20"/>
        <v>6302.3</v>
      </c>
      <c r="BJ5" s="226" t="s">
        <v>502</v>
      </c>
      <c r="BK5" t="str">
        <f t="shared" ref="BK5:BK28" si="29">BK4</f>
        <v xml:space="preserve">….. DAY 3 ….. </v>
      </c>
      <c r="BL5" s="684" t="str">
        <f t="shared" si="21"/>
        <v>GUEST CLOSET</v>
      </c>
      <c r="BM5" t="str">
        <f>BM4</f>
        <v xml:space="preserve">  ...  MC READINGS ..</v>
      </c>
      <c r="BN5" s="797" t="str">
        <f>$W$5</f>
        <v>LOS</v>
      </c>
      <c r="BO5" s="284">
        <f t="shared" si="22"/>
        <v>6402.4</v>
      </c>
      <c r="BP5" s="226" t="s">
        <v>502</v>
      </c>
      <c r="BQ5" t="str">
        <f>BQ4</f>
        <v xml:space="preserve">….. DAY 4 ….. </v>
      </c>
      <c r="BR5" s="684" t="str">
        <f t="shared" si="23"/>
        <v>GUEST CLOSET</v>
      </c>
      <c r="BS5" t="str">
        <f>BS4</f>
        <v xml:space="preserve">  ...  MC READINGS ..</v>
      </c>
      <c r="BT5" s="797" t="str">
        <f>$W$5</f>
        <v>LOS</v>
      </c>
      <c r="BU5" s="766">
        <v>7100</v>
      </c>
      <c r="BV5" s="723" t="str">
        <f>BU2</f>
        <v xml:space="preserve">….. DAY 1 ….. </v>
      </c>
      <c r="BW5" s="767" t="s">
        <v>518</v>
      </c>
      <c r="BX5" s="767"/>
      <c r="CB5" t="str">
        <f t="shared" si="5"/>
        <v xml:space="preserve">Dining Room, </v>
      </c>
      <c r="CC5" t="str">
        <f t="shared" si="6"/>
        <v>LOS</v>
      </c>
      <c r="CD5" s="188">
        <v>554</v>
      </c>
      <c r="CE5" s="226" t="s">
        <v>502</v>
      </c>
      <c r="CF5" s="465" t="s">
        <v>519</v>
      </c>
      <c r="CG5" s="139" t="s">
        <v>520</v>
      </c>
      <c r="CW5" s="725"/>
    </row>
    <row r="6" spans="1:101" ht="26.7" customHeight="1" thickTop="1" thickBot="1">
      <c r="A6" t="str">
        <f t="shared" si="24"/>
        <v xml:space="preserve">Dining Room, </v>
      </c>
      <c r="B6" s="636">
        <f t="shared" si="7"/>
        <v>103</v>
      </c>
      <c r="C6" s="809"/>
      <c r="D6" s="723">
        <f t="shared" si="25"/>
        <v>203</v>
      </c>
      <c r="E6" s="723"/>
      <c r="F6" s="723">
        <f t="shared" si="25"/>
        <v>303</v>
      </c>
      <c r="G6" s="723"/>
      <c r="H6" s="723">
        <f t="shared" si="25"/>
        <v>403</v>
      </c>
      <c r="I6" s="723"/>
      <c r="J6" s="723">
        <v>803</v>
      </c>
      <c r="K6" s="723"/>
      <c r="L6" s="723">
        <f t="shared" si="26"/>
        <v>6103.1</v>
      </c>
      <c r="M6" s="723">
        <f t="shared" si="26"/>
        <v>6203.2</v>
      </c>
      <c r="N6" s="723">
        <f t="shared" si="26"/>
        <v>6303.3</v>
      </c>
      <c r="O6" s="723">
        <f t="shared" si="26"/>
        <v>6403.4</v>
      </c>
      <c r="P6" s="731">
        <f>P8-0.1</f>
        <v>7100</v>
      </c>
      <c r="Q6" s="731">
        <f>Q8-0.1</f>
        <v>7200.0999999999995</v>
      </c>
      <c r="T6" s="636">
        <v>103</v>
      </c>
      <c r="U6" s="226" t="s">
        <v>1586</v>
      </c>
      <c r="V6" s="810" t="str">
        <f>'ROOMS#'!Q6</f>
        <v xml:space="preserve">Dining Room, </v>
      </c>
      <c r="W6" s="1" t="s">
        <v>515</v>
      </c>
      <c r="X6" s="636">
        <f t="shared" si="8"/>
        <v>103</v>
      </c>
      <c r="Y6" s="226" t="str">
        <f t="shared" si="8"/>
        <v>….</v>
      </c>
      <c r="Z6" s="684" t="str">
        <f t="shared" si="8"/>
        <v xml:space="preserve">Dining Room, </v>
      </c>
      <c r="AA6" s="684" t="str">
        <f t="shared" si="9"/>
        <v xml:space="preserve"> = … ROOM OVERVIEW PICS ... DAY 1 …</v>
      </c>
      <c r="AB6" s="797" t="str">
        <f>$W$6</f>
        <v>LOS</v>
      </c>
      <c r="AC6" s="734">
        <f t="shared" si="1"/>
        <v>203</v>
      </c>
      <c r="AD6" s="226" t="str">
        <f t="shared" si="10"/>
        <v>….</v>
      </c>
      <c r="AE6" s="684" t="str">
        <f t="shared" si="10"/>
        <v xml:space="preserve">Dining Room, </v>
      </c>
      <c r="AF6" s="684" t="str">
        <f t="shared" si="11"/>
        <v>….. SOURCE of  LOSS …..</v>
      </c>
      <c r="AG6" s="797" t="str">
        <f>$W$6</f>
        <v>LOS</v>
      </c>
      <c r="AH6" s="684">
        <f t="shared" si="2"/>
        <v>303</v>
      </c>
      <c r="AI6" s="226" t="str">
        <f t="shared" si="12"/>
        <v>….</v>
      </c>
      <c r="AJ6" s="684" t="str">
        <f t="shared" si="12"/>
        <v xml:space="preserve">Dining Room, </v>
      </c>
      <c r="AK6" s="684" t="str">
        <f t="shared" si="13"/>
        <v>…..  C.P.S.  …...</v>
      </c>
      <c r="AL6" s="797" t="str">
        <f>$W$6</f>
        <v>LOS</v>
      </c>
      <c r="AM6" s="567"/>
      <c r="AN6" s="684">
        <f t="shared" si="3"/>
        <v>403</v>
      </c>
      <c r="AO6" s="226" t="str">
        <f t="shared" si="14"/>
        <v>….</v>
      </c>
      <c r="AP6" s="684" t="str">
        <f t="shared" si="14"/>
        <v xml:space="preserve">Dining Room, </v>
      </c>
      <c r="AQ6" s="684" t="str">
        <f t="shared" si="15"/>
        <v>NON SALVAGEABLE ITEMS</v>
      </c>
      <c r="AR6" s="797" t="str">
        <f>$W$6</f>
        <v>LOS</v>
      </c>
      <c r="AS6" s="684">
        <f t="shared" si="4"/>
        <v>803</v>
      </c>
      <c r="AT6" s="226" t="s">
        <v>502</v>
      </c>
      <c r="AU6" s="684" t="str">
        <f t="shared" si="27"/>
        <v xml:space="preserve">Dining Room, </v>
      </c>
      <c r="AV6" s="734" t="str">
        <f t="shared" si="28"/>
        <v>… MITIGATION  EQUIPMENT &amp; W.I.P . ...</v>
      </c>
      <c r="AW6" s="797" t="str">
        <f>$W$6</f>
        <v>LOS</v>
      </c>
      <c r="AX6" s="284">
        <f t="shared" si="16"/>
        <v>6103.1</v>
      </c>
      <c r="AY6" s="226" t="s">
        <v>502</v>
      </c>
      <c r="AZ6" t="str">
        <f t="shared" ref="AZ6:AZ28" si="30">AZ5</f>
        <v>.. DAY 1 …</v>
      </c>
      <c r="BA6" s="684" t="str">
        <f t="shared" si="17"/>
        <v xml:space="preserve">Dining Room, </v>
      </c>
      <c r="BB6" t="str">
        <f t="shared" ref="BB6:BB28" si="31">BB5</f>
        <v xml:space="preserve">  ...  MC READINGS ..</v>
      </c>
      <c r="BC6" s="797" t="str">
        <f>$W$6</f>
        <v>LOS</v>
      </c>
      <c r="BD6" s="284">
        <f t="shared" si="18"/>
        <v>6203.2</v>
      </c>
      <c r="BE6" s="226" t="s">
        <v>502</v>
      </c>
      <c r="BF6" s="684" t="str">
        <f t="shared" si="19"/>
        <v xml:space="preserve">Dining Room, </v>
      </c>
      <c r="BG6" t="str">
        <f t="shared" ref="BG6:BG28" si="32">BG5</f>
        <v xml:space="preserve">  ...  MC READINGS ..</v>
      </c>
      <c r="BH6" s="797" t="str">
        <f>$W$6</f>
        <v>LOS</v>
      </c>
      <c r="BI6" s="284">
        <f t="shared" si="20"/>
        <v>6303.3</v>
      </c>
      <c r="BJ6" s="226" t="s">
        <v>502</v>
      </c>
      <c r="BK6" t="str">
        <f t="shared" si="29"/>
        <v xml:space="preserve">….. DAY 3 ….. </v>
      </c>
      <c r="BL6" s="684" t="str">
        <f t="shared" si="21"/>
        <v xml:space="preserve">Dining Room, </v>
      </c>
      <c r="BM6" t="str">
        <f t="shared" ref="BM6:BM28" si="33">BM5</f>
        <v xml:space="preserve">  ...  MC READINGS ..</v>
      </c>
      <c r="BN6" s="797" t="str">
        <f>$W$6</f>
        <v>LOS</v>
      </c>
      <c r="BO6" s="284">
        <f t="shared" si="22"/>
        <v>6403.4</v>
      </c>
      <c r="BP6" s="226" t="s">
        <v>502</v>
      </c>
      <c r="BQ6" t="str">
        <f t="shared" ref="BQ6:BQ28" si="34">BQ5</f>
        <v xml:space="preserve">….. DAY 4 ….. </v>
      </c>
      <c r="BR6" s="684" t="str">
        <f t="shared" si="23"/>
        <v xml:space="preserve">Dining Room, </v>
      </c>
      <c r="BS6" t="str">
        <f t="shared" ref="BS6:BS28" si="35">BS5</f>
        <v xml:space="preserve">  ...  MC READINGS ..</v>
      </c>
      <c r="BT6" s="797" t="str">
        <f>$W$6</f>
        <v>LOS</v>
      </c>
      <c r="BU6" s="802">
        <f>BU5+1</f>
        <v>7101</v>
      </c>
      <c r="BV6" s="8" t="str">
        <f>BV5</f>
        <v xml:space="preserve">….. DAY 1 ….. </v>
      </c>
      <c r="BW6" s="768" t="s">
        <v>522</v>
      </c>
      <c r="BX6" s="763" t="s">
        <v>523</v>
      </c>
      <c r="CB6" t="str">
        <f t="shared" si="5"/>
        <v>DEN</v>
      </c>
      <c r="CC6" t="str">
        <f t="shared" si="6"/>
        <v>…..........</v>
      </c>
      <c r="CD6" s="188">
        <v>198</v>
      </c>
      <c r="CE6" s="226" t="s">
        <v>502</v>
      </c>
      <c r="CF6" s="139" t="s">
        <v>500</v>
      </c>
      <c r="CG6" s="139" t="s">
        <v>524</v>
      </c>
      <c r="CH6" s="721" t="s">
        <v>513</v>
      </c>
      <c r="CI6" s="721" t="s">
        <v>513</v>
      </c>
      <c r="CW6" s="722"/>
    </row>
    <row r="7" spans="1:101" ht="26.7" customHeight="1" thickTop="1" thickBot="1">
      <c r="A7" s="567" t="str">
        <f t="shared" si="24"/>
        <v>DEN</v>
      </c>
      <c r="B7" s="636">
        <f t="shared" si="7"/>
        <v>104</v>
      </c>
      <c r="C7" s="636"/>
      <c r="D7" s="726">
        <f t="shared" si="25"/>
        <v>204</v>
      </c>
      <c r="E7" s="726"/>
      <c r="F7" s="726">
        <f t="shared" si="25"/>
        <v>304</v>
      </c>
      <c r="G7" s="726"/>
      <c r="H7" s="726">
        <f t="shared" si="25"/>
        <v>404</v>
      </c>
      <c r="I7" s="723"/>
      <c r="J7" s="726">
        <v>804</v>
      </c>
      <c r="K7" s="726"/>
      <c r="L7" s="726">
        <f t="shared" si="26"/>
        <v>6104.1</v>
      </c>
      <c r="M7" s="726">
        <f t="shared" si="26"/>
        <v>6204.2</v>
      </c>
      <c r="N7" s="726">
        <f t="shared" si="26"/>
        <v>6304.3</v>
      </c>
      <c r="O7" s="726">
        <f t="shared" si="26"/>
        <v>6404.4</v>
      </c>
      <c r="P7" s="912" t="s">
        <v>518</v>
      </c>
      <c r="Q7" s="912"/>
      <c r="R7" s="912"/>
      <c r="S7" s="912"/>
      <c r="T7" s="636">
        <v>104</v>
      </c>
      <c r="U7" s="226" t="s">
        <v>1586</v>
      </c>
      <c r="V7" s="810" t="str">
        <f>'ROOMS#'!Q7</f>
        <v>DEN</v>
      </c>
      <c r="W7" s="1" t="s">
        <v>1584</v>
      </c>
      <c r="X7" s="636">
        <f t="shared" si="8"/>
        <v>104</v>
      </c>
      <c r="Y7" s="226" t="str">
        <f t="shared" si="8"/>
        <v>….</v>
      </c>
      <c r="Z7" s="684" t="str">
        <f t="shared" si="8"/>
        <v>DEN</v>
      </c>
      <c r="AA7" s="684" t="str">
        <f t="shared" si="9"/>
        <v xml:space="preserve"> = … ROOM OVERVIEW PICS ... DAY 1 …</v>
      </c>
      <c r="AB7" s="797" t="str">
        <f>$W$7</f>
        <v>…..........</v>
      </c>
      <c r="AC7" s="734">
        <f t="shared" si="1"/>
        <v>204</v>
      </c>
      <c r="AD7" s="226" t="str">
        <f t="shared" si="10"/>
        <v>….</v>
      </c>
      <c r="AE7" s="684" t="str">
        <f t="shared" si="10"/>
        <v>DEN</v>
      </c>
      <c r="AF7" s="684" t="str">
        <f t="shared" si="11"/>
        <v>….. SOURCE of  LOSS …..</v>
      </c>
      <c r="AG7" s="797" t="str">
        <f>$W$7</f>
        <v>…..........</v>
      </c>
      <c r="AH7" s="684">
        <f t="shared" si="2"/>
        <v>304</v>
      </c>
      <c r="AI7" s="226" t="str">
        <f t="shared" si="12"/>
        <v>….</v>
      </c>
      <c r="AJ7" s="684" t="str">
        <f t="shared" si="12"/>
        <v>DEN</v>
      </c>
      <c r="AK7" s="684" t="str">
        <f t="shared" si="13"/>
        <v>…..  C.P.S.  …...</v>
      </c>
      <c r="AL7" s="797" t="str">
        <f>$W$7</f>
        <v>…..........</v>
      </c>
      <c r="AM7" s="567"/>
      <c r="AN7" s="684">
        <f t="shared" si="3"/>
        <v>404</v>
      </c>
      <c r="AO7" s="226" t="str">
        <f t="shared" si="14"/>
        <v>….</v>
      </c>
      <c r="AP7" s="684" t="str">
        <f t="shared" si="14"/>
        <v>DEN</v>
      </c>
      <c r="AQ7" s="684" t="str">
        <f t="shared" si="15"/>
        <v>NON SALVAGEABLE ITEMS</v>
      </c>
      <c r="AR7" s="797" t="str">
        <f>$W$7</f>
        <v>…..........</v>
      </c>
      <c r="AS7" s="684">
        <f t="shared" si="4"/>
        <v>804</v>
      </c>
      <c r="AT7" s="226" t="s">
        <v>502</v>
      </c>
      <c r="AU7" s="684" t="str">
        <f t="shared" si="27"/>
        <v>DEN</v>
      </c>
      <c r="AV7" s="734" t="str">
        <f t="shared" si="28"/>
        <v>… MITIGATION  EQUIPMENT &amp; W.I.P . ...</v>
      </c>
      <c r="AW7" s="797" t="str">
        <f>$W$7</f>
        <v>…..........</v>
      </c>
      <c r="AX7" s="284">
        <f t="shared" si="16"/>
        <v>6104.1</v>
      </c>
      <c r="AY7" s="226" t="s">
        <v>502</v>
      </c>
      <c r="AZ7" t="str">
        <f t="shared" si="30"/>
        <v>.. DAY 1 …</v>
      </c>
      <c r="BA7" s="684" t="str">
        <f t="shared" si="17"/>
        <v>DEN</v>
      </c>
      <c r="BB7" t="str">
        <f t="shared" si="31"/>
        <v xml:space="preserve">  ...  MC READINGS ..</v>
      </c>
      <c r="BC7" s="797" t="str">
        <f>$W$7</f>
        <v>…..........</v>
      </c>
      <c r="BD7" s="284">
        <f t="shared" si="18"/>
        <v>6204.2</v>
      </c>
      <c r="BE7" s="226" t="s">
        <v>502</v>
      </c>
      <c r="BF7" s="684" t="str">
        <f t="shared" si="19"/>
        <v>DEN</v>
      </c>
      <c r="BG7" t="str">
        <f t="shared" si="32"/>
        <v xml:space="preserve">  ...  MC READINGS ..</v>
      </c>
      <c r="BH7" s="797" t="str">
        <f>$W$7</f>
        <v>…..........</v>
      </c>
      <c r="BI7" s="284">
        <f t="shared" si="20"/>
        <v>6304.3</v>
      </c>
      <c r="BJ7" s="226" t="s">
        <v>502</v>
      </c>
      <c r="BK7" t="str">
        <f t="shared" si="29"/>
        <v xml:space="preserve">….. DAY 3 ….. </v>
      </c>
      <c r="BL7" s="684" t="str">
        <f t="shared" si="21"/>
        <v>DEN</v>
      </c>
      <c r="BM7" t="str">
        <f t="shared" si="33"/>
        <v xml:space="preserve">  ...  MC READINGS ..</v>
      </c>
      <c r="BN7" s="797" t="str">
        <f>$W$7</f>
        <v>…..........</v>
      </c>
      <c r="BO7" s="284">
        <f t="shared" si="22"/>
        <v>6404.4</v>
      </c>
      <c r="BP7" s="226" t="s">
        <v>502</v>
      </c>
      <c r="BQ7" t="str">
        <f t="shared" si="34"/>
        <v xml:space="preserve">….. DAY 4 ….. </v>
      </c>
      <c r="BR7" s="684" t="str">
        <f t="shared" si="23"/>
        <v>DEN</v>
      </c>
      <c r="BS7" t="str">
        <f t="shared" si="35"/>
        <v xml:space="preserve">  ...  MC READINGS ..</v>
      </c>
      <c r="BT7" s="797" t="str">
        <f>$W$7</f>
        <v>…..........</v>
      </c>
      <c r="BU7" s="803">
        <f>BU6+1</f>
        <v>7102</v>
      </c>
      <c r="BV7" s="32" t="str">
        <f>BV6</f>
        <v xml:space="preserve">….. DAY 1 ….. </v>
      </c>
      <c r="BW7" s="768" t="s">
        <v>526</v>
      </c>
      <c r="BX7" s="763" t="s">
        <v>523</v>
      </c>
      <c r="CB7" t="str">
        <f t="shared" si="5"/>
        <v xml:space="preserve">Kitchen, </v>
      </c>
      <c r="CC7" t="str">
        <f t="shared" si="6"/>
        <v>…..........</v>
      </c>
      <c r="CD7" s="188">
        <v>199</v>
      </c>
      <c r="CE7" s="226" t="s">
        <v>502</v>
      </c>
      <c r="CF7" s="139" t="s">
        <v>527</v>
      </c>
      <c r="CG7" s="139" t="s">
        <v>528</v>
      </c>
      <c r="CH7" s="721" t="s">
        <v>513</v>
      </c>
      <c r="CI7" s="721" t="s">
        <v>513</v>
      </c>
      <c r="CW7" s="725"/>
    </row>
    <row r="8" spans="1:101" ht="26.7" customHeight="1" thickTop="1" thickBot="1">
      <c r="A8" t="str">
        <f t="shared" si="24"/>
        <v xml:space="preserve">Kitchen, </v>
      </c>
      <c r="B8" s="636">
        <f t="shared" si="7"/>
        <v>105</v>
      </c>
      <c r="C8" s="809"/>
      <c r="D8" s="723">
        <f t="shared" si="25"/>
        <v>205</v>
      </c>
      <c r="E8" s="723"/>
      <c r="F8" s="723">
        <f t="shared" si="25"/>
        <v>305</v>
      </c>
      <c r="G8" s="723"/>
      <c r="H8" s="723">
        <f t="shared" si="25"/>
        <v>405</v>
      </c>
      <c r="I8" s="723"/>
      <c r="J8" s="723">
        <v>805</v>
      </c>
      <c r="K8" s="723"/>
      <c r="L8" s="723">
        <f t="shared" si="26"/>
        <v>6105.1</v>
      </c>
      <c r="M8" s="723">
        <f t="shared" si="26"/>
        <v>6205.2</v>
      </c>
      <c r="N8" s="723">
        <f t="shared" si="26"/>
        <v>6305.3</v>
      </c>
      <c r="O8" s="723">
        <f t="shared" si="26"/>
        <v>6405.4</v>
      </c>
      <c r="P8" s="723">
        <v>7100.1</v>
      </c>
      <c r="Q8" s="723">
        <v>7200.2</v>
      </c>
      <c r="R8" s="723">
        <v>7300.3</v>
      </c>
      <c r="S8" s="723">
        <v>7400.4</v>
      </c>
      <c r="T8" s="636">
        <v>105</v>
      </c>
      <c r="U8" s="226" t="s">
        <v>1586</v>
      </c>
      <c r="V8" s="810" t="str">
        <f>'ROOMS#'!Q8</f>
        <v xml:space="preserve">Kitchen, </v>
      </c>
      <c r="W8" s="1" t="s">
        <v>1584</v>
      </c>
      <c r="X8" s="636">
        <f t="shared" si="8"/>
        <v>105</v>
      </c>
      <c r="Y8" s="226" t="str">
        <f t="shared" si="8"/>
        <v>….</v>
      </c>
      <c r="Z8" s="684" t="str">
        <f t="shared" si="8"/>
        <v xml:space="preserve">Kitchen, </v>
      </c>
      <c r="AA8" s="684" t="str">
        <f t="shared" si="9"/>
        <v xml:space="preserve"> = … ROOM OVERVIEW PICS ... DAY 1 …</v>
      </c>
      <c r="AB8" s="797" t="str">
        <f>$W$8</f>
        <v>…..........</v>
      </c>
      <c r="AC8" s="734">
        <f t="shared" si="1"/>
        <v>205</v>
      </c>
      <c r="AD8" s="226" t="str">
        <f t="shared" si="10"/>
        <v>….</v>
      </c>
      <c r="AE8" s="684" t="str">
        <f t="shared" si="10"/>
        <v xml:space="preserve">Kitchen, </v>
      </c>
      <c r="AF8" s="684" t="str">
        <f t="shared" si="11"/>
        <v>….. SOURCE of  LOSS …..</v>
      </c>
      <c r="AG8" s="797" t="str">
        <f>$W$8</f>
        <v>…..........</v>
      </c>
      <c r="AH8" s="684">
        <f t="shared" si="2"/>
        <v>305</v>
      </c>
      <c r="AI8" s="226" t="str">
        <f t="shared" si="12"/>
        <v>….</v>
      </c>
      <c r="AJ8" s="684" t="str">
        <f t="shared" si="12"/>
        <v xml:space="preserve">Kitchen, </v>
      </c>
      <c r="AK8" s="684" t="str">
        <f t="shared" si="13"/>
        <v>…..  C.P.S.  …...</v>
      </c>
      <c r="AL8" s="797" t="str">
        <f>$W$8</f>
        <v>…..........</v>
      </c>
      <c r="AM8" s="567"/>
      <c r="AN8" s="684">
        <f t="shared" si="3"/>
        <v>405</v>
      </c>
      <c r="AO8" s="226" t="str">
        <f t="shared" si="14"/>
        <v>….</v>
      </c>
      <c r="AP8" s="684" t="str">
        <f t="shared" si="14"/>
        <v xml:space="preserve">Kitchen, </v>
      </c>
      <c r="AQ8" s="684" t="str">
        <f t="shared" si="15"/>
        <v>NON SALVAGEABLE ITEMS</v>
      </c>
      <c r="AR8" s="797" t="str">
        <f>$W$8</f>
        <v>…..........</v>
      </c>
      <c r="AS8" s="684">
        <f t="shared" si="4"/>
        <v>805</v>
      </c>
      <c r="AT8" s="226" t="s">
        <v>502</v>
      </c>
      <c r="AU8" s="684" t="str">
        <f t="shared" si="27"/>
        <v xml:space="preserve">Kitchen, </v>
      </c>
      <c r="AV8" s="734" t="str">
        <f t="shared" si="28"/>
        <v>… MITIGATION  EQUIPMENT &amp; W.I.P . ...</v>
      </c>
      <c r="AW8" s="797" t="str">
        <f>$W$8</f>
        <v>…..........</v>
      </c>
      <c r="AX8" s="284">
        <f t="shared" si="16"/>
        <v>6105.1</v>
      </c>
      <c r="AY8" s="226" t="s">
        <v>502</v>
      </c>
      <c r="AZ8" t="str">
        <f t="shared" si="30"/>
        <v>.. DAY 1 …</v>
      </c>
      <c r="BA8" s="684" t="str">
        <f t="shared" si="17"/>
        <v xml:space="preserve">Kitchen, </v>
      </c>
      <c r="BB8" t="str">
        <f t="shared" si="31"/>
        <v xml:space="preserve">  ...  MC READINGS ..</v>
      </c>
      <c r="BC8" s="797" t="str">
        <f>$W$8</f>
        <v>…..........</v>
      </c>
      <c r="BD8" s="284">
        <f t="shared" si="18"/>
        <v>6205.2</v>
      </c>
      <c r="BE8" s="226" t="s">
        <v>502</v>
      </c>
      <c r="BF8" s="684" t="str">
        <f t="shared" si="19"/>
        <v xml:space="preserve">Kitchen, </v>
      </c>
      <c r="BG8" t="str">
        <f t="shared" si="32"/>
        <v xml:space="preserve">  ...  MC READINGS ..</v>
      </c>
      <c r="BH8" s="797" t="str">
        <f>$W$8</f>
        <v>…..........</v>
      </c>
      <c r="BI8" s="284">
        <f t="shared" si="20"/>
        <v>6305.3</v>
      </c>
      <c r="BJ8" s="226" t="s">
        <v>502</v>
      </c>
      <c r="BK8" t="str">
        <f t="shared" si="29"/>
        <v xml:space="preserve">….. DAY 3 ….. </v>
      </c>
      <c r="BL8" s="684" t="str">
        <f t="shared" si="21"/>
        <v xml:space="preserve">Kitchen, </v>
      </c>
      <c r="BM8" t="str">
        <f t="shared" si="33"/>
        <v xml:space="preserve">  ...  MC READINGS ..</v>
      </c>
      <c r="BN8" s="797" t="str">
        <f>$W$8</f>
        <v>…..........</v>
      </c>
      <c r="BO8" s="284">
        <f t="shared" si="22"/>
        <v>6405.4</v>
      </c>
      <c r="BP8" s="226" t="s">
        <v>502</v>
      </c>
      <c r="BQ8" t="str">
        <f t="shared" si="34"/>
        <v xml:space="preserve">….. DAY 4 ….. </v>
      </c>
      <c r="BR8" s="684" t="str">
        <f t="shared" si="23"/>
        <v xml:space="preserve">Kitchen, </v>
      </c>
      <c r="BS8" t="str">
        <f t="shared" si="35"/>
        <v xml:space="preserve">  ...  MC READINGS ..</v>
      </c>
      <c r="BT8" s="797" t="str">
        <f>$W$8</f>
        <v>…..........</v>
      </c>
      <c r="BU8" s="802">
        <f>BU7+1</f>
        <v>7103</v>
      </c>
      <c r="BV8" s="32" t="str">
        <f>BV7</f>
        <v xml:space="preserve">….. DAY 1 ….. </v>
      </c>
      <c r="BW8" s="768" t="s">
        <v>530</v>
      </c>
      <c r="BX8" s="763" t="s">
        <v>523</v>
      </c>
      <c r="CB8" t="str">
        <f t="shared" si="5"/>
        <v>STAIRS UP</v>
      </c>
      <c r="CC8" t="str">
        <f t="shared" si="6"/>
        <v>…..........</v>
      </c>
      <c r="CE8" s="226" t="s">
        <v>502</v>
      </c>
      <c r="CF8" s="235"/>
      <c r="CG8" s="235"/>
      <c r="CW8" s="722"/>
    </row>
    <row r="9" spans="1:101" ht="26.7" customHeight="1" thickTop="1" thickBot="1">
      <c r="A9" s="567" t="str">
        <f t="shared" si="24"/>
        <v>STAIRS UP</v>
      </c>
      <c r="B9" s="636">
        <f t="shared" si="7"/>
        <v>106</v>
      </c>
      <c r="C9" s="636"/>
      <c r="D9" s="726">
        <f t="shared" si="25"/>
        <v>206</v>
      </c>
      <c r="E9" s="726"/>
      <c r="F9" s="726">
        <f t="shared" si="25"/>
        <v>306</v>
      </c>
      <c r="G9" s="726"/>
      <c r="H9" s="726">
        <f t="shared" si="25"/>
        <v>406</v>
      </c>
      <c r="I9" s="723"/>
      <c r="J9" s="726">
        <v>806</v>
      </c>
      <c r="K9" s="726"/>
      <c r="L9" s="726">
        <f t="shared" si="26"/>
        <v>6106.1</v>
      </c>
      <c r="M9" s="726">
        <f t="shared" si="26"/>
        <v>6206.2</v>
      </c>
      <c r="N9" s="726">
        <f t="shared" si="26"/>
        <v>6306.3</v>
      </c>
      <c r="O9" s="726">
        <f t="shared" si="26"/>
        <v>6406.4</v>
      </c>
      <c r="P9" s="913" t="s">
        <v>531</v>
      </c>
      <c r="Q9" s="913"/>
      <c r="R9" s="913"/>
      <c r="S9" s="913"/>
      <c r="T9" s="636">
        <v>106</v>
      </c>
      <c r="U9" s="226" t="s">
        <v>1586</v>
      </c>
      <c r="V9" s="810" t="str">
        <f>'ROOMS#'!Q9</f>
        <v>STAIRS UP</v>
      </c>
      <c r="W9" s="1" t="s">
        <v>1584</v>
      </c>
      <c r="X9" s="636">
        <f t="shared" si="8"/>
        <v>106</v>
      </c>
      <c r="Y9" s="226" t="str">
        <f t="shared" si="8"/>
        <v>….</v>
      </c>
      <c r="Z9" s="684" t="str">
        <f t="shared" si="8"/>
        <v>STAIRS UP</v>
      </c>
      <c r="AA9" s="684" t="str">
        <f t="shared" si="9"/>
        <v xml:space="preserve"> = … ROOM OVERVIEW PICS ... DAY 1 …</v>
      </c>
      <c r="AB9" s="797" t="str">
        <f>$W$9</f>
        <v>…..........</v>
      </c>
      <c r="AC9" s="734">
        <f t="shared" si="1"/>
        <v>206</v>
      </c>
      <c r="AD9" s="226" t="str">
        <f t="shared" si="10"/>
        <v>….</v>
      </c>
      <c r="AE9" s="684" t="str">
        <f t="shared" si="10"/>
        <v>STAIRS UP</v>
      </c>
      <c r="AF9" s="684" t="str">
        <f t="shared" si="11"/>
        <v>….. SOURCE of  LOSS …..</v>
      </c>
      <c r="AG9" s="797" t="str">
        <f>$W$9</f>
        <v>…..........</v>
      </c>
      <c r="AH9" s="684">
        <f t="shared" si="2"/>
        <v>306</v>
      </c>
      <c r="AI9" s="226" t="str">
        <f t="shared" si="12"/>
        <v>….</v>
      </c>
      <c r="AJ9" s="684" t="str">
        <f t="shared" si="12"/>
        <v>STAIRS UP</v>
      </c>
      <c r="AK9" s="684" t="str">
        <f t="shared" si="13"/>
        <v>…..  C.P.S.  …...</v>
      </c>
      <c r="AL9" s="797" t="str">
        <f>$W$9</f>
        <v>…..........</v>
      </c>
      <c r="AM9" s="567"/>
      <c r="AN9" s="684">
        <f t="shared" si="3"/>
        <v>406</v>
      </c>
      <c r="AO9" s="226" t="str">
        <f t="shared" si="14"/>
        <v>….</v>
      </c>
      <c r="AP9" s="684" t="str">
        <f t="shared" si="14"/>
        <v>STAIRS UP</v>
      </c>
      <c r="AQ9" s="684" t="str">
        <f t="shared" si="15"/>
        <v>NON SALVAGEABLE ITEMS</v>
      </c>
      <c r="AR9" s="797" t="str">
        <f>$W$9</f>
        <v>…..........</v>
      </c>
      <c r="AS9" s="684">
        <f t="shared" si="4"/>
        <v>806</v>
      </c>
      <c r="AT9" s="226" t="s">
        <v>502</v>
      </c>
      <c r="AU9" s="684" t="str">
        <f t="shared" si="27"/>
        <v>STAIRS UP</v>
      </c>
      <c r="AV9" s="734" t="str">
        <f t="shared" si="28"/>
        <v>… MITIGATION  EQUIPMENT &amp; W.I.P . ...</v>
      </c>
      <c r="AW9" s="797" t="str">
        <f>$W$9</f>
        <v>…..........</v>
      </c>
      <c r="AX9" s="284">
        <f t="shared" si="16"/>
        <v>6106.1</v>
      </c>
      <c r="AY9" s="226" t="s">
        <v>502</v>
      </c>
      <c r="AZ9" t="str">
        <f t="shared" si="30"/>
        <v>.. DAY 1 …</v>
      </c>
      <c r="BA9" s="684" t="str">
        <f t="shared" si="17"/>
        <v>STAIRS UP</v>
      </c>
      <c r="BB9" t="str">
        <f t="shared" si="31"/>
        <v xml:space="preserve">  ...  MC READINGS ..</v>
      </c>
      <c r="BC9" s="797" t="str">
        <f>$W$9</f>
        <v>…..........</v>
      </c>
      <c r="BD9" s="284">
        <f t="shared" si="18"/>
        <v>6206.2</v>
      </c>
      <c r="BE9" s="226" t="s">
        <v>502</v>
      </c>
      <c r="BF9" s="684" t="str">
        <f t="shared" si="19"/>
        <v>STAIRS UP</v>
      </c>
      <c r="BG9" t="str">
        <f t="shared" si="32"/>
        <v xml:space="preserve">  ...  MC READINGS ..</v>
      </c>
      <c r="BH9" s="797" t="str">
        <f>$W$9</f>
        <v>…..........</v>
      </c>
      <c r="BI9" s="284">
        <f t="shared" si="20"/>
        <v>6306.3</v>
      </c>
      <c r="BJ9" s="226" t="s">
        <v>502</v>
      </c>
      <c r="BK9" t="str">
        <f t="shared" si="29"/>
        <v xml:space="preserve">….. DAY 3 ….. </v>
      </c>
      <c r="BL9" s="684" t="str">
        <f t="shared" si="21"/>
        <v>STAIRS UP</v>
      </c>
      <c r="BM9" t="str">
        <f t="shared" si="33"/>
        <v xml:space="preserve">  ...  MC READINGS ..</v>
      </c>
      <c r="BN9" s="797" t="str">
        <f>$W$9</f>
        <v>…..........</v>
      </c>
      <c r="BO9" s="284">
        <f t="shared" si="22"/>
        <v>6406.4</v>
      </c>
      <c r="BP9" s="226" t="s">
        <v>502</v>
      </c>
      <c r="BQ9" t="str">
        <f t="shared" si="34"/>
        <v xml:space="preserve">….. DAY 4 ….. </v>
      </c>
      <c r="BR9" s="684" t="str">
        <f t="shared" si="23"/>
        <v>STAIRS UP</v>
      </c>
      <c r="BS9" t="str">
        <f t="shared" si="35"/>
        <v xml:space="preserve">  ...  MC READINGS ..</v>
      </c>
      <c r="BT9" s="797" t="str">
        <f>$W$9</f>
        <v>…..........</v>
      </c>
      <c r="BU9" s="803">
        <f>BU8+1</f>
        <v>7104</v>
      </c>
      <c r="BV9" s="32" t="str">
        <f>BV8</f>
        <v xml:space="preserve">….. DAY 1 ….. </v>
      </c>
      <c r="BW9" s="768" t="s">
        <v>532</v>
      </c>
      <c r="BX9" s="763" t="s">
        <v>523</v>
      </c>
      <c r="CB9" t="str">
        <f t="shared" si="5"/>
        <v>HALL UP</v>
      </c>
      <c r="CC9" t="str">
        <f t="shared" si="6"/>
        <v>…..........</v>
      </c>
      <c r="CE9" s="226" t="s">
        <v>502</v>
      </c>
      <c r="CW9" s="725"/>
    </row>
    <row r="10" spans="1:101" ht="26.7" customHeight="1" thickTop="1" thickBot="1">
      <c r="A10" t="str">
        <f t="shared" si="24"/>
        <v>HALL UP</v>
      </c>
      <c r="B10" s="636">
        <f t="shared" si="7"/>
        <v>107</v>
      </c>
      <c r="C10" s="809"/>
      <c r="D10" s="723">
        <f t="shared" si="25"/>
        <v>207</v>
      </c>
      <c r="E10" s="723"/>
      <c r="F10" s="723">
        <f t="shared" si="25"/>
        <v>307</v>
      </c>
      <c r="G10" s="723"/>
      <c r="H10" s="723">
        <f t="shared" si="25"/>
        <v>407</v>
      </c>
      <c r="I10" s="723"/>
      <c r="J10" s="723">
        <v>807</v>
      </c>
      <c r="K10" s="723"/>
      <c r="L10" s="723">
        <f t="shared" si="26"/>
        <v>6107.1</v>
      </c>
      <c r="M10" s="723">
        <f t="shared" si="26"/>
        <v>6207.2</v>
      </c>
      <c r="N10" s="723">
        <f t="shared" si="26"/>
        <v>6307.3</v>
      </c>
      <c r="O10" s="723">
        <f t="shared" si="26"/>
        <v>6407.4</v>
      </c>
      <c r="P10" s="726">
        <f>P8+1</f>
        <v>7101.1</v>
      </c>
      <c r="Q10" s="726">
        <f>Q8+1</f>
        <v>7201.2</v>
      </c>
      <c r="R10" s="726">
        <f>R8+1</f>
        <v>7301.3</v>
      </c>
      <c r="S10" s="726">
        <f>S8+1</f>
        <v>7401.4</v>
      </c>
      <c r="T10" s="636">
        <v>107</v>
      </c>
      <c r="U10" s="226" t="s">
        <v>1586</v>
      </c>
      <c r="V10" s="810" t="str">
        <f>'ROOMS#'!Q10</f>
        <v>HALL UP</v>
      </c>
      <c r="W10" s="1" t="s">
        <v>1584</v>
      </c>
      <c r="X10" s="636">
        <f t="shared" si="8"/>
        <v>107</v>
      </c>
      <c r="Y10" s="226" t="str">
        <f t="shared" si="8"/>
        <v>….</v>
      </c>
      <c r="Z10" s="734" t="str">
        <f t="shared" si="8"/>
        <v>HALL UP</v>
      </c>
      <c r="AA10" s="684" t="str">
        <f t="shared" si="9"/>
        <v xml:space="preserve"> = … ROOM OVERVIEW PICS ... DAY 1 …</v>
      </c>
      <c r="AB10" s="797" t="str">
        <f>$W$10</f>
        <v>…..........</v>
      </c>
      <c r="AC10" s="734">
        <f t="shared" si="1"/>
        <v>207</v>
      </c>
      <c r="AD10" s="226" t="str">
        <f t="shared" si="10"/>
        <v>….</v>
      </c>
      <c r="AE10" s="684" t="str">
        <f t="shared" si="10"/>
        <v>HALL UP</v>
      </c>
      <c r="AF10" s="684" t="str">
        <f t="shared" si="11"/>
        <v>….. SOURCE of  LOSS …..</v>
      </c>
      <c r="AG10" s="797" t="str">
        <f>$W$10</f>
        <v>…..........</v>
      </c>
      <c r="AH10" s="684">
        <f t="shared" si="2"/>
        <v>307</v>
      </c>
      <c r="AI10" s="226" t="str">
        <f t="shared" si="12"/>
        <v>….</v>
      </c>
      <c r="AJ10" s="684" t="str">
        <f t="shared" si="12"/>
        <v>HALL UP</v>
      </c>
      <c r="AK10" s="684" t="str">
        <f t="shared" si="13"/>
        <v>…..  C.P.S.  …...</v>
      </c>
      <c r="AL10" s="797" t="str">
        <f>$W$10</f>
        <v>…..........</v>
      </c>
      <c r="AM10" s="567"/>
      <c r="AN10" s="684">
        <f t="shared" si="3"/>
        <v>407</v>
      </c>
      <c r="AO10" s="226" t="str">
        <f t="shared" si="14"/>
        <v>….</v>
      </c>
      <c r="AP10" s="684" t="str">
        <f t="shared" si="14"/>
        <v>HALL UP</v>
      </c>
      <c r="AQ10" s="684" t="str">
        <f t="shared" si="15"/>
        <v>NON SALVAGEABLE ITEMS</v>
      </c>
      <c r="AR10" s="797" t="str">
        <f>$W$10</f>
        <v>…..........</v>
      </c>
      <c r="AS10" s="684">
        <f t="shared" si="4"/>
        <v>807</v>
      </c>
      <c r="AT10" s="226" t="s">
        <v>502</v>
      </c>
      <c r="AU10" s="684" t="str">
        <f t="shared" si="27"/>
        <v>HALL UP</v>
      </c>
      <c r="AV10" s="734" t="str">
        <f t="shared" si="28"/>
        <v>… MITIGATION  EQUIPMENT &amp; W.I.P . ...</v>
      </c>
      <c r="AW10" s="797" t="str">
        <f>$W$10</f>
        <v>…..........</v>
      </c>
      <c r="AX10" s="284">
        <f t="shared" si="16"/>
        <v>6107.1</v>
      </c>
      <c r="AY10" s="226" t="s">
        <v>502</v>
      </c>
      <c r="AZ10" t="str">
        <f t="shared" si="30"/>
        <v>.. DAY 1 …</v>
      </c>
      <c r="BA10" s="684" t="str">
        <f t="shared" si="17"/>
        <v>HALL UP</v>
      </c>
      <c r="BB10" t="str">
        <f t="shared" si="31"/>
        <v xml:space="preserve">  ...  MC READINGS ..</v>
      </c>
      <c r="BC10" s="797" t="str">
        <f>$W$10</f>
        <v>…..........</v>
      </c>
      <c r="BD10" s="284">
        <f t="shared" si="18"/>
        <v>6207.2</v>
      </c>
      <c r="BE10" s="226" t="s">
        <v>502</v>
      </c>
      <c r="BF10" s="684" t="str">
        <f t="shared" si="19"/>
        <v>HALL UP</v>
      </c>
      <c r="BG10" t="str">
        <f t="shared" si="32"/>
        <v xml:space="preserve">  ...  MC READINGS ..</v>
      </c>
      <c r="BH10" s="797" t="str">
        <f>$W$10</f>
        <v>…..........</v>
      </c>
      <c r="BI10" s="284">
        <f t="shared" si="20"/>
        <v>6307.3</v>
      </c>
      <c r="BJ10" s="226" t="s">
        <v>502</v>
      </c>
      <c r="BK10" t="str">
        <f t="shared" si="29"/>
        <v xml:space="preserve">….. DAY 3 ….. </v>
      </c>
      <c r="BL10" s="684" t="str">
        <f t="shared" si="21"/>
        <v>HALL UP</v>
      </c>
      <c r="BM10" t="str">
        <f t="shared" si="33"/>
        <v xml:space="preserve">  ...  MC READINGS ..</v>
      </c>
      <c r="BN10" s="797" t="str">
        <f>$W$10</f>
        <v>…..........</v>
      </c>
      <c r="BO10" s="284">
        <f t="shared" si="22"/>
        <v>6407.4</v>
      </c>
      <c r="BP10" s="226" t="s">
        <v>502</v>
      </c>
      <c r="BQ10" t="str">
        <f t="shared" si="34"/>
        <v xml:space="preserve">….. DAY 4 ….. </v>
      </c>
      <c r="BR10" s="684" t="str">
        <f t="shared" si="23"/>
        <v>HALL UP</v>
      </c>
      <c r="BS10" t="str">
        <f t="shared" si="35"/>
        <v xml:space="preserve">  ...  MC READINGS ..</v>
      </c>
      <c r="BT10" s="797" t="str">
        <f>$W$10</f>
        <v>…..........</v>
      </c>
      <c r="BU10" s="802">
        <f>BU11-0.2</f>
        <v>7200</v>
      </c>
      <c r="BV10" s="801" t="s">
        <v>495</v>
      </c>
      <c r="BW10" s="763" t="str">
        <f>BW4</f>
        <v>RH &amp;T &amp; GPP  DRY CHAMBERS [DC] .READ INGS  ===========</v>
      </c>
      <c r="BX10" s="767"/>
      <c r="CB10" t="str">
        <f t="shared" si="5"/>
        <v>LINEN CLOSET</v>
      </c>
      <c r="CC10" t="str">
        <f t="shared" si="6"/>
        <v>…..........</v>
      </c>
      <c r="CE10" s="226" t="s">
        <v>502</v>
      </c>
      <c r="CW10" s="722"/>
    </row>
    <row r="11" spans="1:101" ht="26.7" customHeight="1" thickTop="1" thickBot="1">
      <c r="A11" s="567" t="str">
        <f t="shared" si="24"/>
        <v>LINEN CLOSET</v>
      </c>
      <c r="B11" s="636">
        <f t="shared" si="7"/>
        <v>108</v>
      </c>
      <c r="C11" s="636"/>
      <c r="D11" s="726">
        <f t="shared" si="25"/>
        <v>208</v>
      </c>
      <c r="E11" s="726"/>
      <c r="F11" s="726">
        <f t="shared" si="25"/>
        <v>308</v>
      </c>
      <c r="G11" s="726"/>
      <c r="H11" s="726">
        <f t="shared" si="25"/>
        <v>408</v>
      </c>
      <c r="I11" s="723"/>
      <c r="J11" s="726">
        <v>808</v>
      </c>
      <c r="K11" s="726"/>
      <c r="L11" s="726">
        <f t="shared" si="26"/>
        <v>6108.1</v>
      </c>
      <c r="M11" s="726">
        <f t="shared" si="26"/>
        <v>6208.2</v>
      </c>
      <c r="N11" s="726">
        <f t="shared" si="26"/>
        <v>6308.3</v>
      </c>
      <c r="O11" s="726">
        <f t="shared" si="26"/>
        <v>6408.4</v>
      </c>
      <c r="P11" s="901" t="s">
        <v>533</v>
      </c>
      <c r="Q11" s="901"/>
      <c r="R11" s="901"/>
      <c r="S11" s="901"/>
      <c r="T11" s="636">
        <v>108</v>
      </c>
      <c r="U11" s="226" t="s">
        <v>1586</v>
      </c>
      <c r="V11" s="810" t="str">
        <f>'ROOMS#'!Q11</f>
        <v>LINEN CLOSET</v>
      </c>
      <c r="W11" s="1" t="s">
        <v>1584</v>
      </c>
      <c r="X11" s="636">
        <f t="shared" si="8"/>
        <v>108</v>
      </c>
      <c r="Y11" s="226" t="str">
        <f t="shared" si="8"/>
        <v>….</v>
      </c>
      <c r="Z11" s="684" t="str">
        <f t="shared" si="8"/>
        <v>LINEN CLOSET</v>
      </c>
      <c r="AA11" s="684" t="str">
        <f t="shared" si="9"/>
        <v xml:space="preserve"> = … ROOM OVERVIEW PICS ... DAY 1 …</v>
      </c>
      <c r="AB11" s="797" t="str">
        <f>$W$11</f>
        <v>…..........</v>
      </c>
      <c r="AC11" s="734">
        <f t="shared" si="1"/>
        <v>208</v>
      </c>
      <c r="AD11" s="226" t="str">
        <f t="shared" si="10"/>
        <v>….</v>
      </c>
      <c r="AE11" s="684" t="str">
        <f t="shared" si="10"/>
        <v>LINEN CLOSET</v>
      </c>
      <c r="AF11" s="684" t="str">
        <f t="shared" si="11"/>
        <v>….. SOURCE of  LOSS …..</v>
      </c>
      <c r="AG11" s="797" t="str">
        <f>$W$11</f>
        <v>…..........</v>
      </c>
      <c r="AH11" s="684">
        <f t="shared" si="2"/>
        <v>308</v>
      </c>
      <c r="AI11" s="226" t="str">
        <f t="shared" si="12"/>
        <v>….</v>
      </c>
      <c r="AJ11" s="684" t="str">
        <f t="shared" si="12"/>
        <v>LINEN CLOSET</v>
      </c>
      <c r="AK11" s="684" t="str">
        <f t="shared" si="13"/>
        <v>…..  C.P.S.  …...</v>
      </c>
      <c r="AL11" s="797" t="str">
        <f>$W$11</f>
        <v>…..........</v>
      </c>
      <c r="AM11" s="567"/>
      <c r="AN11" s="684">
        <f t="shared" si="3"/>
        <v>408</v>
      </c>
      <c r="AO11" s="226" t="str">
        <f t="shared" si="14"/>
        <v>….</v>
      </c>
      <c r="AP11" s="684" t="str">
        <f t="shared" si="14"/>
        <v>LINEN CLOSET</v>
      </c>
      <c r="AQ11" s="684" t="str">
        <f t="shared" si="15"/>
        <v>NON SALVAGEABLE ITEMS</v>
      </c>
      <c r="AR11" s="797" t="str">
        <f>$W$11</f>
        <v>…..........</v>
      </c>
      <c r="AS11" s="684">
        <f t="shared" si="4"/>
        <v>808</v>
      </c>
      <c r="AT11" s="226" t="s">
        <v>502</v>
      </c>
      <c r="AU11" s="684" t="str">
        <f t="shared" si="27"/>
        <v>LINEN CLOSET</v>
      </c>
      <c r="AV11" s="734" t="str">
        <f t="shared" si="28"/>
        <v>… MITIGATION  EQUIPMENT &amp; W.I.P . ...</v>
      </c>
      <c r="AW11" s="797" t="str">
        <f>$W$11</f>
        <v>…..........</v>
      </c>
      <c r="AX11" s="284">
        <f t="shared" si="16"/>
        <v>6108.1</v>
      </c>
      <c r="AY11" s="226" t="s">
        <v>502</v>
      </c>
      <c r="AZ11" t="str">
        <f t="shared" si="30"/>
        <v>.. DAY 1 …</v>
      </c>
      <c r="BA11" s="684" t="str">
        <f t="shared" si="17"/>
        <v>LINEN CLOSET</v>
      </c>
      <c r="BB11" t="str">
        <f t="shared" si="31"/>
        <v xml:space="preserve">  ...  MC READINGS ..</v>
      </c>
      <c r="BC11" s="797" t="str">
        <f>$W$11</f>
        <v>…..........</v>
      </c>
      <c r="BD11" s="284">
        <f t="shared" si="18"/>
        <v>6208.2</v>
      </c>
      <c r="BE11" s="226" t="s">
        <v>502</v>
      </c>
      <c r="BF11" s="684" t="str">
        <f t="shared" si="19"/>
        <v>LINEN CLOSET</v>
      </c>
      <c r="BG11" t="str">
        <f t="shared" si="32"/>
        <v xml:space="preserve">  ...  MC READINGS ..</v>
      </c>
      <c r="BH11" s="797" t="str">
        <f>$W$11</f>
        <v>…..........</v>
      </c>
      <c r="BI11" s="284">
        <f t="shared" si="20"/>
        <v>6308.3</v>
      </c>
      <c r="BJ11" s="226" t="s">
        <v>502</v>
      </c>
      <c r="BK11" t="str">
        <f t="shared" si="29"/>
        <v xml:space="preserve">….. DAY 3 ….. </v>
      </c>
      <c r="BL11" s="684" t="str">
        <f t="shared" si="21"/>
        <v>LINEN CLOSET</v>
      </c>
      <c r="BM11" t="str">
        <f t="shared" si="33"/>
        <v xml:space="preserve">  ...  MC READINGS ..</v>
      </c>
      <c r="BN11" s="797" t="str">
        <f>$W$11</f>
        <v>…..........</v>
      </c>
      <c r="BO11" s="284">
        <f t="shared" si="22"/>
        <v>6408.4</v>
      </c>
      <c r="BP11" s="226" t="s">
        <v>502</v>
      </c>
      <c r="BQ11" t="str">
        <f t="shared" si="34"/>
        <v xml:space="preserve">….. DAY 4 ….. </v>
      </c>
      <c r="BR11" s="684" t="str">
        <f t="shared" si="23"/>
        <v>LINEN CLOSET</v>
      </c>
      <c r="BS11" t="str">
        <f t="shared" si="35"/>
        <v xml:space="preserve">  ...  MC READINGS ..</v>
      </c>
      <c r="BT11" s="797" t="str">
        <f>$W$11</f>
        <v>…..........</v>
      </c>
      <c r="BU11" s="828">
        <v>7200.2</v>
      </c>
      <c r="BV11" s="800" t="str">
        <f>BV10</f>
        <v xml:space="preserve">….. DAY 2 ….. </v>
      </c>
      <c r="BW11" s="767" t="s">
        <v>518</v>
      </c>
      <c r="CB11" t="str">
        <f t="shared" si="5"/>
        <v>BATH UP</v>
      </c>
      <c r="CC11" t="str">
        <f t="shared" si="6"/>
        <v>…..........</v>
      </c>
      <c r="CE11" s="226" t="s">
        <v>502</v>
      </c>
      <c r="CI11" s="767"/>
      <c r="CW11" s="725"/>
    </row>
    <row r="12" spans="1:101" ht="26.7" customHeight="1" thickTop="1" thickBot="1">
      <c r="A12" t="str">
        <f t="shared" si="24"/>
        <v>BATH UP</v>
      </c>
      <c r="B12" s="636">
        <f t="shared" si="7"/>
        <v>109</v>
      </c>
      <c r="C12" s="809"/>
      <c r="D12" s="723">
        <f t="shared" si="25"/>
        <v>209</v>
      </c>
      <c r="E12" s="723"/>
      <c r="F12" s="723">
        <f t="shared" si="25"/>
        <v>309</v>
      </c>
      <c r="G12" s="723"/>
      <c r="H12" s="723">
        <f t="shared" si="25"/>
        <v>409</v>
      </c>
      <c r="I12" s="723"/>
      <c r="J12" s="723">
        <v>809</v>
      </c>
      <c r="K12" s="723"/>
      <c r="L12" s="723">
        <f t="shared" si="26"/>
        <v>6109.1</v>
      </c>
      <c r="M12" s="723">
        <f t="shared" si="26"/>
        <v>6209.2</v>
      </c>
      <c r="N12" s="723">
        <f t="shared" si="26"/>
        <v>6309.3</v>
      </c>
      <c r="O12" s="723">
        <f t="shared" si="26"/>
        <v>6409.4</v>
      </c>
      <c r="P12" s="723">
        <f>P10+1</f>
        <v>7102.1</v>
      </c>
      <c r="Q12" s="723">
        <f>Q10+1</f>
        <v>7202.2</v>
      </c>
      <c r="R12" s="723">
        <f>R10+1</f>
        <v>7302.3</v>
      </c>
      <c r="S12" s="723">
        <f>S10+1</f>
        <v>7402.4</v>
      </c>
      <c r="T12" s="636">
        <v>109</v>
      </c>
      <c r="U12" s="226" t="s">
        <v>1586</v>
      </c>
      <c r="V12" s="810" t="str">
        <f>'ROOMS#'!Q12</f>
        <v>BATH UP</v>
      </c>
      <c r="W12" s="1" t="s">
        <v>1584</v>
      </c>
      <c r="X12" s="636">
        <f t="shared" si="8"/>
        <v>109</v>
      </c>
      <c r="Y12" s="226" t="str">
        <f t="shared" si="8"/>
        <v>….</v>
      </c>
      <c r="Z12" s="684" t="str">
        <f t="shared" si="8"/>
        <v>BATH UP</v>
      </c>
      <c r="AA12" s="684" t="str">
        <f t="shared" si="9"/>
        <v xml:space="preserve"> = … ROOM OVERVIEW PICS ... DAY 1 …</v>
      </c>
      <c r="AB12" s="797" t="str">
        <f>$W$12</f>
        <v>…..........</v>
      </c>
      <c r="AC12" s="734">
        <f t="shared" si="1"/>
        <v>209</v>
      </c>
      <c r="AD12" s="226" t="str">
        <f t="shared" si="10"/>
        <v>….</v>
      </c>
      <c r="AE12" s="684" t="str">
        <f t="shared" si="10"/>
        <v>BATH UP</v>
      </c>
      <c r="AF12" s="684" t="str">
        <f t="shared" si="11"/>
        <v>….. SOURCE of  LOSS …..</v>
      </c>
      <c r="AG12" s="797" t="str">
        <f>$W$12</f>
        <v>…..........</v>
      </c>
      <c r="AH12" s="684">
        <f t="shared" si="2"/>
        <v>309</v>
      </c>
      <c r="AI12" s="226" t="str">
        <f t="shared" si="12"/>
        <v>….</v>
      </c>
      <c r="AJ12" s="684" t="str">
        <f t="shared" si="12"/>
        <v>BATH UP</v>
      </c>
      <c r="AK12" s="684" t="str">
        <f t="shared" si="13"/>
        <v>…..  C.P.S.  …...</v>
      </c>
      <c r="AL12" s="797" t="str">
        <f>$W$12</f>
        <v>…..........</v>
      </c>
      <c r="AM12" s="567"/>
      <c r="AN12" s="684">
        <f t="shared" si="3"/>
        <v>409</v>
      </c>
      <c r="AO12" s="226" t="str">
        <f t="shared" si="14"/>
        <v>….</v>
      </c>
      <c r="AP12" s="684" t="str">
        <f t="shared" si="14"/>
        <v>BATH UP</v>
      </c>
      <c r="AQ12" s="684" t="str">
        <f t="shared" si="15"/>
        <v>NON SALVAGEABLE ITEMS</v>
      </c>
      <c r="AR12" s="797" t="str">
        <f>$W$12</f>
        <v>…..........</v>
      </c>
      <c r="AS12" s="684">
        <f t="shared" si="4"/>
        <v>809</v>
      </c>
      <c r="AT12" s="226" t="s">
        <v>502</v>
      </c>
      <c r="AU12" s="684" t="str">
        <f t="shared" si="27"/>
        <v>BATH UP</v>
      </c>
      <c r="AV12" s="734" t="str">
        <f t="shared" si="28"/>
        <v>… MITIGATION  EQUIPMENT &amp; W.I.P . ...</v>
      </c>
      <c r="AW12" s="797" t="str">
        <f>$W$12</f>
        <v>…..........</v>
      </c>
      <c r="AX12" s="284">
        <f t="shared" si="16"/>
        <v>6109.1</v>
      </c>
      <c r="AY12" s="226" t="s">
        <v>502</v>
      </c>
      <c r="AZ12" t="str">
        <f t="shared" si="30"/>
        <v>.. DAY 1 …</v>
      </c>
      <c r="BA12" s="684" t="str">
        <f t="shared" si="17"/>
        <v>BATH UP</v>
      </c>
      <c r="BB12" t="str">
        <f t="shared" si="31"/>
        <v xml:space="preserve">  ...  MC READINGS ..</v>
      </c>
      <c r="BC12" s="797" t="str">
        <f>$W$12</f>
        <v>…..........</v>
      </c>
      <c r="BD12" s="284">
        <f t="shared" si="18"/>
        <v>6209.2</v>
      </c>
      <c r="BE12" s="226" t="s">
        <v>502</v>
      </c>
      <c r="BF12" s="684" t="str">
        <f t="shared" si="19"/>
        <v>BATH UP</v>
      </c>
      <c r="BG12" t="str">
        <f t="shared" si="32"/>
        <v xml:space="preserve">  ...  MC READINGS ..</v>
      </c>
      <c r="BH12" s="797" t="str">
        <f>$W$12</f>
        <v>…..........</v>
      </c>
      <c r="BI12" s="284">
        <f t="shared" si="20"/>
        <v>6309.3</v>
      </c>
      <c r="BJ12" s="226" t="s">
        <v>502</v>
      </c>
      <c r="BK12" t="str">
        <f t="shared" si="29"/>
        <v xml:space="preserve">….. DAY 3 ….. </v>
      </c>
      <c r="BL12" s="684" t="str">
        <f t="shared" si="21"/>
        <v>BATH UP</v>
      </c>
      <c r="BM12" t="str">
        <f t="shared" si="33"/>
        <v xml:space="preserve">  ...  MC READINGS ..</v>
      </c>
      <c r="BN12" s="797" t="str">
        <f>$W$12</f>
        <v>…..........</v>
      </c>
      <c r="BO12" s="284">
        <f t="shared" si="22"/>
        <v>6409.4</v>
      </c>
      <c r="BP12" s="226" t="s">
        <v>502</v>
      </c>
      <c r="BQ12" t="str">
        <f t="shared" si="34"/>
        <v xml:space="preserve">….. DAY 4 ….. </v>
      </c>
      <c r="BR12" s="684" t="str">
        <f t="shared" si="23"/>
        <v>BATH UP</v>
      </c>
      <c r="BS12" t="str">
        <f t="shared" si="35"/>
        <v xml:space="preserve">  ...  MC READINGS ..</v>
      </c>
      <c r="BT12" s="797" t="str">
        <f>$W$12</f>
        <v>…..........</v>
      </c>
      <c r="BU12" s="829">
        <f>BU11+1</f>
        <v>7201.2</v>
      </c>
      <c r="BV12" s="8" t="str">
        <f>BV11</f>
        <v xml:space="preserve">….. DAY 2 ….. </v>
      </c>
      <c r="BW12" s="768" t="s">
        <v>522</v>
      </c>
      <c r="BX12" s="763" t="s">
        <v>523</v>
      </c>
      <c r="CB12" t="str">
        <f t="shared" si="5"/>
        <v xml:space="preserve">Bedroom 1, </v>
      </c>
      <c r="CC12" t="str">
        <f t="shared" si="6"/>
        <v>LOS</v>
      </c>
      <c r="CE12" s="226" t="s">
        <v>502</v>
      </c>
      <c r="CH12" s="763"/>
      <c r="CW12" s="722"/>
    </row>
    <row r="13" spans="1:101" ht="26.7" customHeight="1" thickTop="1" thickBot="1">
      <c r="A13" s="567" t="str">
        <f t="shared" si="24"/>
        <v xml:space="preserve">Bedroom 1, </v>
      </c>
      <c r="B13" s="636">
        <f t="shared" si="7"/>
        <v>110</v>
      </c>
      <c r="C13" s="636"/>
      <c r="D13" s="726">
        <f t="shared" si="25"/>
        <v>210</v>
      </c>
      <c r="E13" s="723"/>
      <c r="F13" s="726">
        <f t="shared" si="25"/>
        <v>310</v>
      </c>
      <c r="G13" s="726"/>
      <c r="H13" s="726">
        <f t="shared" si="25"/>
        <v>410</v>
      </c>
      <c r="I13" s="723"/>
      <c r="J13" s="726">
        <v>810</v>
      </c>
      <c r="K13" s="726"/>
      <c r="L13" s="726">
        <f t="shared" si="26"/>
        <v>6110.1</v>
      </c>
      <c r="M13" s="726">
        <f t="shared" si="26"/>
        <v>6210.2</v>
      </c>
      <c r="N13" s="726">
        <f t="shared" si="26"/>
        <v>6310.3</v>
      </c>
      <c r="O13" s="726">
        <f t="shared" si="26"/>
        <v>6410.4</v>
      </c>
      <c r="P13" s="901" t="s">
        <v>535</v>
      </c>
      <c r="Q13" s="901"/>
      <c r="R13" s="901"/>
      <c r="S13" s="901"/>
      <c r="T13" s="636">
        <v>110</v>
      </c>
      <c r="U13" s="226" t="s">
        <v>1586</v>
      </c>
      <c r="V13" s="810" t="str">
        <f>'ROOMS#'!Q13</f>
        <v xml:space="preserve">Bedroom 1, </v>
      </c>
      <c r="W13" s="1" t="s">
        <v>515</v>
      </c>
      <c r="X13" s="636">
        <f t="shared" si="8"/>
        <v>110</v>
      </c>
      <c r="Y13" s="226" t="str">
        <f t="shared" si="8"/>
        <v>….</v>
      </c>
      <c r="Z13" s="684" t="str">
        <f t="shared" si="8"/>
        <v xml:space="preserve">Bedroom 1, </v>
      </c>
      <c r="AA13" s="684" t="str">
        <f t="shared" si="9"/>
        <v xml:space="preserve"> = … ROOM OVERVIEW PICS ... DAY 1 …</v>
      </c>
      <c r="AB13" s="797" t="str">
        <f>$W$13</f>
        <v>LOS</v>
      </c>
      <c r="AC13" s="734">
        <f t="shared" si="1"/>
        <v>210</v>
      </c>
      <c r="AD13" s="226" t="str">
        <f t="shared" si="10"/>
        <v>….</v>
      </c>
      <c r="AE13" s="684" t="str">
        <f t="shared" si="10"/>
        <v xml:space="preserve">Bedroom 1, </v>
      </c>
      <c r="AF13" s="684" t="str">
        <f t="shared" si="11"/>
        <v>….. SOURCE of  LOSS …..</v>
      </c>
      <c r="AG13" s="797" t="str">
        <f>$W$13</f>
        <v>LOS</v>
      </c>
      <c r="AH13" s="684">
        <f t="shared" si="2"/>
        <v>310</v>
      </c>
      <c r="AI13" s="226" t="str">
        <f t="shared" si="12"/>
        <v>….</v>
      </c>
      <c r="AJ13" s="684" t="str">
        <f t="shared" si="12"/>
        <v xml:space="preserve">Bedroom 1, </v>
      </c>
      <c r="AK13" s="684" t="str">
        <f t="shared" si="13"/>
        <v>…..  C.P.S.  …...</v>
      </c>
      <c r="AL13" s="797" t="str">
        <f>$W$13</f>
        <v>LOS</v>
      </c>
      <c r="AM13" s="567"/>
      <c r="AN13" s="684">
        <f t="shared" si="3"/>
        <v>410</v>
      </c>
      <c r="AO13" s="226" t="str">
        <f t="shared" si="14"/>
        <v>….</v>
      </c>
      <c r="AP13" s="684" t="str">
        <f t="shared" si="14"/>
        <v xml:space="preserve">Bedroom 1, </v>
      </c>
      <c r="AQ13" s="684" t="str">
        <f t="shared" si="15"/>
        <v>NON SALVAGEABLE ITEMS</v>
      </c>
      <c r="AR13" s="797" t="str">
        <f>$W$13</f>
        <v>LOS</v>
      </c>
      <c r="AS13" s="684">
        <f t="shared" si="4"/>
        <v>810</v>
      </c>
      <c r="AT13" s="226" t="s">
        <v>502</v>
      </c>
      <c r="AU13" s="684" t="str">
        <f t="shared" si="27"/>
        <v xml:space="preserve">Bedroom 1, </v>
      </c>
      <c r="AV13" s="734" t="str">
        <f t="shared" si="28"/>
        <v>… MITIGATION  EQUIPMENT &amp; W.I.P . ...</v>
      </c>
      <c r="AW13" s="797" t="str">
        <f>$W$13</f>
        <v>LOS</v>
      </c>
      <c r="AX13" s="284">
        <f t="shared" si="16"/>
        <v>6110.1</v>
      </c>
      <c r="AY13" s="226" t="s">
        <v>502</v>
      </c>
      <c r="AZ13" t="str">
        <f t="shared" si="30"/>
        <v>.. DAY 1 …</v>
      </c>
      <c r="BA13" s="684" t="str">
        <f t="shared" si="17"/>
        <v xml:space="preserve">Bedroom 1, </v>
      </c>
      <c r="BB13" t="str">
        <f t="shared" si="31"/>
        <v xml:space="preserve">  ...  MC READINGS ..</v>
      </c>
      <c r="BC13" s="797" t="str">
        <f>$W$13</f>
        <v>LOS</v>
      </c>
      <c r="BD13" s="284">
        <f t="shared" si="18"/>
        <v>6210.2</v>
      </c>
      <c r="BE13" s="226" t="s">
        <v>502</v>
      </c>
      <c r="BF13" s="684" t="str">
        <f t="shared" si="19"/>
        <v xml:space="preserve">Bedroom 1, </v>
      </c>
      <c r="BG13" t="str">
        <f t="shared" si="32"/>
        <v xml:space="preserve">  ...  MC READINGS ..</v>
      </c>
      <c r="BH13" s="797" t="str">
        <f>$W$13</f>
        <v>LOS</v>
      </c>
      <c r="BI13" s="284">
        <f t="shared" si="20"/>
        <v>6310.3</v>
      </c>
      <c r="BJ13" s="226" t="s">
        <v>502</v>
      </c>
      <c r="BK13" t="str">
        <f t="shared" si="29"/>
        <v xml:space="preserve">….. DAY 3 ….. </v>
      </c>
      <c r="BL13" s="684" t="str">
        <f t="shared" si="21"/>
        <v xml:space="preserve">Bedroom 1, </v>
      </c>
      <c r="BM13" t="str">
        <f t="shared" si="33"/>
        <v xml:space="preserve">  ...  MC READINGS ..</v>
      </c>
      <c r="BN13" s="797" t="str">
        <f>$W$13</f>
        <v>LOS</v>
      </c>
      <c r="BO13" s="284">
        <f t="shared" si="22"/>
        <v>6410.4</v>
      </c>
      <c r="BP13" s="226" t="s">
        <v>502</v>
      </c>
      <c r="BQ13" t="str">
        <f t="shared" si="34"/>
        <v xml:space="preserve">….. DAY 4 ….. </v>
      </c>
      <c r="BR13" s="684" t="str">
        <f t="shared" si="23"/>
        <v xml:space="preserve">Bedroom 1, </v>
      </c>
      <c r="BS13" t="str">
        <f t="shared" si="35"/>
        <v xml:space="preserve">  ...  MC READINGS ..</v>
      </c>
      <c r="BT13" s="797" t="str">
        <f>$W$13</f>
        <v>LOS</v>
      </c>
      <c r="BU13" s="828">
        <f>BU12+1</f>
        <v>7202.2</v>
      </c>
      <c r="BV13" s="32" t="str">
        <f>BV12</f>
        <v xml:space="preserve">….. DAY 2 ….. </v>
      </c>
      <c r="BW13" s="768" t="s">
        <v>526</v>
      </c>
      <c r="BX13" s="763" t="s">
        <v>523</v>
      </c>
      <c r="CB13" t="str">
        <f t="shared" si="5"/>
        <v>BR1 Closet</v>
      </c>
      <c r="CC13" t="str">
        <f t="shared" si="6"/>
        <v>…..........</v>
      </c>
      <c r="CE13" s="226" t="s">
        <v>502</v>
      </c>
      <c r="CH13" s="805"/>
      <c r="CW13" s="725"/>
    </row>
    <row r="14" spans="1:101" ht="26.7" customHeight="1" thickTop="1" thickBot="1">
      <c r="A14" t="str">
        <f t="shared" si="24"/>
        <v>BR1 Closet</v>
      </c>
      <c r="B14" s="636">
        <f t="shared" si="7"/>
        <v>111</v>
      </c>
      <c r="C14" s="809"/>
      <c r="D14" s="723">
        <f t="shared" si="25"/>
        <v>211</v>
      </c>
      <c r="E14" s="723"/>
      <c r="F14" s="723">
        <f t="shared" si="25"/>
        <v>311</v>
      </c>
      <c r="G14" s="723"/>
      <c r="H14" s="723">
        <f t="shared" si="25"/>
        <v>411</v>
      </c>
      <c r="I14" s="723"/>
      <c r="J14" s="723">
        <v>811</v>
      </c>
      <c r="K14" s="723"/>
      <c r="L14" s="723">
        <f t="shared" si="26"/>
        <v>6111.1</v>
      </c>
      <c r="M14" s="723">
        <f t="shared" si="26"/>
        <v>6211.2</v>
      </c>
      <c r="N14" s="723">
        <f t="shared" si="26"/>
        <v>6311.3</v>
      </c>
      <c r="O14" s="723">
        <f t="shared" si="26"/>
        <v>6411.4</v>
      </c>
      <c r="P14" s="726">
        <f>P12+1</f>
        <v>7103.1</v>
      </c>
      <c r="Q14" s="726">
        <f>Q12+1</f>
        <v>7203.2</v>
      </c>
      <c r="R14" s="726">
        <f>R12+1</f>
        <v>7303.3</v>
      </c>
      <c r="S14" s="726">
        <f>S12+1</f>
        <v>7403.4</v>
      </c>
      <c r="T14" s="636">
        <v>111</v>
      </c>
      <c r="U14" s="226" t="s">
        <v>1586</v>
      </c>
      <c r="V14" s="810" t="str">
        <f>'ROOMS#'!Q14</f>
        <v>BR1 Closet</v>
      </c>
      <c r="W14" s="1" t="s">
        <v>1584</v>
      </c>
      <c r="X14" s="636">
        <f t="shared" si="8"/>
        <v>111</v>
      </c>
      <c r="Y14" s="226" t="str">
        <f t="shared" si="8"/>
        <v>….</v>
      </c>
      <c r="Z14" s="684" t="str">
        <f t="shared" si="8"/>
        <v>BR1 Closet</v>
      </c>
      <c r="AA14" s="684" t="str">
        <f t="shared" si="9"/>
        <v xml:space="preserve"> = … ROOM OVERVIEW PICS ... DAY 1 …</v>
      </c>
      <c r="AB14" s="797" t="str">
        <f>$W$14</f>
        <v>…..........</v>
      </c>
      <c r="AC14" s="734">
        <f t="shared" si="1"/>
        <v>211</v>
      </c>
      <c r="AD14" s="226" t="str">
        <f t="shared" si="10"/>
        <v>….</v>
      </c>
      <c r="AE14" s="684" t="str">
        <f t="shared" si="10"/>
        <v>BR1 Closet</v>
      </c>
      <c r="AF14" s="684" t="str">
        <f t="shared" si="11"/>
        <v>….. SOURCE of  LOSS …..</v>
      </c>
      <c r="AG14" s="797" t="str">
        <f>$W$14</f>
        <v>…..........</v>
      </c>
      <c r="AH14" s="684">
        <f t="shared" si="2"/>
        <v>311</v>
      </c>
      <c r="AI14" s="226" t="str">
        <f t="shared" si="12"/>
        <v>….</v>
      </c>
      <c r="AJ14" s="684" t="str">
        <f t="shared" si="12"/>
        <v>BR1 Closet</v>
      </c>
      <c r="AK14" s="684" t="str">
        <f t="shared" si="13"/>
        <v>…..  C.P.S.  …...</v>
      </c>
      <c r="AL14" s="797" t="str">
        <f>$W$14</f>
        <v>…..........</v>
      </c>
      <c r="AM14" s="567"/>
      <c r="AN14" s="684">
        <f t="shared" si="3"/>
        <v>411</v>
      </c>
      <c r="AO14" s="226" t="str">
        <f t="shared" si="14"/>
        <v>….</v>
      </c>
      <c r="AP14" s="684" t="str">
        <f t="shared" si="14"/>
        <v>BR1 Closet</v>
      </c>
      <c r="AQ14" s="684" t="str">
        <f t="shared" si="15"/>
        <v>NON SALVAGEABLE ITEMS</v>
      </c>
      <c r="AR14" s="797" t="str">
        <f>$W$14</f>
        <v>…..........</v>
      </c>
      <c r="AS14" s="684">
        <f t="shared" si="4"/>
        <v>811</v>
      </c>
      <c r="AT14" s="226" t="s">
        <v>502</v>
      </c>
      <c r="AU14" s="684" t="str">
        <f t="shared" si="27"/>
        <v>BR1 Closet</v>
      </c>
      <c r="AV14" s="734" t="str">
        <f t="shared" si="28"/>
        <v>… MITIGATION  EQUIPMENT &amp; W.I.P . ...</v>
      </c>
      <c r="AW14" s="797" t="str">
        <f>$W$14</f>
        <v>…..........</v>
      </c>
      <c r="AX14" s="284">
        <f t="shared" si="16"/>
        <v>6111.1</v>
      </c>
      <c r="AY14" s="226" t="s">
        <v>502</v>
      </c>
      <c r="AZ14" t="str">
        <f t="shared" si="30"/>
        <v>.. DAY 1 …</v>
      </c>
      <c r="BA14" s="684" t="str">
        <f t="shared" si="17"/>
        <v>BR1 Closet</v>
      </c>
      <c r="BB14" t="str">
        <f t="shared" si="31"/>
        <v xml:space="preserve">  ...  MC READINGS ..</v>
      </c>
      <c r="BC14" s="797" t="str">
        <f>$W$14</f>
        <v>…..........</v>
      </c>
      <c r="BD14" s="284">
        <f t="shared" si="18"/>
        <v>6211.2</v>
      </c>
      <c r="BE14" s="226" t="s">
        <v>502</v>
      </c>
      <c r="BF14" s="684" t="str">
        <f t="shared" si="19"/>
        <v>BR1 Closet</v>
      </c>
      <c r="BG14" t="str">
        <f t="shared" si="32"/>
        <v xml:space="preserve">  ...  MC READINGS ..</v>
      </c>
      <c r="BH14" s="797" t="str">
        <f>$W$14</f>
        <v>…..........</v>
      </c>
      <c r="BI14" s="284">
        <f t="shared" si="20"/>
        <v>6311.3</v>
      </c>
      <c r="BJ14" s="226" t="s">
        <v>502</v>
      </c>
      <c r="BK14" t="str">
        <f t="shared" si="29"/>
        <v xml:space="preserve">….. DAY 3 ….. </v>
      </c>
      <c r="BL14" s="684" t="str">
        <f t="shared" si="21"/>
        <v>BR1 Closet</v>
      </c>
      <c r="BM14" t="str">
        <f t="shared" si="33"/>
        <v xml:space="preserve">  ...  MC READINGS ..</v>
      </c>
      <c r="BN14" s="797" t="str">
        <f>$W$14</f>
        <v>…..........</v>
      </c>
      <c r="BO14" s="284">
        <f t="shared" si="22"/>
        <v>6411.4</v>
      </c>
      <c r="BP14" s="226" t="s">
        <v>502</v>
      </c>
      <c r="BQ14" t="str">
        <f t="shared" si="34"/>
        <v xml:space="preserve">….. DAY 4 ….. </v>
      </c>
      <c r="BR14" s="684" t="str">
        <f t="shared" si="23"/>
        <v>BR1 Closet</v>
      </c>
      <c r="BS14" t="str">
        <f t="shared" si="35"/>
        <v xml:space="preserve">  ...  MC READINGS ..</v>
      </c>
      <c r="BT14" s="797" t="str">
        <f>$W$14</f>
        <v>…..........</v>
      </c>
      <c r="BU14" s="829">
        <f>BU13+1</f>
        <v>7203.2</v>
      </c>
      <c r="BV14" s="32" t="str">
        <f t="shared" ref="BV14:BV16" si="36">BV12</f>
        <v xml:space="preserve">….. DAY 2 ….. </v>
      </c>
      <c r="BW14" s="768" t="s">
        <v>530</v>
      </c>
      <c r="BX14" s="763" t="s">
        <v>523</v>
      </c>
      <c r="CB14" t="str">
        <f t="shared" si="5"/>
        <v>Bedroom 2</v>
      </c>
      <c r="CC14" t="str">
        <f t="shared" si="6"/>
        <v>LOS</v>
      </c>
      <c r="CE14" s="226" t="s">
        <v>502</v>
      </c>
      <c r="CI14" s="763"/>
      <c r="CW14" s="722"/>
    </row>
    <row r="15" spans="1:101" ht="26.7" customHeight="1" thickTop="1" thickBot="1">
      <c r="A15" s="567" t="str">
        <f t="shared" si="24"/>
        <v>Bedroom 2</v>
      </c>
      <c r="B15" s="636">
        <f t="shared" si="7"/>
        <v>112</v>
      </c>
      <c r="C15" s="636"/>
      <c r="D15" s="726">
        <f t="shared" si="25"/>
        <v>212</v>
      </c>
      <c r="E15" s="723"/>
      <c r="F15" s="726">
        <f t="shared" si="25"/>
        <v>312</v>
      </c>
      <c r="G15" s="726"/>
      <c r="H15" s="726">
        <f t="shared" si="25"/>
        <v>412</v>
      </c>
      <c r="I15" s="723"/>
      <c r="J15" s="726">
        <v>812</v>
      </c>
      <c r="K15" s="726"/>
      <c r="L15" s="726">
        <f t="shared" si="26"/>
        <v>6112.1</v>
      </c>
      <c r="M15" s="726">
        <f t="shared" si="26"/>
        <v>6212.2</v>
      </c>
      <c r="N15" s="726">
        <f t="shared" si="26"/>
        <v>6312.3</v>
      </c>
      <c r="O15" s="726">
        <f t="shared" si="26"/>
        <v>6412.4</v>
      </c>
      <c r="P15" s="901" t="s">
        <v>538</v>
      </c>
      <c r="Q15" s="901"/>
      <c r="R15" s="901"/>
      <c r="S15" s="901"/>
      <c r="T15" s="636">
        <v>112</v>
      </c>
      <c r="U15" s="226" t="s">
        <v>1586</v>
      </c>
      <c r="V15" s="810" t="str">
        <f>'ROOMS#'!Q15</f>
        <v>Bedroom 2</v>
      </c>
      <c r="W15" s="1" t="s">
        <v>515</v>
      </c>
      <c r="X15" s="636">
        <f t="shared" si="8"/>
        <v>112</v>
      </c>
      <c r="Y15" s="226" t="str">
        <f t="shared" si="8"/>
        <v>….</v>
      </c>
      <c r="Z15" s="684" t="str">
        <f t="shared" si="8"/>
        <v>Bedroom 2</v>
      </c>
      <c r="AA15" s="684" t="str">
        <f t="shared" si="9"/>
        <v xml:space="preserve"> = … ROOM OVERVIEW PICS ... DAY 1 …</v>
      </c>
      <c r="AB15" s="797" t="str">
        <f>$W$15</f>
        <v>LOS</v>
      </c>
      <c r="AC15" s="734">
        <f t="shared" si="1"/>
        <v>212</v>
      </c>
      <c r="AD15" s="226" t="str">
        <f t="shared" si="10"/>
        <v>….</v>
      </c>
      <c r="AE15" s="684" t="str">
        <f t="shared" si="10"/>
        <v>Bedroom 2</v>
      </c>
      <c r="AF15" s="684" t="str">
        <f t="shared" si="11"/>
        <v>….. SOURCE of  LOSS …..</v>
      </c>
      <c r="AG15" s="797" t="str">
        <f>$W$15</f>
        <v>LOS</v>
      </c>
      <c r="AH15" s="684">
        <f t="shared" si="2"/>
        <v>312</v>
      </c>
      <c r="AI15" s="226" t="str">
        <f t="shared" si="12"/>
        <v>….</v>
      </c>
      <c r="AJ15" s="684" t="str">
        <f t="shared" si="12"/>
        <v>Bedroom 2</v>
      </c>
      <c r="AK15" s="684" t="str">
        <f t="shared" si="13"/>
        <v>…..  C.P.S.  …...</v>
      </c>
      <c r="AL15" s="797" t="str">
        <f>$W$15</f>
        <v>LOS</v>
      </c>
      <c r="AM15" s="567"/>
      <c r="AN15" s="684">
        <f t="shared" si="3"/>
        <v>412</v>
      </c>
      <c r="AO15" s="226" t="str">
        <f t="shared" si="14"/>
        <v>….</v>
      </c>
      <c r="AP15" s="684" t="str">
        <f t="shared" si="14"/>
        <v>Bedroom 2</v>
      </c>
      <c r="AQ15" s="684" t="str">
        <f t="shared" si="15"/>
        <v>NON SALVAGEABLE ITEMS</v>
      </c>
      <c r="AR15" s="797" t="str">
        <f>$W$15</f>
        <v>LOS</v>
      </c>
      <c r="AS15" s="684">
        <f t="shared" si="4"/>
        <v>812</v>
      </c>
      <c r="AT15" s="226" t="s">
        <v>502</v>
      </c>
      <c r="AU15" s="684" t="str">
        <f t="shared" si="27"/>
        <v>Bedroom 2</v>
      </c>
      <c r="AV15" s="734" t="str">
        <f t="shared" si="28"/>
        <v>… MITIGATION  EQUIPMENT &amp; W.I.P . ...</v>
      </c>
      <c r="AW15" s="797" t="str">
        <f>$W$15</f>
        <v>LOS</v>
      </c>
      <c r="AX15" s="284">
        <f t="shared" si="16"/>
        <v>6112.1</v>
      </c>
      <c r="AY15" s="226" t="s">
        <v>502</v>
      </c>
      <c r="AZ15" t="str">
        <f t="shared" si="30"/>
        <v>.. DAY 1 …</v>
      </c>
      <c r="BA15" s="684" t="str">
        <f t="shared" si="17"/>
        <v>Bedroom 2</v>
      </c>
      <c r="BB15" t="str">
        <f t="shared" si="31"/>
        <v xml:space="preserve">  ...  MC READINGS ..</v>
      </c>
      <c r="BC15" s="797" t="str">
        <f>$W$15</f>
        <v>LOS</v>
      </c>
      <c r="BD15" s="284">
        <f t="shared" si="18"/>
        <v>6212.2</v>
      </c>
      <c r="BE15" s="226" t="s">
        <v>502</v>
      </c>
      <c r="BF15" s="684" t="str">
        <f t="shared" si="19"/>
        <v>Bedroom 2</v>
      </c>
      <c r="BG15" t="str">
        <f t="shared" si="32"/>
        <v xml:space="preserve">  ...  MC READINGS ..</v>
      </c>
      <c r="BH15" s="797" t="str">
        <f>$W$15</f>
        <v>LOS</v>
      </c>
      <c r="BI15" s="284">
        <f t="shared" si="20"/>
        <v>6312.3</v>
      </c>
      <c r="BJ15" s="226" t="s">
        <v>502</v>
      </c>
      <c r="BK15" t="str">
        <f t="shared" si="29"/>
        <v xml:space="preserve">….. DAY 3 ….. </v>
      </c>
      <c r="BL15" s="684" t="str">
        <f t="shared" si="21"/>
        <v>Bedroom 2</v>
      </c>
      <c r="BM15" t="str">
        <f t="shared" si="33"/>
        <v xml:space="preserve">  ...  MC READINGS ..</v>
      </c>
      <c r="BN15" s="797" t="str">
        <f>$W$15</f>
        <v>LOS</v>
      </c>
      <c r="BO15" s="284">
        <f t="shared" si="22"/>
        <v>6412.4</v>
      </c>
      <c r="BP15" s="226" t="s">
        <v>502</v>
      </c>
      <c r="BQ15" t="str">
        <f t="shared" si="34"/>
        <v xml:space="preserve">….. DAY 4 ….. </v>
      </c>
      <c r="BR15" s="684" t="str">
        <f t="shared" si="23"/>
        <v>Bedroom 2</v>
      </c>
      <c r="BS15" t="str">
        <f t="shared" si="35"/>
        <v xml:space="preserve">  ...  MC READINGS ..</v>
      </c>
      <c r="BT15" s="797" t="str">
        <f>$W$15</f>
        <v>LOS</v>
      </c>
      <c r="BU15" s="828">
        <f>BU14+1</f>
        <v>7204.2</v>
      </c>
      <c r="BV15" s="32" t="str">
        <f t="shared" si="36"/>
        <v xml:space="preserve">….. DAY 2 ….. </v>
      </c>
      <c r="BW15" s="768" t="s">
        <v>532</v>
      </c>
      <c r="BX15" s="763" t="s">
        <v>523</v>
      </c>
      <c r="CB15" t="str">
        <f t="shared" si="5"/>
        <v>BR2 Closet</v>
      </c>
      <c r="CC15" t="str">
        <f t="shared" si="6"/>
        <v>LOS</v>
      </c>
      <c r="CE15" s="226" t="s">
        <v>502</v>
      </c>
      <c r="CW15" s="725"/>
    </row>
    <row r="16" spans="1:101" ht="26.7" customHeight="1" thickTop="1" thickBot="1">
      <c r="A16" t="str">
        <f t="shared" si="24"/>
        <v>BR2 Closet</v>
      </c>
      <c r="B16" s="636">
        <f t="shared" si="7"/>
        <v>113</v>
      </c>
      <c r="C16" s="809"/>
      <c r="D16" s="723">
        <f t="shared" si="25"/>
        <v>213</v>
      </c>
      <c r="E16" s="723"/>
      <c r="F16" s="723">
        <f t="shared" si="25"/>
        <v>313</v>
      </c>
      <c r="G16" s="723"/>
      <c r="H16" s="723">
        <f t="shared" si="25"/>
        <v>413</v>
      </c>
      <c r="I16" s="723"/>
      <c r="J16" s="723">
        <v>813</v>
      </c>
      <c r="K16" s="723"/>
      <c r="L16" s="723">
        <f t="shared" si="26"/>
        <v>6113.1</v>
      </c>
      <c r="M16" s="723">
        <f t="shared" si="26"/>
        <v>6213.2</v>
      </c>
      <c r="N16" s="723">
        <f t="shared" si="26"/>
        <v>6313.3</v>
      </c>
      <c r="O16" s="723">
        <f t="shared" si="26"/>
        <v>6413.4</v>
      </c>
      <c r="P16" s="723">
        <f>P14+1</f>
        <v>7104.1</v>
      </c>
      <c r="Q16" s="723">
        <f>Q14+1</f>
        <v>7204.2</v>
      </c>
      <c r="R16" s="723">
        <f>R14+1</f>
        <v>7304.3</v>
      </c>
      <c r="S16" s="723">
        <f>S14+1</f>
        <v>7404.4</v>
      </c>
      <c r="T16" s="636">
        <v>113</v>
      </c>
      <c r="U16" s="226" t="s">
        <v>1586</v>
      </c>
      <c r="V16" s="810" t="str">
        <f>'ROOMS#'!Q16</f>
        <v>BR2 Closet</v>
      </c>
      <c r="W16" s="1" t="s">
        <v>515</v>
      </c>
      <c r="X16" s="636">
        <f t="shared" si="8"/>
        <v>113</v>
      </c>
      <c r="Y16" s="226" t="str">
        <f t="shared" si="8"/>
        <v>….</v>
      </c>
      <c r="Z16" s="684" t="str">
        <f t="shared" si="8"/>
        <v>BR2 Closet</v>
      </c>
      <c r="AA16" s="684" t="str">
        <f t="shared" si="9"/>
        <v xml:space="preserve"> = … ROOM OVERVIEW PICS ... DAY 1 …</v>
      </c>
      <c r="AB16" s="797" t="str">
        <f>$W$16</f>
        <v>LOS</v>
      </c>
      <c r="AC16" s="734">
        <f t="shared" si="1"/>
        <v>213</v>
      </c>
      <c r="AD16" s="226" t="str">
        <f t="shared" si="10"/>
        <v>….</v>
      </c>
      <c r="AE16" s="684" t="str">
        <f t="shared" si="10"/>
        <v>BR2 Closet</v>
      </c>
      <c r="AF16" s="684" t="str">
        <f t="shared" si="11"/>
        <v>….. SOURCE of  LOSS …..</v>
      </c>
      <c r="AG16" s="797" t="str">
        <f>$W$16</f>
        <v>LOS</v>
      </c>
      <c r="AH16" s="684">
        <f t="shared" si="2"/>
        <v>313</v>
      </c>
      <c r="AI16" s="226" t="str">
        <f t="shared" si="12"/>
        <v>….</v>
      </c>
      <c r="AJ16" s="684" t="str">
        <f t="shared" si="12"/>
        <v>BR2 Closet</v>
      </c>
      <c r="AK16" s="684" t="str">
        <f t="shared" si="13"/>
        <v>…..  C.P.S.  …...</v>
      </c>
      <c r="AL16" s="797" t="str">
        <f>$W$16</f>
        <v>LOS</v>
      </c>
      <c r="AM16" s="567"/>
      <c r="AN16" s="684">
        <f t="shared" si="3"/>
        <v>413</v>
      </c>
      <c r="AO16" s="226" t="str">
        <f t="shared" si="14"/>
        <v>….</v>
      </c>
      <c r="AP16" s="684" t="str">
        <f t="shared" si="14"/>
        <v>BR2 Closet</v>
      </c>
      <c r="AQ16" s="684" t="str">
        <f t="shared" si="15"/>
        <v>NON SALVAGEABLE ITEMS</v>
      </c>
      <c r="AR16" s="797" t="str">
        <f>$W$16</f>
        <v>LOS</v>
      </c>
      <c r="AS16" s="684">
        <f t="shared" si="4"/>
        <v>813</v>
      </c>
      <c r="AT16" s="226" t="s">
        <v>502</v>
      </c>
      <c r="AU16" s="684" t="str">
        <f t="shared" si="27"/>
        <v>BR2 Closet</v>
      </c>
      <c r="AV16" s="734" t="str">
        <f t="shared" si="28"/>
        <v>… MITIGATION  EQUIPMENT &amp; W.I.P . ...</v>
      </c>
      <c r="AW16" s="797" t="str">
        <f>$W$16</f>
        <v>LOS</v>
      </c>
      <c r="AX16" s="284">
        <f t="shared" si="16"/>
        <v>6113.1</v>
      </c>
      <c r="AY16" s="226" t="s">
        <v>502</v>
      </c>
      <c r="AZ16" t="str">
        <f t="shared" si="30"/>
        <v>.. DAY 1 …</v>
      </c>
      <c r="BA16" s="684" t="str">
        <f t="shared" si="17"/>
        <v>BR2 Closet</v>
      </c>
      <c r="BB16" t="str">
        <f t="shared" si="31"/>
        <v xml:space="preserve">  ...  MC READINGS ..</v>
      </c>
      <c r="BC16" s="797" t="str">
        <f>$W$16</f>
        <v>LOS</v>
      </c>
      <c r="BD16" s="284">
        <f t="shared" si="18"/>
        <v>6213.2</v>
      </c>
      <c r="BE16" s="226" t="s">
        <v>502</v>
      </c>
      <c r="BF16" s="684" t="str">
        <f t="shared" si="19"/>
        <v>BR2 Closet</v>
      </c>
      <c r="BG16" t="str">
        <f t="shared" si="32"/>
        <v xml:space="preserve">  ...  MC READINGS ..</v>
      </c>
      <c r="BH16" s="797" t="str">
        <f>$W$16</f>
        <v>LOS</v>
      </c>
      <c r="BI16" s="284">
        <f t="shared" si="20"/>
        <v>6313.3</v>
      </c>
      <c r="BJ16" s="226" t="s">
        <v>502</v>
      </c>
      <c r="BK16" t="str">
        <f t="shared" si="29"/>
        <v xml:space="preserve">….. DAY 3 ….. </v>
      </c>
      <c r="BL16" s="684" t="str">
        <f t="shared" si="21"/>
        <v>BR2 Closet</v>
      </c>
      <c r="BM16" t="str">
        <f t="shared" si="33"/>
        <v xml:space="preserve">  ...  MC READINGS ..</v>
      </c>
      <c r="BN16" s="797" t="str">
        <f>$W$16</f>
        <v>LOS</v>
      </c>
      <c r="BO16" s="284">
        <f t="shared" si="22"/>
        <v>6413.4</v>
      </c>
      <c r="BP16" s="226" t="s">
        <v>502</v>
      </c>
      <c r="BQ16" t="str">
        <f t="shared" si="34"/>
        <v xml:space="preserve">….. DAY 4 ….. </v>
      </c>
      <c r="BR16" s="684" t="str">
        <f t="shared" si="23"/>
        <v>BR2 Closet</v>
      </c>
      <c r="BS16" t="str">
        <f t="shared" si="35"/>
        <v xml:space="preserve">  ...  MC READINGS ..</v>
      </c>
      <c r="BT16" s="797" t="str">
        <f>$W$16</f>
        <v>LOS</v>
      </c>
      <c r="BU16" s="829">
        <f>BU15+1</f>
        <v>7205.2</v>
      </c>
      <c r="BV16" s="32" t="str">
        <f t="shared" si="36"/>
        <v xml:space="preserve">….. DAY 2 ….. </v>
      </c>
      <c r="BW16" s="768" t="s">
        <v>541</v>
      </c>
      <c r="BX16" s="763" t="s">
        <v>523</v>
      </c>
      <c r="CB16" t="str">
        <f t="shared" si="5"/>
        <v>STAIRS TO BASEMENT</v>
      </c>
      <c r="CC16" t="str">
        <f t="shared" si="6"/>
        <v>LOS</v>
      </c>
      <c r="CE16" s="226" t="s">
        <v>502</v>
      </c>
      <c r="CW16" s="722"/>
    </row>
    <row r="17" spans="1:101" ht="26.7" customHeight="1" thickTop="1" thickBot="1">
      <c r="A17" s="567" t="str">
        <f t="shared" si="24"/>
        <v>STAIRS TO BASEMENT</v>
      </c>
      <c r="B17" s="636">
        <f t="shared" si="7"/>
        <v>114</v>
      </c>
      <c r="C17" s="636"/>
      <c r="D17" s="726">
        <f t="shared" si="25"/>
        <v>214</v>
      </c>
      <c r="E17" s="723"/>
      <c r="F17" s="726">
        <f t="shared" si="25"/>
        <v>314</v>
      </c>
      <c r="G17" s="726"/>
      <c r="H17" s="726">
        <f t="shared" si="25"/>
        <v>414</v>
      </c>
      <c r="I17" s="723"/>
      <c r="J17" s="726">
        <v>814</v>
      </c>
      <c r="K17" s="726"/>
      <c r="L17" s="726">
        <f t="shared" si="26"/>
        <v>6114.1</v>
      </c>
      <c r="M17" s="726">
        <f t="shared" si="26"/>
        <v>6214.2</v>
      </c>
      <c r="N17" s="726">
        <f t="shared" si="26"/>
        <v>6314.3</v>
      </c>
      <c r="O17" s="726">
        <f t="shared" si="26"/>
        <v>6414.4</v>
      </c>
      <c r="P17" s="901" t="s">
        <v>542</v>
      </c>
      <c r="Q17" s="901"/>
      <c r="R17" s="901"/>
      <c r="S17" s="901"/>
      <c r="T17" s="636">
        <v>114</v>
      </c>
      <c r="U17" s="226" t="s">
        <v>1586</v>
      </c>
      <c r="V17" s="810" t="str">
        <f>'ROOMS#'!Q17</f>
        <v>STAIRS TO BASEMENT</v>
      </c>
      <c r="W17" s="1" t="s">
        <v>515</v>
      </c>
      <c r="X17" s="636">
        <f t="shared" si="8"/>
        <v>114</v>
      </c>
      <c r="Y17" s="226" t="str">
        <f t="shared" si="8"/>
        <v>….</v>
      </c>
      <c r="Z17" s="684" t="str">
        <f t="shared" si="8"/>
        <v>STAIRS TO BASEMENT</v>
      </c>
      <c r="AA17" s="684" t="str">
        <f t="shared" si="9"/>
        <v xml:space="preserve"> = … ROOM OVERVIEW PICS ... DAY 1 …</v>
      </c>
      <c r="AB17" s="797" t="str">
        <f>$W$17</f>
        <v>LOS</v>
      </c>
      <c r="AC17" s="734">
        <f t="shared" si="1"/>
        <v>214</v>
      </c>
      <c r="AD17" s="226" t="str">
        <f t="shared" si="10"/>
        <v>….</v>
      </c>
      <c r="AE17" s="684" t="str">
        <f t="shared" si="10"/>
        <v>STAIRS TO BASEMENT</v>
      </c>
      <c r="AF17" s="684" t="str">
        <f t="shared" si="11"/>
        <v>….. SOURCE of  LOSS …..</v>
      </c>
      <c r="AG17" s="797" t="str">
        <f>$W$17</f>
        <v>LOS</v>
      </c>
      <c r="AH17" s="684">
        <f t="shared" si="2"/>
        <v>314</v>
      </c>
      <c r="AI17" s="226" t="str">
        <f t="shared" si="12"/>
        <v>….</v>
      </c>
      <c r="AJ17" s="684" t="str">
        <f t="shared" si="12"/>
        <v>STAIRS TO BASEMENT</v>
      </c>
      <c r="AK17" s="684" t="str">
        <f t="shared" si="13"/>
        <v>…..  C.P.S.  …...</v>
      </c>
      <c r="AL17" s="797" t="str">
        <f>$W$17</f>
        <v>LOS</v>
      </c>
      <c r="AM17" s="567"/>
      <c r="AN17" s="684">
        <f t="shared" si="3"/>
        <v>414</v>
      </c>
      <c r="AO17" s="226" t="str">
        <f t="shared" si="14"/>
        <v>….</v>
      </c>
      <c r="AP17" s="684" t="str">
        <f t="shared" si="14"/>
        <v>STAIRS TO BASEMENT</v>
      </c>
      <c r="AQ17" s="684" t="str">
        <f t="shared" si="15"/>
        <v>NON SALVAGEABLE ITEMS</v>
      </c>
      <c r="AR17" s="797" t="str">
        <f>$W$17</f>
        <v>LOS</v>
      </c>
      <c r="AS17" s="684">
        <f t="shared" si="4"/>
        <v>814</v>
      </c>
      <c r="AT17" s="226" t="s">
        <v>502</v>
      </c>
      <c r="AU17" s="684" t="str">
        <f t="shared" si="27"/>
        <v>STAIRS TO BASEMENT</v>
      </c>
      <c r="AV17" s="734" t="str">
        <f t="shared" si="28"/>
        <v>… MITIGATION  EQUIPMENT &amp; W.I.P . ...</v>
      </c>
      <c r="AW17" s="797" t="str">
        <f>$W$17</f>
        <v>LOS</v>
      </c>
      <c r="AX17" s="284">
        <f t="shared" si="16"/>
        <v>6114.1</v>
      </c>
      <c r="AY17" s="226" t="s">
        <v>502</v>
      </c>
      <c r="AZ17" t="str">
        <f t="shared" si="30"/>
        <v>.. DAY 1 …</v>
      </c>
      <c r="BA17" s="684" t="str">
        <f t="shared" si="17"/>
        <v>STAIRS TO BASEMENT</v>
      </c>
      <c r="BB17" t="str">
        <f t="shared" si="31"/>
        <v xml:space="preserve">  ...  MC READINGS ..</v>
      </c>
      <c r="BC17" s="797" t="str">
        <f>$W$17</f>
        <v>LOS</v>
      </c>
      <c r="BD17" s="284">
        <f t="shared" si="18"/>
        <v>6214.2</v>
      </c>
      <c r="BE17" s="226" t="s">
        <v>502</v>
      </c>
      <c r="BF17" s="684" t="str">
        <f t="shared" si="19"/>
        <v>STAIRS TO BASEMENT</v>
      </c>
      <c r="BG17" t="str">
        <f t="shared" si="32"/>
        <v xml:space="preserve">  ...  MC READINGS ..</v>
      </c>
      <c r="BH17" s="797" t="str">
        <f>$W$17</f>
        <v>LOS</v>
      </c>
      <c r="BI17" s="284">
        <f t="shared" si="20"/>
        <v>6314.3</v>
      </c>
      <c r="BJ17" s="226" t="s">
        <v>502</v>
      </c>
      <c r="BK17" t="str">
        <f t="shared" si="29"/>
        <v xml:space="preserve">….. DAY 3 ….. </v>
      </c>
      <c r="BL17" s="684" t="str">
        <f t="shared" si="21"/>
        <v>STAIRS TO BASEMENT</v>
      </c>
      <c r="BM17" t="str">
        <f t="shared" si="33"/>
        <v xml:space="preserve">  ...  MC READINGS ..</v>
      </c>
      <c r="BN17" s="797" t="str">
        <f>$W$17</f>
        <v>LOS</v>
      </c>
      <c r="BO17" s="284">
        <f t="shared" si="22"/>
        <v>6414.4</v>
      </c>
      <c r="BP17" s="226" t="s">
        <v>502</v>
      </c>
      <c r="BQ17" t="str">
        <f t="shared" si="34"/>
        <v xml:space="preserve">….. DAY 4 ….. </v>
      </c>
      <c r="BR17" s="684" t="str">
        <f t="shared" si="23"/>
        <v>STAIRS TO BASEMENT</v>
      </c>
      <c r="BS17" t="str">
        <f t="shared" si="35"/>
        <v xml:space="preserve">  ...  MC READINGS ..</v>
      </c>
      <c r="BT17" s="797" t="str">
        <f>$W$17</f>
        <v>LOS</v>
      </c>
      <c r="BU17" s="827">
        <v>7300</v>
      </c>
      <c r="BV17" s="764" t="s">
        <v>496</v>
      </c>
      <c r="BW17" s="763" t="str">
        <f>BW4</f>
        <v>RH &amp;T &amp; GPP  DRY CHAMBERS [DC] .READ INGS  ===========</v>
      </c>
      <c r="BX17" s="767"/>
      <c r="CB17" t="str">
        <f t="shared" si="5"/>
        <v>LAUNDRY/UTILITY ROOM</v>
      </c>
      <c r="CC17" t="str">
        <f t="shared" si="6"/>
        <v>LOS</v>
      </c>
      <c r="CE17" s="226" t="s">
        <v>502</v>
      </c>
      <c r="CW17" s="725"/>
    </row>
    <row r="18" spans="1:101" ht="26.7" customHeight="1" thickTop="1" thickBot="1">
      <c r="A18" t="str">
        <f t="shared" si="24"/>
        <v>LAUNDRY/UTILITY ROOM</v>
      </c>
      <c r="B18" s="636">
        <f t="shared" si="7"/>
        <v>115</v>
      </c>
      <c r="C18" s="809"/>
      <c r="D18" s="723">
        <f t="shared" si="25"/>
        <v>215</v>
      </c>
      <c r="E18" s="723"/>
      <c r="F18" s="723">
        <f t="shared" si="25"/>
        <v>315</v>
      </c>
      <c r="G18" s="723"/>
      <c r="H18" s="723">
        <f t="shared" si="25"/>
        <v>415</v>
      </c>
      <c r="I18" s="723"/>
      <c r="J18" s="723">
        <v>815</v>
      </c>
      <c r="K18" s="723"/>
      <c r="L18" s="723">
        <f t="shared" si="26"/>
        <v>6115.1</v>
      </c>
      <c r="M18" s="723">
        <f t="shared" si="26"/>
        <v>6215.2</v>
      </c>
      <c r="N18" s="723">
        <f t="shared" si="26"/>
        <v>6315.3</v>
      </c>
      <c r="O18" s="723">
        <f t="shared" si="26"/>
        <v>6415.4</v>
      </c>
      <c r="P18" s="726">
        <f>P16+1</f>
        <v>7105.1</v>
      </c>
      <c r="Q18" s="726">
        <f>Q16+1</f>
        <v>7205.2</v>
      </c>
      <c r="R18" s="726">
        <f>R16+1</f>
        <v>7305.3</v>
      </c>
      <c r="S18" s="726">
        <f>S16+1</f>
        <v>7405.4</v>
      </c>
      <c r="T18" s="636">
        <v>115</v>
      </c>
      <c r="U18" s="226" t="s">
        <v>1586</v>
      </c>
      <c r="V18" s="810" t="str">
        <f>'ROOMS#'!Q18</f>
        <v>LAUNDRY/UTILITY ROOM</v>
      </c>
      <c r="W18" s="1" t="s">
        <v>515</v>
      </c>
      <c r="X18" s="636">
        <f t="shared" si="8"/>
        <v>115</v>
      </c>
      <c r="Y18" s="226" t="str">
        <f t="shared" si="8"/>
        <v>….</v>
      </c>
      <c r="Z18" s="684" t="str">
        <f t="shared" si="8"/>
        <v>LAUNDRY/UTILITY ROOM</v>
      </c>
      <c r="AA18" s="684" t="str">
        <f t="shared" si="9"/>
        <v xml:space="preserve"> = … ROOM OVERVIEW PICS ... DAY 1 …</v>
      </c>
      <c r="AB18" s="797" t="str">
        <f>$W$18</f>
        <v>LOS</v>
      </c>
      <c r="AC18" s="734">
        <f t="shared" si="1"/>
        <v>215</v>
      </c>
      <c r="AD18" s="226" t="str">
        <f t="shared" si="10"/>
        <v>….</v>
      </c>
      <c r="AE18" s="684" t="str">
        <f t="shared" si="10"/>
        <v>LAUNDRY/UTILITY ROOM</v>
      </c>
      <c r="AF18" s="684" t="str">
        <f t="shared" si="11"/>
        <v>….. SOURCE of  LOSS …..</v>
      </c>
      <c r="AG18" s="797" t="str">
        <f>$W$18</f>
        <v>LOS</v>
      </c>
      <c r="AH18" s="684">
        <f t="shared" si="2"/>
        <v>315</v>
      </c>
      <c r="AI18" s="226" t="str">
        <f t="shared" si="12"/>
        <v>….</v>
      </c>
      <c r="AJ18" s="684" t="str">
        <f t="shared" si="12"/>
        <v>LAUNDRY/UTILITY ROOM</v>
      </c>
      <c r="AK18" s="684" t="str">
        <f t="shared" si="13"/>
        <v>…..  C.P.S.  …...</v>
      </c>
      <c r="AL18" s="797" t="str">
        <f>$W$18</f>
        <v>LOS</v>
      </c>
      <c r="AM18" s="567"/>
      <c r="AN18" s="684">
        <f t="shared" si="3"/>
        <v>415</v>
      </c>
      <c r="AO18" s="226" t="str">
        <f t="shared" si="14"/>
        <v>….</v>
      </c>
      <c r="AP18" s="684" t="str">
        <f t="shared" si="14"/>
        <v>LAUNDRY/UTILITY ROOM</v>
      </c>
      <c r="AQ18" s="684" t="str">
        <f t="shared" si="15"/>
        <v>NON SALVAGEABLE ITEMS</v>
      </c>
      <c r="AR18" s="797" t="str">
        <f>$W$18</f>
        <v>LOS</v>
      </c>
      <c r="AS18" s="684">
        <f t="shared" si="4"/>
        <v>815</v>
      </c>
      <c r="AT18" s="226" t="s">
        <v>502</v>
      </c>
      <c r="AU18" s="684" t="str">
        <f t="shared" si="27"/>
        <v>LAUNDRY/UTILITY ROOM</v>
      </c>
      <c r="AV18" s="734" t="str">
        <f t="shared" si="28"/>
        <v>… MITIGATION  EQUIPMENT &amp; W.I.P . ...</v>
      </c>
      <c r="AW18" s="797" t="str">
        <f>$W$18</f>
        <v>LOS</v>
      </c>
      <c r="AX18" s="284">
        <f t="shared" si="16"/>
        <v>6115.1</v>
      </c>
      <c r="AY18" s="226" t="s">
        <v>502</v>
      </c>
      <c r="AZ18" t="str">
        <f t="shared" si="30"/>
        <v>.. DAY 1 …</v>
      </c>
      <c r="BA18" s="684" t="str">
        <f t="shared" si="17"/>
        <v>LAUNDRY/UTILITY ROOM</v>
      </c>
      <c r="BB18" t="str">
        <f t="shared" si="31"/>
        <v xml:space="preserve">  ...  MC READINGS ..</v>
      </c>
      <c r="BC18" s="797" t="str">
        <f>$W$18</f>
        <v>LOS</v>
      </c>
      <c r="BD18" s="284">
        <f t="shared" si="18"/>
        <v>6215.2</v>
      </c>
      <c r="BE18" s="226" t="s">
        <v>502</v>
      </c>
      <c r="BF18" s="684" t="str">
        <f t="shared" si="19"/>
        <v>LAUNDRY/UTILITY ROOM</v>
      </c>
      <c r="BG18" t="str">
        <f t="shared" si="32"/>
        <v xml:space="preserve">  ...  MC READINGS ..</v>
      </c>
      <c r="BH18" s="797" t="str">
        <f>$W$18</f>
        <v>LOS</v>
      </c>
      <c r="BI18" s="284">
        <f t="shared" si="20"/>
        <v>6315.3</v>
      </c>
      <c r="BJ18" s="226" t="s">
        <v>502</v>
      </c>
      <c r="BK18" t="str">
        <f t="shared" si="29"/>
        <v xml:space="preserve">….. DAY 3 ….. </v>
      </c>
      <c r="BL18" s="684" t="str">
        <f t="shared" si="21"/>
        <v>LAUNDRY/UTILITY ROOM</v>
      </c>
      <c r="BM18" t="str">
        <f t="shared" si="33"/>
        <v xml:space="preserve">  ...  MC READINGS ..</v>
      </c>
      <c r="BN18" s="797" t="str">
        <f>$W$18</f>
        <v>LOS</v>
      </c>
      <c r="BO18" s="284">
        <f t="shared" si="22"/>
        <v>6415.4</v>
      </c>
      <c r="BP18" s="226" t="s">
        <v>502</v>
      </c>
      <c r="BQ18" t="str">
        <f t="shared" si="34"/>
        <v xml:space="preserve">….. DAY 4 ….. </v>
      </c>
      <c r="BR18" s="684" t="str">
        <f t="shared" si="23"/>
        <v>LAUNDRY/UTILITY ROOM</v>
      </c>
      <c r="BS18" t="str">
        <f t="shared" si="35"/>
        <v xml:space="preserve">  ...  MC READINGS ..</v>
      </c>
      <c r="BT18" s="797" t="str">
        <f>$W$18</f>
        <v>LOS</v>
      </c>
      <c r="BU18" s="802">
        <f>BU17</f>
        <v>7300</v>
      </c>
      <c r="BV18" s="766" t="str">
        <f>BV17</f>
        <v xml:space="preserve">….. DAY 3 ….. </v>
      </c>
      <c r="BW18" s="767" t="s">
        <v>518</v>
      </c>
      <c r="CB18" t="str">
        <f t="shared" si="5"/>
        <v>STORAGE UNDER STAIRS</v>
      </c>
      <c r="CC18" t="str">
        <f t="shared" si="6"/>
        <v>LOS</v>
      </c>
      <c r="CE18" s="226" t="s">
        <v>502</v>
      </c>
      <c r="CW18" s="722"/>
    </row>
    <row r="19" spans="1:101" ht="26.7" customHeight="1" thickTop="1" thickBot="1">
      <c r="A19" s="567" t="str">
        <f t="shared" si="24"/>
        <v>STORAGE UNDER STAIRS</v>
      </c>
      <c r="B19" s="636">
        <f t="shared" si="7"/>
        <v>116</v>
      </c>
      <c r="C19" s="636"/>
      <c r="D19" s="726">
        <f t="shared" si="25"/>
        <v>216</v>
      </c>
      <c r="E19" s="723"/>
      <c r="F19" s="726">
        <f t="shared" si="25"/>
        <v>316</v>
      </c>
      <c r="G19" s="726"/>
      <c r="H19" s="726">
        <f t="shared" si="25"/>
        <v>416</v>
      </c>
      <c r="I19" s="723"/>
      <c r="J19" s="726">
        <v>816</v>
      </c>
      <c r="K19" s="726"/>
      <c r="L19" s="726">
        <f t="shared" si="26"/>
        <v>6116.1</v>
      </c>
      <c r="M19" s="726">
        <f t="shared" si="26"/>
        <v>6216.2</v>
      </c>
      <c r="N19" s="726">
        <f t="shared" si="26"/>
        <v>6316.3</v>
      </c>
      <c r="O19" s="726">
        <f t="shared" si="26"/>
        <v>6416.4</v>
      </c>
      <c r="P19" s="902"/>
      <c r="Q19" s="903"/>
      <c r="R19" s="903"/>
      <c r="S19" s="904"/>
      <c r="T19" s="636">
        <v>116</v>
      </c>
      <c r="U19" s="226" t="s">
        <v>1586</v>
      </c>
      <c r="V19" s="810" t="str">
        <f>'ROOMS#'!Q19</f>
        <v>STORAGE UNDER STAIRS</v>
      </c>
      <c r="W19" s="1" t="s">
        <v>515</v>
      </c>
      <c r="X19" s="636">
        <f t="shared" si="8"/>
        <v>116</v>
      </c>
      <c r="Y19" s="226" t="str">
        <f t="shared" si="8"/>
        <v>….</v>
      </c>
      <c r="Z19" s="684" t="str">
        <f t="shared" si="8"/>
        <v>STORAGE UNDER STAIRS</v>
      </c>
      <c r="AA19" s="684" t="str">
        <f t="shared" si="9"/>
        <v xml:space="preserve"> = … ROOM OVERVIEW PICS ... DAY 1 …</v>
      </c>
      <c r="AB19" s="797" t="str">
        <f>$W$19</f>
        <v>LOS</v>
      </c>
      <c r="AC19" s="734">
        <f t="shared" si="1"/>
        <v>216</v>
      </c>
      <c r="AD19" s="226" t="str">
        <f t="shared" si="10"/>
        <v>….</v>
      </c>
      <c r="AE19" s="684" t="str">
        <f t="shared" si="10"/>
        <v>STORAGE UNDER STAIRS</v>
      </c>
      <c r="AF19" s="684" t="str">
        <f t="shared" si="11"/>
        <v>….. SOURCE of  LOSS …..</v>
      </c>
      <c r="AG19" s="797" t="str">
        <f>$W$19</f>
        <v>LOS</v>
      </c>
      <c r="AH19" s="684">
        <f t="shared" si="2"/>
        <v>316</v>
      </c>
      <c r="AI19" s="226" t="str">
        <f t="shared" si="12"/>
        <v>….</v>
      </c>
      <c r="AJ19" s="684" t="str">
        <f t="shared" si="12"/>
        <v>STORAGE UNDER STAIRS</v>
      </c>
      <c r="AK19" s="684" t="str">
        <f t="shared" si="13"/>
        <v>…..  C.P.S.  …...</v>
      </c>
      <c r="AL19" s="797" t="str">
        <f>$W$19</f>
        <v>LOS</v>
      </c>
      <c r="AM19" s="567"/>
      <c r="AN19" s="684">
        <f t="shared" si="3"/>
        <v>416</v>
      </c>
      <c r="AO19" s="226" t="str">
        <f t="shared" si="14"/>
        <v>….</v>
      </c>
      <c r="AP19" s="684" t="str">
        <f t="shared" si="14"/>
        <v>STORAGE UNDER STAIRS</v>
      </c>
      <c r="AQ19" s="684" t="str">
        <f t="shared" si="15"/>
        <v>NON SALVAGEABLE ITEMS</v>
      </c>
      <c r="AR19" s="797" t="str">
        <f>$W$19</f>
        <v>LOS</v>
      </c>
      <c r="AS19" s="684">
        <f t="shared" si="4"/>
        <v>816</v>
      </c>
      <c r="AT19" s="226" t="s">
        <v>502</v>
      </c>
      <c r="AU19" s="684" t="str">
        <f t="shared" si="27"/>
        <v>STORAGE UNDER STAIRS</v>
      </c>
      <c r="AV19" s="734" t="str">
        <f t="shared" si="28"/>
        <v>… MITIGATION  EQUIPMENT &amp; W.I.P . ...</v>
      </c>
      <c r="AW19" s="797" t="str">
        <f>$W$19</f>
        <v>LOS</v>
      </c>
      <c r="AX19" s="284">
        <f t="shared" si="16"/>
        <v>6116.1</v>
      </c>
      <c r="AY19" s="226" t="s">
        <v>502</v>
      </c>
      <c r="AZ19" t="str">
        <f t="shared" si="30"/>
        <v>.. DAY 1 …</v>
      </c>
      <c r="BA19" s="684" t="str">
        <f t="shared" si="17"/>
        <v>STORAGE UNDER STAIRS</v>
      </c>
      <c r="BB19" t="str">
        <f t="shared" si="31"/>
        <v xml:space="preserve">  ...  MC READINGS ..</v>
      </c>
      <c r="BC19" s="797" t="str">
        <f>$W$19</f>
        <v>LOS</v>
      </c>
      <c r="BD19" s="284">
        <f t="shared" si="18"/>
        <v>6216.2</v>
      </c>
      <c r="BE19" s="226" t="s">
        <v>502</v>
      </c>
      <c r="BF19" s="684" t="str">
        <f t="shared" si="19"/>
        <v>STORAGE UNDER STAIRS</v>
      </c>
      <c r="BG19" t="str">
        <f t="shared" si="32"/>
        <v xml:space="preserve">  ...  MC READINGS ..</v>
      </c>
      <c r="BH19" s="797" t="str">
        <f>$W$19</f>
        <v>LOS</v>
      </c>
      <c r="BI19" s="284">
        <f t="shared" si="20"/>
        <v>6316.3</v>
      </c>
      <c r="BJ19" s="226" t="s">
        <v>502</v>
      </c>
      <c r="BK19" t="str">
        <f t="shared" si="29"/>
        <v xml:space="preserve">….. DAY 3 ….. </v>
      </c>
      <c r="BL19" s="684" t="str">
        <f t="shared" si="21"/>
        <v>STORAGE UNDER STAIRS</v>
      </c>
      <c r="BM19" t="str">
        <f t="shared" si="33"/>
        <v xml:space="preserve">  ...  MC READINGS ..</v>
      </c>
      <c r="BN19" s="797" t="str">
        <f>$W$19</f>
        <v>LOS</v>
      </c>
      <c r="BO19" s="284">
        <f t="shared" si="22"/>
        <v>6416.4</v>
      </c>
      <c r="BP19" s="226" t="s">
        <v>502</v>
      </c>
      <c r="BQ19" t="str">
        <f t="shared" si="34"/>
        <v xml:space="preserve">….. DAY 4 ….. </v>
      </c>
      <c r="BR19" s="684" t="str">
        <f t="shared" si="23"/>
        <v>STORAGE UNDER STAIRS</v>
      </c>
      <c r="BS19" t="str">
        <f t="shared" si="35"/>
        <v xml:space="preserve">  ...  MC READINGS ..</v>
      </c>
      <c r="BT19" s="797" t="str">
        <f>$W$19</f>
        <v>LOS</v>
      </c>
      <c r="BU19" s="803">
        <f>BU18+1</f>
        <v>7301</v>
      </c>
      <c r="BV19" s="800" t="str">
        <f>BV18</f>
        <v xml:space="preserve">….. DAY 3 ….. </v>
      </c>
      <c r="BW19" s="768" t="s">
        <v>522</v>
      </c>
      <c r="BX19" s="763" t="s">
        <v>523</v>
      </c>
      <c r="CB19" t="str">
        <f t="shared" si="5"/>
        <v xml:space="preserve">STORAGE ROOM # 1 </v>
      </c>
      <c r="CC19" t="str">
        <f t="shared" si="6"/>
        <v>LOS</v>
      </c>
      <c r="CE19" s="226" t="s">
        <v>502</v>
      </c>
      <c r="CW19" s="725"/>
    </row>
    <row r="20" spans="1:101" ht="26.7" customHeight="1" thickTop="1" thickBot="1">
      <c r="A20" t="str">
        <f t="shared" si="24"/>
        <v xml:space="preserve">STORAGE ROOM # 1 </v>
      </c>
      <c r="B20" s="636">
        <f t="shared" si="7"/>
        <v>117</v>
      </c>
      <c r="C20" s="809"/>
      <c r="D20" s="723">
        <f t="shared" si="25"/>
        <v>217</v>
      </c>
      <c r="E20" s="723"/>
      <c r="F20" s="723">
        <f t="shared" si="25"/>
        <v>317</v>
      </c>
      <c r="G20" s="723"/>
      <c r="H20" s="723">
        <f t="shared" si="25"/>
        <v>417</v>
      </c>
      <c r="I20" s="723"/>
      <c r="J20" s="723">
        <v>817</v>
      </c>
      <c r="K20" s="723"/>
      <c r="L20" s="723">
        <f t="shared" si="26"/>
        <v>6117.1</v>
      </c>
      <c r="M20" s="723">
        <f t="shared" si="26"/>
        <v>6217.2</v>
      </c>
      <c r="N20" s="723">
        <f t="shared" si="26"/>
        <v>6317.3</v>
      </c>
      <c r="O20" s="723">
        <f t="shared" si="26"/>
        <v>6417.4</v>
      </c>
      <c r="P20" s="905"/>
      <c r="Q20" s="906"/>
      <c r="R20" s="906"/>
      <c r="S20" s="907"/>
      <c r="T20" s="636">
        <v>117</v>
      </c>
      <c r="U20" s="226" t="s">
        <v>1586</v>
      </c>
      <c r="V20" s="810" t="str">
        <f>'ROOMS#'!Q20</f>
        <v xml:space="preserve">STORAGE ROOM # 1 </v>
      </c>
      <c r="W20" s="1" t="s">
        <v>515</v>
      </c>
      <c r="X20" s="636">
        <f t="shared" si="8"/>
        <v>117</v>
      </c>
      <c r="Y20" s="226" t="str">
        <f t="shared" si="8"/>
        <v>….</v>
      </c>
      <c r="Z20" s="684" t="str">
        <f t="shared" si="8"/>
        <v xml:space="preserve">STORAGE ROOM # 1 </v>
      </c>
      <c r="AA20" s="684" t="str">
        <f t="shared" si="9"/>
        <v xml:space="preserve"> = … ROOM OVERVIEW PICS ... DAY 1 …</v>
      </c>
      <c r="AB20" s="797" t="str">
        <f>$W$20</f>
        <v>LOS</v>
      </c>
      <c r="AC20" s="734">
        <f t="shared" si="1"/>
        <v>217</v>
      </c>
      <c r="AD20" s="226" t="str">
        <f t="shared" si="10"/>
        <v>….</v>
      </c>
      <c r="AE20" s="684" t="str">
        <f t="shared" si="10"/>
        <v xml:space="preserve">STORAGE ROOM # 1 </v>
      </c>
      <c r="AF20" s="684" t="str">
        <f t="shared" si="11"/>
        <v>….. SOURCE of  LOSS …..</v>
      </c>
      <c r="AG20" s="797" t="str">
        <f>$W$20</f>
        <v>LOS</v>
      </c>
      <c r="AH20" s="684">
        <f t="shared" si="2"/>
        <v>317</v>
      </c>
      <c r="AI20" s="226" t="str">
        <f t="shared" si="12"/>
        <v>….</v>
      </c>
      <c r="AJ20" s="684" t="str">
        <f t="shared" si="12"/>
        <v xml:space="preserve">STORAGE ROOM # 1 </v>
      </c>
      <c r="AK20" s="684" t="str">
        <f t="shared" si="13"/>
        <v>…..  C.P.S.  …...</v>
      </c>
      <c r="AL20" s="797" t="str">
        <f>$W$20</f>
        <v>LOS</v>
      </c>
      <c r="AM20" s="567"/>
      <c r="AN20" s="684">
        <f t="shared" si="3"/>
        <v>417</v>
      </c>
      <c r="AO20" s="226" t="str">
        <f t="shared" si="14"/>
        <v>….</v>
      </c>
      <c r="AP20" s="684" t="str">
        <f t="shared" si="14"/>
        <v xml:space="preserve">STORAGE ROOM # 1 </v>
      </c>
      <c r="AQ20" s="684" t="str">
        <f t="shared" si="15"/>
        <v>NON SALVAGEABLE ITEMS</v>
      </c>
      <c r="AR20" s="797" t="str">
        <f>$W$20</f>
        <v>LOS</v>
      </c>
      <c r="AS20" s="684">
        <f t="shared" si="4"/>
        <v>817</v>
      </c>
      <c r="AT20" s="226" t="s">
        <v>502</v>
      </c>
      <c r="AU20" s="684" t="str">
        <f t="shared" si="27"/>
        <v xml:space="preserve">STORAGE ROOM # 1 </v>
      </c>
      <c r="AV20" s="734" t="str">
        <f t="shared" si="28"/>
        <v>… MITIGATION  EQUIPMENT &amp; W.I.P . ...</v>
      </c>
      <c r="AW20" s="797" t="str">
        <f>$W$20</f>
        <v>LOS</v>
      </c>
      <c r="AX20" s="284">
        <f t="shared" si="16"/>
        <v>6117.1</v>
      </c>
      <c r="AY20" s="226" t="s">
        <v>502</v>
      </c>
      <c r="AZ20" t="str">
        <f t="shared" si="30"/>
        <v>.. DAY 1 …</v>
      </c>
      <c r="BA20" s="684" t="str">
        <f t="shared" si="17"/>
        <v xml:space="preserve">STORAGE ROOM # 1 </v>
      </c>
      <c r="BB20" t="str">
        <f t="shared" si="31"/>
        <v xml:space="preserve">  ...  MC READINGS ..</v>
      </c>
      <c r="BC20" s="797" t="str">
        <f>$W$20</f>
        <v>LOS</v>
      </c>
      <c r="BD20" s="284">
        <f t="shared" si="18"/>
        <v>6217.2</v>
      </c>
      <c r="BE20" s="226" t="s">
        <v>502</v>
      </c>
      <c r="BF20" s="684" t="str">
        <f t="shared" si="19"/>
        <v xml:space="preserve">STORAGE ROOM # 1 </v>
      </c>
      <c r="BG20" t="str">
        <f t="shared" si="32"/>
        <v xml:space="preserve">  ...  MC READINGS ..</v>
      </c>
      <c r="BH20" s="797" t="str">
        <f>$W$20</f>
        <v>LOS</v>
      </c>
      <c r="BI20" s="284">
        <f t="shared" si="20"/>
        <v>6317.3</v>
      </c>
      <c r="BJ20" s="226" t="s">
        <v>502</v>
      </c>
      <c r="BK20" t="str">
        <f t="shared" si="29"/>
        <v xml:space="preserve">….. DAY 3 ….. </v>
      </c>
      <c r="BL20" s="684" t="str">
        <f t="shared" si="21"/>
        <v xml:space="preserve">STORAGE ROOM # 1 </v>
      </c>
      <c r="BM20" t="str">
        <f t="shared" si="33"/>
        <v xml:space="preserve">  ...  MC READINGS ..</v>
      </c>
      <c r="BN20" s="797" t="str">
        <f>$W$20</f>
        <v>LOS</v>
      </c>
      <c r="BO20" s="284">
        <f t="shared" si="22"/>
        <v>6417.4</v>
      </c>
      <c r="BP20" s="226" t="s">
        <v>502</v>
      </c>
      <c r="BQ20" t="str">
        <f t="shared" si="34"/>
        <v xml:space="preserve">….. DAY 4 ….. </v>
      </c>
      <c r="BR20" s="684" t="str">
        <f t="shared" si="23"/>
        <v xml:space="preserve">STORAGE ROOM # 1 </v>
      </c>
      <c r="BS20" t="str">
        <f t="shared" si="35"/>
        <v xml:space="preserve">  ...  MC READINGS ..</v>
      </c>
      <c r="BT20" s="797" t="str">
        <f>$W$20</f>
        <v>LOS</v>
      </c>
      <c r="BU20" s="803">
        <f t="shared" ref="BU20:BU22" si="37">BU19+1</f>
        <v>7302</v>
      </c>
      <c r="BV20" s="32" t="str">
        <f>BV19</f>
        <v xml:space="preserve">….. DAY 3 ….. </v>
      </c>
      <c r="BW20" s="768" t="s">
        <v>526</v>
      </c>
      <c r="BX20" s="763" t="s">
        <v>523</v>
      </c>
      <c r="CB20">
        <f t="shared" si="5"/>
        <v>0</v>
      </c>
      <c r="CC20" t="str">
        <f t="shared" si="6"/>
        <v>LOS</v>
      </c>
      <c r="CE20" s="226" t="s">
        <v>502</v>
      </c>
      <c r="CW20" s="722"/>
    </row>
    <row r="21" spans="1:101" ht="26.7" customHeight="1" thickTop="1" thickBot="1">
      <c r="A21" s="567">
        <f t="shared" si="24"/>
        <v>0</v>
      </c>
      <c r="B21" s="636">
        <f t="shared" si="7"/>
        <v>118</v>
      </c>
      <c r="C21" s="636"/>
      <c r="D21" s="726">
        <f t="shared" ref="D21:H28" si="38">D20+1</f>
        <v>218</v>
      </c>
      <c r="E21" s="723"/>
      <c r="F21" s="726">
        <f t="shared" si="38"/>
        <v>318</v>
      </c>
      <c r="G21" s="726"/>
      <c r="H21" s="726">
        <f t="shared" si="38"/>
        <v>418</v>
      </c>
      <c r="I21" s="723"/>
      <c r="J21" s="726">
        <v>818</v>
      </c>
      <c r="K21" s="726"/>
      <c r="L21" s="726">
        <f t="shared" ref="L21:O28" si="39">L20+1</f>
        <v>6118.1</v>
      </c>
      <c r="M21" s="726">
        <f t="shared" si="39"/>
        <v>6218.2</v>
      </c>
      <c r="N21" s="726">
        <f t="shared" si="39"/>
        <v>6318.3</v>
      </c>
      <c r="O21" s="726">
        <f t="shared" si="39"/>
        <v>6418.4</v>
      </c>
      <c r="P21" s="905"/>
      <c r="Q21" s="906"/>
      <c r="R21" s="906"/>
      <c r="S21" s="907"/>
      <c r="T21" s="636">
        <v>118</v>
      </c>
      <c r="U21" s="226" t="s">
        <v>1586</v>
      </c>
      <c r="V21" s="810">
        <f>'ROOMS#'!Q21</f>
        <v>0</v>
      </c>
      <c r="W21" s="1" t="s">
        <v>515</v>
      </c>
      <c r="X21" s="636">
        <f t="shared" si="8"/>
        <v>118</v>
      </c>
      <c r="Y21" s="226" t="str">
        <f t="shared" si="8"/>
        <v>….</v>
      </c>
      <c r="Z21" s="684">
        <f t="shared" si="8"/>
        <v>0</v>
      </c>
      <c r="AA21" s="684" t="str">
        <f t="shared" si="9"/>
        <v xml:space="preserve"> = … ROOM OVERVIEW PICS ... DAY 1 …</v>
      </c>
      <c r="AB21" s="797" t="str">
        <f>$W$21</f>
        <v>LOS</v>
      </c>
      <c r="AC21" s="734">
        <f t="shared" si="1"/>
        <v>218</v>
      </c>
      <c r="AD21" s="226" t="str">
        <f t="shared" si="10"/>
        <v>….</v>
      </c>
      <c r="AE21" s="684">
        <f t="shared" si="10"/>
        <v>0</v>
      </c>
      <c r="AF21" s="684" t="str">
        <f t="shared" si="11"/>
        <v>….. SOURCE of  LOSS …..</v>
      </c>
      <c r="AG21" s="797" t="str">
        <f>$W$21</f>
        <v>LOS</v>
      </c>
      <c r="AH21" s="684">
        <f t="shared" si="2"/>
        <v>318</v>
      </c>
      <c r="AI21" s="226" t="str">
        <f t="shared" si="12"/>
        <v>….</v>
      </c>
      <c r="AJ21" s="684">
        <f t="shared" si="12"/>
        <v>0</v>
      </c>
      <c r="AK21" s="684" t="str">
        <f t="shared" si="13"/>
        <v>…..  C.P.S.  …...</v>
      </c>
      <c r="AL21" s="797" t="str">
        <f>$W$21</f>
        <v>LOS</v>
      </c>
      <c r="AM21" s="567"/>
      <c r="AN21" s="684">
        <f t="shared" si="3"/>
        <v>418</v>
      </c>
      <c r="AO21" s="226" t="str">
        <f t="shared" si="14"/>
        <v>….</v>
      </c>
      <c r="AP21" s="684">
        <f t="shared" si="14"/>
        <v>0</v>
      </c>
      <c r="AQ21" s="684" t="str">
        <f t="shared" si="15"/>
        <v>NON SALVAGEABLE ITEMS</v>
      </c>
      <c r="AR21" s="797" t="str">
        <f>$W$21</f>
        <v>LOS</v>
      </c>
      <c r="AS21" s="684">
        <f t="shared" si="4"/>
        <v>818</v>
      </c>
      <c r="AT21" s="226" t="s">
        <v>502</v>
      </c>
      <c r="AU21" s="684">
        <f t="shared" si="27"/>
        <v>0</v>
      </c>
      <c r="AV21" s="734" t="str">
        <f t="shared" si="28"/>
        <v>… MITIGATION  EQUIPMENT &amp; W.I.P . ...</v>
      </c>
      <c r="AW21" s="797" t="str">
        <f>$W$21</f>
        <v>LOS</v>
      </c>
      <c r="AX21" s="284">
        <f t="shared" si="16"/>
        <v>6118.1</v>
      </c>
      <c r="AY21" s="226" t="s">
        <v>502</v>
      </c>
      <c r="AZ21" t="str">
        <f t="shared" si="30"/>
        <v>.. DAY 1 …</v>
      </c>
      <c r="BA21" s="684">
        <f t="shared" si="17"/>
        <v>0</v>
      </c>
      <c r="BB21" t="str">
        <f t="shared" si="31"/>
        <v xml:space="preserve">  ...  MC READINGS ..</v>
      </c>
      <c r="BC21" s="797" t="str">
        <f>$W$21</f>
        <v>LOS</v>
      </c>
      <c r="BD21" s="284">
        <f t="shared" si="18"/>
        <v>6218.2</v>
      </c>
      <c r="BE21" s="226" t="s">
        <v>502</v>
      </c>
      <c r="BF21" s="684">
        <f t="shared" si="19"/>
        <v>0</v>
      </c>
      <c r="BG21" t="str">
        <f t="shared" si="32"/>
        <v xml:space="preserve">  ...  MC READINGS ..</v>
      </c>
      <c r="BH21" s="797" t="str">
        <f>$W$21</f>
        <v>LOS</v>
      </c>
      <c r="BI21" s="284">
        <f t="shared" si="20"/>
        <v>6318.3</v>
      </c>
      <c r="BJ21" s="226" t="s">
        <v>502</v>
      </c>
      <c r="BK21" t="str">
        <f t="shared" si="29"/>
        <v xml:space="preserve">….. DAY 3 ….. </v>
      </c>
      <c r="BL21" s="684">
        <f t="shared" si="21"/>
        <v>0</v>
      </c>
      <c r="BM21" t="str">
        <f t="shared" si="33"/>
        <v xml:space="preserve">  ...  MC READINGS ..</v>
      </c>
      <c r="BN21" s="797" t="str">
        <f>$W$21</f>
        <v>LOS</v>
      </c>
      <c r="BO21" s="284">
        <f t="shared" si="22"/>
        <v>6418.4</v>
      </c>
      <c r="BP21" s="226" t="s">
        <v>502</v>
      </c>
      <c r="BQ21" t="str">
        <f t="shared" si="34"/>
        <v xml:space="preserve">….. DAY 4 ….. </v>
      </c>
      <c r="BR21" s="684">
        <f t="shared" si="23"/>
        <v>0</v>
      </c>
      <c r="BS21" t="str">
        <f t="shared" si="35"/>
        <v xml:space="preserve">  ...  MC READINGS ..</v>
      </c>
      <c r="BT21" s="797" t="str">
        <f>$W$21</f>
        <v>LOS</v>
      </c>
      <c r="BU21" s="803">
        <f t="shared" si="37"/>
        <v>7303</v>
      </c>
      <c r="BV21" s="32" t="str">
        <f t="shared" ref="BV21:BV22" si="40">BV19</f>
        <v xml:space="preserve">….. DAY 3 ….. </v>
      </c>
      <c r="BW21" s="768" t="s">
        <v>530</v>
      </c>
      <c r="BX21" s="763" t="s">
        <v>523</v>
      </c>
      <c r="CB21">
        <f t="shared" si="5"/>
        <v>0</v>
      </c>
      <c r="CC21" t="str">
        <f t="shared" si="6"/>
        <v>LOS</v>
      </c>
      <c r="CE21" s="226" t="s">
        <v>502</v>
      </c>
      <c r="CW21" s="725"/>
    </row>
    <row r="22" spans="1:101" ht="26.7" customHeight="1" thickTop="1" thickBot="1">
      <c r="A22">
        <f t="shared" si="24"/>
        <v>0</v>
      </c>
      <c r="B22" s="636">
        <f t="shared" si="7"/>
        <v>119</v>
      </c>
      <c r="C22" s="809"/>
      <c r="D22" s="723">
        <f t="shared" si="38"/>
        <v>219</v>
      </c>
      <c r="E22" s="723"/>
      <c r="F22" s="723">
        <f t="shared" si="38"/>
        <v>319</v>
      </c>
      <c r="G22" s="723"/>
      <c r="H22" s="723">
        <f t="shared" si="38"/>
        <v>419</v>
      </c>
      <c r="I22" s="723"/>
      <c r="J22" s="723">
        <v>819</v>
      </c>
      <c r="K22" s="723"/>
      <c r="L22" s="723">
        <f t="shared" si="39"/>
        <v>6119.1</v>
      </c>
      <c r="M22" s="723">
        <f t="shared" si="39"/>
        <v>6219.2</v>
      </c>
      <c r="N22" s="723">
        <f t="shared" si="39"/>
        <v>6319.3</v>
      </c>
      <c r="O22" s="723">
        <f t="shared" si="39"/>
        <v>6419.4</v>
      </c>
      <c r="P22" s="905"/>
      <c r="Q22" s="906"/>
      <c r="R22" s="906"/>
      <c r="S22" s="907"/>
      <c r="T22" s="636">
        <v>119</v>
      </c>
      <c r="U22" s="226" t="s">
        <v>1586</v>
      </c>
      <c r="V22" s="810">
        <f>'ROOMS#'!Q22</f>
        <v>0</v>
      </c>
      <c r="W22" s="1" t="s">
        <v>515</v>
      </c>
      <c r="X22" s="636">
        <f t="shared" si="8"/>
        <v>119</v>
      </c>
      <c r="Y22" s="226" t="str">
        <f t="shared" si="8"/>
        <v>….</v>
      </c>
      <c r="Z22" s="684">
        <f t="shared" si="8"/>
        <v>0</v>
      </c>
      <c r="AA22" s="684" t="str">
        <f t="shared" si="9"/>
        <v xml:space="preserve"> = … ROOM OVERVIEW PICS ... DAY 1 …</v>
      </c>
      <c r="AB22" s="797" t="str">
        <f>$W$22</f>
        <v>LOS</v>
      </c>
      <c r="AC22" s="734">
        <f t="shared" si="1"/>
        <v>219</v>
      </c>
      <c r="AD22" s="226" t="str">
        <f t="shared" si="10"/>
        <v>….</v>
      </c>
      <c r="AE22" s="684">
        <f t="shared" si="10"/>
        <v>0</v>
      </c>
      <c r="AF22" s="684" t="str">
        <f t="shared" si="11"/>
        <v>….. SOURCE of  LOSS …..</v>
      </c>
      <c r="AG22" s="797" t="str">
        <f>$W$22</f>
        <v>LOS</v>
      </c>
      <c r="AH22" s="684">
        <f t="shared" si="2"/>
        <v>319</v>
      </c>
      <c r="AI22" s="226" t="str">
        <f t="shared" si="12"/>
        <v>….</v>
      </c>
      <c r="AJ22" s="684">
        <f t="shared" si="12"/>
        <v>0</v>
      </c>
      <c r="AK22" s="684" t="str">
        <f t="shared" si="13"/>
        <v>…..  C.P.S.  …...</v>
      </c>
      <c r="AL22" s="797" t="str">
        <f>$W$22</f>
        <v>LOS</v>
      </c>
      <c r="AM22" s="567"/>
      <c r="AN22" s="684">
        <f t="shared" si="3"/>
        <v>419</v>
      </c>
      <c r="AO22" s="226" t="str">
        <f t="shared" si="14"/>
        <v>….</v>
      </c>
      <c r="AP22" s="684">
        <f t="shared" si="14"/>
        <v>0</v>
      </c>
      <c r="AQ22" s="684" t="str">
        <f t="shared" si="15"/>
        <v>NON SALVAGEABLE ITEMS</v>
      </c>
      <c r="AR22" s="797" t="str">
        <f>$W$22</f>
        <v>LOS</v>
      </c>
      <c r="AS22" s="684">
        <f t="shared" si="4"/>
        <v>819</v>
      </c>
      <c r="AT22" s="226" t="s">
        <v>502</v>
      </c>
      <c r="AU22" s="684">
        <f t="shared" si="27"/>
        <v>0</v>
      </c>
      <c r="AV22" s="734" t="str">
        <f t="shared" si="28"/>
        <v>… MITIGATION  EQUIPMENT &amp; W.I.P . ...</v>
      </c>
      <c r="AW22" s="797" t="str">
        <f>$W$22</f>
        <v>LOS</v>
      </c>
      <c r="AX22" s="284">
        <f t="shared" si="16"/>
        <v>6119.1</v>
      </c>
      <c r="AY22" s="226" t="s">
        <v>502</v>
      </c>
      <c r="AZ22" t="str">
        <f t="shared" si="30"/>
        <v>.. DAY 1 …</v>
      </c>
      <c r="BA22" s="684">
        <f t="shared" si="17"/>
        <v>0</v>
      </c>
      <c r="BB22" t="str">
        <f t="shared" si="31"/>
        <v xml:space="preserve">  ...  MC READINGS ..</v>
      </c>
      <c r="BC22" s="797" t="str">
        <f>$W$22</f>
        <v>LOS</v>
      </c>
      <c r="BD22" s="284">
        <f t="shared" si="18"/>
        <v>6219.2</v>
      </c>
      <c r="BE22" s="226" t="s">
        <v>502</v>
      </c>
      <c r="BF22" s="684">
        <f t="shared" si="19"/>
        <v>0</v>
      </c>
      <c r="BG22" t="str">
        <f t="shared" si="32"/>
        <v xml:space="preserve">  ...  MC READINGS ..</v>
      </c>
      <c r="BH22" s="797" t="str">
        <f>$W$22</f>
        <v>LOS</v>
      </c>
      <c r="BI22" s="284">
        <f t="shared" si="20"/>
        <v>6319.3</v>
      </c>
      <c r="BJ22" s="226" t="s">
        <v>502</v>
      </c>
      <c r="BK22" t="str">
        <f t="shared" si="29"/>
        <v xml:space="preserve">….. DAY 3 ….. </v>
      </c>
      <c r="BL22" s="684">
        <f t="shared" si="21"/>
        <v>0</v>
      </c>
      <c r="BM22" t="str">
        <f t="shared" si="33"/>
        <v xml:space="preserve">  ...  MC READINGS ..</v>
      </c>
      <c r="BN22" s="797" t="str">
        <f>$W$22</f>
        <v>LOS</v>
      </c>
      <c r="BO22" s="284">
        <f t="shared" si="22"/>
        <v>6419.4</v>
      </c>
      <c r="BP22" s="226" t="s">
        <v>502</v>
      </c>
      <c r="BQ22" t="str">
        <f t="shared" si="34"/>
        <v xml:space="preserve">….. DAY 4 ….. </v>
      </c>
      <c r="BR22" s="684">
        <f t="shared" si="23"/>
        <v>0</v>
      </c>
      <c r="BS22" t="str">
        <f t="shared" si="35"/>
        <v xml:space="preserve">  ...  MC READINGS ..</v>
      </c>
      <c r="BT22" s="797" t="str">
        <f>$W$22</f>
        <v>LOS</v>
      </c>
      <c r="BU22" s="803">
        <f t="shared" si="37"/>
        <v>7304</v>
      </c>
      <c r="BV22" s="32" t="str">
        <f t="shared" si="40"/>
        <v xml:space="preserve">….. DAY 3 ….. </v>
      </c>
      <c r="BW22" s="768" t="s">
        <v>532</v>
      </c>
      <c r="BX22" s="763" t="s">
        <v>523</v>
      </c>
      <c r="CB22">
        <f t="shared" si="5"/>
        <v>0</v>
      </c>
      <c r="CC22" t="str">
        <f t="shared" si="6"/>
        <v>…..........</v>
      </c>
      <c r="CE22" s="226" t="s">
        <v>502</v>
      </c>
      <c r="CW22" s="722"/>
    </row>
    <row r="23" spans="1:101" ht="26.7" customHeight="1" thickTop="1" thickBot="1">
      <c r="A23" s="567">
        <f t="shared" si="24"/>
        <v>0</v>
      </c>
      <c r="B23" s="636">
        <f t="shared" si="7"/>
        <v>120</v>
      </c>
      <c r="C23" s="636"/>
      <c r="D23" s="726">
        <f t="shared" si="38"/>
        <v>220</v>
      </c>
      <c r="E23" s="726"/>
      <c r="F23" s="726">
        <f t="shared" si="38"/>
        <v>320</v>
      </c>
      <c r="G23" s="726"/>
      <c r="H23" s="726">
        <f t="shared" si="38"/>
        <v>420</v>
      </c>
      <c r="I23" s="723"/>
      <c r="J23" s="726">
        <v>820</v>
      </c>
      <c r="K23" s="726"/>
      <c r="L23" s="726">
        <f t="shared" si="39"/>
        <v>6120.1</v>
      </c>
      <c r="M23" s="726">
        <f t="shared" si="39"/>
        <v>6220.2</v>
      </c>
      <c r="N23" s="726">
        <f t="shared" si="39"/>
        <v>6320.3</v>
      </c>
      <c r="O23" s="726">
        <f t="shared" si="39"/>
        <v>6420.4</v>
      </c>
      <c r="P23" s="905"/>
      <c r="Q23" s="906"/>
      <c r="R23" s="906"/>
      <c r="S23" s="907"/>
      <c r="T23" s="636">
        <v>120</v>
      </c>
      <c r="U23" s="226" t="s">
        <v>1586</v>
      </c>
      <c r="V23" s="810">
        <f>'ROOMS#'!Q23</f>
        <v>0</v>
      </c>
      <c r="W23" s="235" t="s">
        <v>1584</v>
      </c>
      <c r="X23" s="636">
        <f t="shared" si="8"/>
        <v>120</v>
      </c>
      <c r="Y23" s="226" t="str">
        <f t="shared" si="8"/>
        <v>….</v>
      </c>
      <c r="Z23" s="684">
        <f t="shared" si="8"/>
        <v>0</v>
      </c>
      <c r="AA23" s="684" t="str">
        <f t="shared" si="9"/>
        <v xml:space="preserve"> = … ROOM OVERVIEW PICS ... DAY 1 …</v>
      </c>
      <c r="AB23" s="797" t="str">
        <f>$W$23</f>
        <v>…..........</v>
      </c>
      <c r="AC23" s="734">
        <f t="shared" si="1"/>
        <v>220</v>
      </c>
      <c r="AD23" s="226" t="str">
        <f t="shared" si="10"/>
        <v>….</v>
      </c>
      <c r="AE23" s="684">
        <f t="shared" si="10"/>
        <v>0</v>
      </c>
      <c r="AF23" s="684" t="str">
        <f t="shared" si="11"/>
        <v>….. SOURCE of  LOSS …..</v>
      </c>
      <c r="AG23" s="797" t="str">
        <f>$W$23</f>
        <v>…..........</v>
      </c>
      <c r="AH23" s="684">
        <f t="shared" si="2"/>
        <v>320</v>
      </c>
      <c r="AI23" s="226" t="str">
        <f t="shared" si="12"/>
        <v>….</v>
      </c>
      <c r="AJ23" s="684">
        <f t="shared" si="12"/>
        <v>0</v>
      </c>
      <c r="AK23" s="684" t="str">
        <f t="shared" si="13"/>
        <v>…..  C.P.S.  …...</v>
      </c>
      <c r="AL23" s="797" t="str">
        <f>$W$23</f>
        <v>…..........</v>
      </c>
      <c r="AM23" s="567"/>
      <c r="AN23" s="684">
        <f t="shared" si="3"/>
        <v>420</v>
      </c>
      <c r="AO23" s="226" t="str">
        <f t="shared" si="14"/>
        <v>….</v>
      </c>
      <c r="AP23" s="684">
        <f t="shared" si="14"/>
        <v>0</v>
      </c>
      <c r="AQ23" s="684" t="str">
        <f t="shared" si="15"/>
        <v>NON SALVAGEABLE ITEMS</v>
      </c>
      <c r="AR23" s="797" t="str">
        <f>$W$23</f>
        <v>…..........</v>
      </c>
      <c r="AS23" s="684">
        <f t="shared" si="4"/>
        <v>820</v>
      </c>
      <c r="AT23" s="226" t="s">
        <v>502</v>
      </c>
      <c r="AU23" s="684">
        <f t="shared" si="27"/>
        <v>0</v>
      </c>
      <c r="AV23" s="734" t="str">
        <f t="shared" si="28"/>
        <v>… MITIGATION  EQUIPMENT &amp; W.I.P . ...</v>
      </c>
      <c r="AW23" s="797" t="str">
        <f>$W$23</f>
        <v>…..........</v>
      </c>
      <c r="AX23" s="284">
        <f t="shared" si="16"/>
        <v>6120.1</v>
      </c>
      <c r="AY23" s="226" t="s">
        <v>502</v>
      </c>
      <c r="AZ23" t="str">
        <f t="shared" si="30"/>
        <v>.. DAY 1 …</v>
      </c>
      <c r="BA23" s="684">
        <f t="shared" si="17"/>
        <v>0</v>
      </c>
      <c r="BB23" t="str">
        <f t="shared" si="31"/>
        <v xml:space="preserve">  ...  MC READINGS ..</v>
      </c>
      <c r="BC23" s="797" t="str">
        <f>$W$23</f>
        <v>…..........</v>
      </c>
      <c r="BD23" s="284">
        <f t="shared" si="18"/>
        <v>6220.2</v>
      </c>
      <c r="BE23" s="226" t="s">
        <v>502</v>
      </c>
      <c r="BF23" s="684">
        <f t="shared" si="19"/>
        <v>0</v>
      </c>
      <c r="BG23" t="str">
        <f t="shared" si="32"/>
        <v xml:space="preserve">  ...  MC READINGS ..</v>
      </c>
      <c r="BH23" s="797" t="str">
        <f>$W$23</f>
        <v>…..........</v>
      </c>
      <c r="BI23" s="284">
        <f t="shared" si="20"/>
        <v>6320.3</v>
      </c>
      <c r="BJ23" s="226" t="s">
        <v>502</v>
      </c>
      <c r="BK23" t="str">
        <f t="shared" si="29"/>
        <v xml:space="preserve">….. DAY 3 ….. </v>
      </c>
      <c r="BL23" s="684">
        <f t="shared" si="21"/>
        <v>0</v>
      </c>
      <c r="BM23" t="str">
        <f t="shared" si="33"/>
        <v xml:space="preserve">  ...  MC READINGS ..</v>
      </c>
      <c r="BN23" s="797" t="str">
        <f>$W$23</f>
        <v>…..........</v>
      </c>
      <c r="BO23" s="284">
        <f t="shared" si="22"/>
        <v>6420.4</v>
      </c>
      <c r="BP23" s="226" t="s">
        <v>502</v>
      </c>
      <c r="BQ23" t="str">
        <f t="shared" si="34"/>
        <v xml:space="preserve">….. DAY 4 ….. </v>
      </c>
      <c r="BR23" s="684">
        <f t="shared" si="23"/>
        <v>0</v>
      </c>
      <c r="BS23" t="str">
        <f t="shared" si="35"/>
        <v xml:space="preserve">  ...  MC READINGS ..</v>
      </c>
      <c r="BT23" s="797" t="str">
        <f>$W$23</f>
        <v>…..........</v>
      </c>
      <c r="BU23" s="827">
        <v>7400</v>
      </c>
      <c r="BV23" s="799" t="s">
        <v>497</v>
      </c>
      <c r="BW23" s="763" t="str">
        <f>BW17</f>
        <v>RH &amp;T &amp; GPP  DRY CHAMBERS [DC] .READ INGS  ===========</v>
      </c>
      <c r="CB23">
        <f t="shared" si="5"/>
        <v>0</v>
      </c>
      <c r="CC23" t="str">
        <f t="shared" si="6"/>
        <v>…..........</v>
      </c>
      <c r="CE23" s="226" t="s">
        <v>502</v>
      </c>
      <c r="CW23" s="725"/>
    </row>
    <row r="24" spans="1:101" ht="26.7" customHeight="1" thickTop="1" thickBot="1">
      <c r="A24">
        <f t="shared" si="24"/>
        <v>0</v>
      </c>
      <c r="B24" s="636">
        <f t="shared" si="7"/>
        <v>121</v>
      </c>
      <c r="C24" s="809"/>
      <c r="D24" s="723">
        <f t="shared" si="38"/>
        <v>221</v>
      </c>
      <c r="E24" s="723"/>
      <c r="F24" s="723">
        <f t="shared" si="38"/>
        <v>321</v>
      </c>
      <c r="G24" s="723"/>
      <c r="H24" s="723">
        <f t="shared" si="38"/>
        <v>421</v>
      </c>
      <c r="I24" s="723"/>
      <c r="J24" s="723">
        <v>821</v>
      </c>
      <c r="K24" s="723"/>
      <c r="L24" s="723">
        <f t="shared" si="39"/>
        <v>6121.1</v>
      </c>
      <c r="M24" s="723">
        <f t="shared" si="39"/>
        <v>6221.2</v>
      </c>
      <c r="N24" s="723">
        <f t="shared" si="39"/>
        <v>6321.3</v>
      </c>
      <c r="O24" s="723">
        <f t="shared" si="39"/>
        <v>6421.4</v>
      </c>
      <c r="P24" s="905"/>
      <c r="Q24" s="906"/>
      <c r="R24" s="906"/>
      <c r="S24" s="907"/>
      <c r="T24" s="636">
        <v>121</v>
      </c>
      <c r="U24" s="226" t="s">
        <v>1586</v>
      </c>
      <c r="V24" s="810">
        <f>'ROOMS#'!Q24</f>
        <v>0</v>
      </c>
      <c r="W24" s="235" t="s">
        <v>1584</v>
      </c>
      <c r="X24" s="636">
        <f t="shared" si="8"/>
        <v>121</v>
      </c>
      <c r="Y24" s="226" t="str">
        <f t="shared" si="8"/>
        <v>….</v>
      </c>
      <c r="Z24" s="684">
        <f t="shared" si="8"/>
        <v>0</v>
      </c>
      <c r="AA24" s="684" t="str">
        <f t="shared" si="9"/>
        <v xml:space="preserve"> = … ROOM OVERVIEW PICS ... DAY 1 …</v>
      </c>
      <c r="AB24" s="797" t="str">
        <f>$W$24</f>
        <v>…..........</v>
      </c>
      <c r="AC24" s="734">
        <f t="shared" si="1"/>
        <v>221</v>
      </c>
      <c r="AD24" s="226" t="str">
        <f t="shared" si="10"/>
        <v>….</v>
      </c>
      <c r="AE24" s="684">
        <f t="shared" si="10"/>
        <v>0</v>
      </c>
      <c r="AF24" s="684" t="str">
        <f t="shared" si="11"/>
        <v>….. SOURCE of  LOSS …..</v>
      </c>
      <c r="AG24" s="797" t="str">
        <f>$W$24</f>
        <v>…..........</v>
      </c>
      <c r="AH24" s="684">
        <f t="shared" si="2"/>
        <v>321</v>
      </c>
      <c r="AI24" s="226" t="str">
        <f t="shared" si="12"/>
        <v>….</v>
      </c>
      <c r="AJ24" s="684">
        <f t="shared" si="12"/>
        <v>0</v>
      </c>
      <c r="AK24" s="684" t="str">
        <f t="shared" si="13"/>
        <v>…..  C.P.S.  …...</v>
      </c>
      <c r="AL24" s="797" t="str">
        <f>$W$24</f>
        <v>…..........</v>
      </c>
      <c r="AM24" s="567"/>
      <c r="AN24" s="684">
        <f t="shared" si="3"/>
        <v>421</v>
      </c>
      <c r="AO24" s="226" t="str">
        <f t="shared" si="14"/>
        <v>….</v>
      </c>
      <c r="AP24" s="684">
        <f t="shared" si="14"/>
        <v>0</v>
      </c>
      <c r="AQ24" s="684" t="str">
        <f t="shared" si="15"/>
        <v>NON SALVAGEABLE ITEMS</v>
      </c>
      <c r="AR24" s="797" t="str">
        <f>$W$24</f>
        <v>…..........</v>
      </c>
      <c r="AS24" s="684">
        <f t="shared" si="4"/>
        <v>821</v>
      </c>
      <c r="AT24" s="226" t="s">
        <v>502</v>
      </c>
      <c r="AU24" s="684">
        <f t="shared" si="27"/>
        <v>0</v>
      </c>
      <c r="AV24" s="734" t="str">
        <f t="shared" si="28"/>
        <v>… MITIGATION  EQUIPMENT &amp; W.I.P . ...</v>
      </c>
      <c r="AW24" s="797" t="str">
        <f>$W$24</f>
        <v>…..........</v>
      </c>
      <c r="AX24" s="284">
        <f t="shared" si="16"/>
        <v>6121.1</v>
      </c>
      <c r="AY24" s="226" t="s">
        <v>502</v>
      </c>
      <c r="AZ24" t="str">
        <f t="shared" si="30"/>
        <v>.. DAY 1 …</v>
      </c>
      <c r="BA24" s="684">
        <f t="shared" si="17"/>
        <v>0</v>
      </c>
      <c r="BB24" t="str">
        <f t="shared" si="31"/>
        <v xml:space="preserve">  ...  MC READINGS ..</v>
      </c>
      <c r="BC24" s="797" t="str">
        <f>$W$24</f>
        <v>…..........</v>
      </c>
      <c r="BD24" s="284">
        <f t="shared" si="18"/>
        <v>6221.2</v>
      </c>
      <c r="BE24" s="226" t="s">
        <v>502</v>
      </c>
      <c r="BF24" s="684">
        <f t="shared" si="19"/>
        <v>0</v>
      </c>
      <c r="BG24" t="str">
        <f t="shared" si="32"/>
        <v xml:space="preserve">  ...  MC READINGS ..</v>
      </c>
      <c r="BH24" s="797" t="str">
        <f>$W$24</f>
        <v>…..........</v>
      </c>
      <c r="BI24" s="284">
        <f t="shared" si="20"/>
        <v>6321.3</v>
      </c>
      <c r="BJ24" s="226" t="s">
        <v>502</v>
      </c>
      <c r="BK24" t="str">
        <f t="shared" si="29"/>
        <v xml:space="preserve">….. DAY 3 ….. </v>
      </c>
      <c r="BL24" s="684">
        <f t="shared" si="21"/>
        <v>0</v>
      </c>
      <c r="BM24" t="str">
        <f t="shared" si="33"/>
        <v xml:space="preserve">  ...  MC READINGS ..</v>
      </c>
      <c r="BN24" s="797" t="str">
        <f>$W$24</f>
        <v>…..........</v>
      </c>
      <c r="BO24" s="284">
        <f t="shared" si="22"/>
        <v>6421.4</v>
      </c>
      <c r="BP24" s="226" t="s">
        <v>502</v>
      </c>
      <c r="BQ24" t="str">
        <f t="shared" si="34"/>
        <v xml:space="preserve">….. DAY 4 ….. </v>
      </c>
      <c r="BR24" s="684">
        <f t="shared" si="23"/>
        <v>0</v>
      </c>
      <c r="BS24" t="str">
        <f t="shared" si="35"/>
        <v xml:space="preserve">  ...  MC READINGS ..</v>
      </c>
      <c r="BT24" s="797" t="str">
        <f>$W$24</f>
        <v>…..........</v>
      </c>
      <c r="BU24" s="827">
        <v>7400</v>
      </c>
      <c r="BV24" s="800" t="s">
        <v>497</v>
      </c>
      <c r="BW24" s="767" t="s">
        <v>518</v>
      </c>
      <c r="CB24">
        <f t="shared" si="5"/>
        <v>0</v>
      </c>
      <c r="CC24" t="str">
        <f t="shared" si="6"/>
        <v>…..........</v>
      </c>
      <c r="CE24" s="226" t="s">
        <v>502</v>
      </c>
      <c r="CW24" s="722"/>
    </row>
    <row r="25" spans="1:101" ht="26.7" customHeight="1" thickTop="1" thickBot="1">
      <c r="A25" s="567">
        <f t="shared" si="24"/>
        <v>0</v>
      </c>
      <c r="B25" s="636">
        <f t="shared" si="7"/>
        <v>122</v>
      </c>
      <c r="C25" s="636"/>
      <c r="D25" s="726">
        <f t="shared" si="38"/>
        <v>222</v>
      </c>
      <c r="E25" s="726"/>
      <c r="F25" s="726">
        <f t="shared" si="38"/>
        <v>322</v>
      </c>
      <c r="G25" s="726"/>
      <c r="H25" s="726">
        <f t="shared" si="38"/>
        <v>422</v>
      </c>
      <c r="I25" s="723"/>
      <c r="J25" s="726">
        <v>822</v>
      </c>
      <c r="K25" s="726"/>
      <c r="L25" s="726">
        <f t="shared" si="39"/>
        <v>6122.1</v>
      </c>
      <c r="M25" s="726">
        <f t="shared" si="39"/>
        <v>6222.2</v>
      </c>
      <c r="N25" s="726">
        <f t="shared" si="39"/>
        <v>6322.3</v>
      </c>
      <c r="O25" s="726">
        <f t="shared" si="39"/>
        <v>6422.4</v>
      </c>
      <c r="P25" s="905"/>
      <c r="Q25" s="906"/>
      <c r="R25" s="906"/>
      <c r="S25" s="907"/>
      <c r="T25" s="636">
        <v>122</v>
      </c>
      <c r="U25" s="226" t="s">
        <v>1586</v>
      </c>
      <c r="V25" s="810">
        <f>'ROOMS#'!Q25</f>
        <v>0</v>
      </c>
      <c r="W25" s="235" t="s">
        <v>1584</v>
      </c>
      <c r="X25" s="636">
        <f t="shared" si="8"/>
        <v>122</v>
      </c>
      <c r="Y25" s="226" t="str">
        <f t="shared" si="8"/>
        <v>….</v>
      </c>
      <c r="Z25" s="684">
        <f t="shared" si="8"/>
        <v>0</v>
      </c>
      <c r="AA25" s="684" t="str">
        <f t="shared" si="9"/>
        <v xml:space="preserve"> = … ROOM OVERVIEW PICS ... DAY 1 …</v>
      </c>
      <c r="AB25" s="797" t="str">
        <f>$W$25</f>
        <v>…..........</v>
      </c>
      <c r="AC25" s="734">
        <f t="shared" si="1"/>
        <v>222</v>
      </c>
      <c r="AD25" s="226" t="str">
        <f t="shared" si="10"/>
        <v>….</v>
      </c>
      <c r="AE25" s="684">
        <f t="shared" si="10"/>
        <v>0</v>
      </c>
      <c r="AF25" s="684" t="str">
        <f t="shared" si="11"/>
        <v>….. SOURCE of  LOSS …..</v>
      </c>
      <c r="AG25" s="797" t="str">
        <f>$W$25</f>
        <v>…..........</v>
      </c>
      <c r="AH25" s="684">
        <f t="shared" si="2"/>
        <v>322</v>
      </c>
      <c r="AI25" s="226" t="str">
        <f t="shared" si="12"/>
        <v>….</v>
      </c>
      <c r="AJ25" s="684">
        <f t="shared" si="12"/>
        <v>0</v>
      </c>
      <c r="AK25" s="684" t="str">
        <f t="shared" si="13"/>
        <v>…..  C.P.S.  …...</v>
      </c>
      <c r="AL25" s="797" t="str">
        <f>$W$25</f>
        <v>…..........</v>
      </c>
      <c r="AM25" s="567"/>
      <c r="AN25" s="684">
        <f t="shared" si="3"/>
        <v>422</v>
      </c>
      <c r="AO25" s="226" t="str">
        <f t="shared" si="14"/>
        <v>….</v>
      </c>
      <c r="AP25" s="684">
        <f t="shared" si="14"/>
        <v>0</v>
      </c>
      <c r="AQ25" s="684" t="str">
        <f t="shared" si="15"/>
        <v>NON SALVAGEABLE ITEMS</v>
      </c>
      <c r="AR25" s="797" t="str">
        <f>$W$25</f>
        <v>…..........</v>
      </c>
      <c r="AS25" s="684">
        <f t="shared" si="4"/>
        <v>822</v>
      </c>
      <c r="AT25" s="226" t="s">
        <v>502</v>
      </c>
      <c r="AU25" s="684">
        <f t="shared" si="27"/>
        <v>0</v>
      </c>
      <c r="AV25" s="734" t="str">
        <f t="shared" si="28"/>
        <v>… MITIGATION  EQUIPMENT &amp; W.I.P . ...</v>
      </c>
      <c r="AW25" s="797" t="str">
        <f>$W$25</f>
        <v>…..........</v>
      </c>
      <c r="AX25" s="284">
        <f t="shared" si="16"/>
        <v>6122.1</v>
      </c>
      <c r="AY25" s="226" t="s">
        <v>502</v>
      </c>
      <c r="AZ25" t="str">
        <f t="shared" si="30"/>
        <v>.. DAY 1 …</v>
      </c>
      <c r="BA25" s="684">
        <f t="shared" si="17"/>
        <v>0</v>
      </c>
      <c r="BB25" t="str">
        <f t="shared" si="31"/>
        <v xml:space="preserve">  ...  MC READINGS ..</v>
      </c>
      <c r="BC25" s="797" t="str">
        <f>$W$25</f>
        <v>…..........</v>
      </c>
      <c r="BD25" s="284">
        <f t="shared" si="18"/>
        <v>6222.2</v>
      </c>
      <c r="BE25" s="226" t="s">
        <v>502</v>
      </c>
      <c r="BF25" s="684">
        <f t="shared" si="19"/>
        <v>0</v>
      </c>
      <c r="BG25" t="str">
        <f t="shared" si="32"/>
        <v xml:space="preserve">  ...  MC READINGS ..</v>
      </c>
      <c r="BH25" s="797" t="str">
        <f>$W$25</f>
        <v>…..........</v>
      </c>
      <c r="BI25" s="284">
        <f t="shared" si="20"/>
        <v>6322.3</v>
      </c>
      <c r="BJ25" s="226" t="s">
        <v>502</v>
      </c>
      <c r="BK25" t="str">
        <f t="shared" si="29"/>
        <v xml:space="preserve">….. DAY 3 ….. </v>
      </c>
      <c r="BL25" s="684">
        <f t="shared" si="21"/>
        <v>0</v>
      </c>
      <c r="BM25" t="str">
        <f t="shared" si="33"/>
        <v xml:space="preserve">  ...  MC READINGS ..</v>
      </c>
      <c r="BN25" s="797" t="str">
        <f>$W$25</f>
        <v>…..........</v>
      </c>
      <c r="BO25" s="284">
        <f t="shared" si="22"/>
        <v>6422.4</v>
      </c>
      <c r="BP25" s="226" t="s">
        <v>502</v>
      </c>
      <c r="BQ25" t="str">
        <f t="shared" si="34"/>
        <v xml:space="preserve">….. DAY 4 ….. </v>
      </c>
      <c r="BR25" s="684">
        <f t="shared" si="23"/>
        <v>0</v>
      </c>
      <c r="BS25" t="str">
        <f t="shared" si="35"/>
        <v xml:space="preserve">  ...  MC READINGS ..</v>
      </c>
      <c r="BT25" s="797" t="str">
        <f>$W$25</f>
        <v>…..........</v>
      </c>
      <c r="BU25" s="803">
        <f>BU24+1</f>
        <v>7401</v>
      </c>
      <c r="BV25" s="8" t="str">
        <f>BV24</f>
        <v xml:space="preserve">….. DAY 4 ….. </v>
      </c>
      <c r="BW25" s="768" t="s">
        <v>522</v>
      </c>
      <c r="BX25" s="763" t="s">
        <v>523</v>
      </c>
      <c r="CB25">
        <f t="shared" si="5"/>
        <v>0</v>
      </c>
      <c r="CC25" t="str">
        <f t="shared" si="6"/>
        <v>…..........</v>
      </c>
      <c r="CE25" s="226" t="s">
        <v>502</v>
      </c>
      <c r="CW25" s="725"/>
    </row>
    <row r="26" spans="1:101" ht="26.7" customHeight="1" thickTop="1" thickBot="1">
      <c r="A26">
        <f t="shared" si="24"/>
        <v>0</v>
      </c>
      <c r="B26" s="636">
        <f t="shared" si="7"/>
        <v>123</v>
      </c>
      <c r="C26" s="809"/>
      <c r="D26" s="723">
        <f t="shared" si="38"/>
        <v>223</v>
      </c>
      <c r="E26" s="723"/>
      <c r="F26" s="723">
        <f t="shared" si="38"/>
        <v>323</v>
      </c>
      <c r="G26" s="723"/>
      <c r="H26" s="723">
        <f t="shared" si="38"/>
        <v>423</v>
      </c>
      <c r="I26" s="723"/>
      <c r="J26" s="723">
        <v>823</v>
      </c>
      <c r="K26" s="723"/>
      <c r="L26" s="723">
        <f t="shared" si="39"/>
        <v>6123.1</v>
      </c>
      <c r="M26" s="723">
        <f t="shared" si="39"/>
        <v>6223.2</v>
      </c>
      <c r="N26" s="723">
        <f t="shared" si="39"/>
        <v>6323.3</v>
      </c>
      <c r="O26" s="723">
        <f t="shared" si="39"/>
        <v>6423.4</v>
      </c>
      <c r="P26" s="905"/>
      <c r="Q26" s="906"/>
      <c r="R26" s="906"/>
      <c r="S26" s="907"/>
      <c r="T26" s="636">
        <v>123</v>
      </c>
      <c r="U26" s="226" t="s">
        <v>1586</v>
      </c>
      <c r="V26" s="810">
        <f>'ROOMS#'!Q26</f>
        <v>0</v>
      </c>
      <c r="W26" s="235" t="s">
        <v>1584</v>
      </c>
      <c r="X26" s="636">
        <f t="shared" si="8"/>
        <v>123</v>
      </c>
      <c r="Y26" s="226" t="str">
        <f t="shared" si="8"/>
        <v>….</v>
      </c>
      <c r="Z26" s="684">
        <f t="shared" si="8"/>
        <v>0</v>
      </c>
      <c r="AA26" s="684" t="str">
        <f t="shared" si="9"/>
        <v xml:space="preserve"> = … ROOM OVERVIEW PICS ... DAY 1 …</v>
      </c>
      <c r="AB26" s="797" t="str">
        <f>$W$26</f>
        <v>…..........</v>
      </c>
      <c r="AC26" s="734">
        <f t="shared" si="1"/>
        <v>223</v>
      </c>
      <c r="AD26" s="226" t="str">
        <f t="shared" si="10"/>
        <v>….</v>
      </c>
      <c r="AE26" s="684">
        <f t="shared" si="10"/>
        <v>0</v>
      </c>
      <c r="AF26" s="684" t="str">
        <f t="shared" si="11"/>
        <v>….. SOURCE of  LOSS …..</v>
      </c>
      <c r="AG26" s="797" t="str">
        <f>$W$26</f>
        <v>…..........</v>
      </c>
      <c r="AH26" s="684">
        <f t="shared" si="2"/>
        <v>323</v>
      </c>
      <c r="AI26" s="226" t="str">
        <f t="shared" si="12"/>
        <v>….</v>
      </c>
      <c r="AJ26" s="684">
        <f t="shared" si="12"/>
        <v>0</v>
      </c>
      <c r="AK26" s="684" t="str">
        <f t="shared" si="13"/>
        <v>…..  C.P.S.  …...</v>
      </c>
      <c r="AL26" s="797" t="str">
        <f>$W$26</f>
        <v>…..........</v>
      </c>
      <c r="AM26" s="567"/>
      <c r="AN26" s="684">
        <f t="shared" si="3"/>
        <v>423</v>
      </c>
      <c r="AO26" s="226" t="str">
        <f t="shared" si="14"/>
        <v>….</v>
      </c>
      <c r="AP26" s="684">
        <f t="shared" si="14"/>
        <v>0</v>
      </c>
      <c r="AQ26" s="684" t="str">
        <f t="shared" si="15"/>
        <v>NON SALVAGEABLE ITEMS</v>
      </c>
      <c r="AR26" s="797" t="str">
        <f>$W$26</f>
        <v>…..........</v>
      </c>
      <c r="AS26" s="684">
        <f t="shared" si="4"/>
        <v>823</v>
      </c>
      <c r="AT26" s="226" t="s">
        <v>502</v>
      </c>
      <c r="AU26" s="684">
        <f t="shared" si="27"/>
        <v>0</v>
      </c>
      <c r="AV26" s="734" t="str">
        <f t="shared" si="28"/>
        <v>… MITIGATION  EQUIPMENT &amp; W.I.P . ...</v>
      </c>
      <c r="AW26" s="797" t="str">
        <f>$W$26</f>
        <v>…..........</v>
      </c>
      <c r="AX26" s="284">
        <f t="shared" si="16"/>
        <v>6123.1</v>
      </c>
      <c r="AY26" s="226" t="s">
        <v>502</v>
      </c>
      <c r="AZ26" t="str">
        <f t="shared" si="30"/>
        <v>.. DAY 1 …</v>
      </c>
      <c r="BA26" s="684">
        <f t="shared" si="17"/>
        <v>0</v>
      </c>
      <c r="BB26" t="str">
        <f t="shared" si="31"/>
        <v xml:space="preserve">  ...  MC READINGS ..</v>
      </c>
      <c r="BC26" s="797" t="str">
        <f>$W$26</f>
        <v>…..........</v>
      </c>
      <c r="BD26" s="284">
        <f t="shared" si="18"/>
        <v>6223.2</v>
      </c>
      <c r="BE26" s="226" t="s">
        <v>502</v>
      </c>
      <c r="BF26" s="684">
        <f t="shared" si="19"/>
        <v>0</v>
      </c>
      <c r="BG26" t="str">
        <f t="shared" si="32"/>
        <v xml:space="preserve">  ...  MC READINGS ..</v>
      </c>
      <c r="BH26" s="797" t="str">
        <f>$W$26</f>
        <v>…..........</v>
      </c>
      <c r="BI26" s="284">
        <f t="shared" si="20"/>
        <v>6323.3</v>
      </c>
      <c r="BJ26" s="226" t="s">
        <v>502</v>
      </c>
      <c r="BK26" t="str">
        <f t="shared" si="29"/>
        <v xml:space="preserve">….. DAY 3 ….. </v>
      </c>
      <c r="BL26" s="684">
        <f t="shared" si="21"/>
        <v>0</v>
      </c>
      <c r="BM26" t="str">
        <f t="shared" si="33"/>
        <v xml:space="preserve">  ...  MC READINGS ..</v>
      </c>
      <c r="BN26" s="797" t="str">
        <f>$W$26</f>
        <v>…..........</v>
      </c>
      <c r="BO26" s="284">
        <f t="shared" si="22"/>
        <v>6423.4</v>
      </c>
      <c r="BP26" s="226" t="s">
        <v>502</v>
      </c>
      <c r="BQ26" t="str">
        <f t="shared" si="34"/>
        <v xml:space="preserve">….. DAY 4 ….. </v>
      </c>
      <c r="BR26" s="684">
        <f t="shared" si="23"/>
        <v>0</v>
      </c>
      <c r="BS26" t="str">
        <f t="shared" si="35"/>
        <v xml:space="preserve">  ...  MC READINGS ..</v>
      </c>
      <c r="BT26" s="797" t="str">
        <f>$W$26</f>
        <v>…..........</v>
      </c>
      <c r="BU26" s="802">
        <f>BU25+1</f>
        <v>7402</v>
      </c>
      <c r="BV26" s="32" t="str">
        <f>BV25</f>
        <v xml:space="preserve">….. DAY 4 ….. </v>
      </c>
      <c r="BW26" s="768" t="s">
        <v>526</v>
      </c>
      <c r="BX26" s="763" t="s">
        <v>523</v>
      </c>
      <c r="CB26">
        <f t="shared" si="5"/>
        <v>0</v>
      </c>
      <c r="CC26" t="str">
        <f t="shared" si="6"/>
        <v>…..........</v>
      </c>
      <c r="CE26" s="226" t="s">
        <v>502</v>
      </c>
      <c r="CW26" s="722"/>
    </row>
    <row r="27" spans="1:101" ht="26.7" customHeight="1" thickTop="1" thickBot="1">
      <c r="A27" s="567">
        <f t="shared" si="24"/>
        <v>0</v>
      </c>
      <c r="B27" s="636">
        <f t="shared" si="7"/>
        <v>124</v>
      </c>
      <c r="C27" s="636"/>
      <c r="D27" s="726">
        <f t="shared" si="38"/>
        <v>224</v>
      </c>
      <c r="E27" s="726"/>
      <c r="F27" s="726">
        <f t="shared" si="38"/>
        <v>324</v>
      </c>
      <c r="G27" s="726"/>
      <c r="H27" s="726">
        <f t="shared" si="38"/>
        <v>424</v>
      </c>
      <c r="I27" s="723"/>
      <c r="J27" s="726">
        <v>824</v>
      </c>
      <c r="K27" s="726"/>
      <c r="L27" s="726">
        <f t="shared" si="39"/>
        <v>6124.1</v>
      </c>
      <c r="M27" s="726">
        <f t="shared" si="39"/>
        <v>6224.2</v>
      </c>
      <c r="N27" s="726">
        <f t="shared" si="39"/>
        <v>6324.3</v>
      </c>
      <c r="O27" s="726">
        <f t="shared" si="39"/>
        <v>6424.4</v>
      </c>
      <c r="P27" s="905"/>
      <c r="Q27" s="906"/>
      <c r="R27" s="906"/>
      <c r="S27" s="907"/>
      <c r="T27" s="636">
        <v>124</v>
      </c>
      <c r="U27" s="226" t="s">
        <v>1586</v>
      </c>
      <c r="V27" s="810">
        <f>'ROOMS#'!Q27</f>
        <v>0</v>
      </c>
      <c r="W27" s="235" t="s">
        <v>1584</v>
      </c>
      <c r="X27" s="636">
        <f t="shared" si="8"/>
        <v>124</v>
      </c>
      <c r="Y27" s="226" t="str">
        <f t="shared" si="8"/>
        <v>….</v>
      </c>
      <c r="Z27" s="684">
        <f t="shared" si="8"/>
        <v>0</v>
      </c>
      <c r="AA27" s="684" t="str">
        <f t="shared" si="9"/>
        <v xml:space="preserve"> = … ROOM OVERVIEW PICS ... DAY 1 …</v>
      </c>
      <c r="AB27" s="797" t="str">
        <f>$W$27</f>
        <v>…..........</v>
      </c>
      <c r="AC27" s="734">
        <f t="shared" si="1"/>
        <v>224</v>
      </c>
      <c r="AD27" s="226" t="str">
        <f t="shared" si="10"/>
        <v>….</v>
      </c>
      <c r="AE27" s="684">
        <f t="shared" si="10"/>
        <v>0</v>
      </c>
      <c r="AF27" s="684" t="str">
        <f t="shared" si="11"/>
        <v>….. SOURCE of  LOSS …..</v>
      </c>
      <c r="AG27" s="797" t="str">
        <f>$W$27</f>
        <v>…..........</v>
      </c>
      <c r="AH27" s="684">
        <f t="shared" si="2"/>
        <v>324</v>
      </c>
      <c r="AI27" s="226" t="str">
        <f t="shared" si="12"/>
        <v>….</v>
      </c>
      <c r="AJ27" s="684">
        <f t="shared" si="12"/>
        <v>0</v>
      </c>
      <c r="AK27" s="684" t="str">
        <f t="shared" si="13"/>
        <v>…..  C.P.S.  …...</v>
      </c>
      <c r="AL27" s="797" t="str">
        <f>$W$27</f>
        <v>…..........</v>
      </c>
      <c r="AM27" s="567"/>
      <c r="AN27" s="684">
        <f t="shared" si="3"/>
        <v>424</v>
      </c>
      <c r="AO27" s="226" t="str">
        <f t="shared" si="14"/>
        <v>….</v>
      </c>
      <c r="AP27" s="684">
        <f t="shared" si="14"/>
        <v>0</v>
      </c>
      <c r="AQ27" s="684" t="str">
        <f t="shared" si="15"/>
        <v>NON SALVAGEABLE ITEMS</v>
      </c>
      <c r="AR27" s="797" t="str">
        <f>$W$27</f>
        <v>…..........</v>
      </c>
      <c r="AS27" s="684">
        <f t="shared" si="4"/>
        <v>824</v>
      </c>
      <c r="AT27" s="226" t="s">
        <v>502</v>
      </c>
      <c r="AU27" s="684">
        <f t="shared" si="27"/>
        <v>0</v>
      </c>
      <c r="AV27" s="734" t="str">
        <f t="shared" si="28"/>
        <v>… MITIGATION  EQUIPMENT &amp; W.I.P . ...</v>
      </c>
      <c r="AW27" s="797" t="str">
        <f>$W$27</f>
        <v>…..........</v>
      </c>
      <c r="AX27" s="284">
        <f t="shared" si="16"/>
        <v>6124.1</v>
      </c>
      <c r="AY27" s="226" t="s">
        <v>502</v>
      </c>
      <c r="AZ27" t="str">
        <f t="shared" si="30"/>
        <v>.. DAY 1 …</v>
      </c>
      <c r="BA27" s="684">
        <f t="shared" si="17"/>
        <v>0</v>
      </c>
      <c r="BB27" t="str">
        <f t="shared" si="31"/>
        <v xml:space="preserve">  ...  MC READINGS ..</v>
      </c>
      <c r="BC27" s="797" t="str">
        <f>$W$27</f>
        <v>…..........</v>
      </c>
      <c r="BD27" s="284">
        <f t="shared" si="18"/>
        <v>6224.2</v>
      </c>
      <c r="BE27" s="226" t="s">
        <v>502</v>
      </c>
      <c r="BF27" s="684">
        <f t="shared" si="19"/>
        <v>0</v>
      </c>
      <c r="BG27" t="str">
        <f t="shared" si="32"/>
        <v xml:space="preserve">  ...  MC READINGS ..</v>
      </c>
      <c r="BH27" s="797" t="str">
        <f>$W$27</f>
        <v>…..........</v>
      </c>
      <c r="BI27" s="284">
        <f t="shared" si="20"/>
        <v>6324.3</v>
      </c>
      <c r="BJ27" s="226" t="s">
        <v>502</v>
      </c>
      <c r="BK27" t="str">
        <f t="shared" si="29"/>
        <v xml:space="preserve">….. DAY 3 ….. </v>
      </c>
      <c r="BL27" s="684">
        <f t="shared" si="21"/>
        <v>0</v>
      </c>
      <c r="BM27" t="str">
        <f t="shared" si="33"/>
        <v xml:space="preserve">  ...  MC READINGS ..</v>
      </c>
      <c r="BN27" s="797" t="str">
        <f>$W$27</f>
        <v>…..........</v>
      </c>
      <c r="BO27" s="284">
        <f t="shared" si="22"/>
        <v>6424.4</v>
      </c>
      <c r="BP27" s="226" t="s">
        <v>502</v>
      </c>
      <c r="BQ27" t="str">
        <f t="shared" si="34"/>
        <v xml:space="preserve">….. DAY 4 ….. </v>
      </c>
      <c r="BR27" s="684">
        <f t="shared" si="23"/>
        <v>0</v>
      </c>
      <c r="BS27" t="str">
        <f t="shared" si="35"/>
        <v xml:space="preserve">  ...  MC READINGS ..</v>
      </c>
      <c r="BT27" s="797" t="str">
        <f>$W$27</f>
        <v>…..........</v>
      </c>
      <c r="BU27" s="803">
        <f>BU26+1</f>
        <v>7403</v>
      </c>
      <c r="BV27" s="32" t="str">
        <f>BV25</f>
        <v xml:space="preserve">….. DAY 4 ….. </v>
      </c>
      <c r="BW27" s="768" t="s">
        <v>530</v>
      </c>
      <c r="BX27" s="763" t="s">
        <v>523</v>
      </c>
      <c r="CB27">
        <f t="shared" si="5"/>
        <v>0</v>
      </c>
      <c r="CC27">
        <f t="shared" si="6"/>
        <v>0</v>
      </c>
      <c r="CE27" s="226" t="s">
        <v>502</v>
      </c>
      <c r="CW27" s="725"/>
    </row>
    <row r="28" spans="1:101" ht="26.7" customHeight="1" thickTop="1" thickBot="1">
      <c r="A28">
        <f t="shared" si="24"/>
        <v>0</v>
      </c>
      <c r="B28" s="636">
        <f t="shared" si="7"/>
        <v>125</v>
      </c>
      <c r="C28" s="809"/>
      <c r="D28" s="723">
        <f t="shared" si="38"/>
        <v>225</v>
      </c>
      <c r="E28" s="723"/>
      <c r="F28" s="723">
        <f t="shared" si="38"/>
        <v>325</v>
      </c>
      <c r="G28" s="723"/>
      <c r="H28" s="723">
        <f t="shared" si="38"/>
        <v>425</v>
      </c>
      <c r="I28" s="723"/>
      <c r="J28" s="723">
        <v>825</v>
      </c>
      <c r="K28" s="723"/>
      <c r="L28" s="723">
        <f t="shared" si="39"/>
        <v>6125.1</v>
      </c>
      <c r="M28" s="723">
        <f t="shared" si="39"/>
        <v>6225.2</v>
      </c>
      <c r="N28" s="723">
        <f t="shared" si="39"/>
        <v>6325.3</v>
      </c>
      <c r="O28" s="723">
        <f t="shared" si="39"/>
        <v>6425.4</v>
      </c>
      <c r="P28" s="908"/>
      <c r="Q28" s="909"/>
      <c r="R28" s="909"/>
      <c r="S28" s="910"/>
      <c r="T28" s="636">
        <v>125</v>
      </c>
      <c r="U28" s="226" t="s">
        <v>1586</v>
      </c>
      <c r="V28" s="810">
        <f>'ROOMS#'!Q28</f>
        <v>0</v>
      </c>
      <c r="W28" s="1"/>
      <c r="X28" s="636">
        <f t="shared" si="8"/>
        <v>125</v>
      </c>
      <c r="Y28" s="226" t="str">
        <f t="shared" si="8"/>
        <v>….</v>
      </c>
      <c r="Z28" s="684">
        <f t="shared" si="8"/>
        <v>0</v>
      </c>
      <c r="AA28" s="684" t="str">
        <f t="shared" si="9"/>
        <v xml:space="preserve"> = … ROOM OVERVIEW PICS ... DAY 1 …</v>
      </c>
      <c r="AB28" s="797">
        <f>$W$28</f>
        <v>0</v>
      </c>
      <c r="AC28" s="734">
        <f t="shared" si="1"/>
        <v>225</v>
      </c>
      <c r="AD28" s="226" t="str">
        <f t="shared" si="10"/>
        <v>….</v>
      </c>
      <c r="AE28" s="684">
        <f t="shared" si="10"/>
        <v>0</v>
      </c>
      <c r="AF28" s="684" t="str">
        <f t="shared" si="11"/>
        <v>….. SOURCE of  LOSS …..</v>
      </c>
      <c r="AG28" s="797">
        <f>$W$28</f>
        <v>0</v>
      </c>
      <c r="AH28" s="684">
        <f t="shared" si="2"/>
        <v>325</v>
      </c>
      <c r="AI28" s="226" t="str">
        <f t="shared" si="12"/>
        <v>….</v>
      </c>
      <c r="AJ28" s="684">
        <f t="shared" si="12"/>
        <v>0</v>
      </c>
      <c r="AK28" s="684" t="str">
        <f t="shared" si="13"/>
        <v>…..  C.P.S.  …...</v>
      </c>
      <c r="AL28" s="797">
        <f>$W$28</f>
        <v>0</v>
      </c>
      <c r="AM28" s="567"/>
      <c r="AN28" s="684">
        <f t="shared" si="3"/>
        <v>425</v>
      </c>
      <c r="AO28" s="226" t="str">
        <f t="shared" si="14"/>
        <v>….</v>
      </c>
      <c r="AP28" s="684">
        <f t="shared" si="14"/>
        <v>0</v>
      </c>
      <c r="AQ28" s="684" t="str">
        <f t="shared" si="15"/>
        <v>NON SALVAGEABLE ITEMS</v>
      </c>
      <c r="AR28" s="797">
        <f>$W$28</f>
        <v>0</v>
      </c>
      <c r="AS28" s="684">
        <f t="shared" si="4"/>
        <v>825</v>
      </c>
      <c r="AT28" s="226" t="s">
        <v>502</v>
      </c>
      <c r="AU28" s="684">
        <f t="shared" si="27"/>
        <v>0</v>
      </c>
      <c r="AV28" s="734" t="str">
        <f t="shared" si="28"/>
        <v>… MITIGATION  EQUIPMENT &amp; W.I.P . ...</v>
      </c>
      <c r="AW28" s="797">
        <f>$W$28</f>
        <v>0</v>
      </c>
      <c r="AX28" s="284">
        <f t="shared" si="16"/>
        <v>6125.1</v>
      </c>
      <c r="AY28" s="226" t="s">
        <v>502</v>
      </c>
      <c r="AZ28" t="str">
        <f t="shared" si="30"/>
        <v>.. DAY 1 …</v>
      </c>
      <c r="BA28" s="684">
        <f t="shared" si="17"/>
        <v>0</v>
      </c>
      <c r="BB28" t="str">
        <f t="shared" si="31"/>
        <v xml:space="preserve">  ...  MC READINGS ..</v>
      </c>
      <c r="BC28" s="797">
        <f>$W$28</f>
        <v>0</v>
      </c>
      <c r="BD28" s="284">
        <f t="shared" si="18"/>
        <v>6225.2</v>
      </c>
      <c r="BE28" s="226" t="s">
        <v>502</v>
      </c>
      <c r="BF28" s="684">
        <f t="shared" si="19"/>
        <v>0</v>
      </c>
      <c r="BG28" t="str">
        <f t="shared" si="32"/>
        <v xml:space="preserve">  ...  MC READINGS ..</v>
      </c>
      <c r="BH28" s="797">
        <f>$W$28</f>
        <v>0</v>
      </c>
      <c r="BI28" s="284">
        <f t="shared" si="20"/>
        <v>6325.3</v>
      </c>
      <c r="BJ28" s="226" t="s">
        <v>502</v>
      </c>
      <c r="BK28" t="str">
        <f t="shared" si="29"/>
        <v xml:space="preserve">….. DAY 3 ….. </v>
      </c>
      <c r="BL28" s="684">
        <f t="shared" si="21"/>
        <v>0</v>
      </c>
      <c r="BM28" t="str">
        <f t="shared" si="33"/>
        <v xml:space="preserve">  ...  MC READINGS ..</v>
      </c>
      <c r="BN28" s="797">
        <f>$W$28</f>
        <v>0</v>
      </c>
      <c r="BO28" s="284">
        <f t="shared" si="22"/>
        <v>6425.4</v>
      </c>
      <c r="BP28" s="226" t="s">
        <v>502</v>
      </c>
      <c r="BQ28" t="str">
        <f t="shared" si="34"/>
        <v xml:space="preserve">….. DAY 4 ….. </v>
      </c>
      <c r="BR28" s="684">
        <f t="shared" si="23"/>
        <v>0</v>
      </c>
      <c r="BS28" t="str">
        <f t="shared" si="35"/>
        <v xml:space="preserve">  ...  MC READINGS ..</v>
      </c>
      <c r="BT28" s="797">
        <f>$W$28</f>
        <v>0</v>
      </c>
      <c r="BU28" s="803">
        <f>BU27+1</f>
        <v>7404</v>
      </c>
      <c r="BV28" s="32" t="str">
        <f>BV26</f>
        <v xml:space="preserve">….. DAY 4 ….. </v>
      </c>
      <c r="BW28" s="768" t="s">
        <v>532</v>
      </c>
      <c r="BX28" s="763" t="s">
        <v>523</v>
      </c>
      <c r="CB28">
        <f t="shared" si="5"/>
        <v>0</v>
      </c>
      <c r="CC28">
        <f t="shared" si="6"/>
        <v>0</v>
      </c>
      <c r="CE28" s="226" t="s">
        <v>502</v>
      </c>
      <c r="CW28" s="722"/>
    </row>
    <row r="29" spans="1:101" ht="26.7" customHeight="1" thickTop="1">
      <c r="C29" s="636"/>
      <c r="BD29" s="284"/>
      <c r="BI29" s="284"/>
      <c r="BJ29" s="284"/>
      <c r="BK29"/>
      <c r="BL29"/>
      <c r="BO29" s="284"/>
      <c r="BU29" s="284"/>
      <c r="CO29" s="284"/>
      <c r="CR29" s="808"/>
    </row>
    <row r="30" spans="1:101" ht="26.7" customHeight="1">
      <c r="C30" s="809"/>
      <c r="X30" s="235" t="s">
        <v>1589</v>
      </c>
      <c r="BD30" s="284"/>
      <c r="BI30" s="284"/>
      <c r="BJ30" s="284"/>
      <c r="BK30"/>
      <c r="BL30"/>
      <c r="BO30" s="284"/>
      <c r="BU30" s="284"/>
      <c r="BV30" s="32"/>
      <c r="BW30" s="768"/>
      <c r="BX30" s="763"/>
      <c r="CQ30" s="284"/>
      <c r="CR30" s="284"/>
    </row>
    <row r="31" spans="1:101" ht="26.7" customHeight="1">
      <c r="BD31" s="284"/>
      <c r="BI31" s="284"/>
      <c r="BJ31" s="284"/>
      <c r="BK31"/>
      <c r="BL31"/>
      <c r="BO31" s="284"/>
      <c r="BU31" s="284"/>
      <c r="CQ31" s="284"/>
      <c r="CR31" s="284"/>
    </row>
    <row r="32" spans="1:101" ht="26.7" customHeight="1">
      <c r="BD32" s="284"/>
      <c r="BI32" s="284"/>
      <c r="BJ32" s="284"/>
      <c r="BK32"/>
      <c r="BL32"/>
      <c r="BO32" s="284"/>
      <c r="BU32" s="284"/>
    </row>
    <row r="33" spans="1:73" ht="26.7" customHeight="1">
      <c r="BD33" s="284"/>
      <c r="BI33" s="284"/>
      <c r="BJ33" s="284"/>
      <c r="BK33"/>
      <c r="BL33"/>
      <c r="BO33" s="284"/>
      <c r="BU33" s="284"/>
    </row>
    <row r="34" spans="1:73" ht="26.7" customHeight="1">
      <c r="A34" s="897"/>
      <c r="B34" s="897"/>
      <c r="C34" s="897"/>
      <c r="D34" s="897"/>
      <c r="E34" s="814"/>
      <c r="H34" s="14"/>
      <c r="I34" s="14"/>
      <c r="L34" s="14"/>
      <c r="O34" s="14"/>
      <c r="Q34" s="14"/>
      <c r="BD34" s="284"/>
      <c r="BI34" s="284"/>
      <c r="BJ34" s="284"/>
      <c r="BK34"/>
      <c r="BL34"/>
      <c r="BO34" s="284"/>
      <c r="BU34" s="284"/>
    </row>
    <row r="35" spans="1:73" ht="26.7" customHeight="1">
      <c r="BD35" s="284"/>
      <c r="BI35" s="284"/>
      <c r="BJ35" s="284"/>
      <c r="BK35"/>
      <c r="BL35"/>
      <c r="BO35" s="284"/>
      <c r="BU35" s="284"/>
    </row>
    <row r="36" spans="1:73" ht="26.7" customHeight="1" thickBot="1">
      <c r="BD36" s="284"/>
      <c r="BI36" s="284"/>
      <c r="BJ36" s="284"/>
      <c r="BK36"/>
      <c r="BL36"/>
      <c r="BO36" s="284"/>
      <c r="BU36" s="829"/>
    </row>
    <row r="37" spans="1:73" ht="26.7" customHeight="1" thickTop="1">
      <c r="BD37" s="284"/>
      <c r="BI37" s="284"/>
      <c r="BJ37" s="284"/>
      <c r="BK37"/>
      <c r="BL37"/>
      <c r="BO37" s="284"/>
    </row>
    <row r="38" spans="1:73" ht="26.7" customHeight="1">
      <c r="BD38" s="284"/>
      <c r="BI38" s="284"/>
      <c r="BJ38" s="284"/>
      <c r="BK38"/>
      <c r="BL38"/>
      <c r="BO38" s="284"/>
    </row>
    <row r="39" spans="1:73" ht="26.7" customHeight="1">
      <c r="BD39" s="284"/>
      <c r="BI39" s="284"/>
      <c r="BJ39" s="284"/>
      <c r="BK39"/>
      <c r="BL39"/>
      <c r="BO39" s="284"/>
    </row>
  </sheetData>
  <mergeCells count="30">
    <mergeCell ref="B1:C2"/>
    <mergeCell ref="P11:S11"/>
    <mergeCell ref="P13:S13"/>
    <mergeCell ref="P15:S15"/>
    <mergeCell ref="P17:S17"/>
    <mergeCell ref="D1:E2"/>
    <mergeCell ref="F1:G2"/>
    <mergeCell ref="H1:I2"/>
    <mergeCell ref="J1:K2"/>
    <mergeCell ref="P19:S28"/>
    <mergeCell ref="A34:D34"/>
    <mergeCell ref="BH1:BH2"/>
    <mergeCell ref="BN1:BN2"/>
    <mergeCell ref="BT1:BT2"/>
    <mergeCell ref="AH2:AK2"/>
    <mergeCell ref="P7:S7"/>
    <mergeCell ref="P9:S9"/>
    <mergeCell ref="AL1:AL2"/>
    <mergeCell ref="AN1:AQ1"/>
    <mergeCell ref="AR1:AR2"/>
    <mergeCell ref="AS1:AV1"/>
    <mergeCell ref="AW1:AW2"/>
    <mergeCell ref="BC1:BC2"/>
    <mergeCell ref="P1:S1"/>
    <mergeCell ref="W1:W2"/>
    <mergeCell ref="AB1:AB2"/>
    <mergeCell ref="AC1:AF1"/>
    <mergeCell ref="AG1:AG2"/>
    <mergeCell ref="AH1:AK1"/>
    <mergeCell ref="L1:O1"/>
  </mergeCells>
  <printOptions gridLines="1"/>
  <pageMargins left="0.25" right="0.19" top="0.27" bottom="0.31" header="0.24" footer="0.05"/>
  <pageSetup orientation="portrait" r:id="rId1"/>
  <headerFooter>
    <oddFooter>&amp;L.....  &amp;P&amp;C&amp;F&amp;R&amp;A      ...</oddFooter>
  </headerFooter>
  <colBreaks count="13" manualBreakCount="13">
    <brk id="15" max="27" man="1"/>
    <brk id="19" max="27" man="1"/>
    <brk id="23" max="27" man="1"/>
    <brk id="28" max="27" man="1"/>
    <brk id="33" max="27" man="1"/>
    <brk id="39" max="27" man="1"/>
    <brk id="44" max="27" man="1"/>
    <brk id="49" max="27" man="1"/>
    <brk id="55" max="27" man="1"/>
    <brk id="60" max="27" man="1"/>
    <brk id="66" max="27" man="1"/>
    <brk id="72" max="27" man="1"/>
    <brk id="79" max="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6E613-6039-465E-960C-8BF891CFB513}">
  <sheetPr codeName="Sheet8"/>
  <dimension ref="A1:AF379"/>
  <sheetViews>
    <sheetView topLeftCell="A34" workbookViewId="0">
      <selection activeCell="D31" sqref="D31:D55"/>
    </sheetView>
  </sheetViews>
  <sheetFormatPr defaultRowHeight="15" customHeight="1"/>
  <cols>
    <col min="1" max="1" width="65.3984375" bestFit="1" customWidth="1"/>
    <col min="2" max="2" width="6.69921875" customWidth="1"/>
    <col min="3" max="3" width="1.3984375" bestFit="1" customWidth="1"/>
    <col min="4" max="4" width="23.796875" bestFit="1" customWidth="1"/>
    <col min="5" max="5" width="8.59765625" bestFit="1" customWidth="1"/>
    <col min="7" max="7" width="1.3984375" bestFit="1" customWidth="1"/>
    <col min="8" max="8" width="29.09765625" bestFit="1" customWidth="1"/>
    <col min="9" max="9" width="34.5" bestFit="1" customWidth="1"/>
    <col min="11" max="11" width="3.8984375" bestFit="1" customWidth="1"/>
    <col min="13" max="13" width="23.796875" bestFit="1" customWidth="1"/>
    <col min="14" max="14" width="34.5" bestFit="1" customWidth="1"/>
    <col min="16" max="16" width="3.8984375" bestFit="1" customWidth="1"/>
    <col min="17" max="17" width="1.8984375" bestFit="1" customWidth="1"/>
    <col min="18" max="18" width="23.796875" bestFit="1" customWidth="1"/>
    <col min="20" max="20" width="13" bestFit="1" customWidth="1"/>
  </cols>
  <sheetData>
    <row r="1" spans="1:1" ht="15" customHeight="1">
      <c r="A1" s="1" t="s">
        <v>1287</v>
      </c>
    </row>
    <row r="2" spans="1:1" ht="15" customHeight="1">
      <c r="A2" s="1" t="s">
        <v>1275</v>
      </c>
    </row>
    <row r="3" spans="1:1" ht="15" customHeight="1">
      <c r="A3" s="1" t="s">
        <v>1273</v>
      </c>
    </row>
    <row r="4" spans="1:1" ht="15" customHeight="1">
      <c r="A4" s="1" t="s">
        <v>1267</v>
      </c>
    </row>
    <row r="5" spans="1:1" ht="15" customHeight="1">
      <c r="A5" s="1" t="s">
        <v>1263</v>
      </c>
    </row>
    <row r="6" spans="1:1" ht="15" customHeight="1">
      <c r="A6" s="1" t="s">
        <v>1277</v>
      </c>
    </row>
    <row r="7" spans="1:1" ht="15" customHeight="1">
      <c r="A7" s="1" t="s">
        <v>1265</v>
      </c>
    </row>
    <row r="8" spans="1:1" ht="15" customHeight="1">
      <c r="A8" s="1" t="s">
        <v>1269</v>
      </c>
    </row>
    <row r="9" spans="1:1" ht="15" customHeight="1">
      <c r="A9" s="1" t="s">
        <v>1271</v>
      </c>
    </row>
    <row r="10" spans="1:1" ht="15" customHeight="1">
      <c r="A10" s="1" t="s">
        <v>1283</v>
      </c>
    </row>
    <row r="11" spans="1:1" ht="15" customHeight="1">
      <c r="A11" s="1" t="s">
        <v>1285</v>
      </c>
    </row>
    <row r="12" spans="1:1" ht="15" customHeight="1">
      <c r="A12" s="1" t="s">
        <v>1281</v>
      </c>
    </row>
    <row r="13" spans="1:1" ht="15" customHeight="1">
      <c r="A13" s="1" t="s">
        <v>1279</v>
      </c>
    </row>
    <row r="14" spans="1:1" ht="15" customHeight="1">
      <c r="A14" s="1" t="s">
        <v>1288</v>
      </c>
    </row>
    <row r="15" spans="1:1" ht="15" customHeight="1">
      <c r="A15" s="1" t="s">
        <v>1286</v>
      </c>
    </row>
    <row r="16" spans="1:1" ht="15" customHeight="1">
      <c r="A16" s="1" t="s">
        <v>1274</v>
      </c>
    </row>
    <row r="17" spans="1:32" ht="15" customHeight="1">
      <c r="A17" s="1" t="s">
        <v>1272</v>
      </c>
    </row>
    <row r="18" spans="1:32" ht="15" customHeight="1">
      <c r="A18" s="1" t="s">
        <v>1266</v>
      </c>
    </row>
    <row r="19" spans="1:32" ht="15" customHeight="1">
      <c r="A19" s="1" t="s">
        <v>1262</v>
      </c>
    </row>
    <row r="20" spans="1:32" ht="15" customHeight="1">
      <c r="A20" s="1" t="s">
        <v>1276</v>
      </c>
    </row>
    <row r="21" spans="1:32" ht="15" customHeight="1">
      <c r="A21" s="1" t="s">
        <v>1264</v>
      </c>
    </row>
    <row r="22" spans="1:32" ht="15" customHeight="1">
      <c r="A22" s="1" t="s">
        <v>1268</v>
      </c>
    </row>
    <row r="23" spans="1:32" ht="15" customHeight="1">
      <c r="A23" s="1" t="s">
        <v>1270</v>
      </c>
    </row>
    <row r="24" spans="1:32" ht="15" customHeight="1">
      <c r="A24" s="1" t="s">
        <v>1282</v>
      </c>
    </row>
    <row r="25" spans="1:32" ht="15" customHeight="1">
      <c r="A25" s="1" t="s">
        <v>1284</v>
      </c>
    </row>
    <row r="26" spans="1:32" ht="15" customHeight="1">
      <c r="A26" s="1" t="s">
        <v>1280</v>
      </c>
    </row>
    <row r="27" spans="1:32" ht="15" customHeight="1">
      <c r="A27" s="1" t="s">
        <v>1278</v>
      </c>
    </row>
    <row r="28" spans="1:32" ht="15" customHeight="1">
      <c r="A28" s="1"/>
      <c r="B28" t="str">
        <f>'ROOMS#'!O1</f>
        <v>LISTS</v>
      </c>
      <c r="C28">
        <f>'ROOMS#'!P1</f>
        <v>0</v>
      </c>
      <c r="D28" t="str">
        <f>'ROOMS#'!Q1</f>
        <v>INPUT = ROOM NAMES</v>
      </c>
      <c r="E28" t="str">
        <f>'ROOMS#'!R1</f>
        <v>LOS / TRAVEL</v>
      </c>
      <c r="F28" t="str">
        <f>'ROOMS#'!S1</f>
        <v>OUTPUT = ROOM NAME ADD TO ENCIRCLE ROOM LISTS</v>
      </c>
      <c r="G28">
        <f>'ROOMS#'!T1</f>
        <v>0</v>
      </c>
      <c r="H28">
        <f>'ROOMS#'!U1</f>
        <v>0</v>
      </c>
      <c r="I28">
        <f>'ROOMS#'!V1</f>
        <v>0</v>
      </c>
      <c r="J28" t="str">
        <f>'ROOMS#'!W1</f>
        <v>LOS / TRAVEL</v>
      </c>
      <c r="K28" t="str">
        <f>'ROOMS#'!X1</f>
        <v>OUTPUT = ENC ROOM NAME</v>
      </c>
      <c r="L28">
        <f>'ROOMS#'!Y1</f>
        <v>0</v>
      </c>
      <c r="M28">
        <f>'ROOMS#'!Z1</f>
        <v>0</v>
      </c>
      <c r="N28">
        <f>'ROOMS#'!AA1</f>
        <v>0</v>
      </c>
      <c r="O28" t="str">
        <f>'ROOMS#'!AB1</f>
        <v>LOS / TRAVEL</v>
      </c>
      <c r="P28" t="str">
        <f>'ROOMS#'!AC1</f>
        <v>OUTPUT = ENC ROOM NAME</v>
      </c>
      <c r="Q28">
        <f>'ROOMS#'!AD1</f>
        <v>0</v>
      </c>
      <c r="R28">
        <f>'ROOMS#'!AE1</f>
        <v>0</v>
      </c>
      <c r="S28">
        <f>'ROOMS#'!AF1</f>
        <v>0</v>
      </c>
      <c r="T28" t="str">
        <f>'ROOMS#'!AG1</f>
        <v>LOS / TRAVEL</v>
      </c>
      <c r="U28" t="str">
        <f>'ROOMS#'!AH1</f>
        <v>OUTPUT = ENC ROOM NAME</v>
      </c>
      <c r="V28" t="str">
        <f>'ROOMS#'!AI1</f>
        <v>OUTPUT = ENC ROOM NAME</v>
      </c>
      <c r="W28">
        <f>'ROOMS#'!AJ1</f>
        <v>0</v>
      </c>
      <c r="X28">
        <f>'ROOMS#'!AK1</f>
        <v>0</v>
      </c>
      <c r="Y28">
        <f>'ROOMS#'!AL1</f>
        <v>0</v>
      </c>
      <c r="Z28" t="str">
        <f>'ROOMS#'!AM1</f>
        <v>LOS / TRAVEL</v>
      </c>
      <c r="AA28" t="str">
        <f>'ROOMS#'!AN1</f>
        <v>… MITIGATION  EQUIPMENT &amp; W.I.P . ...</v>
      </c>
      <c r="AB28">
        <f>'ROOMS#'!AO1</f>
        <v>0</v>
      </c>
      <c r="AC28">
        <f>'ROOMS#'!AP1</f>
        <v>0</v>
      </c>
      <c r="AD28">
        <f>'ROOMS#'!AQ1</f>
        <v>0</v>
      </c>
      <c r="AE28" t="str">
        <f>'ROOMS#'!AR1</f>
        <v>LOS / TRAVEL</v>
      </c>
      <c r="AF28" t="str">
        <f>'ROOMS#'!AS1</f>
        <v xml:space="preserve">  ...  MC READINGS ..</v>
      </c>
    </row>
    <row r="29" spans="1:32" ht="15" customHeight="1">
      <c r="A29" s="1"/>
      <c r="B29" t="str">
        <f>'ROOMS#'!O2</f>
        <v xml:space="preserve"> = … ROOM OVERVIEW PICS ... DAY 1 …</v>
      </c>
      <c r="I29">
        <f>'ROOMS#'!V2</f>
        <v>0</v>
      </c>
      <c r="J29">
        <f>'ROOMS#'!W2</f>
        <v>0</v>
      </c>
      <c r="Q29">
        <f>'ROOMS#'!AD2</f>
        <v>0</v>
      </c>
      <c r="T29">
        <f>'ROOMS#'!AG2</f>
        <v>0</v>
      </c>
    </row>
    <row r="30" spans="1:32" ht="15" customHeight="1">
      <c r="A30" s="1" t="s">
        <v>1289</v>
      </c>
      <c r="B30">
        <f>'ROOMS#'!O3</f>
        <v>100</v>
      </c>
      <c r="C30" t="str">
        <f>'ROOMS#'!P3</f>
        <v>….</v>
      </c>
      <c r="D30" t="str">
        <f>'ROOMS#'!Q3</f>
        <v>ROOMS OVERVIEW DAY1</v>
      </c>
      <c r="E30" t="str">
        <f>'ROOMS#'!R3</f>
        <v>=======</v>
      </c>
      <c r="F30">
        <f>'ROOMS#'!S3</f>
        <v>100</v>
      </c>
      <c r="G30" t="str">
        <f>'ROOMS#'!T3</f>
        <v>….</v>
      </c>
      <c r="H30" t="str">
        <f>'ROOMS#'!U3</f>
        <v xml:space="preserve"> = … ROOM OVERVIEW PICS ... DAY 1 …</v>
      </c>
      <c r="I30">
        <f>'ROOMS#'!V3</f>
        <v>0</v>
      </c>
      <c r="J30" t="str">
        <f>'ROOMS#'!W3</f>
        <v>=====================</v>
      </c>
      <c r="K30">
        <f>'ROOMS#'!X3</f>
        <v>200</v>
      </c>
      <c r="L30" t="str">
        <f>'ROOMS#'!Y3</f>
        <v>….</v>
      </c>
      <c r="M30" t="str">
        <f>'ROOMS#'!Z3</f>
        <v>….. SOURCE of  LOSS …..</v>
      </c>
      <c r="N30">
        <f>'ROOMS#'!AA3</f>
        <v>0</v>
      </c>
      <c r="O30" t="str">
        <f>'ROOMS#'!AB3</f>
        <v>=====================</v>
      </c>
      <c r="P30">
        <f>'ROOMS#'!AC3</f>
        <v>300</v>
      </c>
      <c r="Q30" t="str">
        <f>'ROOMS#'!AD3</f>
        <v>….</v>
      </c>
      <c r="R30" t="str">
        <f>'ROOMS#'!AE3</f>
        <v>…..  C.P.S.  …...</v>
      </c>
      <c r="S30">
        <f>'ROOMS#'!AF3</f>
        <v>0</v>
      </c>
      <c r="T30" t="str">
        <f>'ROOMS#'!AG3</f>
        <v>=====================</v>
      </c>
    </row>
    <row r="31" spans="1:32" ht="15" customHeight="1">
      <c r="A31" s="1" t="s">
        <v>1290</v>
      </c>
      <c r="B31">
        <f>'ROOMS#'!O4</f>
        <v>101</v>
      </c>
      <c r="C31" t="str">
        <f>'ROOMS#'!P4</f>
        <v>….</v>
      </c>
      <c r="D31" t="str">
        <f>'ROOMS#'!Q4</f>
        <v xml:space="preserve">Living Room, </v>
      </c>
      <c r="E31" t="str">
        <f>'ROOMS#'!R4</f>
        <v>….........</v>
      </c>
      <c r="F31">
        <f>'ROOMS#'!S4</f>
        <v>101</v>
      </c>
      <c r="G31" t="str">
        <f>'ROOMS#'!T4</f>
        <v>….</v>
      </c>
      <c r="H31" t="str">
        <f>'ROOMS#'!U4</f>
        <v xml:space="preserve">Living Room, </v>
      </c>
      <c r="I31" t="str">
        <f>'ROOMS#'!V4</f>
        <v xml:space="preserve"> = … ROOM OVERVIEW PICS ... DAY 1 …</v>
      </c>
      <c r="J31" t="str">
        <f>'ROOMS#'!W4</f>
        <v>….........</v>
      </c>
      <c r="K31">
        <f>'ROOMS#'!X4</f>
        <v>201</v>
      </c>
      <c r="L31" t="str">
        <f>'ROOMS#'!Y4</f>
        <v>….</v>
      </c>
      <c r="M31" t="str">
        <f>'ROOMS#'!Z4</f>
        <v xml:space="preserve">Living Room, </v>
      </c>
      <c r="N31" t="str">
        <f>'ROOMS#'!AA4</f>
        <v>….. SOURCE of  LOSS …..</v>
      </c>
      <c r="O31" t="str">
        <f>'ROOMS#'!AB4</f>
        <v>….........</v>
      </c>
      <c r="P31">
        <f>'ROOMS#'!AC4</f>
        <v>301</v>
      </c>
      <c r="Q31" t="str">
        <f>'ROOMS#'!AD4</f>
        <v>….</v>
      </c>
      <c r="R31" t="str">
        <f>'ROOMS#'!AE4</f>
        <v xml:space="preserve">Living Room, </v>
      </c>
      <c r="S31" t="str">
        <f>'ROOMS#'!AF4</f>
        <v>…..  C.P.S.  …...</v>
      </c>
      <c r="T31" t="str">
        <f>'ROOMS#'!AG4</f>
        <v>….........</v>
      </c>
    </row>
    <row r="32" spans="1:32" ht="15" customHeight="1">
      <c r="A32" s="1" t="s">
        <v>1291</v>
      </c>
      <c r="B32">
        <f>'ROOMS#'!O5</f>
        <v>102</v>
      </c>
      <c r="C32" t="str">
        <f>'ROOMS#'!P5</f>
        <v>….</v>
      </c>
      <c r="D32" t="str">
        <f>'ROOMS#'!Q5</f>
        <v>GUEST CLOSET</v>
      </c>
      <c r="E32" t="str">
        <f>'ROOMS#'!R5</f>
        <v>….........</v>
      </c>
      <c r="F32">
        <f>'ROOMS#'!S5</f>
        <v>102</v>
      </c>
      <c r="G32" t="str">
        <f>'ROOMS#'!T5</f>
        <v>….</v>
      </c>
      <c r="H32" t="str">
        <f>'ROOMS#'!U5</f>
        <v>GUEST CLOSET</v>
      </c>
      <c r="I32" t="str">
        <f>'ROOMS#'!V5</f>
        <v xml:space="preserve"> = … ROOM OVERVIEW PICS ... DAY 1 …</v>
      </c>
      <c r="J32" t="str">
        <f>'ROOMS#'!W5</f>
        <v>….........</v>
      </c>
      <c r="K32">
        <f>'ROOMS#'!X5</f>
        <v>202</v>
      </c>
      <c r="L32" t="str">
        <f>'ROOMS#'!Y5</f>
        <v>….</v>
      </c>
      <c r="M32" t="str">
        <f>'ROOMS#'!Z5</f>
        <v>GUEST CLOSET</v>
      </c>
      <c r="N32" t="str">
        <f>'ROOMS#'!AA5</f>
        <v>….. SOURCE of  LOSS …..</v>
      </c>
      <c r="O32" t="str">
        <f>'ROOMS#'!AB5</f>
        <v>….........</v>
      </c>
      <c r="P32">
        <f>'ROOMS#'!AC5</f>
        <v>302</v>
      </c>
      <c r="Q32" t="str">
        <f>'ROOMS#'!AD5</f>
        <v>….</v>
      </c>
      <c r="R32" t="str">
        <f>'ROOMS#'!AE5</f>
        <v>GUEST CLOSET</v>
      </c>
      <c r="S32" t="str">
        <f>'ROOMS#'!AF5</f>
        <v>…..  C.P.S.  …...</v>
      </c>
      <c r="T32" t="str">
        <f>'ROOMS#'!AG5</f>
        <v>….........</v>
      </c>
    </row>
    <row r="33" spans="1:20" ht="15" customHeight="1">
      <c r="A33" s="1" t="s">
        <v>1292</v>
      </c>
      <c r="B33">
        <f>'ROOMS#'!O6</f>
        <v>103</v>
      </c>
      <c r="C33" t="str">
        <f>'ROOMS#'!P6</f>
        <v>….</v>
      </c>
      <c r="D33" t="str">
        <f>'ROOMS#'!Q6</f>
        <v xml:space="preserve">Dining Room, </v>
      </c>
      <c r="E33" t="str">
        <f>'ROOMS#'!R6</f>
        <v>….........</v>
      </c>
      <c r="F33">
        <f>'ROOMS#'!S6</f>
        <v>103</v>
      </c>
      <c r="G33" t="str">
        <f>'ROOMS#'!T6</f>
        <v>….</v>
      </c>
      <c r="H33" t="str">
        <f>'ROOMS#'!U6</f>
        <v xml:space="preserve">Dining Room, </v>
      </c>
      <c r="I33" t="str">
        <f>'ROOMS#'!V6</f>
        <v xml:space="preserve"> = … ROOM OVERVIEW PICS ... DAY 1 …</v>
      </c>
      <c r="J33" t="str">
        <f>'ROOMS#'!W6</f>
        <v>….........</v>
      </c>
      <c r="K33">
        <f>'ROOMS#'!X6</f>
        <v>203</v>
      </c>
      <c r="L33" t="str">
        <f>'ROOMS#'!Y6</f>
        <v>….</v>
      </c>
      <c r="M33" t="str">
        <f>'ROOMS#'!Z6</f>
        <v xml:space="preserve">Dining Room, </v>
      </c>
      <c r="N33" t="str">
        <f>'ROOMS#'!AA6</f>
        <v>….. SOURCE of  LOSS …..</v>
      </c>
      <c r="O33" t="str">
        <f>'ROOMS#'!AB6</f>
        <v>….........</v>
      </c>
      <c r="P33">
        <f>'ROOMS#'!AC6</f>
        <v>303</v>
      </c>
      <c r="Q33" t="str">
        <f>'ROOMS#'!AD6</f>
        <v>….</v>
      </c>
      <c r="R33" t="str">
        <f>'ROOMS#'!AE6</f>
        <v xml:space="preserve">Dining Room, </v>
      </c>
      <c r="S33" t="str">
        <f>'ROOMS#'!AF6</f>
        <v>…..  C.P.S.  …...</v>
      </c>
      <c r="T33" t="str">
        <f>'ROOMS#'!AG6</f>
        <v>….........</v>
      </c>
    </row>
    <row r="34" spans="1:20" ht="15" customHeight="1">
      <c r="A34" s="1" t="s">
        <v>1293</v>
      </c>
      <c r="B34">
        <f>'ROOMS#'!O7</f>
        <v>104</v>
      </c>
      <c r="C34" t="str">
        <f>'ROOMS#'!P7</f>
        <v>….</v>
      </c>
      <c r="D34" t="str">
        <f>'ROOMS#'!Q7</f>
        <v>DEN</v>
      </c>
      <c r="E34" t="str">
        <f>'ROOMS#'!R7</f>
        <v>….........</v>
      </c>
      <c r="F34">
        <f>'ROOMS#'!S7</f>
        <v>104</v>
      </c>
      <c r="G34" t="str">
        <f>'ROOMS#'!T7</f>
        <v>….</v>
      </c>
      <c r="H34" t="str">
        <f>'ROOMS#'!U7</f>
        <v>DEN</v>
      </c>
      <c r="I34" t="str">
        <f>'ROOMS#'!V7</f>
        <v xml:space="preserve"> = … ROOM OVERVIEW PICS ... DAY 1 …</v>
      </c>
      <c r="J34" t="str">
        <f>'ROOMS#'!W7</f>
        <v>….........</v>
      </c>
      <c r="K34">
        <f>'ROOMS#'!X7</f>
        <v>204</v>
      </c>
      <c r="L34" t="str">
        <f>'ROOMS#'!Y7</f>
        <v>….</v>
      </c>
      <c r="M34" t="str">
        <f>'ROOMS#'!Z7</f>
        <v>DEN</v>
      </c>
      <c r="N34" t="str">
        <f>'ROOMS#'!AA7</f>
        <v>….. SOURCE of  LOSS …..</v>
      </c>
      <c r="O34" t="str">
        <f>'ROOMS#'!AB7</f>
        <v>….........</v>
      </c>
      <c r="P34">
        <f>'ROOMS#'!AC7</f>
        <v>304</v>
      </c>
      <c r="Q34" t="str">
        <f>'ROOMS#'!AD7</f>
        <v>….</v>
      </c>
      <c r="R34" t="str">
        <f>'ROOMS#'!AE7</f>
        <v>DEN</v>
      </c>
      <c r="S34" t="str">
        <f>'ROOMS#'!AF7</f>
        <v>…..  C.P.S.  …...</v>
      </c>
      <c r="T34" t="str">
        <f>'ROOMS#'!AG7</f>
        <v>….........</v>
      </c>
    </row>
    <row r="35" spans="1:20" ht="15" customHeight="1">
      <c r="A35" s="1" t="s">
        <v>1294</v>
      </c>
      <c r="B35">
        <f>'ROOMS#'!O8</f>
        <v>105</v>
      </c>
      <c r="C35" t="str">
        <f>'ROOMS#'!P8</f>
        <v>….</v>
      </c>
      <c r="D35" t="str">
        <f>'ROOMS#'!Q8</f>
        <v xml:space="preserve">Kitchen, </v>
      </c>
      <c r="E35" t="str">
        <f>'ROOMS#'!R8</f>
        <v>….........</v>
      </c>
      <c r="F35">
        <f>'ROOMS#'!S8</f>
        <v>105</v>
      </c>
      <c r="G35" t="str">
        <f>'ROOMS#'!T8</f>
        <v>….</v>
      </c>
      <c r="H35" t="str">
        <f>'ROOMS#'!U8</f>
        <v xml:space="preserve">Kitchen, </v>
      </c>
      <c r="I35" t="str">
        <f>'ROOMS#'!V8</f>
        <v xml:space="preserve"> = … ROOM OVERVIEW PICS ... DAY 1 …</v>
      </c>
      <c r="J35" t="str">
        <f>'ROOMS#'!W8</f>
        <v>….........</v>
      </c>
      <c r="K35">
        <f>'ROOMS#'!X8</f>
        <v>205</v>
      </c>
      <c r="L35" t="str">
        <f>'ROOMS#'!Y8</f>
        <v>….</v>
      </c>
      <c r="M35" t="str">
        <f>'ROOMS#'!Z8</f>
        <v xml:space="preserve">Kitchen, </v>
      </c>
      <c r="N35" t="str">
        <f>'ROOMS#'!AA8</f>
        <v>….. SOURCE of  LOSS …..</v>
      </c>
      <c r="O35" t="str">
        <f>'ROOMS#'!AB8</f>
        <v>….........</v>
      </c>
      <c r="P35">
        <f>'ROOMS#'!AC8</f>
        <v>305</v>
      </c>
      <c r="Q35" t="str">
        <f>'ROOMS#'!AD8</f>
        <v>….</v>
      </c>
      <c r="R35" t="str">
        <f>'ROOMS#'!AE8</f>
        <v xml:space="preserve">Kitchen, </v>
      </c>
      <c r="S35" t="str">
        <f>'ROOMS#'!AF8</f>
        <v>…..  C.P.S.  …...</v>
      </c>
      <c r="T35" t="str">
        <f>'ROOMS#'!AG8</f>
        <v>….........</v>
      </c>
    </row>
    <row r="36" spans="1:20" ht="15" customHeight="1">
      <c r="A36" s="1" t="s">
        <v>1295</v>
      </c>
      <c r="B36">
        <f>'ROOMS#'!O9</f>
        <v>106</v>
      </c>
      <c r="C36" t="str">
        <f>'ROOMS#'!P9</f>
        <v>….</v>
      </c>
      <c r="D36" t="str">
        <f>'ROOMS#'!Q9</f>
        <v>STAIRS UP</v>
      </c>
      <c r="E36" t="str">
        <f>'ROOMS#'!R9</f>
        <v>….........</v>
      </c>
      <c r="F36">
        <f>'ROOMS#'!S9</f>
        <v>106</v>
      </c>
      <c r="G36" t="str">
        <f>'ROOMS#'!T9</f>
        <v>….</v>
      </c>
      <c r="H36" t="str">
        <f>'ROOMS#'!U9</f>
        <v>STAIRS UP</v>
      </c>
      <c r="I36" t="str">
        <f>'ROOMS#'!V9</f>
        <v xml:space="preserve"> = … ROOM OVERVIEW PICS ... DAY 1 …</v>
      </c>
      <c r="J36" t="str">
        <f>'ROOMS#'!W9</f>
        <v>….........</v>
      </c>
      <c r="K36">
        <f>'ROOMS#'!X9</f>
        <v>206</v>
      </c>
      <c r="L36" t="str">
        <f>'ROOMS#'!Y9</f>
        <v>….</v>
      </c>
      <c r="M36" t="str">
        <f>'ROOMS#'!Z9</f>
        <v>STAIRS UP</v>
      </c>
      <c r="N36" t="str">
        <f>'ROOMS#'!AA9</f>
        <v>….. SOURCE of  LOSS …..</v>
      </c>
      <c r="O36" t="str">
        <f>'ROOMS#'!AB9</f>
        <v>….........</v>
      </c>
      <c r="P36">
        <f>'ROOMS#'!AC9</f>
        <v>306</v>
      </c>
      <c r="Q36" t="str">
        <f>'ROOMS#'!AD9</f>
        <v>….</v>
      </c>
      <c r="R36" t="str">
        <f>'ROOMS#'!AE9</f>
        <v>STAIRS UP</v>
      </c>
      <c r="S36" t="str">
        <f>'ROOMS#'!AF9</f>
        <v>…..  C.P.S.  …...</v>
      </c>
      <c r="T36" t="str">
        <f>'ROOMS#'!AG9</f>
        <v>….........</v>
      </c>
    </row>
    <row r="37" spans="1:20" ht="15" customHeight="1">
      <c r="A37" s="1" t="s">
        <v>1296</v>
      </c>
      <c r="B37">
        <f>'ROOMS#'!O10</f>
        <v>107</v>
      </c>
      <c r="C37" t="str">
        <f>'ROOMS#'!P10</f>
        <v>….</v>
      </c>
      <c r="D37" t="str">
        <f>'ROOMS#'!Q10</f>
        <v>HALL UP</v>
      </c>
      <c r="E37" t="str">
        <f>'ROOMS#'!R10</f>
        <v>….........</v>
      </c>
      <c r="F37">
        <f>'ROOMS#'!S10</f>
        <v>107</v>
      </c>
      <c r="G37" t="str">
        <f>'ROOMS#'!T10</f>
        <v>….</v>
      </c>
      <c r="H37" t="str">
        <f>'ROOMS#'!U10</f>
        <v>HALL UP</v>
      </c>
      <c r="I37" t="str">
        <f>'ROOMS#'!V10</f>
        <v xml:space="preserve"> = … ROOM OVERVIEW PICS ... DAY 1 …</v>
      </c>
      <c r="J37" t="str">
        <f>'ROOMS#'!W10</f>
        <v>….........</v>
      </c>
      <c r="K37">
        <f>'ROOMS#'!X10</f>
        <v>207</v>
      </c>
      <c r="L37" t="str">
        <f>'ROOMS#'!Y10</f>
        <v>….</v>
      </c>
      <c r="M37" t="str">
        <f>'ROOMS#'!Z10</f>
        <v>HALL UP</v>
      </c>
      <c r="N37" t="str">
        <f>'ROOMS#'!AA10</f>
        <v>….. SOURCE of  LOSS …..</v>
      </c>
      <c r="O37" t="str">
        <f>'ROOMS#'!AB10</f>
        <v>….........</v>
      </c>
      <c r="P37">
        <f>'ROOMS#'!AC10</f>
        <v>307</v>
      </c>
      <c r="Q37" t="str">
        <f>'ROOMS#'!AD10</f>
        <v>….</v>
      </c>
      <c r="R37" t="str">
        <f>'ROOMS#'!AE10</f>
        <v>HALL UP</v>
      </c>
      <c r="S37" t="str">
        <f>'ROOMS#'!AF10</f>
        <v>…..  C.P.S.  …...</v>
      </c>
      <c r="T37" t="str">
        <f>'ROOMS#'!AG10</f>
        <v>….........</v>
      </c>
    </row>
    <row r="38" spans="1:20" ht="15" customHeight="1">
      <c r="A38" s="1" t="s">
        <v>1297</v>
      </c>
      <c r="B38">
        <f>'ROOMS#'!O11</f>
        <v>108</v>
      </c>
      <c r="C38" t="str">
        <f>'ROOMS#'!P11</f>
        <v>….</v>
      </c>
      <c r="D38" t="str">
        <f>'ROOMS#'!Q11</f>
        <v>LINEN CLOSET</v>
      </c>
      <c r="E38" t="str">
        <f>'ROOMS#'!R11</f>
        <v>….........</v>
      </c>
      <c r="F38">
        <f>'ROOMS#'!S11</f>
        <v>108</v>
      </c>
      <c r="G38" t="str">
        <f>'ROOMS#'!T11</f>
        <v>….</v>
      </c>
      <c r="H38" t="str">
        <f>'ROOMS#'!U11</f>
        <v>LINEN CLOSET</v>
      </c>
      <c r="I38" t="str">
        <f>'ROOMS#'!V11</f>
        <v xml:space="preserve"> = … ROOM OVERVIEW PICS ... DAY 1 …</v>
      </c>
      <c r="J38" t="str">
        <f>'ROOMS#'!W11</f>
        <v>….........</v>
      </c>
      <c r="K38">
        <f>'ROOMS#'!X11</f>
        <v>208</v>
      </c>
      <c r="L38" t="str">
        <f>'ROOMS#'!Y11</f>
        <v>….</v>
      </c>
      <c r="M38" t="str">
        <f>'ROOMS#'!Z11</f>
        <v>LINEN CLOSET</v>
      </c>
      <c r="N38" t="str">
        <f>'ROOMS#'!AA11</f>
        <v>….. SOURCE of  LOSS …..</v>
      </c>
      <c r="O38" t="str">
        <f>'ROOMS#'!AB11</f>
        <v>….........</v>
      </c>
      <c r="P38">
        <f>'ROOMS#'!AC11</f>
        <v>308</v>
      </c>
      <c r="Q38" t="str">
        <f>'ROOMS#'!AD11</f>
        <v>….</v>
      </c>
      <c r="R38" t="str">
        <f>'ROOMS#'!AE11</f>
        <v>LINEN CLOSET</v>
      </c>
      <c r="S38" t="str">
        <f>'ROOMS#'!AF11</f>
        <v>…..  C.P.S.  …...</v>
      </c>
      <c r="T38" t="str">
        <f>'ROOMS#'!AG11</f>
        <v>….........</v>
      </c>
    </row>
    <row r="39" spans="1:20" ht="15" customHeight="1">
      <c r="A39" s="1" t="s">
        <v>1298</v>
      </c>
      <c r="B39">
        <f>'ROOMS#'!O12</f>
        <v>109</v>
      </c>
      <c r="C39" t="str">
        <f>'ROOMS#'!P12</f>
        <v>….</v>
      </c>
      <c r="D39" t="str">
        <f>'ROOMS#'!Q12</f>
        <v>BATH UP</v>
      </c>
      <c r="E39" t="str">
        <f>'ROOMS#'!R12</f>
        <v>….........</v>
      </c>
      <c r="F39">
        <f>'ROOMS#'!S12</f>
        <v>109</v>
      </c>
      <c r="G39" t="str">
        <f>'ROOMS#'!T12</f>
        <v>….</v>
      </c>
      <c r="H39" t="str">
        <f>'ROOMS#'!U12</f>
        <v>BATH UP</v>
      </c>
      <c r="I39" t="str">
        <f>'ROOMS#'!V12</f>
        <v xml:space="preserve"> = … ROOM OVERVIEW PICS ... DAY 1 …</v>
      </c>
      <c r="J39" t="str">
        <f>'ROOMS#'!W12</f>
        <v>….........</v>
      </c>
      <c r="K39">
        <f>'ROOMS#'!X12</f>
        <v>209</v>
      </c>
      <c r="L39" t="str">
        <f>'ROOMS#'!Y12</f>
        <v>….</v>
      </c>
      <c r="M39" t="str">
        <f>'ROOMS#'!Z12</f>
        <v>BATH UP</v>
      </c>
      <c r="N39" t="str">
        <f>'ROOMS#'!AA12</f>
        <v>….. SOURCE of  LOSS …..</v>
      </c>
      <c r="O39" t="str">
        <f>'ROOMS#'!AB12</f>
        <v>….........</v>
      </c>
      <c r="P39">
        <f>'ROOMS#'!AC12</f>
        <v>309</v>
      </c>
      <c r="Q39" t="str">
        <f>'ROOMS#'!AD12</f>
        <v>….</v>
      </c>
      <c r="R39" t="str">
        <f>'ROOMS#'!AE12</f>
        <v>BATH UP</v>
      </c>
      <c r="S39" t="str">
        <f>'ROOMS#'!AF12</f>
        <v>…..  C.P.S.  …...</v>
      </c>
      <c r="T39" t="str">
        <f>'ROOMS#'!AG12</f>
        <v>….........</v>
      </c>
    </row>
    <row r="40" spans="1:20" ht="15" customHeight="1">
      <c r="A40" s="1" t="s">
        <v>1299</v>
      </c>
      <c r="B40">
        <f>'ROOMS#'!O13</f>
        <v>110</v>
      </c>
      <c r="C40" t="str">
        <f>'ROOMS#'!P13</f>
        <v>….</v>
      </c>
      <c r="D40" t="str">
        <f>'ROOMS#'!Q13</f>
        <v xml:space="preserve">Bedroom 1, </v>
      </c>
      <c r="E40" t="str">
        <f>'ROOMS#'!R13</f>
        <v>….........</v>
      </c>
      <c r="F40">
        <f>'ROOMS#'!S13</f>
        <v>110</v>
      </c>
      <c r="G40" t="str">
        <f>'ROOMS#'!T13</f>
        <v>….</v>
      </c>
      <c r="H40" t="str">
        <f>'ROOMS#'!U13</f>
        <v xml:space="preserve">Bedroom 1, </v>
      </c>
      <c r="I40" t="str">
        <f>'ROOMS#'!V13</f>
        <v xml:space="preserve"> = … ROOM OVERVIEW PICS ... DAY 1 …</v>
      </c>
      <c r="J40" t="str">
        <f>'ROOMS#'!W13</f>
        <v>….........</v>
      </c>
      <c r="K40">
        <f>'ROOMS#'!X13</f>
        <v>210</v>
      </c>
      <c r="L40" t="str">
        <f>'ROOMS#'!Y13</f>
        <v>….</v>
      </c>
      <c r="M40" t="str">
        <f>'ROOMS#'!Z13</f>
        <v xml:space="preserve">Bedroom 1, </v>
      </c>
      <c r="N40" t="str">
        <f>'ROOMS#'!AA13</f>
        <v>….. SOURCE of  LOSS …..</v>
      </c>
      <c r="O40" t="str">
        <f>'ROOMS#'!AB13</f>
        <v>….........</v>
      </c>
      <c r="P40">
        <f>'ROOMS#'!AC13</f>
        <v>310</v>
      </c>
      <c r="Q40" t="str">
        <f>'ROOMS#'!AD13</f>
        <v>….</v>
      </c>
      <c r="R40" t="str">
        <f>'ROOMS#'!AE13</f>
        <v xml:space="preserve">Bedroom 1, </v>
      </c>
      <c r="S40" t="str">
        <f>'ROOMS#'!AF13</f>
        <v>…..  C.P.S.  …...</v>
      </c>
      <c r="T40" t="str">
        <f>'ROOMS#'!AG13</f>
        <v>….........</v>
      </c>
    </row>
    <row r="41" spans="1:20" ht="15" customHeight="1">
      <c r="A41" s="1" t="s">
        <v>1300</v>
      </c>
      <c r="B41">
        <f>'ROOMS#'!O14</f>
        <v>111</v>
      </c>
      <c r="C41" t="str">
        <f>'ROOMS#'!P14</f>
        <v>….</v>
      </c>
      <c r="D41" t="str">
        <f>'ROOMS#'!Q14</f>
        <v>BR1 Closet</v>
      </c>
      <c r="E41" t="str">
        <f>'ROOMS#'!R14</f>
        <v>….........</v>
      </c>
      <c r="F41">
        <f>'ROOMS#'!S14</f>
        <v>111</v>
      </c>
      <c r="G41" t="str">
        <f>'ROOMS#'!T14</f>
        <v>….</v>
      </c>
      <c r="H41" t="str">
        <f>'ROOMS#'!U14</f>
        <v>BR1 Closet</v>
      </c>
      <c r="I41" t="str">
        <f>'ROOMS#'!V14</f>
        <v xml:space="preserve"> = … ROOM OVERVIEW PICS ... DAY 1 …</v>
      </c>
      <c r="J41" t="str">
        <f>'ROOMS#'!W14</f>
        <v>….........</v>
      </c>
      <c r="K41">
        <f>'ROOMS#'!X14</f>
        <v>211</v>
      </c>
      <c r="L41" t="str">
        <f>'ROOMS#'!Y14</f>
        <v>….</v>
      </c>
      <c r="M41" t="str">
        <f>'ROOMS#'!Z14</f>
        <v>BR1 Closet</v>
      </c>
      <c r="N41" t="str">
        <f>'ROOMS#'!AA14</f>
        <v>….. SOURCE of  LOSS …..</v>
      </c>
      <c r="O41" t="str">
        <f>'ROOMS#'!AB14</f>
        <v>….........</v>
      </c>
      <c r="P41">
        <f>'ROOMS#'!AC14</f>
        <v>311</v>
      </c>
      <c r="Q41" t="str">
        <f>'ROOMS#'!AD14</f>
        <v>….</v>
      </c>
      <c r="R41" t="str">
        <f>'ROOMS#'!AE14</f>
        <v>BR1 Closet</v>
      </c>
      <c r="S41" t="str">
        <f>'ROOMS#'!AF14</f>
        <v>…..  C.P.S.  …...</v>
      </c>
      <c r="T41" t="str">
        <f>'ROOMS#'!AG14</f>
        <v>….........</v>
      </c>
    </row>
    <row r="42" spans="1:20" ht="15" customHeight="1">
      <c r="A42" s="1" t="s">
        <v>1301</v>
      </c>
      <c r="B42">
        <f>'ROOMS#'!O15</f>
        <v>112</v>
      </c>
      <c r="C42" t="str">
        <f>'ROOMS#'!P15</f>
        <v>….</v>
      </c>
      <c r="D42" t="str">
        <f>'ROOMS#'!Q15</f>
        <v>Bedroom 2</v>
      </c>
      <c r="E42" t="str">
        <f>'ROOMS#'!R15</f>
        <v>….........</v>
      </c>
      <c r="F42">
        <f>'ROOMS#'!S15</f>
        <v>112</v>
      </c>
      <c r="G42" t="str">
        <f>'ROOMS#'!T15</f>
        <v>….</v>
      </c>
      <c r="H42" t="str">
        <f>'ROOMS#'!U15</f>
        <v>Bedroom 2</v>
      </c>
      <c r="I42" t="str">
        <f>'ROOMS#'!V15</f>
        <v xml:space="preserve"> = … ROOM OVERVIEW PICS ... DAY 1 …</v>
      </c>
      <c r="J42" t="str">
        <f>'ROOMS#'!W15</f>
        <v>….........</v>
      </c>
      <c r="K42">
        <f>'ROOMS#'!X15</f>
        <v>212</v>
      </c>
      <c r="L42" t="str">
        <f>'ROOMS#'!Y15</f>
        <v>….</v>
      </c>
      <c r="M42" t="str">
        <f>'ROOMS#'!Z15</f>
        <v>Bedroom 2</v>
      </c>
      <c r="N42" t="str">
        <f>'ROOMS#'!AA15</f>
        <v>….. SOURCE of  LOSS …..</v>
      </c>
      <c r="O42" t="str">
        <f>'ROOMS#'!AB15</f>
        <v>….........</v>
      </c>
      <c r="P42">
        <f>'ROOMS#'!AC15</f>
        <v>312</v>
      </c>
      <c r="Q42" t="str">
        <f>'ROOMS#'!AD15</f>
        <v>….</v>
      </c>
      <c r="R42" t="str">
        <f>'ROOMS#'!AE15</f>
        <v>Bedroom 2</v>
      </c>
      <c r="S42" t="str">
        <f>'ROOMS#'!AF15</f>
        <v>…..  C.P.S.  …...</v>
      </c>
      <c r="T42" t="str">
        <f>'ROOMS#'!AG15</f>
        <v>….........</v>
      </c>
    </row>
    <row r="43" spans="1:20" ht="15" customHeight="1">
      <c r="A43" s="1" t="s">
        <v>1302</v>
      </c>
      <c r="B43">
        <f>'ROOMS#'!O16</f>
        <v>113</v>
      </c>
      <c r="C43" t="str">
        <f>'ROOMS#'!P16</f>
        <v>….</v>
      </c>
      <c r="D43" t="str">
        <f>'ROOMS#'!Q16</f>
        <v>BR2 Closet</v>
      </c>
      <c r="E43" t="str">
        <f>'ROOMS#'!R16</f>
        <v>….........</v>
      </c>
      <c r="F43">
        <f>'ROOMS#'!S16</f>
        <v>113</v>
      </c>
      <c r="G43" t="str">
        <f>'ROOMS#'!T16</f>
        <v>….</v>
      </c>
      <c r="H43" t="str">
        <f>'ROOMS#'!U16</f>
        <v>BR2 Closet</v>
      </c>
      <c r="I43" t="str">
        <f>'ROOMS#'!V16</f>
        <v xml:space="preserve"> = … ROOM OVERVIEW PICS ... DAY 1 …</v>
      </c>
      <c r="J43" t="str">
        <f>'ROOMS#'!W16</f>
        <v>….........</v>
      </c>
      <c r="K43">
        <f>'ROOMS#'!X16</f>
        <v>213</v>
      </c>
      <c r="L43" t="str">
        <f>'ROOMS#'!Y16</f>
        <v>….</v>
      </c>
      <c r="M43" t="str">
        <f>'ROOMS#'!Z16</f>
        <v>BR2 Closet</v>
      </c>
      <c r="N43" t="str">
        <f>'ROOMS#'!AA16</f>
        <v>….. SOURCE of  LOSS …..</v>
      </c>
      <c r="O43" t="str">
        <f>'ROOMS#'!AB16</f>
        <v>….........</v>
      </c>
      <c r="P43">
        <f>'ROOMS#'!AC16</f>
        <v>313</v>
      </c>
      <c r="Q43" t="str">
        <f>'ROOMS#'!AD16</f>
        <v>….</v>
      </c>
      <c r="R43" t="str">
        <f>'ROOMS#'!AE16</f>
        <v>BR2 Closet</v>
      </c>
      <c r="S43" t="str">
        <f>'ROOMS#'!AF16</f>
        <v>…..  C.P.S.  …...</v>
      </c>
      <c r="T43" t="str">
        <f>'ROOMS#'!AG16</f>
        <v>….........</v>
      </c>
    </row>
    <row r="44" spans="1:20" ht="15" customHeight="1">
      <c r="A44" s="1" t="s">
        <v>1303</v>
      </c>
      <c r="B44">
        <f>'ROOMS#'!O17</f>
        <v>114</v>
      </c>
      <c r="C44" t="str">
        <f>'ROOMS#'!P17</f>
        <v>….</v>
      </c>
      <c r="D44" t="str">
        <f>'ROOMS#'!Q17</f>
        <v>STAIRS TO BASEMENT</v>
      </c>
      <c r="E44" t="str">
        <f>'ROOMS#'!R17</f>
        <v>….........</v>
      </c>
      <c r="F44">
        <f>'ROOMS#'!S17</f>
        <v>114</v>
      </c>
      <c r="G44" t="str">
        <f>'ROOMS#'!T17</f>
        <v>….</v>
      </c>
      <c r="H44" t="str">
        <f>'ROOMS#'!U17</f>
        <v>STAIRS TO BASEMENT</v>
      </c>
      <c r="I44" t="str">
        <f>'ROOMS#'!V17</f>
        <v xml:space="preserve"> = … ROOM OVERVIEW PICS ... DAY 1 …</v>
      </c>
      <c r="J44" t="str">
        <f>'ROOMS#'!W17</f>
        <v>….........</v>
      </c>
      <c r="K44">
        <f>'ROOMS#'!X17</f>
        <v>214</v>
      </c>
      <c r="L44" t="str">
        <f>'ROOMS#'!Y17</f>
        <v>….</v>
      </c>
      <c r="M44" t="str">
        <f>'ROOMS#'!Z17</f>
        <v>STAIRS TO BASEMENT</v>
      </c>
      <c r="N44" t="str">
        <f>'ROOMS#'!AA17</f>
        <v>….. SOURCE of  LOSS …..</v>
      </c>
      <c r="O44" t="str">
        <f>'ROOMS#'!AB17</f>
        <v>….........</v>
      </c>
      <c r="P44">
        <f>'ROOMS#'!AC17</f>
        <v>314</v>
      </c>
      <c r="Q44" t="str">
        <f>'ROOMS#'!AD17</f>
        <v>….</v>
      </c>
      <c r="R44" t="str">
        <f>'ROOMS#'!AE17</f>
        <v>STAIRS TO BASEMENT</v>
      </c>
      <c r="S44" t="str">
        <f>'ROOMS#'!AF17</f>
        <v>…..  C.P.S.  …...</v>
      </c>
      <c r="T44" t="str">
        <f>'ROOMS#'!AG17</f>
        <v>….........</v>
      </c>
    </row>
    <row r="45" spans="1:20" ht="15" customHeight="1">
      <c r="A45" s="1" t="s">
        <v>1304</v>
      </c>
      <c r="B45">
        <f>'ROOMS#'!O18</f>
        <v>115</v>
      </c>
      <c r="C45" t="str">
        <f>'ROOMS#'!P18</f>
        <v>….</v>
      </c>
      <c r="D45" t="str">
        <f>'ROOMS#'!Q18</f>
        <v>LAUNDRY/UTILITY ROOM</v>
      </c>
      <c r="E45" t="str">
        <f>'ROOMS#'!R18</f>
        <v>….........</v>
      </c>
      <c r="F45">
        <f>'ROOMS#'!S18</f>
        <v>115</v>
      </c>
      <c r="G45" t="str">
        <f>'ROOMS#'!T18</f>
        <v>….</v>
      </c>
      <c r="H45" t="str">
        <f>'ROOMS#'!U18</f>
        <v>LAUNDRY/UTILITY ROOM</v>
      </c>
      <c r="I45" t="str">
        <f>'ROOMS#'!V18</f>
        <v xml:space="preserve"> = … ROOM OVERVIEW PICS ... DAY 1 …</v>
      </c>
      <c r="J45" t="str">
        <f>'ROOMS#'!W18</f>
        <v>….........</v>
      </c>
      <c r="K45">
        <f>'ROOMS#'!X18</f>
        <v>215</v>
      </c>
      <c r="L45" t="str">
        <f>'ROOMS#'!Y18</f>
        <v>….</v>
      </c>
      <c r="M45" t="str">
        <f>'ROOMS#'!Z18</f>
        <v>LAUNDRY/UTILITY ROOM</v>
      </c>
      <c r="N45" t="str">
        <f>'ROOMS#'!AA18</f>
        <v>….. SOURCE of  LOSS …..</v>
      </c>
      <c r="O45" t="str">
        <f>'ROOMS#'!AB18</f>
        <v>….........</v>
      </c>
      <c r="P45">
        <f>'ROOMS#'!AC18</f>
        <v>315</v>
      </c>
      <c r="Q45" t="str">
        <f>'ROOMS#'!AD18</f>
        <v>….</v>
      </c>
      <c r="R45" t="str">
        <f>'ROOMS#'!AE18</f>
        <v>LAUNDRY/UTILITY ROOM</v>
      </c>
      <c r="S45" t="str">
        <f>'ROOMS#'!AF18</f>
        <v>…..  C.P.S.  …...</v>
      </c>
      <c r="T45" t="str">
        <f>'ROOMS#'!AG18</f>
        <v>….........</v>
      </c>
    </row>
    <row r="46" spans="1:20" ht="15" customHeight="1">
      <c r="A46" s="1" t="s">
        <v>1305</v>
      </c>
      <c r="B46">
        <f>'ROOMS#'!O19</f>
        <v>116</v>
      </c>
      <c r="C46" t="str">
        <f>'ROOMS#'!P19</f>
        <v>….</v>
      </c>
      <c r="D46" t="str">
        <f>'ROOMS#'!Q19</f>
        <v>STORAGE UNDER STAIRS</v>
      </c>
      <c r="E46" t="str">
        <f>'ROOMS#'!R19</f>
        <v>….........</v>
      </c>
      <c r="F46">
        <f>'ROOMS#'!S19</f>
        <v>116</v>
      </c>
      <c r="G46" t="str">
        <f>'ROOMS#'!T19</f>
        <v>….</v>
      </c>
      <c r="H46" t="str">
        <f>'ROOMS#'!U19</f>
        <v>STORAGE UNDER STAIRS</v>
      </c>
      <c r="I46" t="str">
        <f>'ROOMS#'!V19</f>
        <v xml:space="preserve"> = … ROOM OVERVIEW PICS ... DAY 1 …</v>
      </c>
      <c r="J46" t="str">
        <f>'ROOMS#'!W19</f>
        <v>….........</v>
      </c>
      <c r="K46">
        <f>'ROOMS#'!X19</f>
        <v>216</v>
      </c>
      <c r="L46" t="str">
        <f>'ROOMS#'!Y19</f>
        <v>….</v>
      </c>
      <c r="M46" t="str">
        <f>'ROOMS#'!Z19</f>
        <v>STORAGE UNDER STAIRS</v>
      </c>
      <c r="N46" t="str">
        <f>'ROOMS#'!AA19</f>
        <v>….. SOURCE of  LOSS …..</v>
      </c>
      <c r="O46" t="str">
        <f>'ROOMS#'!AB19</f>
        <v>….........</v>
      </c>
      <c r="P46">
        <f>'ROOMS#'!AC19</f>
        <v>316</v>
      </c>
      <c r="Q46" t="str">
        <f>'ROOMS#'!AD19</f>
        <v>….</v>
      </c>
      <c r="R46" t="str">
        <f>'ROOMS#'!AE19</f>
        <v>STORAGE UNDER STAIRS</v>
      </c>
      <c r="S46" t="str">
        <f>'ROOMS#'!AF19</f>
        <v>…..  C.P.S.  …...</v>
      </c>
      <c r="T46" t="str">
        <f>'ROOMS#'!AG19</f>
        <v>….........</v>
      </c>
    </row>
    <row r="47" spans="1:20" ht="15" customHeight="1">
      <c r="A47" s="1" t="s">
        <v>1306</v>
      </c>
      <c r="B47">
        <f>'ROOMS#'!O20</f>
        <v>117</v>
      </c>
      <c r="C47" t="str">
        <f>'ROOMS#'!P20</f>
        <v>….</v>
      </c>
      <c r="D47" t="str">
        <f>'ROOMS#'!Q20</f>
        <v xml:space="preserve">STORAGE ROOM # 1 </v>
      </c>
      <c r="E47" t="str">
        <f>'ROOMS#'!R20</f>
        <v>….........</v>
      </c>
      <c r="F47">
        <f>'ROOMS#'!S20</f>
        <v>117</v>
      </c>
      <c r="G47" t="str">
        <f>'ROOMS#'!T20</f>
        <v>….</v>
      </c>
      <c r="H47" t="str">
        <f>'ROOMS#'!U20</f>
        <v xml:space="preserve">STORAGE ROOM # 1 </v>
      </c>
      <c r="I47" t="str">
        <f>'ROOMS#'!V20</f>
        <v xml:space="preserve"> = … ROOM OVERVIEW PICS ... DAY 1 …</v>
      </c>
      <c r="J47" t="str">
        <f>'ROOMS#'!W20</f>
        <v>….........</v>
      </c>
      <c r="K47">
        <f>'ROOMS#'!X20</f>
        <v>217</v>
      </c>
      <c r="L47" t="str">
        <f>'ROOMS#'!Y20</f>
        <v>….</v>
      </c>
      <c r="M47" t="str">
        <f>'ROOMS#'!Z20</f>
        <v xml:space="preserve">STORAGE ROOM # 1 </v>
      </c>
      <c r="N47" t="str">
        <f>'ROOMS#'!AA20</f>
        <v>….. SOURCE of  LOSS …..</v>
      </c>
      <c r="O47" t="str">
        <f>'ROOMS#'!AB20</f>
        <v>….........</v>
      </c>
      <c r="P47">
        <f>'ROOMS#'!AC20</f>
        <v>317</v>
      </c>
      <c r="Q47" t="str">
        <f>'ROOMS#'!AD20</f>
        <v>….</v>
      </c>
      <c r="R47" t="str">
        <f>'ROOMS#'!AE20</f>
        <v xml:space="preserve">STORAGE ROOM # 1 </v>
      </c>
      <c r="S47" t="str">
        <f>'ROOMS#'!AF20</f>
        <v>…..  C.P.S.  …...</v>
      </c>
      <c r="T47" t="str">
        <f>'ROOMS#'!AG20</f>
        <v>….........</v>
      </c>
    </row>
    <row r="48" spans="1:20" ht="15" customHeight="1">
      <c r="A48" s="1" t="s">
        <v>1307</v>
      </c>
      <c r="B48">
        <f>'ROOMS#'!O21</f>
        <v>118</v>
      </c>
      <c r="C48" t="str">
        <f>'ROOMS#'!P21</f>
        <v>….</v>
      </c>
      <c r="D48">
        <f>'ROOMS#'!Q21</f>
        <v>0</v>
      </c>
      <c r="E48" t="str">
        <f>'ROOMS#'!R21</f>
        <v>….........</v>
      </c>
      <c r="F48">
        <f>'ROOMS#'!S21</f>
        <v>118</v>
      </c>
      <c r="G48" t="str">
        <f>'ROOMS#'!T21</f>
        <v>….</v>
      </c>
      <c r="H48">
        <f>'ROOMS#'!U21</f>
        <v>0</v>
      </c>
      <c r="I48" t="str">
        <f>'ROOMS#'!V21</f>
        <v xml:space="preserve"> = … ROOM OVERVIEW PICS ... DAY 1 …</v>
      </c>
      <c r="J48" t="str">
        <f>'ROOMS#'!W21</f>
        <v>….........</v>
      </c>
      <c r="K48">
        <f>'ROOMS#'!X21</f>
        <v>218</v>
      </c>
      <c r="L48" t="str">
        <f>'ROOMS#'!Y21</f>
        <v>….</v>
      </c>
      <c r="M48">
        <f>'ROOMS#'!Z21</f>
        <v>0</v>
      </c>
      <c r="N48" t="str">
        <f>'ROOMS#'!AA21</f>
        <v>….. SOURCE of  LOSS …..</v>
      </c>
      <c r="O48" t="str">
        <f>'ROOMS#'!AB21</f>
        <v>….........</v>
      </c>
      <c r="P48">
        <f>'ROOMS#'!AC21</f>
        <v>318</v>
      </c>
      <c r="Q48" t="str">
        <f>'ROOMS#'!AD21</f>
        <v>….</v>
      </c>
      <c r="R48">
        <f>'ROOMS#'!AE21</f>
        <v>0</v>
      </c>
      <c r="S48" t="str">
        <f>'ROOMS#'!AF21</f>
        <v>…..  C.P.S.  …...</v>
      </c>
      <c r="T48" t="str">
        <f>'ROOMS#'!AG21</f>
        <v>….........</v>
      </c>
    </row>
    <row r="49" spans="1:20" ht="15" customHeight="1">
      <c r="A49" s="1" t="s">
        <v>1308</v>
      </c>
      <c r="B49">
        <f>'ROOMS#'!O22</f>
        <v>119</v>
      </c>
      <c r="C49" t="str">
        <f>'ROOMS#'!P22</f>
        <v>….</v>
      </c>
      <c r="D49">
        <f>'ROOMS#'!Q22</f>
        <v>0</v>
      </c>
      <c r="E49" t="str">
        <f>'ROOMS#'!R22</f>
        <v>….........</v>
      </c>
      <c r="F49">
        <f>'ROOMS#'!S22</f>
        <v>119</v>
      </c>
      <c r="G49" t="str">
        <f>'ROOMS#'!T22</f>
        <v>….</v>
      </c>
      <c r="H49">
        <f>'ROOMS#'!U22</f>
        <v>0</v>
      </c>
      <c r="I49" t="str">
        <f>'ROOMS#'!V22</f>
        <v xml:space="preserve"> = … ROOM OVERVIEW PICS ... DAY 1 …</v>
      </c>
      <c r="J49" t="str">
        <f>'ROOMS#'!W22</f>
        <v>….........</v>
      </c>
      <c r="K49">
        <f>'ROOMS#'!X22</f>
        <v>219</v>
      </c>
      <c r="L49" t="str">
        <f>'ROOMS#'!Y22</f>
        <v>….</v>
      </c>
      <c r="M49">
        <f>'ROOMS#'!Z22</f>
        <v>0</v>
      </c>
      <c r="N49" t="str">
        <f>'ROOMS#'!AA22</f>
        <v>….. SOURCE of  LOSS …..</v>
      </c>
      <c r="O49" t="str">
        <f>'ROOMS#'!AB22</f>
        <v>….........</v>
      </c>
      <c r="P49">
        <f>'ROOMS#'!AC22</f>
        <v>319</v>
      </c>
      <c r="Q49" t="str">
        <f>'ROOMS#'!AD22</f>
        <v>….</v>
      </c>
      <c r="R49">
        <f>'ROOMS#'!AE22</f>
        <v>0</v>
      </c>
      <c r="S49" t="str">
        <f>'ROOMS#'!AF22</f>
        <v>…..  C.P.S.  …...</v>
      </c>
      <c r="T49" t="str">
        <f>'ROOMS#'!AG22</f>
        <v>….........</v>
      </c>
    </row>
    <row r="50" spans="1:20" ht="15" customHeight="1">
      <c r="A50" s="1" t="s">
        <v>1309</v>
      </c>
      <c r="B50">
        <f>'ROOMS#'!O23</f>
        <v>120</v>
      </c>
      <c r="C50" t="str">
        <f>'ROOMS#'!P23</f>
        <v>….</v>
      </c>
      <c r="D50">
        <f>'ROOMS#'!Q23</f>
        <v>0</v>
      </c>
      <c r="E50" t="str">
        <f>'ROOMS#'!R23</f>
        <v>….........</v>
      </c>
      <c r="F50">
        <f>'ROOMS#'!S23</f>
        <v>120</v>
      </c>
      <c r="G50" t="str">
        <f>'ROOMS#'!T23</f>
        <v>….</v>
      </c>
      <c r="H50">
        <f>'ROOMS#'!U23</f>
        <v>0</v>
      </c>
      <c r="I50" t="str">
        <f>'ROOMS#'!V23</f>
        <v xml:space="preserve"> = … ROOM OVERVIEW PICS ... DAY 1 …</v>
      </c>
      <c r="J50" t="str">
        <f>'ROOMS#'!W23</f>
        <v>….........</v>
      </c>
      <c r="K50">
        <f>'ROOMS#'!X23</f>
        <v>220</v>
      </c>
      <c r="L50" t="str">
        <f>'ROOMS#'!Y23</f>
        <v>….</v>
      </c>
      <c r="M50">
        <f>'ROOMS#'!Z23</f>
        <v>0</v>
      </c>
      <c r="N50" t="str">
        <f>'ROOMS#'!AA23</f>
        <v>….. SOURCE of  LOSS …..</v>
      </c>
      <c r="O50" t="str">
        <f>'ROOMS#'!AB23</f>
        <v>….........</v>
      </c>
      <c r="P50">
        <f>'ROOMS#'!AC23</f>
        <v>320</v>
      </c>
      <c r="Q50" t="str">
        <f>'ROOMS#'!AD23</f>
        <v>….</v>
      </c>
      <c r="R50">
        <f>'ROOMS#'!AE23</f>
        <v>0</v>
      </c>
      <c r="S50" t="str">
        <f>'ROOMS#'!AF23</f>
        <v>…..  C.P.S.  …...</v>
      </c>
      <c r="T50" t="str">
        <f>'ROOMS#'!AG23</f>
        <v>….........</v>
      </c>
    </row>
    <row r="51" spans="1:20" ht="15" customHeight="1">
      <c r="A51" s="1" t="s">
        <v>1310</v>
      </c>
      <c r="B51">
        <f>'ROOMS#'!O24</f>
        <v>121</v>
      </c>
      <c r="C51" t="str">
        <f>'ROOMS#'!P24</f>
        <v>….</v>
      </c>
      <c r="D51">
        <f>'ROOMS#'!Q24</f>
        <v>0</v>
      </c>
      <c r="E51" t="str">
        <f>'ROOMS#'!R24</f>
        <v>….........</v>
      </c>
      <c r="F51">
        <f>'ROOMS#'!S24</f>
        <v>121</v>
      </c>
      <c r="G51" t="str">
        <f>'ROOMS#'!T24</f>
        <v>….</v>
      </c>
      <c r="H51">
        <f>'ROOMS#'!U24</f>
        <v>0</v>
      </c>
      <c r="I51" t="str">
        <f>'ROOMS#'!V24</f>
        <v xml:space="preserve"> = … ROOM OVERVIEW PICS ... DAY 1 …</v>
      </c>
      <c r="J51" t="str">
        <f>'ROOMS#'!W24</f>
        <v>….........</v>
      </c>
      <c r="K51">
        <f>'ROOMS#'!X24</f>
        <v>221</v>
      </c>
      <c r="L51" t="str">
        <f>'ROOMS#'!Y24</f>
        <v>….</v>
      </c>
      <c r="M51">
        <f>'ROOMS#'!Z24</f>
        <v>0</v>
      </c>
      <c r="N51" t="str">
        <f>'ROOMS#'!AA24</f>
        <v>….. SOURCE of  LOSS …..</v>
      </c>
      <c r="O51" t="str">
        <f>'ROOMS#'!AB24</f>
        <v>….........</v>
      </c>
      <c r="P51">
        <f>'ROOMS#'!AC24</f>
        <v>321</v>
      </c>
      <c r="Q51" t="str">
        <f>'ROOMS#'!AD24</f>
        <v>….</v>
      </c>
      <c r="R51">
        <f>'ROOMS#'!AE24</f>
        <v>0</v>
      </c>
      <c r="S51" t="str">
        <f>'ROOMS#'!AF24</f>
        <v>…..  C.P.S.  …...</v>
      </c>
      <c r="T51" t="str">
        <f>'ROOMS#'!AG24</f>
        <v>….........</v>
      </c>
    </row>
    <row r="52" spans="1:20" ht="15" customHeight="1">
      <c r="A52" s="1" t="s">
        <v>1311</v>
      </c>
      <c r="B52">
        <f>'ROOMS#'!O25</f>
        <v>122</v>
      </c>
      <c r="C52" t="str">
        <f>'ROOMS#'!P25</f>
        <v>….</v>
      </c>
      <c r="D52">
        <f>'ROOMS#'!Q25</f>
        <v>0</v>
      </c>
      <c r="E52" t="str">
        <f>'ROOMS#'!R25</f>
        <v>….........</v>
      </c>
      <c r="F52">
        <f>'ROOMS#'!S25</f>
        <v>122</v>
      </c>
      <c r="G52" t="str">
        <f>'ROOMS#'!T25</f>
        <v>….</v>
      </c>
      <c r="H52">
        <f>'ROOMS#'!U25</f>
        <v>0</v>
      </c>
      <c r="I52" t="str">
        <f>'ROOMS#'!V25</f>
        <v xml:space="preserve"> = … ROOM OVERVIEW PICS ... DAY 1 …</v>
      </c>
      <c r="J52" t="str">
        <f>'ROOMS#'!W25</f>
        <v>….........</v>
      </c>
      <c r="K52">
        <f>'ROOMS#'!X25</f>
        <v>222</v>
      </c>
      <c r="L52" t="str">
        <f>'ROOMS#'!Y25</f>
        <v>….</v>
      </c>
      <c r="M52">
        <f>'ROOMS#'!Z25</f>
        <v>0</v>
      </c>
      <c r="N52" t="str">
        <f>'ROOMS#'!AA25</f>
        <v>….. SOURCE of  LOSS …..</v>
      </c>
      <c r="O52" t="str">
        <f>'ROOMS#'!AB25</f>
        <v>….........</v>
      </c>
      <c r="P52">
        <f>'ROOMS#'!AC25</f>
        <v>322</v>
      </c>
      <c r="Q52" t="str">
        <f>'ROOMS#'!AD25</f>
        <v>….</v>
      </c>
      <c r="R52">
        <f>'ROOMS#'!AE25</f>
        <v>0</v>
      </c>
      <c r="S52" t="str">
        <f>'ROOMS#'!AF25</f>
        <v>…..  C.P.S.  …...</v>
      </c>
      <c r="T52" t="str">
        <f>'ROOMS#'!AG25</f>
        <v>….........</v>
      </c>
    </row>
    <row r="53" spans="1:20" ht="15" customHeight="1">
      <c r="A53" s="1" t="s">
        <v>1312</v>
      </c>
      <c r="B53">
        <f>'ROOMS#'!O26</f>
        <v>123</v>
      </c>
      <c r="C53" t="str">
        <f>'ROOMS#'!P26</f>
        <v>….</v>
      </c>
      <c r="D53">
        <f>'ROOMS#'!Q26</f>
        <v>0</v>
      </c>
      <c r="E53" t="str">
        <f>'ROOMS#'!R26</f>
        <v>….........</v>
      </c>
      <c r="F53">
        <f>'ROOMS#'!S26</f>
        <v>123</v>
      </c>
      <c r="G53" t="str">
        <f>'ROOMS#'!T26</f>
        <v>….</v>
      </c>
      <c r="H53">
        <f>'ROOMS#'!U26</f>
        <v>0</v>
      </c>
      <c r="I53" t="str">
        <f>'ROOMS#'!V26</f>
        <v xml:space="preserve"> = … ROOM OVERVIEW PICS ... DAY 1 …</v>
      </c>
      <c r="J53" t="str">
        <f>'ROOMS#'!W26</f>
        <v>….........</v>
      </c>
      <c r="K53">
        <f>'ROOMS#'!X26</f>
        <v>223</v>
      </c>
      <c r="L53" t="str">
        <f>'ROOMS#'!Y26</f>
        <v>….</v>
      </c>
      <c r="M53">
        <f>'ROOMS#'!Z26</f>
        <v>0</v>
      </c>
      <c r="N53" t="str">
        <f>'ROOMS#'!AA26</f>
        <v>….. SOURCE of  LOSS …..</v>
      </c>
      <c r="O53" t="str">
        <f>'ROOMS#'!AB26</f>
        <v>….........</v>
      </c>
      <c r="P53">
        <f>'ROOMS#'!AC26</f>
        <v>323</v>
      </c>
      <c r="Q53" t="str">
        <f>'ROOMS#'!AD26</f>
        <v>….</v>
      </c>
      <c r="R53">
        <f>'ROOMS#'!AE26</f>
        <v>0</v>
      </c>
      <c r="S53" t="str">
        <f>'ROOMS#'!AF26</f>
        <v>…..  C.P.S.  …...</v>
      </c>
      <c r="T53" t="str">
        <f>'ROOMS#'!AG26</f>
        <v>….........</v>
      </c>
    </row>
    <row r="54" spans="1:20" ht="15" customHeight="1">
      <c r="A54" s="1" t="s">
        <v>1313</v>
      </c>
      <c r="B54">
        <f>'ROOMS#'!O27</f>
        <v>124</v>
      </c>
      <c r="C54" t="str">
        <f>'ROOMS#'!P27</f>
        <v>….</v>
      </c>
      <c r="D54">
        <f>'ROOMS#'!Q27</f>
        <v>0</v>
      </c>
      <c r="E54" t="str">
        <f>'ROOMS#'!R27</f>
        <v>….........</v>
      </c>
      <c r="F54">
        <f>'ROOMS#'!S27</f>
        <v>124</v>
      </c>
      <c r="G54" t="str">
        <f>'ROOMS#'!T27</f>
        <v>….</v>
      </c>
      <c r="H54">
        <f>'ROOMS#'!U27</f>
        <v>0</v>
      </c>
      <c r="I54" t="str">
        <f>'ROOMS#'!V27</f>
        <v xml:space="preserve"> = … ROOM OVERVIEW PICS ... DAY 1 …</v>
      </c>
      <c r="J54" t="str">
        <f>'ROOMS#'!W27</f>
        <v>….........</v>
      </c>
      <c r="K54">
        <f>'ROOMS#'!X27</f>
        <v>224</v>
      </c>
      <c r="L54" t="str">
        <f>'ROOMS#'!Y27</f>
        <v>….</v>
      </c>
      <c r="M54">
        <f>'ROOMS#'!Z27</f>
        <v>0</v>
      </c>
      <c r="N54" t="str">
        <f>'ROOMS#'!AA27</f>
        <v>….. SOURCE of  LOSS …..</v>
      </c>
      <c r="O54" t="str">
        <f>'ROOMS#'!AB27</f>
        <v>….........</v>
      </c>
      <c r="P54">
        <f>'ROOMS#'!AC27</f>
        <v>324</v>
      </c>
      <c r="Q54" t="str">
        <f>'ROOMS#'!AD27</f>
        <v>….</v>
      </c>
      <c r="R54">
        <f>'ROOMS#'!AE27</f>
        <v>0</v>
      </c>
      <c r="S54" t="str">
        <f>'ROOMS#'!AF27</f>
        <v>…..  C.P.S.  …...</v>
      </c>
      <c r="T54" t="str">
        <f>'ROOMS#'!AG27</f>
        <v>….........</v>
      </c>
    </row>
    <row r="55" spans="1:20" ht="15" customHeight="1">
      <c r="A55" s="1" t="s">
        <v>1314</v>
      </c>
      <c r="B55">
        <f>'ROOMS#'!O28</f>
        <v>125</v>
      </c>
      <c r="C55" t="str">
        <f>'ROOMS#'!P28</f>
        <v>….</v>
      </c>
      <c r="D55">
        <f>'ROOMS#'!Q28</f>
        <v>0</v>
      </c>
      <c r="E55" t="str">
        <f>'ROOMS#'!R28</f>
        <v>….........</v>
      </c>
      <c r="F55">
        <f>'ROOMS#'!S28</f>
        <v>125</v>
      </c>
      <c r="G55" t="str">
        <f>'ROOMS#'!T28</f>
        <v>….</v>
      </c>
      <c r="H55">
        <f>'ROOMS#'!U28</f>
        <v>0</v>
      </c>
      <c r="I55" t="str">
        <f>'ROOMS#'!V28</f>
        <v xml:space="preserve"> = … ROOM OVERVIEW PICS ... DAY 1 …</v>
      </c>
      <c r="J55" t="str">
        <f>'ROOMS#'!W28</f>
        <v>….........</v>
      </c>
      <c r="K55">
        <f>'ROOMS#'!X28</f>
        <v>225</v>
      </c>
      <c r="L55" t="str">
        <f>'ROOMS#'!Y28</f>
        <v>….</v>
      </c>
      <c r="M55">
        <f>'ROOMS#'!Z28</f>
        <v>0</v>
      </c>
      <c r="N55" t="str">
        <f>'ROOMS#'!AA28</f>
        <v>….. SOURCE of  LOSS …..</v>
      </c>
      <c r="O55" t="str">
        <f>'ROOMS#'!AB28</f>
        <v>….........</v>
      </c>
      <c r="P55">
        <f>'ROOMS#'!AC28</f>
        <v>325</v>
      </c>
      <c r="Q55" t="str">
        <f>'ROOMS#'!AD28</f>
        <v>….</v>
      </c>
      <c r="R55">
        <f>'ROOMS#'!AE28</f>
        <v>0</v>
      </c>
      <c r="S55" t="str">
        <f>'ROOMS#'!AF28</f>
        <v>…..  C.P.S.  …...</v>
      </c>
      <c r="T55" t="str">
        <f>'ROOMS#'!AG28</f>
        <v>….........</v>
      </c>
    </row>
    <row r="56" spans="1:20" ht="15" customHeight="1">
      <c r="A56" s="1" t="s">
        <v>1315</v>
      </c>
    </row>
    <row r="57" spans="1:20" ht="15" customHeight="1">
      <c r="A57" s="1" t="s">
        <v>1316</v>
      </c>
    </row>
    <row r="58" spans="1:20" ht="15" customHeight="1">
      <c r="A58" s="1" t="s">
        <v>1317</v>
      </c>
    </row>
    <row r="59" spans="1:20" ht="15" customHeight="1">
      <c r="A59" s="1" t="s">
        <v>1318</v>
      </c>
    </row>
    <row r="60" spans="1:20" ht="15" customHeight="1">
      <c r="A60" s="1" t="s">
        <v>1319</v>
      </c>
    </row>
    <row r="61" spans="1:20" ht="15" customHeight="1">
      <c r="A61" s="1" t="s">
        <v>1320</v>
      </c>
    </row>
    <row r="62" spans="1:20" ht="15" customHeight="1">
      <c r="A62" s="1" t="s">
        <v>1321</v>
      </c>
    </row>
    <row r="63" spans="1:20" ht="15" customHeight="1">
      <c r="A63" s="1" t="s">
        <v>1322</v>
      </c>
    </row>
    <row r="64" spans="1:20" ht="15" customHeight="1">
      <c r="A64" s="1" t="s">
        <v>1323</v>
      </c>
    </row>
    <row r="65" spans="1:1" ht="15" customHeight="1">
      <c r="A65" s="1" t="s">
        <v>1324</v>
      </c>
    </row>
    <row r="66" spans="1:1" ht="15" customHeight="1">
      <c r="A66" s="1" t="s">
        <v>1325</v>
      </c>
    </row>
    <row r="67" spans="1:1" ht="15" customHeight="1">
      <c r="A67" s="1" t="s">
        <v>1326</v>
      </c>
    </row>
    <row r="68" spans="1:1" ht="15" customHeight="1">
      <c r="A68" s="1" t="s">
        <v>1327</v>
      </c>
    </row>
    <row r="69" spans="1:1" ht="15" customHeight="1">
      <c r="A69" s="1" t="s">
        <v>1328</v>
      </c>
    </row>
    <row r="70" spans="1:1" ht="15" customHeight="1">
      <c r="A70" s="1" t="s">
        <v>1329</v>
      </c>
    </row>
    <row r="71" spans="1:1" ht="15" customHeight="1">
      <c r="A71" s="1" t="s">
        <v>1330</v>
      </c>
    </row>
    <row r="72" spans="1:1" ht="15" customHeight="1">
      <c r="A72" s="1" t="s">
        <v>1331</v>
      </c>
    </row>
    <row r="73" spans="1:1" ht="15" customHeight="1">
      <c r="A73" s="1" t="s">
        <v>1332</v>
      </c>
    </row>
    <row r="74" spans="1:1" ht="15" customHeight="1">
      <c r="A74" s="1" t="s">
        <v>1333</v>
      </c>
    </row>
    <row r="75" spans="1:1" ht="15" customHeight="1">
      <c r="A75" s="1" t="s">
        <v>1334</v>
      </c>
    </row>
    <row r="76" spans="1:1" ht="15" customHeight="1">
      <c r="A76" s="1" t="s">
        <v>1335</v>
      </c>
    </row>
    <row r="77" spans="1:1" ht="15" customHeight="1">
      <c r="A77" s="1" t="s">
        <v>1336</v>
      </c>
    </row>
    <row r="78" spans="1:1" ht="15" customHeight="1">
      <c r="A78" s="1" t="s">
        <v>1337</v>
      </c>
    </row>
    <row r="79" spans="1:1" ht="15" customHeight="1">
      <c r="A79" s="1" t="s">
        <v>1338</v>
      </c>
    </row>
    <row r="80" spans="1:1" ht="15" customHeight="1">
      <c r="A80" s="1" t="s">
        <v>1339</v>
      </c>
    </row>
    <row r="81" spans="1:1" ht="15" customHeight="1">
      <c r="A81" s="1" t="s">
        <v>1340</v>
      </c>
    </row>
    <row r="82" spans="1:1" ht="15" customHeight="1">
      <c r="A82" s="1" t="s">
        <v>1341</v>
      </c>
    </row>
    <row r="83" spans="1:1" ht="15" customHeight="1">
      <c r="A83" s="1" t="s">
        <v>1342</v>
      </c>
    </row>
    <row r="84" spans="1:1" ht="15" customHeight="1">
      <c r="A84" s="1" t="s">
        <v>1343</v>
      </c>
    </row>
    <row r="85" spans="1:1" ht="15" customHeight="1">
      <c r="A85" s="1" t="s">
        <v>1344</v>
      </c>
    </row>
    <row r="86" spans="1:1" ht="15" customHeight="1">
      <c r="A86" s="1" t="s">
        <v>1345</v>
      </c>
    </row>
    <row r="87" spans="1:1" ht="15" customHeight="1">
      <c r="A87" s="1" t="s">
        <v>1346</v>
      </c>
    </row>
    <row r="88" spans="1:1" ht="15" customHeight="1">
      <c r="A88" s="1" t="s">
        <v>1347</v>
      </c>
    </row>
    <row r="89" spans="1:1" ht="15" customHeight="1">
      <c r="A89" s="1" t="s">
        <v>1348</v>
      </c>
    </row>
    <row r="90" spans="1:1" ht="15" customHeight="1">
      <c r="A90" s="1" t="s">
        <v>1349</v>
      </c>
    </row>
    <row r="91" spans="1:1" ht="15" customHeight="1">
      <c r="A91" s="1" t="s">
        <v>1350</v>
      </c>
    </row>
    <row r="92" spans="1:1" ht="15" customHeight="1">
      <c r="A92" s="1" t="s">
        <v>1351</v>
      </c>
    </row>
    <row r="93" spans="1:1" ht="15" customHeight="1">
      <c r="A93" s="1" t="s">
        <v>1352</v>
      </c>
    </row>
    <row r="94" spans="1:1" ht="15" customHeight="1">
      <c r="A94" s="1" t="s">
        <v>1353</v>
      </c>
    </row>
    <row r="95" spans="1:1" ht="15" customHeight="1">
      <c r="A95" s="1" t="s">
        <v>1354</v>
      </c>
    </row>
    <row r="96" spans="1:1" ht="15" customHeight="1">
      <c r="A96" s="1" t="s">
        <v>1355</v>
      </c>
    </row>
    <row r="97" spans="1:1" ht="15" customHeight="1">
      <c r="A97" s="1" t="s">
        <v>1356</v>
      </c>
    </row>
    <row r="98" spans="1:1" ht="15" customHeight="1">
      <c r="A98" s="1" t="s">
        <v>1357</v>
      </c>
    </row>
    <row r="99" spans="1:1" ht="15" customHeight="1">
      <c r="A99" s="1" t="s">
        <v>1358</v>
      </c>
    </row>
    <row r="100" spans="1:1" ht="15" customHeight="1">
      <c r="A100" s="1" t="s">
        <v>1359</v>
      </c>
    </row>
    <row r="101" spans="1:1" ht="15" customHeight="1">
      <c r="A101" s="1" t="s">
        <v>1360</v>
      </c>
    </row>
    <row r="102" spans="1:1" ht="15" customHeight="1">
      <c r="A102" s="1" t="s">
        <v>1361</v>
      </c>
    </row>
    <row r="103" spans="1:1" ht="15" customHeight="1">
      <c r="A103" s="1" t="s">
        <v>1362</v>
      </c>
    </row>
    <row r="104" spans="1:1" ht="15" customHeight="1">
      <c r="A104" s="1" t="s">
        <v>1363</v>
      </c>
    </row>
    <row r="105" spans="1:1" ht="15" customHeight="1">
      <c r="A105" s="1" t="s">
        <v>1364</v>
      </c>
    </row>
    <row r="106" spans="1:1" ht="15" customHeight="1">
      <c r="A106" s="1" t="s">
        <v>1365</v>
      </c>
    </row>
    <row r="107" spans="1:1" ht="15" customHeight="1">
      <c r="A107" s="1" t="s">
        <v>1366</v>
      </c>
    </row>
    <row r="360" spans="1:1" ht="15" customHeight="1">
      <c r="A360" s="430"/>
    </row>
    <row r="361" spans="1:1" ht="15" customHeight="1">
      <c r="A361" s="430"/>
    </row>
    <row r="362" spans="1:1" ht="15" customHeight="1">
      <c r="A362" s="430"/>
    </row>
    <row r="363" spans="1:1" ht="15" customHeight="1">
      <c r="A363" s="1"/>
    </row>
    <row r="364" spans="1:1" ht="15" customHeight="1">
      <c r="A364" s="823"/>
    </row>
    <row r="365" spans="1:1" ht="15" customHeight="1">
      <c r="A365" s="430"/>
    </row>
    <row r="366" spans="1:1" ht="15" customHeight="1">
      <c r="A366" s="430"/>
    </row>
    <row r="367" spans="1:1" ht="15" customHeight="1">
      <c r="A367" s="437"/>
    </row>
    <row r="368" spans="1:1" ht="15" customHeight="1">
      <c r="A368" s="430"/>
    </row>
    <row r="369" spans="1:1" ht="15" customHeight="1">
      <c r="A369" s="430"/>
    </row>
    <row r="370" spans="1:1" ht="15" customHeight="1">
      <c r="A370" s="707"/>
    </row>
    <row r="371" spans="1:1" ht="15" customHeight="1">
      <c r="A371" s="707"/>
    </row>
    <row r="372" spans="1:1" ht="15" customHeight="1">
      <c r="A372" s="707"/>
    </row>
    <row r="373" spans="1:1" ht="15" customHeight="1">
      <c r="A373" s="1"/>
    </row>
    <row r="374" spans="1:1" ht="15" customHeight="1">
      <c r="A374" s="430"/>
    </row>
    <row r="375" spans="1:1" ht="15" customHeight="1">
      <c r="A375" s="430"/>
    </row>
    <row r="376" spans="1:1" ht="15" customHeight="1">
      <c r="A376" s="1"/>
    </row>
    <row r="377" spans="1:1" ht="15" customHeight="1">
      <c r="A377" s="430"/>
    </row>
    <row r="378" spans="1:1" ht="15" customHeight="1">
      <c r="A378" s="822"/>
    </row>
    <row r="379" spans="1:1" ht="15" customHeight="1">
      <c r="A379" s="824"/>
    </row>
  </sheetData>
  <sortState xmlns:xlrd2="http://schemas.microsoft.com/office/spreadsheetml/2017/richdata2" ref="A110:A379">
    <sortCondition ref="A110:A379"/>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9FE92-9E8E-40E2-8CAE-8BF313DE6888}">
  <sheetPr codeName="Sheet10"/>
  <dimension ref="A1:F333"/>
  <sheetViews>
    <sheetView topLeftCell="E1" workbookViewId="0">
      <selection activeCell="E107" sqref="E107"/>
    </sheetView>
  </sheetViews>
  <sheetFormatPr defaultRowHeight="13.8"/>
  <cols>
    <col min="1" max="1" width="65.3984375" bestFit="1" customWidth="1"/>
    <col min="2" max="2" width="12.59765625" customWidth="1"/>
    <col min="4" max="4" width="66.59765625" customWidth="1"/>
    <col min="6" max="6" width="100.59765625" bestFit="1" customWidth="1"/>
  </cols>
  <sheetData>
    <row r="1" spans="1:6">
      <c r="A1" s="1" t="s">
        <v>1286</v>
      </c>
      <c r="D1" s="1" t="s">
        <v>1579</v>
      </c>
      <c r="E1">
        <v>1</v>
      </c>
      <c r="F1" s="1" t="s">
        <v>1597</v>
      </c>
    </row>
    <row r="2" spans="1:6">
      <c r="A2" s="1" t="s">
        <v>1274</v>
      </c>
      <c r="D2" s="1" t="s">
        <v>1580</v>
      </c>
      <c r="E2">
        <f>1+E1</f>
        <v>2</v>
      </c>
      <c r="F2" s="1" t="s">
        <v>1598</v>
      </c>
    </row>
    <row r="3" spans="1:6">
      <c r="A3" s="1" t="s">
        <v>1272</v>
      </c>
      <c r="D3" s="1" t="s">
        <v>1581</v>
      </c>
      <c r="E3">
        <f t="shared" ref="E3:E24" si="0">1+E2</f>
        <v>3</v>
      </c>
      <c r="F3" s="1" t="s">
        <v>1599</v>
      </c>
    </row>
    <row r="4" spans="1:6">
      <c r="A4" s="1" t="s">
        <v>1262</v>
      </c>
      <c r="D4" s="1" t="s">
        <v>1582</v>
      </c>
      <c r="E4">
        <f t="shared" si="0"/>
        <v>4</v>
      </c>
      <c r="F4" s="1" t="s">
        <v>1600</v>
      </c>
    </row>
    <row r="5" spans="1:6">
      <c r="A5" s="1" t="s">
        <v>1276</v>
      </c>
      <c r="D5" s="1" t="s">
        <v>1583</v>
      </c>
      <c r="E5">
        <f t="shared" si="0"/>
        <v>5</v>
      </c>
      <c r="F5" s="1" t="s">
        <v>1601</v>
      </c>
    </row>
    <row r="6" spans="1:6">
      <c r="A6" s="1" t="s">
        <v>1264</v>
      </c>
      <c r="D6" s="1" t="s">
        <v>1545</v>
      </c>
      <c r="E6">
        <f t="shared" si="0"/>
        <v>6</v>
      </c>
      <c r="F6" s="1" t="s">
        <v>1602</v>
      </c>
    </row>
    <row r="7" spans="1:6">
      <c r="A7" s="1" t="s">
        <v>1268</v>
      </c>
      <c r="D7" s="1" t="s">
        <v>1546</v>
      </c>
      <c r="E7">
        <f t="shared" si="0"/>
        <v>7</v>
      </c>
      <c r="F7" s="1" t="s">
        <v>1603</v>
      </c>
    </row>
    <row r="8" spans="1:6">
      <c r="A8" s="1" t="s">
        <v>1270</v>
      </c>
      <c r="D8" s="1" t="s">
        <v>1547</v>
      </c>
      <c r="E8">
        <f t="shared" si="0"/>
        <v>8</v>
      </c>
      <c r="F8" s="1" t="s">
        <v>1604</v>
      </c>
    </row>
    <row r="9" spans="1:6">
      <c r="A9" s="1" t="s">
        <v>1282</v>
      </c>
      <c r="D9" s="1" t="s">
        <v>1548</v>
      </c>
      <c r="E9">
        <f t="shared" si="0"/>
        <v>9</v>
      </c>
      <c r="F9" s="1" t="s">
        <v>1605</v>
      </c>
    </row>
    <row r="10" spans="1:6">
      <c r="A10" s="1" t="s">
        <v>1284</v>
      </c>
      <c r="D10" s="1" t="s">
        <v>1549</v>
      </c>
      <c r="E10">
        <f t="shared" si="0"/>
        <v>10</v>
      </c>
      <c r="F10" s="1" t="s">
        <v>1606</v>
      </c>
    </row>
    <row r="11" spans="1:6">
      <c r="A11" s="1" t="s">
        <v>1280</v>
      </c>
      <c r="D11" s="1" t="s">
        <v>1550</v>
      </c>
      <c r="E11">
        <f t="shared" si="0"/>
        <v>11</v>
      </c>
      <c r="F11" s="1" t="s">
        <v>1607</v>
      </c>
    </row>
    <row r="12" spans="1:6" ht="14.4">
      <c r="A12" s="1" t="s">
        <v>1278</v>
      </c>
      <c r="B12" s="826">
        <f>COUNTA(A1:A12)</f>
        <v>12</v>
      </c>
      <c r="D12" s="1" t="s">
        <v>1552</v>
      </c>
      <c r="E12">
        <f t="shared" si="0"/>
        <v>12</v>
      </c>
      <c r="F12" s="1" t="s">
        <v>1608</v>
      </c>
    </row>
    <row r="13" spans="1:6">
      <c r="A13" s="1" t="s">
        <v>1289</v>
      </c>
      <c r="D13" s="1" t="s">
        <v>1561</v>
      </c>
      <c r="E13">
        <f t="shared" si="0"/>
        <v>13</v>
      </c>
      <c r="F13" s="1" t="s">
        <v>1609</v>
      </c>
    </row>
    <row r="14" spans="1:6">
      <c r="A14" s="1" t="s">
        <v>1367</v>
      </c>
      <c r="D14" s="1" t="s">
        <v>1562</v>
      </c>
      <c r="E14">
        <f t="shared" si="0"/>
        <v>14</v>
      </c>
      <c r="F14" s="1" t="s">
        <v>1610</v>
      </c>
    </row>
    <row r="15" spans="1:6">
      <c r="A15" s="1" t="s">
        <v>1290</v>
      </c>
      <c r="D15" s="1" t="s">
        <v>1563</v>
      </c>
      <c r="E15">
        <f t="shared" si="0"/>
        <v>15</v>
      </c>
      <c r="F15" s="1" t="s">
        <v>1611</v>
      </c>
    </row>
    <row r="16" spans="1:6">
      <c r="A16" s="1" t="s">
        <v>1291</v>
      </c>
      <c r="D16" s="1" t="s">
        <v>1564</v>
      </c>
      <c r="E16">
        <f t="shared" si="0"/>
        <v>16</v>
      </c>
      <c r="F16" s="1" t="s">
        <v>1612</v>
      </c>
    </row>
    <row r="17" spans="1:6">
      <c r="A17" s="1" t="s">
        <v>1368</v>
      </c>
      <c r="D17" s="1" t="s">
        <v>1565</v>
      </c>
      <c r="E17">
        <f t="shared" si="0"/>
        <v>17</v>
      </c>
      <c r="F17" s="1" t="s">
        <v>1613</v>
      </c>
    </row>
    <row r="18" spans="1:6">
      <c r="A18" s="1" t="s">
        <v>1292</v>
      </c>
      <c r="D18" s="1" t="s">
        <v>1566</v>
      </c>
      <c r="E18">
        <f t="shared" si="0"/>
        <v>18</v>
      </c>
      <c r="F18" s="1" t="s">
        <v>1614</v>
      </c>
    </row>
    <row r="19" spans="1:6">
      <c r="A19" s="1" t="s">
        <v>1369</v>
      </c>
      <c r="D19" s="1" t="s">
        <v>1512</v>
      </c>
      <c r="E19">
        <f t="shared" si="0"/>
        <v>19</v>
      </c>
      <c r="F19" s="1" t="s">
        <v>1615</v>
      </c>
    </row>
    <row r="20" spans="1:6">
      <c r="A20" s="1" t="s">
        <v>1370</v>
      </c>
      <c r="D20" s="1" t="s">
        <v>1587</v>
      </c>
      <c r="E20">
        <f t="shared" si="0"/>
        <v>20</v>
      </c>
      <c r="F20" s="1" t="s">
        <v>1616</v>
      </c>
    </row>
    <row r="21" spans="1:6">
      <c r="A21" s="1" t="s">
        <v>1293</v>
      </c>
      <c r="D21" s="1" t="s">
        <v>1588</v>
      </c>
      <c r="E21">
        <f t="shared" si="0"/>
        <v>21</v>
      </c>
      <c r="F21" s="1" t="s">
        <v>1617</v>
      </c>
    </row>
    <row r="22" spans="1:6">
      <c r="A22" s="1" t="s">
        <v>1371</v>
      </c>
      <c r="D22" s="1" t="s">
        <v>1589</v>
      </c>
      <c r="E22">
        <f t="shared" si="0"/>
        <v>22</v>
      </c>
      <c r="F22" s="1" t="s">
        <v>1618</v>
      </c>
    </row>
    <row r="23" spans="1:6">
      <c r="A23" s="1" t="s">
        <v>1294</v>
      </c>
      <c r="D23" s="1" t="s">
        <v>1293</v>
      </c>
      <c r="E23">
        <f t="shared" si="0"/>
        <v>23</v>
      </c>
      <c r="F23" s="1" t="s">
        <v>1619</v>
      </c>
    </row>
    <row r="24" spans="1:6">
      <c r="A24" s="1" t="s">
        <v>1372</v>
      </c>
      <c r="D24" s="1" t="s">
        <v>1294</v>
      </c>
      <c r="E24">
        <f t="shared" si="0"/>
        <v>24</v>
      </c>
      <c r="F24" s="1" t="s">
        <v>1620</v>
      </c>
    </row>
    <row r="25" spans="1:6">
      <c r="A25" s="1" t="s">
        <v>1295</v>
      </c>
      <c r="D25" s="1" t="s">
        <v>1295</v>
      </c>
      <c r="F25" s="1" t="s">
        <v>1621</v>
      </c>
    </row>
    <row r="26" spans="1:6">
      <c r="A26" s="1" t="s">
        <v>1373</v>
      </c>
      <c r="D26" s="1" t="s">
        <v>1296</v>
      </c>
      <c r="F26" s="1" t="s">
        <v>1622</v>
      </c>
    </row>
    <row r="27" spans="1:6">
      <c r="A27" s="1" t="s">
        <v>1296</v>
      </c>
      <c r="D27" s="1" t="s">
        <v>1297</v>
      </c>
      <c r="E27">
        <v>201</v>
      </c>
      <c r="F27" s="1" t="s">
        <v>1623</v>
      </c>
    </row>
    <row r="28" spans="1:6">
      <c r="A28" s="1" t="s">
        <v>1374</v>
      </c>
      <c r="D28" s="1" t="s">
        <v>1298</v>
      </c>
      <c r="E28">
        <f>1+E27</f>
        <v>202</v>
      </c>
      <c r="F28" s="1" t="s">
        <v>1624</v>
      </c>
    </row>
    <row r="29" spans="1:6">
      <c r="A29" s="1" t="s">
        <v>1297</v>
      </c>
      <c r="D29" s="1" t="s">
        <v>1299</v>
      </c>
      <c r="E29">
        <f t="shared" ref="E29:E51" si="1">1+E28</f>
        <v>203</v>
      </c>
      <c r="F29" s="1" t="s">
        <v>1625</v>
      </c>
    </row>
    <row r="30" spans="1:6">
      <c r="A30" s="1" t="s">
        <v>1375</v>
      </c>
      <c r="D30" s="1" t="s">
        <v>1300</v>
      </c>
      <c r="E30">
        <f t="shared" si="1"/>
        <v>204</v>
      </c>
      <c r="F30" s="1" t="s">
        <v>1626</v>
      </c>
    </row>
    <row r="31" spans="1:6">
      <c r="A31" s="1" t="s">
        <v>1298</v>
      </c>
      <c r="D31" s="1" t="s">
        <v>1301</v>
      </c>
      <c r="E31">
        <f t="shared" si="1"/>
        <v>205</v>
      </c>
      <c r="F31" s="1" t="s">
        <v>1627</v>
      </c>
    </row>
    <row r="32" spans="1:6">
      <c r="A32" s="1" t="s">
        <v>1299</v>
      </c>
      <c r="D32" s="1" t="s">
        <v>1302</v>
      </c>
      <c r="E32">
        <f t="shared" si="1"/>
        <v>206</v>
      </c>
      <c r="F32" s="1" t="s">
        <v>1628</v>
      </c>
    </row>
    <row r="33" spans="1:6">
      <c r="A33" s="1" t="s">
        <v>1376</v>
      </c>
      <c r="D33" s="1" t="s">
        <v>1303</v>
      </c>
      <c r="E33">
        <f t="shared" si="1"/>
        <v>207</v>
      </c>
      <c r="F33" s="1" t="s">
        <v>1629</v>
      </c>
    </row>
    <row r="34" spans="1:6">
      <c r="A34" s="1" t="s">
        <v>1300</v>
      </c>
      <c r="D34" s="1" t="s">
        <v>1304</v>
      </c>
      <c r="E34">
        <f t="shared" si="1"/>
        <v>208</v>
      </c>
      <c r="F34" s="1" t="s">
        <v>1630</v>
      </c>
    </row>
    <row r="35" spans="1:6">
      <c r="A35" s="1" t="s">
        <v>1377</v>
      </c>
      <c r="D35" s="1" t="s">
        <v>1305</v>
      </c>
      <c r="E35">
        <f t="shared" si="1"/>
        <v>209</v>
      </c>
      <c r="F35" s="1" t="s">
        <v>1631</v>
      </c>
    </row>
    <row r="36" spans="1:6">
      <c r="A36" s="1" t="s">
        <v>1301</v>
      </c>
      <c r="D36" s="1" t="s">
        <v>1306</v>
      </c>
      <c r="E36">
        <f t="shared" si="1"/>
        <v>210</v>
      </c>
      <c r="F36" s="1" t="s">
        <v>1632</v>
      </c>
    </row>
    <row r="37" spans="1:6">
      <c r="A37" s="1" t="s">
        <v>1378</v>
      </c>
      <c r="D37" s="1" t="s">
        <v>1307</v>
      </c>
      <c r="E37">
        <f t="shared" si="1"/>
        <v>211</v>
      </c>
      <c r="F37" s="1" t="s">
        <v>1633</v>
      </c>
    </row>
    <row r="38" spans="1:6">
      <c r="A38" s="1" t="s">
        <v>1302</v>
      </c>
      <c r="D38" s="1" t="s">
        <v>1308</v>
      </c>
      <c r="E38">
        <f t="shared" si="1"/>
        <v>212</v>
      </c>
      <c r="F38" s="1" t="s">
        <v>1634</v>
      </c>
    </row>
    <row r="39" spans="1:6">
      <c r="A39" s="1" t="s">
        <v>1379</v>
      </c>
      <c r="D39" s="1" t="s">
        <v>1309</v>
      </c>
      <c r="E39">
        <f t="shared" si="1"/>
        <v>213</v>
      </c>
      <c r="F39" s="1" t="s">
        <v>1635</v>
      </c>
    </row>
    <row r="40" spans="1:6">
      <c r="A40" s="1" t="s">
        <v>1303</v>
      </c>
      <c r="D40" s="1" t="s">
        <v>1310</v>
      </c>
      <c r="E40">
        <f t="shared" si="1"/>
        <v>214</v>
      </c>
      <c r="F40" s="1" t="s">
        <v>1636</v>
      </c>
    </row>
    <row r="41" spans="1:6">
      <c r="A41" s="1" t="s">
        <v>1380</v>
      </c>
      <c r="D41" s="1" t="s">
        <v>1311</v>
      </c>
      <c r="E41">
        <f t="shared" si="1"/>
        <v>215</v>
      </c>
      <c r="F41" s="1" t="s">
        <v>1637</v>
      </c>
    </row>
    <row r="42" spans="1:6">
      <c r="A42" s="1" t="s">
        <v>1304</v>
      </c>
      <c r="D42" s="1" t="s">
        <v>1312</v>
      </c>
      <c r="E42">
        <f t="shared" si="1"/>
        <v>216</v>
      </c>
      <c r="F42" s="1" t="s">
        <v>1638</v>
      </c>
    </row>
    <row r="43" spans="1:6">
      <c r="A43" s="1" t="s">
        <v>1381</v>
      </c>
      <c r="D43" s="1" t="s">
        <v>1313</v>
      </c>
      <c r="E43">
        <f t="shared" si="1"/>
        <v>217</v>
      </c>
      <c r="F43" s="1" t="s">
        <v>1639</v>
      </c>
    </row>
    <row r="44" spans="1:6">
      <c r="A44" s="1" t="s">
        <v>1305</v>
      </c>
      <c r="D44" s="1" t="s">
        <v>1314</v>
      </c>
      <c r="E44">
        <f t="shared" si="1"/>
        <v>218</v>
      </c>
      <c r="F44" s="1" t="s">
        <v>1640</v>
      </c>
    </row>
    <row r="45" spans="1:6">
      <c r="A45" s="1" t="s">
        <v>1382</v>
      </c>
      <c r="D45" s="1" t="s">
        <v>1513</v>
      </c>
      <c r="E45">
        <f t="shared" si="1"/>
        <v>219</v>
      </c>
      <c r="F45" s="1" t="s">
        <v>1641</v>
      </c>
    </row>
    <row r="46" spans="1:6">
      <c r="A46" s="1" t="s">
        <v>1306</v>
      </c>
      <c r="D46" s="1" t="s">
        <v>1316</v>
      </c>
      <c r="E46">
        <f t="shared" si="1"/>
        <v>220</v>
      </c>
      <c r="F46" s="1" t="s">
        <v>1642</v>
      </c>
    </row>
    <row r="47" spans="1:6">
      <c r="A47" s="1" t="s">
        <v>1383</v>
      </c>
      <c r="D47" s="1" t="s">
        <v>1317</v>
      </c>
      <c r="E47">
        <f t="shared" si="1"/>
        <v>221</v>
      </c>
      <c r="F47" s="1" t="s">
        <v>1643</v>
      </c>
    </row>
    <row r="48" spans="1:6">
      <c r="A48" s="1" t="s">
        <v>1384</v>
      </c>
      <c r="D48" s="1" t="s">
        <v>1318</v>
      </c>
      <c r="E48">
        <f t="shared" si="1"/>
        <v>222</v>
      </c>
      <c r="F48" s="1" t="s">
        <v>1644</v>
      </c>
    </row>
    <row r="49" spans="1:6">
      <c r="A49" s="1" t="s">
        <v>1307</v>
      </c>
      <c r="D49" s="1" t="s">
        <v>1319</v>
      </c>
      <c r="E49">
        <f t="shared" si="1"/>
        <v>223</v>
      </c>
      <c r="F49" s="1" t="s">
        <v>1645</v>
      </c>
    </row>
    <row r="50" spans="1:6">
      <c r="A50" s="1" t="s">
        <v>1308</v>
      </c>
      <c r="D50" s="1" t="s">
        <v>1320</v>
      </c>
      <c r="E50">
        <f t="shared" si="1"/>
        <v>224</v>
      </c>
      <c r="F50" s="1" t="s">
        <v>1646</v>
      </c>
    </row>
    <row r="51" spans="1:6">
      <c r="A51" s="1" t="s">
        <v>1385</v>
      </c>
      <c r="D51" s="1" t="s">
        <v>1321</v>
      </c>
      <c r="E51">
        <f t="shared" si="1"/>
        <v>225</v>
      </c>
      <c r="F51" s="1" t="s">
        <v>1647</v>
      </c>
    </row>
    <row r="52" spans="1:6">
      <c r="A52" s="1" t="s">
        <v>1309</v>
      </c>
      <c r="D52" s="1" t="s">
        <v>1322</v>
      </c>
      <c r="F52" s="1" t="s">
        <v>1648</v>
      </c>
    </row>
    <row r="53" spans="1:6">
      <c r="A53" s="1" t="s">
        <v>1386</v>
      </c>
      <c r="D53" s="1" t="s">
        <v>1323</v>
      </c>
      <c r="E53">
        <v>301</v>
      </c>
      <c r="F53" s="1" t="s">
        <v>1649</v>
      </c>
    </row>
    <row r="54" spans="1:6">
      <c r="A54" s="1" t="s">
        <v>1387</v>
      </c>
      <c r="D54" s="1" t="s">
        <v>1324</v>
      </c>
      <c r="E54">
        <f>1+E53</f>
        <v>302</v>
      </c>
      <c r="F54" s="1" t="s">
        <v>1650</v>
      </c>
    </row>
    <row r="55" spans="1:6">
      <c r="A55" s="1" t="s">
        <v>1310</v>
      </c>
      <c r="D55" s="1" t="s">
        <v>1325</v>
      </c>
      <c r="E55">
        <f t="shared" ref="E55:E77" si="2">1+E54</f>
        <v>303</v>
      </c>
      <c r="F55" s="1" t="s">
        <v>1651</v>
      </c>
    </row>
    <row r="56" spans="1:6">
      <c r="A56" s="1" t="s">
        <v>1388</v>
      </c>
      <c r="D56" s="1" t="s">
        <v>1326</v>
      </c>
      <c r="E56">
        <f t="shared" si="2"/>
        <v>304</v>
      </c>
      <c r="F56" s="1" t="s">
        <v>1652</v>
      </c>
    </row>
    <row r="57" spans="1:6">
      <c r="A57" s="1" t="s">
        <v>1311</v>
      </c>
      <c r="D57" s="1" t="s">
        <v>1327</v>
      </c>
      <c r="E57">
        <f t="shared" si="2"/>
        <v>305</v>
      </c>
      <c r="F57" s="1" t="s">
        <v>1653</v>
      </c>
    </row>
    <row r="58" spans="1:6">
      <c r="A58" s="1" t="s">
        <v>1389</v>
      </c>
      <c r="D58" s="1" t="s">
        <v>1328</v>
      </c>
      <c r="E58">
        <f t="shared" si="2"/>
        <v>306</v>
      </c>
      <c r="F58" s="1" t="s">
        <v>1654</v>
      </c>
    </row>
    <row r="59" spans="1:6">
      <c r="A59" s="1" t="s">
        <v>1312</v>
      </c>
      <c r="D59" s="1" t="s">
        <v>1329</v>
      </c>
      <c r="E59">
        <f t="shared" si="2"/>
        <v>307</v>
      </c>
      <c r="F59" s="1" t="s">
        <v>1655</v>
      </c>
    </row>
    <row r="60" spans="1:6">
      <c r="A60" s="1" t="s">
        <v>1390</v>
      </c>
      <c r="D60" s="1" t="s">
        <v>1330</v>
      </c>
      <c r="E60">
        <f t="shared" si="2"/>
        <v>308</v>
      </c>
      <c r="F60" s="1" t="s">
        <v>1656</v>
      </c>
    </row>
    <row r="61" spans="1:6">
      <c r="A61" s="1" t="s">
        <v>1313</v>
      </c>
      <c r="D61" s="1" t="s">
        <v>1331</v>
      </c>
      <c r="E61">
        <f t="shared" si="2"/>
        <v>309</v>
      </c>
      <c r="F61" s="1" t="s">
        <v>1657</v>
      </c>
    </row>
    <row r="62" spans="1:6">
      <c r="A62" s="1" t="s">
        <v>1314</v>
      </c>
      <c r="D62" s="1" t="s">
        <v>1332</v>
      </c>
      <c r="E62">
        <f t="shared" si="2"/>
        <v>310</v>
      </c>
      <c r="F62" s="1" t="s">
        <v>1658</v>
      </c>
    </row>
    <row r="63" spans="1:6">
      <c r="A63" s="1" t="s">
        <v>1391</v>
      </c>
      <c r="D63" s="1" t="s">
        <v>1333</v>
      </c>
      <c r="E63">
        <f t="shared" si="2"/>
        <v>311</v>
      </c>
      <c r="F63" s="1" t="s">
        <v>1659</v>
      </c>
    </row>
    <row r="64" spans="1:6">
      <c r="A64" s="1" t="s">
        <v>1392</v>
      </c>
      <c r="D64" s="1" t="s">
        <v>1334</v>
      </c>
      <c r="E64">
        <f t="shared" si="2"/>
        <v>312</v>
      </c>
      <c r="F64" s="1" t="s">
        <v>1660</v>
      </c>
    </row>
    <row r="65" spans="1:6">
      <c r="A65" s="1" t="s">
        <v>1393</v>
      </c>
      <c r="D65" s="1" t="s">
        <v>1335</v>
      </c>
      <c r="E65">
        <f t="shared" si="2"/>
        <v>313</v>
      </c>
      <c r="F65" s="1" t="s">
        <v>1661</v>
      </c>
    </row>
    <row r="66" spans="1:6">
      <c r="A66" s="1" t="s">
        <v>1394</v>
      </c>
      <c r="D66" s="1" t="s">
        <v>1336</v>
      </c>
      <c r="E66">
        <f t="shared" si="2"/>
        <v>314</v>
      </c>
      <c r="F66" s="1" t="s">
        <v>1662</v>
      </c>
    </row>
    <row r="67" spans="1:6">
      <c r="A67" s="1" t="s">
        <v>1395</v>
      </c>
      <c r="D67" s="1" t="s">
        <v>1337</v>
      </c>
      <c r="E67">
        <f t="shared" si="2"/>
        <v>315</v>
      </c>
      <c r="F67" s="1" t="s">
        <v>1663</v>
      </c>
    </row>
    <row r="68" spans="1:6">
      <c r="A68" s="1" t="s">
        <v>1396</v>
      </c>
      <c r="D68" s="1" t="s">
        <v>1338</v>
      </c>
      <c r="E68">
        <f t="shared" si="2"/>
        <v>316</v>
      </c>
      <c r="F68" s="1" t="s">
        <v>1664</v>
      </c>
    </row>
    <row r="69" spans="1:6">
      <c r="A69" s="1" t="s">
        <v>1397</v>
      </c>
      <c r="D69" s="1" t="s">
        <v>1339</v>
      </c>
      <c r="E69">
        <f t="shared" si="2"/>
        <v>317</v>
      </c>
      <c r="F69" s="1" t="s">
        <v>1665</v>
      </c>
    </row>
    <row r="70" spans="1:6">
      <c r="A70" s="1" t="s">
        <v>1398</v>
      </c>
      <c r="D70" s="1" t="s">
        <v>1340</v>
      </c>
      <c r="E70">
        <f t="shared" si="2"/>
        <v>318</v>
      </c>
      <c r="F70" s="1" t="s">
        <v>1666</v>
      </c>
    </row>
    <row r="71" spans="1:6">
      <c r="A71" s="1" t="s">
        <v>1399</v>
      </c>
      <c r="D71" s="1" t="s">
        <v>1514</v>
      </c>
      <c r="E71">
        <f t="shared" si="2"/>
        <v>319</v>
      </c>
      <c r="F71" s="1" t="s">
        <v>1667</v>
      </c>
    </row>
    <row r="72" spans="1:6">
      <c r="A72" s="1" t="s">
        <v>1400</v>
      </c>
      <c r="D72" s="1" t="s">
        <v>1342</v>
      </c>
      <c r="E72">
        <f t="shared" si="2"/>
        <v>320</v>
      </c>
      <c r="F72" s="1" t="s">
        <v>1668</v>
      </c>
    </row>
    <row r="73" spans="1:6">
      <c r="A73" s="1" t="s">
        <v>1401</v>
      </c>
      <c r="D73" s="1" t="s">
        <v>1343</v>
      </c>
      <c r="E73">
        <f t="shared" si="2"/>
        <v>321</v>
      </c>
      <c r="F73" s="1" t="s">
        <v>1669</v>
      </c>
    </row>
    <row r="74" spans="1:6">
      <c r="A74" s="1" t="s">
        <v>1402</v>
      </c>
      <c r="D74" s="1" t="s">
        <v>1344</v>
      </c>
      <c r="E74">
        <f t="shared" si="2"/>
        <v>322</v>
      </c>
      <c r="F74" s="1" t="s">
        <v>1670</v>
      </c>
    </row>
    <row r="75" spans="1:6">
      <c r="A75" s="1" t="s">
        <v>1403</v>
      </c>
      <c r="D75" s="1" t="s">
        <v>1345</v>
      </c>
      <c r="E75">
        <f t="shared" si="2"/>
        <v>323</v>
      </c>
      <c r="F75" s="1" t="s">
        <v>1671</v>
      </c>
    </row>
    <row r="76" spans="1:6">
      <c r="A76" s="1" t="s">
        <v>1404</v>
      </c>
      <c r="D76" s="1" t="s">
        <v>1346</v>
      </c>
      <c r="E76">
        <f t="shared" si="2"/>
        <v>324</v>
      </c>
      <c r="F76" s="1" t="s">
        <v>1672</v>
      </c>
    </row>
    <row r="77" spans="1:6">
      <c r="A77" s="1" t="s">
        <v>1405</v>
      </c>
      <c r="D77" s="1" t="s">
        <v>1347</v>
      </c>
      <c r="E77">
        <f t="shared" si="2"/>
        <v>325</v>
      </c>
      <c r="F77" s="1" t="s">
        <v>1673</v>
      </c>
    </row>
    <row r="78" spans="1:6">
      <c r="A78" s="1" t="s">
        <v>1406</v>
      </c>
      <c r="D78" s="1" t="s">
        <v>1348</v>
      </c>
      <c r="F78" s="1" t="s">
        <v>1674</v>
      </c>
    </row>
    <row r="79" spans="1:6">
      <c r="A79" s="1" t="s">
        <v>1407</v>
      </c>
      <c r="D79" s="1" t="s">
        <v>1349</v>
      </c>
      <c r="E79">
        <v>801</v>
      </c>
      <c r="F79" s="1" t="s">
        <v>1675</v>
      </c>
    </row>
    <row r="80" spans="1:6">
      <c r="A80" s="1" t="s">
        <v>1408</v>
      </c>
      <c r="D80" s="1" t="s">
        <v>1350</v>
      </c>
      <c r="E80">
        <f>1+E79</f>
        <v>802</v>
      </c>
      <c r="F80" s="1" t="s">
        <v>1676</v>
      </c>
    </row>
    <row r="81" spans="1:6">
      <c r="A81" s="1" t="s">
        <v>1409</v>
      </c>
      <c r="D81" s="1" t="s">
        <v>1351</v>
      </c>
      <c r="E81">
        <f t="shared" ref="E81:E103" si="3">1+E80</f>
        <v>803</v>
      </c>
      <c r="F81" s="1" t="s">
        <v>1677</v>
      </c>
    </row>
    <row r="82" spans="1:6">
      <c r="A82" s="1" t="s">
        <v>1410</v>
      </c>
      <c r="D82" s="1" t="s">
        <v>1352</v>
      </c>
      <c r="E82">
        <f t="shared" si="3"/>
        <v>804</v>
      </c>
      <c r="F82" s="1" t="s">
        <v>1678</v>
      </c>
    </row>
    <row r="83" spans="1:6">
      <c r="A83" s="1" t="s">
        <v>1411</v>
      </c>
      <c r="D83" s="1" t="s">
        <v>1353</v>
      </c>
      <c r="E83">
        <f t="shared" si="3"/>
        <v>805</v>
      </c>
      <c r="F83" s="1" t="s">
        <v>1679</v>
      </c>
    </row>
    <row r="84" spans="1:6">
      <c r="A84" s="1" t="s">
        <v>1412</v>
      </c>
      <c r="D84" s="1" t="s">
        <v>1354</v>
      </c>
      <c r="E84">
        <f t="shared" si="3"/>
        <v>806</v>
      </c>
      <c r="F84" s="1" t="s">
        <v>1680</v>
      </c>
    </row>
    <row r="85" spans="1:6" ht="14.4">
      <c r="A85" s="1" t="s">
        <v>1413</v>
      </c>
      <c r="B85" s="826">
        <f>COUNTA(A13:A85)</f>
        <v>73</v>
      </c>
      <c r="C85">
        <f>B85+B12</f>
        <v>85</v>
      </c>
      <c r="D85" s="1" t="s">
        <v>1355</v>
      </c>
      <c r="E85">
        <f t="shared" si="3"/>
        <v>807</v>
      </c>
      <c r="F85" s="1" t="s">
        <v>1681</v>
      </c>
    </row>
    <row r="86" spans="1:6">
      <c r="A86" s="1" t="s">
        <v>1315</v>
      </c>
      <c r="D86" s="1" t="s">
        <v>1356</v>
      </c>
      <c r="E86">
        <f t="shared" si="3"/>
        <v>808</v>
      </c>
      <c r="F86" s="1" t="s">
        <v>1682</v>
      </c>
    </row>
    <row r="87" spans="1:6">
      <c r="A87" s="1" t="s">
        <v>1316</v>
      </c>
      <c r="D87" s="1" t="s">
        <v>1357</v>
      </c>
      <c r="E87">
        <f t="shared" si="3"/>
        <v>809</v>
      </c>
      <c r="F87" s="1" t="s">
        <v>1683</v>
      </c>
    </row>
    <row r="88" spans="1:6">
      <c r="A88" s="1" t="s">
        <v>1317</v>
      </c>
      <c r="D88" s="1" t="s">
        <v>1358</v>
      </c>
      <c r="E88">
        <f t="shared" si="3"/>
        <v>810</v>
      </c>
      <c r="F88" s="1" t="s">
        <v>1684</v>
      </c>
    </row>
    <row r="89" spans="1:6">
      <c r="A89" s="1" t="s">
        <v>1318</v>
      </c>
      <c r="D89" s="1" t="s">
        <v>1359</v>
      </c>
      <c r="E89">
        <f t="shared" si="3"/>
        <v>811</v>
      </c>
      <c r="F89" s="1" t="s">
        <v>1685</v>
      </c>
    </row>
    <row r="90" spans="1:6">
      <c r="A90" s="1" t="s">
        <v>1319</v>
      </c>
      <c r="D90" s="1" t="s">
        <v>1360</v>
      </c>
      <c r="E90">
        <f t="shared" si="3"/>
        <v>812</v>
      </c>
      <c r="F90" s="1" t="s">
        <v>1686</v>
      </c>
    </row>
    <row r="91" spans="1:6">
      <c r="A91" s="1" t="s">
        <v>1320</v>
      </c>
      <c r="D91" s="1" t="s">
        <v>1361</v>
      </c>
      <c r="E91">
        <f t="shared" si="3"/>
        <v>813</v>
      </c>
      <c r="F91" s="1" t="s">
        <v>1687</v>
      </c>
    </row>
    <row r="92" spans="1:6">
      <c r="A92" s="1" t="s">
        <v>1321</v>
      </c>
      <c r="D92" s="1" t="s">
        <v>1362</v>
      </c>
      <c r="E92">
        <f t="shared" si="3"/>
        <v>814</v>
      </c>
      <c r="F92" s="1" t="s">
        <v>1688</v>
      </c>
    </row>
    <row r="93" spans="1:6">
      <c r="A93" s="1" t="s">
        <v>1322</v>
      </c>
      <c r="D93" s="1" t="s">
        <v>1363</v>
      </c>
      <c r="E93">
        <f t="shared" si="3"/>
        <v>815</v>
      </c>
      <c r="F93" s="1" t="s">
        <v>1689</v>
      </c>
    </row>
    <row r="94" spans="1:6">
      <c r="A94" s="1" t="s">
        <v>1323</v>
      </c>
      <c r="D94" s="1" t="s">
        <v>1364</v>
      </c>
      <c r="E94">
        <f t="shared" si="3"/>
        <v>816</v>
      </c>
      <c r="F94" s="1" t="s">
        <v>1690</v>
      </c>
    </row>
    <row r="95" spans="1:6">
      <c r="A95" s="1" t="s">
        <v>1324</v>
      </c>
      <c r="D95" s="1" t="s">
        <v>1365</v>
      </c>
      <c r="E95">
        <f t="shared" si="3"/>
        <v>817</v>
      </c>
      <c r="F95" s="1" t="s">
        <v>1691</v>
      </c>
    </row>
    <row r="96" spans="1:6">
      <c r="A96" s="1" t="s">
        <v>1325</v>
      </c>
      <c r="D96" s="1" t="s">
        <v>1366</v>
      </c>
      <c r="E96">
        <f t="shared" si="3"/>
        <v>818</v>
      </c>
      <c r="F96" s="1" t="s">
        <v>1692</v>
      </c>
    </row>
    <row r="97" spans="1:6">
      <c r="A97" s="1" t="s">
        <v>1326</v>
      </c>
      <c r="D97" s="1" t="s">
        <v>1515</v>
      </c>
      <c r="E97">
        <f t="shared" si="3"/>
        <v>819</v>
      </c>
      <c r="F97" s="1" t="s">
        <v>1693</v>
      </c>
    </row>
    <row r="98" spans="1:6">
      <c r="A98" s="1" t="s">
        <v>1327</v>
      </c>
      <c r="D98" s="1" t="s">
        <v>1516</v>
      </c>
      <c r="E98">
        <f t="shared" si="3"/>
        <v>820</v>
      </c>
      <c r="F98" s="1" t="s">
        <v>1694</v>
      </c>
    </row>
    <row r="99" spans="1:6">
      <c r="A99" s="1" t="s">
        <v>1328</v>
      </c>
      <c r="D99" s="1" t="s">
        <v>1517</v>
      </c>
      <c r="E99">
        <f t="shared" si="3"/>
        <v>821</v>
      </c>
      <c r="F99" s="1" t="s">
        <v>1695</v>
      </c>
    </row>
    <row r="100" spans="1:6">
      <c r="A100" s="1" t="s">
        <v>1329</v>
      </c>
      <c r="D100" s="1" t="s">
        <v>1518</v>
      </c>
      <c r="E100">
        <f t="shared" si="3"/>
        <v>822</v>
      </c>
      <c r="F100" s="1" t="s">
        <v>1696</v>
      </c>
    </row>
    <row r="101" spans="1:6">
      <c r="A101" s="1" t="s">
        <v>1330</v>
      </c>
      <c r="D101" s="1" t="s">
        <v>1519</v>
      </c>
      <c r="E101">
        <f t="shared" si="3"/>
        <v>823</v>
      </c>
      <c r="F101" s="1" t="s">
        <v>1697</v>
      </c>
    </row>
    <row r="102" spans="1:6">
      <c r="A102" s="1" t="s">
        <v>1331</v>
      </c>
      <c r="D102" s="1" t="s">
        <v>1520</v>
      </c>
      <c r="E102">
        <f t="shared" si="3"/>
        <v>824</v>
      </c>
      <c r="F102" s="1" t="s">
        <v>1698</v>
      </c>
    </row>
    <row r="103" spans="1:6">
      <c r="A103" s="1" t="s">
        <v>1332</v>
      </c>
      <c r="D103" s="1" t="s">
        <v>1521</v>
      </c>
      <c r="E103">
        <f t="shared" si="3"/>
        <v>825</v>
      </c>
      <c r="F103" s="1" t="s">
        <v>1699</v>
      </c>
    </row>
    <row r="104" spans="1:6">
      <c r="A104" s="1" t="s">
        <v>1333</v>
      </c>
      <c r="D104" s="1" t="s">
        <v>1522</v>
      </c>
    </row>
    <row r="105" spans="1:6">
      <c r="A105" s="1" t="s">
        <v>1334</v>
      </c>
      <c r="D105" s="1" t="s">
        <v>1523</v>
      </c>
    </row>
    <row r="106" spans="1:6">
      <c r="A106" s="1" t="s">
        <v>1335</v>
      </c>
      <c r="D106" s="1" t="s">
        <v>1524</v>
      </c>
    </row>
    <row r="107" spans="1:6">
      <c r="A107" s="1" t="s">
        <v>1336</v>
      </c>
      <c r="D107" s="1" t="s">
        <v>1525</v>
      </c>
    </row>
    <row r="108" spans="1:6">
      <c r="A108" s="1" t="s">
        <v>1337</v>
      </c>
      <c r="D108" s="1" t="s">
        <v>1526</v>
      </c>
    </row>
    <row r="109" spans="1:6">
      <c r="A109" s="1" t="s">
        <v>1338</v>
      </c>
      <c r="D109" s="1" t="s">
        <v>1527</v>
      </c>
    </row>
    <row r="110" spans="1:6">
      <c r="A110" s="1" t="s">
        <v>1339</v>
      </c>
      <c r="D110" s="1" t="s">
        <v>1528</v>
      </c>
    </row>
    <row r="111" spans="1:6" ht="14.4">
      <c r="A111" s="1" t="s">
        <v>1340</v>
      </c>
      <c r="B111" s="826">
        <f>COUNTA(A39:A111)</f>
        <v>73</v>
      </c>
      <c r="C111">
        <f>B111+B38</f>
        <v>73</v>
      </c>
      <c r="D111" s="1" t="s">
        <v>1529</v>
      </c>
    </row>
    <row r="112" spans="1:6">
      <c r="A112" s="1" t="s">
        <v>1341</v>
      </c>
      <c r="D112" s="1" t="s">
        <v>1530</v>
      </c>
    </row>
    <row r="113" spans="1:4">
      <c r="A113" s="1" t="s">
        <v>1342</v>
      </c>
      <c r="D113" s="1" t="s">
        <v>1531</v>
      </c>
    </row>
    <row r="114" spans="1:4">
      <c r="A114" s="1" t="s">
        <v>1343</v>
      </c>
      <c r="D114" s="1" t="s">
        <v>1532</v>
      </c>
    </row>
    <row r="115" spans="1:4">
      <c r="A115" s="1" t="s">
        <v>1344</v>
      </c>
      <c r="D115" s="1" t="s">
        <v>1533</v>
      </c>
    </row>
    <row r="116" spans="1:4">
      <c r="A116" s="1" t="s">
        <v>1345</v>
      </c>
      <c r="D116" s="1" t="s">
        <v>1534</v>
      </c>
    </row>
    <row r="117" spans="1:4">
      <c r="A117" s="1" t="s">
        <v>1346</v>
      </c>
      <c r="D117" s="1" t="s">
        <v>1535</v>
      </c>
    </row>
    <row r="118" spans="1:4">
      <c r="A118" s="1" t="s">
        <v>1347</v>
      </c>
      <c r="D118" s="1" t="s">
        <v>1536</v>
      </c>
    </row>
    <row r="119" spans="1:4">
      <c r="A119" s="1" t="s">
        <v>1348</v>
      </c>
      <c r="D119" s="1" t="s">
        <v>1537</v>
      </c>
    </row>
    <row r="120" spans="1:4">
      <c r="A120" s="1" t="s">
        <v>1349</v>
      </c>
      <c r="D120" s="1" t="s">
        <v>1538</v>
      </c>
    </row>
    <row r="121" spans="1:4">
      <c r="A121" s="1" t="s">
        <v>1350</v>
      </c>
      <c r="D121" s="1" t="s">
        <v>1539</v>
      </c>
    </row>
    <row r="122" spans="1:4">
      <c r="A122" s="1" t="s">
        <v>1351</v>
      </c>
      <c r="D122" s="1" t="s">
        <v>1540</v>
      </c>
    </row>
    <row r="123" spans="1:4">
      <c r="A123" s="1" t="s">
        <v>1352</v>
      </c>
      <c r="D123" s="1"/>
    </row>
    <row r="124" spans="1:4">
      <c r="A124" s="1" t="s">
        <v>1353</v>
      </c>
      <c r="D124" s="1" t="s">
        <v>1541</v>
      </c>
    </row>
    <row r="125" spans="1:4">
      <c r="A125" s="1" t="s">
        <v>1354</v>
      </c>
      <c r="D125" s="1" t="s">
        <v>1567</v>
      </c>
    </row>
    <row r="126" spans="1:4">
      <c r="A126" s="1" t="s">
        <v>1355</v>
      </c>
      <c r="D126" s="1" t="s">
        <v>1568</v>
      </c>
    </row>
    <row r="127" spans="1:4">
      <c r="A127" s="1" t="s">
        <v>1356</v>
      </c>
      <c r="D127" s="1" t="s">
        <v>1569</v>
      </c>
    </row>
    <row r="128" spans="1:4">
      <c r="A128" s="1" t="s">
        <v>1357</v>
      </c>
      <c r="D128" s="1" t="s">
        <v>1570</v>
      </c>
    </row>
    <row r="129" spans="1:4">
      <c r="A129" s="1" t="s">
        <v>1358</v>
      </c>
      <c r="D129" s="1" t="s">
        <v>1571</v>
      </c>
    </row>
    <row r="130" spans="1:4">
      <c r="A130" s="1" t="s">
        <v>1359</v>
      </c>
      <c r="D130" s="1" t="s">
        <v>1572</v>
      </c>
    </row>
    <row r="131" spans="1:4">
      <c r="A131" s="1" t="s">
        <v>1360</v>
      </c>
      <c r="D131" s="1" t="s">
        <v>1573</v>
      </c>
    </row>
    <row r="132" spans="1:4">
      <c r="A132" s="1" t="s">
        <v>1361</v>
      </c>
      <c r="D132" s="1" t="s">
        <v>1574</v>
      </c>
    </row>
    <row r="133" spans="1:4">
      <c r="A133" s="1" t="s">
        <v>1362</v>
      </c>
      <c r="D133" s="1" t="s">
        <v>1575</v>
      </c>
    </row>
    <row r="134" spans="1:4">
      <c r="A134" s="1" t="s">
        <v>1363</v>
      </c>
      <c r="D134" s="1" t="s">
        <v>1576</v>
      </c>
    </row>
    <row r="135" spans="1:4">
      <c r="A135" s="1" t="s">
        <v>1364</v>
      </c>
      <c r="D135" s="1" t="s">
        <v>1577</v>
      </c>
    </row>
    <row r="136" spans="1:4">
      <c r="A136" s="1" t="s">
        <v>1365</v>
      </c>
      <c r="D136" s="1" t="s">
        <v>1578</v>
      </c>
    </row>
    <row r="137" spans="1:4">
      <c r="A137" s="1" t="s">
        <v>1366</v>
      </c>
      <c r="D137" s="1" t="s">
        <v>1542</v>
      </c>
    </row>
    <row r="138" spans="1:4">
      <c r="A138" s="1" t="s">
        <v>1414</v>
      </c>
      <c r="D138" s="1" t="s">
        <v>1543</v>
      </c>
    </row>
    <row r="139" spans="1:4">
      <c r="A139" s="1" t="s">
        <v>1415</v>
      </c>
      <c r="D139" s="1" t="s">
        <v>1544</v>
      </c>
    </row>
    <row r="140" spans="1:4">
      <c r="A140" s="1" t="s">
        <v>1416</v>
      </c>
      <c r="D140" s="1" t="s">
        <v>1551</v>
      </c>
    </row>
    <row r="141" spans="1:4">
      <c r="A141" s="1" t="s">
        <v>1417</v>
      </c>
      <c r="D141" s="1" t="s">
        <v>1553</v>
      </c>
    </row>
    <row r="142" spans="1:4">
      <c r="A142" s="1" t="s">
        <v>1418</v>
      </c>
      <c r="D142" s="1" t="s">
        <v>1554</v>
      </c>
    </row>
    <row r="143" spans="1:4">
      <c r="A143" s="1" t="s">
        <v>1419</v>
      </c>
      <c r="D143" s="1" t="s">
        <v>1555</v>
      </c>
    </row>
    <row r="144" spans="1:4">
      <c r="A144" s="1" t="s">
        <v>1420</v>
      </c>
      <c r="D144" s="1" t="s">
        <v>1556</v>
      </c>
    </row>
    <row r="145" spans="1:4">
      <c r="A145" s="1" t="s">
        <v>1421</v>
      </c>
      <c r="D145" s="1" t="s">
        <v>1557</v>
      </c>
    </row>
    <row r="146" spans="1:4">
      <c r="A146" s="1" t="s">
        <v>1422</v>
      </c>
      <c r="D146" s="1" t="s">
        <v>1558</v>
      </c>
    </row>
    <row r="147" spans="1:4">
      <c r="A147" s="1" t="s">
        <v>1423</v>
      </c>
      <c r="D147" s="1" t="s">
        <v>1559</v>
      </c>
    </row>
    <row r="148" spans="1:4">
      <c r="A148" s="1" t="s">
        <v>1424</v>
      </c>
      <c r="D148" s="1" t="s">
        <v>1560</v>
      </c>
    </row>
    <row r="149" spans="1:4" ht="14.4">
      <c r="A149" s="1" t="s">
        <v>1425</v>
      </c>
      <c r="D149" s="430"/>
    </row>
    <row r="150" spans="1:4">
      <c r="A150" s="1" t="s">
        <v>1426</v>
      </c>
      <c r="D150" s="707"/>
    </row>
    <row r="151" spans="1:4" ht="14.4">
      <c r="A151" s="1" t="s">
        <v>1427</v>
      </c>
      <c r="D151" s="430"/>
    </row>
    <row r="152" spans="1:4">
      <c r="A152" s="1" t="s">
        <v>1428</v>
      </c>
      <c r="D152" s="707"/>
    </row>
    <row r="153" spans="1:4">
      <c r="A153" s="1" t="s">
        <v>1429</v>
      </c>
      <c r="D153" s="707"/>
    </row>
    <row r="154" spans="1:4">
      <c r="A154" s="1" t="s">
        <v>1430</v>
      </c>
      <c r="D154" s="1"/>
    </row>
    <row r="155" spans="1:4" ht="14.4">
      <c r="A155" s="1" t="s">
        <v>1431</v>
      </c>
      <c r="D155" s="430"/>
    </row>
    <row r="156" spans="1:4" ht="14.4">
      <c r="A156" s="1" t="s">
        <v>1432</v>
      </c>
      <c r="D156" s="430"/>
    </row>
    <row r="157" spans="1:4">
      <c r="A157" s="1" t="s">
        <v>1433</v>
      </c>
      <c r="D157" s="1"/>
    </row>
    <row r="158" spans="1:4" ht="14.4">
      <c r="A158" s="1" t="s">
        <v>1434</v>
      </c>
      <c r="D158" s="430"/>
    </row>
    <row r="159" spans="1:4">
      <c r="A159" s="1" t="s">
        <v>1435</v>
      </c>
    </row>
    <row r="160" spans="1:4">
      <c r="A160" s="1" t="s">
        <v>1436</v>
      </c>
    </row>
    <row r="161" spans="1:4">
      <c r="A161" s="1" t="s">
        <v>1437</v>
      </c>
    </row>
    <row r="162" spans="1:4">
      <c r="A162" s="1" t="s">
        <v>1438</v>
      </c>
    </row>
    <row r="163" spans="1:4">
      <c r="A163" s="1" t="s">
        <v>1439</v>
      </c>
    </row>
    <row r="164" spans="1:4">
      <c r="A164" s="1" t="s">
        <v>1440</v>
      </c>
    </row>
    <row r="165" spans="1:4">
      <c r="A165" s="1" t="s">
        <v>1441</v>
      </c>
    </row>
    <row r="166" spans="1:4">
      <c r="A166" s="1" t="s">
        <v>1442</v>
      </c>
    </row>
    <row r="167" spans="1:4">
      <c r="A167" s="1" t="s">
        <v>1443</v>
      </c>
    </row>
    <row r="168" spans="1:4">
      <c r="A168" s="1" t="s">
        <v>1444</v>
      </c>
    </row>
    <row r="169" spans="1:4" ht="14.4">
      <c r="A169" s="1" t="s">
        <v>1445</v>
      </c>
      <c r="D169" s="16"/>
    </row>
    <row r="170" spans="1:4" ht="14.4">
      <c r="A170" s="1" t="s">
        <v>1446</v>
      </c>
      <c r="D170" s="16"/>
    </row>
    <row r="171" spans="1:4" ht="14.4">
      <c r="A171" s="1" t="s">
        <v>1447</v>
      </c>
      <c r="D171" s="16"/>
    </row>
    <row r="172" spans="1:4" ht="14.4">
      <c r="A172" s="1" t="s">
        <v>1448</v>
      </c>
      <c r="D172" s="16"/>
    </row>
    <row r="173" spans="1:4" ht="14.4">
      <c r="A173" s="1" t="s">
        <v>1449</v>
      </c>
      <c r="D173" s="16"/>
    </row>
    <row r="174" spans="1:4" ht="14.4">
      <c r="A174" s="1" t="s">
        <v>1450</v>
      </c>
      <c r="D174" s="16"/>
    </row>
    <row r="175" spans="1:4" ht="14.4">
      <c r="A175" s="1" t="s">
        <v>1451</v>
      </c>
      <c r="D175" s="16"/>
    </row>
    <row r="176" spans="1:4" ht="14.4">
      <c r="A176" s="1" t="s">
        <v>1452</v>
      </c>
      <c r="D176" s="16"/>
    </row>
    <row r="177" spans="1:4" ht="14.4">
      <c r="A177" s="1" t="s">
        <v>1453</v>
      </c>
      <c r="D177" s="16"/>
    </row>
    <row r="178" spans="1:4" ht="14.4">
      <c r="A178" s="1" t="s">
        <v>1454</v>
      </c>
      <c r="D178" s="16"/>
    </row>
    <row r="179" spans="1:4" ht="14.4">
      <c r="A179" s="1" t="s">
        <v>1455</v>
      </c>
      <c r="D179" s="16"/>
    </row>
    <row r="180" spans="1:4" ht="14.4">
      <c r="A180" s="1" t="s">
        <v>1456</v>
      </c>
      <c r="D180" s="16"/>
    </row>
    <row r="181" spans="1:4" ht="14.4">
      <c r="A181" s="1" t="s">
        <v>1457</v>
      </c>
      <c r="D181" s="16"/>
    </row>
    <row r="182" spans="1:4" ht="14.4">
      <c r="A182" s="1" t="s">
        <v>1458</v>
      </c>
      <c r="D182" s="16"/>
    </row>
    <row r="183" spans="1:4" ht="14.4">
      <c r="A183" s="1" t="s">
        <v>1459</v>
      </c>
      <c r="D183" s="16"/>
    </row>
    <row r="184" spans="1:4" ht="14.4">
      <c r="A184" s="1" t="s">
        <v>1460</v>
      </c>
      <c r="D184" s="16"/>
    </row>
    <row r="185" spans="1:4" ht="14.4">
      <c r="A185" s="1" t="s">
        <v>1461</v>
      </c>
      <c r="D185" s="16"/>
    </row>
    <row r="186" spans="1:4" ht="14.4">
      <c r="A186" s="1" t="s">
        <v>1462</v>
      </c>
      <c r="D186" s="16"/>
    </row>
    <row r="187" spans="1:4" ht="14.4">
      <c r="A187" s="1" t="s">
        <v>1463</v>
      </c>
      <c r="D187" s="16"/>
    </row>
    <row r="188" spans="1:4" ht="14.4">
      <c r="A188" s="1" t="s">
        <v>1464</v>
      </c>
      <c r="D188" s="16"/>
    </row>
    <row r="189" spans="1:4" ht="14.4">
      <c r="A189" s="1" t="s">
        <v>1465</v>
      </c>
      <c r="D189" s="16"/>
    </row>
    <row r="190" spans="1:4" ht="14.4">
      <c r="A190" s="1" t="s">
        <v>1466</v>
      </c>
      <c r="D190" s="16"/>
    </row>
    <row r="191" spans="1:4" ht="14.4">
      <c r="A191" s="1" t="s">
        <v>1467</v>
      </c>
      <c r="D191" s="16"/>
    </row>
    <row r="192" spans="1:4" ht="14.4">
      <c r="A192" s="1" t="s">
        <v>1468</v>
      </c>
      <c r="D192" s="16"/>
    </row>
    <row r="193" spans="1:6" ht="14.4">
      <c r="A193" s="1" t="s">
        <v>1469</v>
      </c>
      <c r="D193" s="16"/>
    </row>
    <row r="194" spans="1:6" ht="14.4">
      <c r="A194" s="1" t="s">
        <v>1470</v>
      </c>
      <c r="D194" s="16"/>
    </row>
    <row r="195" spans="1:6" ht="14.4">
      <c r="A195" s="1" t="s">
        <v>1471</v>
      </c>
      <c r="D195" s="16"/>
    </row>
    <row r="196" spans="1:6" ht="14.4">
      <c r="A196" s="1" t="s">
        <v>1472</v>
      </c>
      <c r="D196" s="16"/>
      <c r="F196" s="430" t="s">
        <v>1247</v>
      </c>
    </row>
    <row r="197" spans="1:6" ht="14.4">
      <c r="A197" s="1" t="s">
        <v>1473</v>
      </c>
      <c r="D197" s="16"/>
      <c r="F197" s="430" t="s">
        <v>1253</v>
      </c>
    </row>
    <row r="198" spans="1:6" ht="14.4">
      <c r="A198" s="1" t="s">
        <v>1474</v>
      </c>
      <c r="D198" s="16"/>
      <c r="F198" s="430" t="s">
        <v>48</v>
      </c>
    </row>
    <row r="199" spans="1:6" ht="14.4">
      <c r="A199" s="1" t="s">
        <v>1475</v>
      </c>
      <c r="D199" s="16"/>
      <c r="F199" s="1" t="s">
        <v>1257</v>
      </c>
    </row>
    <row r="200" spans="1:6" ht="14.4">
      <c r="A200" s="1" t="s">
        <v>1476</v>
      </c>
      <c r="D200" s="16"/>
      <c r="F200" s="823" t="s">
        <v>1258</v>
      </c>
    </row>
    <row r="201" spans="1:6" ht="14.4">
      <c r="A201" s="1" t="s">
        <v>1477</v>
      </c>
      <c r="D201" s="16"/>
      <c r="F201" s="430" t="s">
        <v>1249</v>
      </c>
    </row>
    <row r="202" spans="1:6" ht="14.4">
      <c r="A202" s="1" t="s">
        <v>1478</v>
      </c>
      <c r="D202" s="16"/>
      <c r="F202" s="430" t="s">
        <v>1255</v>
      </c>
    </row>
    <row r="203" spans="1:6" ht="15">
      <c r="A203" s="1" t="s">
        <v>1479</v>
      </c>
      <c r="D203" s="16"/>
      <c r="F203" s="822" t="s">
        <v>1596</v>
      </c>
    </row>
    <row r="204" spans="1:6" ht="14.4">
      <c r="A204" s="1" t="s">
        <v>1480</v>
      </c>
      <c r="D204" s="16"/>
      <c r="F204" s="437" t="s">
        <v>1259</v>
      </c>
    </row>
    <row r="205" spans="1:6" ht="14.4">
      <c r="A205" s="1" t="s">
        <v>1481</v>
      </c>
      <c r="D205" s="16"/>
      <c r="F205" s="430" t="s">
        <v>1254</v>
      </c>
    </row>
    <row r="206" spans="1:6" ht="14.4">
      <c r="A206" s="1" t="s">
        <v>1482</v>
      </c>
      <c r="D206" s="16"/>
      <c r="F206" s="430" t="s">
        <v>1246</v>
      </c>
    </row>
    <row r="207" spans="1:6" ht="14.4">
      <c r="A207" s="1" t="s">
        <v>1483</v>
      </c>
      <c r="D207" s="16"/>
      <c r="F207" s="707" t="s">
        <v>1248</v>
      </c>
    </row>
    <row r="208" spans="1:6" ht="14.4">
      <c r="A208" s="1" t="s">
        <v>1484</v>
      </c>
      <c r="D208" s="16"/>
      <c r="F208" s="430" t="s">
        <v>1245</v>
      </c>
    </row>
    <row r="209" spans="1:6" ht="14.4">
      <c r="A209" s="1" t="s">
        <v>1485</v>
      </c>
      <c r="D209" s="16"/>
      <c r="F209" s="707" t="s">
        <v>1260</v>
      </c>
    </row>
    <row r="210" spans="1:6" ht="14.4">
      <c r="A210" s="1" t="s">
        <v>1486</v>
      </c>
      <c r="D210" s="16"/>
      <c r="F210" s="707" t="s">
        <v>1261</v>
      </c>
    </row>
    <row r="211" spans="1:6" ht="14.4">
      <c r="A211" s="1" t="s">
        <v>1487</v>
      </c>
      <c r="D211" s="16"/>
      <c r="F211" s="1" t="s">
        <v>1261</v>
      </c>
    </row>
    <row r="212" spans="1:6" ht="14.4">
      <c r="A212" s="1" t="s">
        <v>1488</v>
      </c>
      <c r="D212" s="16"/>
      <c r="F212" s="430" t="s">
        <v>1252</v>
      </c>
    </row>
    <row r="213" spans="1:6" ht="14.4">
      <c r="A213" s="1" t="s">
        <v>1489</v>
      </c>
      <c r="D213" s="16"/>
      <c r="F213" s="430" t="s">
        <v>1250</v>
      </c>
    </row>
    <row r="214" spans="1:6" ht="14.4">
      <c r="A214" s="1" t="s">
        <v>1490</v>
      </c>
      <c r="D214" s="16"/>
      <c r="F214" s="1" t="s">
        <v>1256</v>
      </c>
    </row>
    <row r="215" spans="1:6" ht="14.4">
      <c r="A215" s="1" t="s">
        <v>1491</v>
      </c>
      <c r="D215" s="16"/>
      <c r="F215" s="430" t="s">
        <v>1251</v>
      </c>
    </row>
    <row r="216" spans="1:6" ht="14.4">
      <c r="A216" s="1" t="s">
        <v>1492</v>
      </c>
      <c r="D216" s="16"/>
      <c r="F216" s="16"/>
    </row>
    <row r="217" spans="1:6" ht="14.4">
      <c r="A217" s="1" t="s">
        <v>1493</v>
      </c>
      <c r="D217" s="16"/>
      <c r="F217" s="824"/>
    </row>
    <row r="218" spans="1:6" ht="14.4">
      <c r="A218" s="1" t="s">
        <v>1494</v>
      </c>
      <c r="D218" s="16"/>
    </row>
    <row r="219" spans="1:6" ht="14.4">
      <c r="A219" s="1" t="s">
        <v>1495</v>
      </c>
      <c r="D219" s="16"/>
    </row>
    <row r="220" spans="1:6" ht="14.4">
      <c r="A220" s="1" t="s">
        <v>1496</v>
      </c>
      <c r="D220" s="16"/>
    </row>
    <row r="221" spans="1:6" ht="14.4">
      <c r="A221" s="1" t="s">
        <v>1497</v>
      </c>
      <c r="D221" s="16"/>
    </row>
    <row r="222" spans="1:6" ht="14.4">
      <c r="A222" s="1" t="s">
        <v>1498</v>
      </c>
      <c r="D222" s="16"/>
    </row>
    <row r="223" spans="1:6" ht="14.4">
      <c r="A223" s="1" t="s">
        <v>1499</v>
      </c>
      <c r="D223" s="16"/>
    </row>
    <row r="224" spans="1:6" ht="14.4">
      <c r="A224" s="1" t="s">
        <v>1500</v>
      </c>
      <c r="D224" s="16"/>
    </row>
    <row r="225" spans="1:4" ht="14.4">
      <c r="A225" s="1" t="s">
        <v>1501</v>
      </c>
      <c r="D225" s="16"/>
    </row>
    <row r="226" spans="1:4" ht="14.4">
      <c r="A226" s="1" t="s">
        <v>1502</v>
      </c>
      <c r="D226" s="16"/>
    </row>
    <row r="227" spans="1:4" ht="14.4">
      <c r="A227" s="1" t="s">
        <v>1503</v>
      </c>
      <c r="D227" s="16"/>
    </row>
    <row r="228" spans="1:4" ht="14.4">
      <c r="A228" s="1" t="s">
        <v>1504</v>
      </c>
      <c r="D228" s="16"/>
    </row>
    <row r="229" spans="1:4" ht="14.4">
      <c r="A229" s="1" t="s">
        <v>1505</v>
      </c>
      <c r="D229" s="16"/>
    </row>
    <row r="230" spans="1:4" ht="14.4">
      <c r="A230" s="1" t="s">
        <v>1506</v>
      </c>
      <c r="D230" s="16"/>
    </row>
    <row r="231" spans="1:4" ht="14.4">
      <c r="A231" s="1" t="s">
        <v>1507</v>
      </c>
      <c r="D231" s="16"/>
    </row>
    <row r="232" spans="1:4" ht="14.4">
      <c r="A232" s="1" t="s">
        <v>1508</v>
      </c>
      <c r="D232" s="16"/>
    </row>
    <row r="233" spans="1:4" ht="14.4">
      <c r="A233" s="1" t="s">
        <v>1509</v>
      </c>
      <c r="D233" s="16"/>
    </row>
    <row r="234" spans="1:4" ht="14.4">
      <c r="A234" s="1" t="s">
        <v>1510</v>
      </c>
      <c r="D234" s="16"/>
    </row>
    <row r="235" spans="1:4" ht="14.4">
      <c r="A235" s="1" t="s">
        <v>1511</v>
      </c>
      <c r="D235" s="16"/>
    </row>
    <row r="236" spans="1:4" ht="14.4">
      <c r="D236" s="16"/>
    </row>
    <row r="237" spans="1:4" ht="14.4">
      <c r="D237" s="16"/>
    </row>
    <row r="238" spans="1:4" ht="14.4">
      <c r="D238" s="16"/>
    </row>
    <row r="239" spans="1:4" ht="14.4">
      <c r="D239" s="16"/>
    </row>
    <row r="240" spans="1:4" ht="14.4">
      <c r="D240" s="16"/>
    </row>
    <row r="241" spans="4:4" ht="14.4">
      <c r="D241" s="16"/>
    </row>
    <row r="242" spans="4:4" ht="14.4">
      <c r="D242" s="16"/>
    </row>
    <row r="243" spans="4:4" ht="14.4">
      <c r="D243" s="16"/>
    </row>
    <row r="244" spans="4:4" ht="14.4">
      <c r="D244" s="16"/>
    </row>
    <row r="245" spans="4:4" ht="14.4">
      <c r="D245" s="16"/>
    </row>
    <row r="246" spans="4:4" ht="14.4">
      <c r="D246" s="16"/>
    </row>
    <row r="247" spans="4:4" ht="14.4">
      <c r="D247" s="16"/>
    </row>
    <row r="248" spans="4:4" ht="14.4">
      <c r="D248" s="16"/>
    </row>
    <row r="249" spans="4:4" ht="14.4">
      <c r="D249" s="16"/>
    </row>
    <row r="250" spans="4:4" ht="14.4">
      <c r="D250" s="16"/>
    </row>
    <row r="251" spans="4:4" ht="14.4">
      <c r="D251" s="16"/>
    </row>
    <row r="252" spans="4:4" ht="14.4">
      <c r="D252" s="16"/>
    </row>
    <row r="253" spans="4:4" ht="14.4">
      <c r="D253" s="16"/>
    </row>
    <row r="254" spans="4:4" ht="14.4">
      <c r="D254" s="16"/>
    </row>
    <row r="255" spans="4:4" ht="14.4">
      <c r="D255" s="16"/>
    </row>
    <row r="256" spans="4:4" ht="14.4">
      <c r="D256" s="16"/>
    </row>
    <row r="257" spans="4:4" ht="14.4">
      <c r="D257" s="16"/>
    </row>
    <row r="258" spans="4:4" ht="14.4">
      <c r="D258" s="16"/>
    </row>
    <row r="259" spans="4:4" ht="14.4">
      <c r="D259" s="16"/>
    </row>
    <row r="260" spans="4:4" ht="14.4">
      <c r="D260" s="16"/>
    </row>
    <row r="261" spans="4:4" ht="14.4">
      <c r="D261" s="16"/>
    </row>
    <row r="262" spans="4:4" ht="14.4">
      <c r="D262" s="16"/>
    </row>
    <row r="263" spans="4:4" ht="14.4">
      <c r="D263" s="16"/>
    </row>
    <row r="264" spans="4:4" ht="14.4">
      <c r="D264" s="16"/>
    </row>
    <row r="265" spans="4:4" ht="14.4">
      <c r="D265" s="16"/>
    </row>
    <row r="266" spans="4:4" ht="14.4">
      <c r="D266" s="16"/>
    </row>
    <row r="267" spans="4:4" ht="14.4">
      <c r="D267" s="16"/>
    </row>
    <row r="268" spans="4:4" ht="14.4">
      <c r="D268" s="16"/>
    </row>
    <row r="269" spans="4:4" ht="14.4">
      <c r="D269" s="16"/>
    </row>
    <row r="270" spans="4:4" ht="14.4">
      <c r="D270" s="16"/>
    </row>
    <row r="271" spans="4:4" ht="14.4">
      <c r="D271" s="16"/>
    </row>
    <row r="272" spans="4:4" ht="14.4">
      <c r="D272" s="16"/>
    </row>
    <row r="273" spans="4:4" ht="14.4">
      <c r="D273" s="16"/>
    </row>
    <row r="274" spans="4:4" ht="14.4">
      <c r="D274" s="16"/>
    </row>
    <row r="275" spans="4:4" ht="14.4">
      <c r="D275" s="16"/>
    </row>
    <row r="276" spans="4:4" ht="14.4">
      <c r="D276" s="16"/>
    </row>
    <row r="277" spans="4:4" ht="14.4">
      <c r="D277" s="16"/>
    </row>
    <row r="278" spans="4:4" ht="14.4">
      <c r="D278" s="16"/>
    </row>
    <row r="279" spans="4:4" ht="14.4">
      <c r="D279" s="16"/>
    </row>
    <row r="280" spans="4:4" ht="14.4">
      <c r="D280" s="16"/>
    </row>
    <row r="281" spans="4:4" ht="14.4">
      <c r="D281" s="16"/>
    </row>
    <row r="282" spans="4:4" ht="14.4">
      <c r="D282" s="16"/>
    </row>
    <row r="283" spans="4:4" ht="14.4">
      <c r="D283" s="16"/>
    </row>
    <row r="284" spans="4:4" ht="14.4">
      <c r="D284" s="16"/>
    </row>
    <row r="285" spans="4:4" ht="14.4">
      <c r="D285" s="16"/>
    </row>
    <row r="286" spans="4:4" ht="14.4">
      <c r="D286" s="16"/>
    </row>
    <row r="287" spans="4:4" ht="14.4">
      <c r="D287" s="16"/>
    </row>
    <row r="288" spans="4:4" ht="14.4">
      <c r="D288" s="16"/>
    </row>
    <row r="289" spans="4:4" ht="14.4">
      <c r="D289" s="16"/>
    </row>
    <row r="290" spans="4:4" ht="14.4">
      <c r="D290" s="16"/>
    </row>
    <row r="291" spans="4:4" ht="14.4">
      <c r="D291" s="16"/>
    </row>
    <row r="292" spans="4:4" ht="14.4">
      <c r="D292" s="16"/>
    </row>
    <row r="293" spans="4:4" ht="14.4">
      <c r="D293" s="16"/>
    </row>
    <row r="294" spans="4:4" ht="14.4">
      <c r="D294" s="16"/>
    </row>
    <row r="295" spans="4:4" ht="14.4">
      <c r="D295" s="16"/>
    </row>
    <row r="296" spans="4:4" ht="14.4">
      <c r="D296" s="16"/>
    </row>
    <row r="297" spans="4:4" ht="14.4">
      <c r="D297" s="16"/>
    </row>
    <row r="298" spans="4:4" ht="14.4">
      <c r="D298" s="16"/>
    </row>
    <row r="299" spans="4:4" ht="14.4">
      <c r="D299" s="16"/>
    </row>
    <row r="300" spans="4:4" ht="14.4">
      <c r="D300" s="16"/>
    </row>
    <row r="301" spans="4:4" ht="14.4">
      <c r="D301" s="16"/>
    </row>
    <row r="302" spans="4:4" ht="14.4">
      <c r="D302" s="16"/>
    </row>
    <row r="303" spans="4:4" ht="14.4">
      <c r="D303" s="16"/>
    </row>
    <row r="304" spans="4:4" ht="14.4">
      <c r="D304" s="16"/>
    </row>
    <row r="305" spans="4:4" ht="14.4">
      <c r="D305" s="16"/>
    </row>
    <row r="306" spans="4:4" ht="14.4">
      <c r="D306" s="16"/>
    </row>
    <row r="307" spans="4:4" ht="14.4">
      <c r="D307" s="16"/>
    </row>
    <row r="308" spans="4:4" ht="14.4">
      <c r="D308" s="16"/>
    </row>
    <row r="309" spans="4:4" ht="14.4">
      <c r="D309" s="16"/>
    </row>
    <row r="310" spans="4:4" ht="14.4">
      <c r="D310" s="16"/>
    </row>
    <row r="311" spans="4:4" ht="14.4">
      <c r="D311" s="16"/>
    </row>
    <row r="312" spans="4:4" ht="14.4">
      <c r="D312" s="16"/>
    </row>
    <row r="313" spans="4:4" ht="14.4">
      <c r="D313" s="16"/>
    </row>
    <row r="314" spans="4:4" ht="14.4">
      <c r="D314" s="16"/>
    </row>
    <row r="315" spans="4:4" ht="14.4">
      <c r="D315" s="16"/>
    </row>
    <row r="316" spans="4:4" ht="14.4">
      <c r="D316" s="16"/>
    </row>
    <row r="317" spans="4:4" ht="14.4">
      <c r="D317" s="16"/>
    </row>
    <row r="318" spans="4:4" ht="14.4">
      <c r="D318" s="16"/>
    </row>
    <row r="319" spans="4:4" ht="14.4">
      <c r="D319" s="16"/>
    </row>
    <row r="320" spans="4:4" ht="14.4">
      <c r="D320" s="16"/>
    </row>
    <row r="321" spans="4:4" ht="14.4">
      <c r="D321" s="16"/>
    </row>
    <row r="322" spans="4:4" ht="14.4">
      <c r="D322" s="16"/>
    </row>
    <row r="323" spans="4:4" ht="14.4">
      <c r="D323" s="16"/>
    </row>
    <row r="324" spans="4:4" ht="14.4">
      <c r="D324" s="16"/>
    </row>
    <row r="325" spans="4:4" ht="14.4">
      <c r="D325" s="16"/>
    </row>
    <row r="326" spans="4:4" ht="14.4">
      <c r="D326" s="16"/>
    </row>
    <row r="327" spans="4:4" ht="14.4">
      <c r="D327" s="16"/>
    </row>
    <row r="328" spans="4:4" ht="14.4">
      <c r="D328" s="16"/>
    </row>
    <row r="329" spans="4:4" ht="14.4">
      <c r="D329" s="16"/>
    </row>
    <row r="330" spans="4:4" ht="14.4">
      <c r="D330" s="16"/>
    </row>
    <row r="331" spans="4:4" ht="14.4">
      <c r="D331" s="16"/>
    </row>
    <row r="332" spans="4:4">
      <c r="D332" s="824"/>
    </row>
    <row r="333" spans="4:4">
      <c r="D333" s="825">
        <v>2</v>
      </c>
    </row>
  </sheetData>
  <sortState xmlns:xlrd2="http://schemas.microsoft.com/office/spreadsheetml/2017/richdata2" ref="F1:F333">
    <sortCondition ref="F1:F333"/>
  </sortState>
  <hyperlinks>
    <hyperlink ref="F208" r:id="rId1" display="https://encircleapp.com/app/property-claims" xr:uid="{71C7578D-38B5-4DA1-B81C-7F06FD723769}"/>
    <hyperlink ref="F206" r:id="rId2" display="https://encircleapp.com/app/property-claims/claim/3939197/overview" xr:uid="{6C3E400A-9F32-4ABC-99E5-3FCBB7FB1B18}"/>
    <hyperlink ref="F196" r:id="rId3" display="https://encircleapp.com/app/property-claims/claim/3939197/activity" xr:uid="{C4491561-4FF6-4FFF-AAA6-227890BC44D7}"/>
    <hyperlink ref="F201" r:id="rId4" display="https://encircleapp.com/app/property-claims/claim/3939197/general-notes" xr:uid="{B3DD6C1A-F736-4528-B799-6BAEAB91CA82}"/>
    <hyperlink ref="F213" r:id="rId5" display="https://encircleapp.com/app/property-claims/claim/3939197/status-history" xr:uid="{3F07ADF8-F891-4612-AEF1-8984B85F77A6}"/>
    <hyperlink ref="F215" r:id="rId6" display="https://encircleapp.com/app/property-claims/claim/3939197/structures-and-rooms" xr:uid="{F1F7493E-D11C-4C15-858D-D19FCD063D24}"/>
    <hyperlink ref="F212" r:id="rId7" display="https://encircleapp.com/app/property-claims/claim/3939197/spreadsheet" xr:uid="{E3F74766-43B4-49F1-A824-3262D81AFF34}"/>
    <hyperlink ref="F198" r:id="rId8" display="https://encircleapp.com/app/property-claims/claim/3939197/items-grid" xr:uid="{23D67103-AE48-4CDC-82FF-E1370B6DDD5D}"/>
    <hyperlink ref="F197" r:id="rId9" display="https://encircleapp.com/app/property-claims/claim/3939197/boxes" xr:uid="{E4F22B28-7435-4EE5-A810-703EBC98D7F5}"/>
    <hyperlink ref="F205" r:id="rId10" display="https://encircleapp.com/app/property-claims/claim/3939197/locations" xr:uid="{E4F37A75-6271-4BF2-9A41-D57E728368FF}"/>
    <hyperlink ref="F202" r:id="rId11" display="https://encircleapp.com/app/property-claims/claim/3939197/hydro" xr:uid="{A65C00CE-3F59-4CBD-A8E2-80AEB38FA6B3}"/>
    <hyperlink ref="F204" r:id="rId12" display="https://www.getencircle.com/product-walkthrough-floor-plan" xr:uid="{DA05A7A1-93B3-44CF-9BFC-8D00053BA693}"/>
  </hyperlinks>
  <pageMargins left="0.7" right="0.7" top="0.75" bottom="0.75" header="0.3" footer="0.3"/>
  <drawing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92BC7-1B7B-4E9F-B9B9-D651726AC25B}">
  <sheetPr codeName="Sheet13">
    <tabColor rgb="FFFFFF00"/>
  </sheetPr>
  <dimension ref="A1:K231"/>
  <sheetViews>
    <sheetView topLeftCell="A84" workbookViewId="0">
      <selection activeCell="B96" sqref="B96:B102"/>
    </sheetView>
  </sheetViews>
  <sheetFormatPr defaultRowHeight="13.8"/>
  <cols>
    <col min="2" max="2" width="65.8984375" bestFit="1" customWidth="1"/>
    <col min="3" max="3" width="2" customWidth="1"/>
    <col min="4" max="4" width="27.8984375" customWidth="1"/>
    <col min="5" max="5" width="2.69921875" customWidth="1"/>
    <col min="6" max="6" width="6.59765625" customWidth="1"/>
    <col min="7" max="7" width="46" bestFit="1" customWidth="1"/>
    <col min="8" max="8" width="47.19921875" customWidth="1"/>
    <col min="10" max="10" width="23.59765625" bestFit="1" customWidth="1"/>
    <col min="11" max="11" width="15.69921875" style="403" customWidth="1"/>
  </cols>
  <sheetData>
    <row r="1" spans="1:11">
      <c r="D1" t="s">
        <v>554</v>
      </c>
    </row>
    <row r="2" spans="1:11">
      <c r="A2" t="s">
        <v>555</v>
      </c>
      <c r="B2" t="s">
        <v>556</v>
      </c>
      <c r="D2" s="704" t="s">
        <v>557</v>
      </c>
    </row>
    <row r="3" spans="1:11">
      <c r="B3" t="s">
        <v>558</v>
      </c>
    </row>
    <row r="4" spans="1:11">
      <c r="B4" t="s">
        <v>559</v>
      </c>
    </row>
    <row r="5" spans="1:11">
      <c r="B5" s="704" t="s">
        <v>560</v>
      </c>
    </row>
    <row r="6" spans="1:11">
      <c r="B6" s="704"/>
    </row>
    <row r="7" spans="1:11">
      <c r="B7" s="704"/>
    </row>
    <row r="8" spans="1:11">
      <c r="A8" t="s">
        <v>555</v>
      </c>
      <c r="B8" s="567" t="s">
        <v>561</v>
      </c>
      <c r="D8" s="691" t="s">
        <v>562</v>
      </c>
    </row>
    <row r="9" spans="1:11">
      <c r="B9" s="691" t="s">
        <v>562</v>
      </c>
      <c r="K9" s="700" t="s">
        <v>514</v>
      </c>
    </row>
    <row r="10" spans="1:11">
      <c r="B10" s="562" t="s">
        <v>563</v>
      </c>
      <c r="K10" s="700"/>
    </row>
    <row r="11" spans="1:11">
      <c r="B11" s="1" t="s">
        <v>564</v>
      </c>
      <c r="K11" s="700"/>
    </row>
    <row r="12" spans="1:11">
      <c r="B12" s="1" t="s">
        <v>565</v>
      </c>
      <c r="K12" s="700" t="s">
        <v>521</v>
      </c>
    </row>
    <row r="13" spans="1:11">
      <c r="B13" s="1" t="s">
        <v>566</v>
      </c>
      <c r="D13" s="691"/>
      <c r="K13" s="700" t="s">
        <v>567</v>
      </c>
    </row>
    <row r="14" spans="1:11">
      <c r="B14" s="1" t="s">
        <v>514</v>
      </c>
      <c r="K14" s="700" t="s">
        <v>568</v>
      </c>
    </row>
    <row r="15" spans="1:11">
      <c r="B15" s="1" t="s">
        <v>521</v>
      </c>
      <c r="K15" s="700" t="s">
        <v>569</v>
      </c>
    </row>
    <row r="16" spans="1:11">
      <c r="B16" s="1" t="s">
        <v>525</v>
      </c>
      <c r="K16" s="700" t="s">
        <v>570</v>
      </c>
    </row>
    <row r="17" spans="2:11">
      <c r="B17" s="1" t="s">
        <v>529</v>
      </c>
      <c r="K17" s="700" t="s">
        <v>571</v>
      </c>
    </row>
    <row r="18" spans="2:11">
      <c r="B18" s="708" t="s">
        <v>301</v>
      </c>
      <c r="K18" s="700" t="s">
        <v>539</v>
      </c>
    </row>
    <row r="19" spans="2:11">
      <c r="B19" s="1" t="s">
        <v>572</v>
      </c>
      <c r="K19" s="700" t="s">
        <v>573</v>
      </c>
    </row>
    <row r="20" spans="2:11">
      <c r="B20" s="1" t="s">
        <v>571</v>
      </c>
      <c r="K20" s="700" t="s">
        <v>574</v>
      </c>
    </row>
    <row r="21" spans="2:11">
      <c r="B21" s="1" t="s">
        <v>575</v>
      </c>
      <c r="K21" s="700"/>
    </row>
    <row r="22" spans="2:11">
      <c r="B22" s="1" t="s">
        <v>576</v>
      </c>
      <c r="K22" s="700"/>
    </row>
    <row r="23" spans="2:11">
      <c r="B23" s="1" t="s">
        <v>577</v>
      </c>
      <c r="K23" s="700"/>
    </row>
    <row r="24" spans="2:11">
      <c r="B24" s="1" t="s">
        <v>277</v>
      </c>
      <c r="K24" s="700"/>
    </row>
    <row r="25" spans="2:11">
      <c r="B25" s="1" t="s">
        <v>578</v>
      </c>
      <c r="K25" s="700"/>
    </row>
    <row r="26" spans="2:11">
      <c r="B26" s="1"/>
      <c r="K26" s="700"/>
    </row>
    <row r="27" spans="2:11">
      <c r="B27" s="187" t="s">
        <v>579</v>
      </c>
      <c r="K27" s="700"/>
    </row>
    <row r="28" spans="2:11">
      <c r="B28" s="666" t="s">
        <v>580</v>
      </c>
      <c r="K28" s="700"/>
    </row>
    <row r="29" spans="2:11">
      <c r="B29" s="666" t="s">
        <v>549</v>
      </c>
      <c r="K29" s="700"/>
    </row>
    <row r="30" spans="2:11">
      <c r="B30" s="1" t="s">
        <v>545</v>
      </c>
      <c r="K30" s="700"/>
    </row>
    <row r="31" spans="2:11">
      <c r="B31" s="1" t="s">
        <v>546</v>
      </c>
      <c r="K31" s="700"/>
    </row>
    <row r="32" spans="2:11">
      <c r="B32" s="1" t="s">
        <v>581</v>
      </c>
      <c r="K32" s="700"/>
    </row>
    <row r="33" spans="2:11">
      <c r="B33" s="1" t="s">
        <v>582</v>
      </c>
      <c r="K33" s="700"/>
    </row>
    <row r="34" spans="2:11">
      <c r="B34" s="1" t="s">
        <v>583</v>
      </c>
      <c r="K34" s="700"/>
    </row>
    <row r="35" spans="2:11">
      <c r="B35" s="691" t="s">
        <v>584</v>
      </c>
      <c r="K35" s="700"/>
    </row>
    <row r="36" spans="2:11">
      <c r="B36" s="1" t="s">
        <v>578</v>
      </c>
      <c r="K36" s="700"/>
    </row>
    <row r="37" spans="2:11">
      <c r="B37" s="691"/>
      <c r="K37" s="700"/>
    </row>
    <row r="38" spans="2:11">
      <c r="B38" s="1"/>
      <c r="K38" s="700"/>
    </row>
    <row r="39" spans="2:11">
      <c r="B39" s="187" t="s">
        <v>585</v>
      </c>
      <c r="K39" s="700"/>
    </row>
    <row r="40" spans="2:11">
      <c r="B40" s="50"/>
      <c r="K40" s="700"/>
    </row>
    <row r="41" spans="2:11">
      <c r="B41" s="666" t="s">
        <v>534</v>
      </c>
      <c r="K41" s="700"/>
    </row>
    <row r="42" spans="2:11">
      <c r="B42" s="666" t="s">
        <v>536</v>
      </c>
      <c r="K42" s="700"/>
    </row>
    <row r="43" spans="2:11">
      <c r="B43" s="666" t="s">
        <v>537</v>
      </c>
      <c r="K43" s="700"/>
    </row>
    <row r="44" spans="2:11">
      <c r="B44" s="1" t="s">
        <v>539</v>
      </c>
      <c r="K44" s="700" t="s">
        <v>586</v>
      </c>
    </row>
    <row r="45" spans="2:11">
      <c r="B45" s="1" t="s">
        <v>540</v>
      </c>
      <c r="K45" s="700" t="s">
        <v>545</v>
      </c>
    </row>
    <row r="46" spans="2:11" ht="16.2" customHeight="1">
      <c r="B46" s="707" t="s">
        <v>543</v>
      </c>
      <c r="K46" s="700" t="s">
        <v>587</v>
      </c>
    </row>
    <row r="47" spans="2:11">
      <c r="B47" s="1" t="s">
        <v>544</v>
      </c>
      <c r="K47" s="700" t="s">
        <v>588</v>
      </c>
    </row>
    <row r="48" spans="2:11">
      <c r="B48" s="1" t="s">
        <v>589</v>
      </c>
      <c r="K48" s="700"/>
    </row>
    <row r="49" spans="2:11">
      <c r="B49" s="1" t="s">
        <v>545</v>
      </c>
      <c r="K49" s="700" t="s">
        <v>583</v>
      </c>
    </row>
    <row r="50" spans="2:11">
      <c r="B50" s="1" t="s">
        <v>546</v>
      </c>
      <c r="K50" s="700" t="s">
        <v>564</v>
      </c>
    </row>
    <row r="51" spans="2:11">
      <c r="B51" s="1" t="s">
        <v>581</v>
      </c>
      <c r="K51" s="700"/>
    </row>
    <row r="52" spans="2:11">
      <c r="B52" s="1" t="s">
        <v>582</v>
      </c>
      <c r="K52" s="700" t="s">
        <v>590</v>
      </c>
    </row>
    <row r="53" spans="2:11">
      <c r="B53" s="187" t="s">
        <v>591</v>
      </c>
      <c r="K53" s="700"/>
    </row>
    <row r="54" spans="2:11">
      <c r="B54" s="1" t="s">
        <v>583</v>
      </c>
    </row>
    <row r="55" spans="2:11">
      <c r="B55" s="666" t="s">
        <v>592</v>
      </c>
    </row>
    <row r="56" spans="2:11">
      <c r="B56" s="1" t="s">
        <v>593</v>
      </c>
      <c r="J56" s="1"/>
    </row>
    <row r="57" spans="2:11">
      <c r="B57" s="1" t="s">
        <v>583</v>
      </c>
    </row>
    <row r="59" spans="2:11">
      <c r="B59" s="187" t="s">
        <v>594</v>
      </c>
    </row>
    <row r="60" spans="2:11" ht="14.4">
      <c r="B60" s="709" t="s">
        <v>595</v>
      </c>
    </row>
    <row r="61" spans="2:11">
      <c r="B61" s="666" t="s">
        <v>547</v>
      </c>
    </row>
    <row r="62" spans="2:11">
      <c r="B62" s="666" t="s">
        <v>548</v>
      </c>
    </row>
    <row r="63" spans="2:11">
      <c r="B63" s="666" t="s">
        <v>550</v>
      </c>
    </row>
    <row r="64" spans="2:11">
      <c r="B64" s="666" t="s">
        <v>596</v>
      </c>
    </row>
    <row r="65" spans="2:2">
      <c r="B65" s="666" t="s">
        <v>597</v>
      </c>
    </row>
    <row r="66" spans="2:2" ht="14.4">
      <c r="B66" s="709" t="s">
        <v>551</v>
      </c>
    </row>
    <row r="67" spans="2:2">
      <c r="B67" t="s">
        <v>552</v>
      </c>
    </row>
    <row r="68" spans="2:2">
      <c r="B68" t="s">
        <v>553</v>
      </c>
    </row>
    <row r="70" spans="2:2">
      <c r="B70" s="567" t="s">
        <v>598</v>
      </c>
    </row>
    <row r="71" spans="2:2">
      <c r="B71" t="s">
        <v>599</v>
      </c>
    </row>
    <row r="72" spans="2:2">
      <c r="B72" t="s">
        <v>600</v>
      </c>
    </row>
    <row r="73" spans="2:2">
      <c r="B73" t="s">
        <v>601</v>
      </c>
    </row>
    <row r="74" spans="2:2">
      <c r="B74" t="s">
        <v>602</v>
      </c>
    </row>
    <row r="76" spans="2:2">
      <c r="B76" s="567" t="s">
        <v>488</v>
      </c>
    </row>
    <row r="77" spans="2:2">
      <c r="B77" s="235" t="s">
        <v>603</v>
      </c>
    </row>
    <row r="78" spans="2:2">
      <c r="B78" s="235" t="s">
        <v>604</v>
      </c>
    </row>
    <row r="79" spans="2:2">
      <c r="B79" s="235" t="s">
        <v>605</v>
      </c>
    </row>
    <row r="81" spans="2:7">
      <c r="B81" s="710" t="s">
        <v>606</v>
      </c>
    </row>
    <row r="82" spans="2:7">
      <c r="B82" s="710" t="s">
        <v>607</v>
      </c>
    </row>
    <row r="84" spans="2:7">
      <c r="B84" s="567" t="s">
        <v>608</v>
      </c>
    </row>
    <row r="85" spans="2:7">
      <c r="B85" t="s">
        <v>609</v>
      </c>
      <c r="G85" s="661"/>
    </row>
    <row r="86" spans="2:7" ht="15">
      <c r="B86" t="s">
        <v>610</v>
      </c>
      <c r="G86" s="693"/>
    </row>
    <row r="87" spans="2:7">
      <c r="B87" t="s">
        <v>611</v>
      </c>
      <c r="G87" s="661"/>
    </row>
    <row r="88" spans="2:7">
      <c r="G88" s="661"/>
    </row>
    <row r="89" spans="2:7">
      <c r="B89" t="s">
        <v>554</v>
      </c>
      <c r="G89" s="661"/>
    </row>
    <row r="90" spans="2:7">
      <c r="G90" s="661"/>
    </row>
    <row r="91" spans="2:7">
      <c r="B91" s="567" t="s">
        <v>612</v>
      </c>
      <c r="G91" s="661"/>
    </row>
    <row r="92" spans="2:7">
      <c r="B92" t="s">
        <v>613</v>
      </c>
      <c r="G92" s="661"/>
    </row>
    <row r="93" spans="2:7">
      <c r="B93" t="s">
        <v>614</v>
      </c>
      <c r="G93" s="661"/>
    </row>
    <row r="94" spans="2:7">
      <c r="B94" t="s">
        <v>615</v>
      </c>
      <c r="G94" s="661"/>
    </row>
    <row r="95" spans="2:7">
      <c r="G95" s="661"/>
    </row>
    <row r="96" spans="2:7">
      <c r="G96" s="661"/>
    </row>
    <row r="97" spans="2:7">
      <c r="B97" s="696" t="s">
        <v>616</v>
      </c>
      <c r="G97" s="691"/>
    </row>
    <row r="98" spans="2:7">
      <c r="B98" s="696" t="s">
        <v>617</v>
      </c>
      <c r="G98" s="691"/>
    </row>
    <row r="99" spans="2:7">
      <c r="B99" s="696" t="s">
        <v>618</v>
      </c>
      <c r="D99" s="691"/>
      <c r="G99" s="691"/>
    </row>
    <row r="100" spans="2:7">
      <c r="B100" s="696" t="s">
        <v>619</v>
      </c>
      <c r="D100" s="691"/>
      <c r="G100" s="691"/>
    </row>
    <row r="101" spans="2:7">
      <c r="B101" s="696" t="s">
        <v>620</v>
      </c>
      <c r="D101" s="691"/>
      <c r="G101" s="691"/>
    </row>
    <row r="102" spans="2:7">
      <c r="B102" s="696" t="s">
        <v>621</v>
      </c>
      <c r="D102" s="691"/>
      <c r="G102" s="691"/>
    </row>
    <row r="103" spans="2:7">
      <c r="D103" s="691"/>
      <c r="G103" s="691"/>
    </row>
    <row r="104" spans="2:7">
      <c r="D104" s="691"/>
      <c r="G104" s="691"/>
    </row>
    <row r="105" spans="2:7">
      <c r="D105" s="691"/>
      <c r="G105" s="691"/>
    </row>
    <row r="106" spans="2:7">
      <c r="D106" s="691"/>
      <c r="G106" s="691"/>
    </row>
    <row r="107" spans="2:7">
      <c r="D107" s="691"/>
      <c r="G107" s="691"/>
    </row>
    <row r="108" spans="2:7">
      <c r="D108" s="691"/>
      <c r="G108" s="691"/>
    </row>
    <row r="109" spans="2:7">
      <c r="D109" s="691"/>
      <c r="G109" s="691"/>
    </row>
    <row r="110" spans="2:7">
      <c r="D110" s="691"/>
      <c r="G110" s="691"/>
    </row>
    <row r="111" spans="2:7">
      <c r="D111" s="691"/>
      <c r="G111" s="691"/>
    </row>
    <row r="112" spans="2:7">
      <c r="D112" s="691"/>
      <c r="G112" s="691"/>
    </row>
    <row r="113" spans="2:7">
      <c r="D113" s="691"/>
      <c r="G113" s="691"/>
    </row>
    <row r="114" spans="2:7">
      <c r="D114" s="691"/>
      <c r="G114" s="691"/>
    </row>
    <row r="115" spans="2:7">
      <c r="D115" s="691"/>
      <c r="G115" s="691"/>
    </row>
    <row r="116" spans="2:7">
      <c r="D116" s="691"/>
      <c r="G116" s="691"/>
    </row>
    <row r="117" spans="2:7">
      <c r="D117" s="691"/>
      <c r="G117" s="691"/>
    </row>
    <row r="118" spans="2:7">
      <c r="D118" s="691"/>
      <c r="G118" s="691"/>
    </row>
    <row r="119" spans="2:7">
      <c r="D119" s="691"/>
      <c r="G119" s="691"/>
    </row>
    <row r="120" spans="2:7">
      <c r="B120" s="704" t="s">
        <v>560</v>
      </c>
      <c r="D120" s="691"/>
      <c r="G120" s="691"/>
    </row>
    <row r="121" spans="2:7">
      <c r="B121" s="700"/>
      <c r="D121" s="691"/>
      <c r="G121" s="691"/>
    </row>
    <row r="122" spans="2:7">
      <c r="B122" s="704" t="s">
        <v>622</v>
      </c>
      <c r="D122" s="691"/>
      <c r="G122" s="691"/>
    </row>
    <row r="123" spans="2:7">
      <c r="B123" s="700"/>
      <c r="D123" s="691"/>
      <c r="G123" s="691"/>
    </row>
    <row r="124" spans="2:7">
      <c r="D124" s="691"/>
      <c r="G124" s="691"/>
    </row>
    <row r="125" spans="2:7">
      <c r="D125" s="691"/>
      <c r="G125" s="691"/>
    </row>
    <row r="126" spans="2:7">
      <c r="D126" s="691"/>
      <c r="G126" s="691"/>
    </row>
    <row r="127" spans="2:7">
      <c r="B127" s="696" t="s">
        <v>623</v>
      </c>
      <c r="D127" s="691" t="s">
        <v>624</v>
      </c>
      <c r="G127" s="691"/>
    </row>
    <row r="128" spans="2:7">
      <c r="B128" s="696" t="s">
        <v>625</v>
      </c>
      <c r="D128" s="691" t="s">
        <v>626</v>
      </c>
      <c r="G128" s="691"/>
    </row>
    <row r="129" spans="2:7">
      <c r="B129" s="696" t="s">
        <v>627</v>
      </c>
      <c r="D129" s="691" t="s">
        <v>628</v>
      </c>
      <c r="G129" s="691"/>
    </row>
    <row r="130" spans="2:7">
      <c r="B130" s="696" t="s">
        <v>629</v>
      </c>
      <c r="G130" s="691"/>
    </row>
    <row r="131" spans="2:7">
      <c r="B131" s="696" t="s">
        <v>630</v>
      </c>
      <c r="D131" s="691" t="s">
        <v>631</v>
      </c>
      <c r="G131" s="691"/>
    </row>
    <row r="132" spans="2:7">
      <c r="B132" s="696" t="s">
        <v>632</v>
      </c>
      <c r="D132" s="691" t="s">
        <v>633</v>
      </c>
      <c r="G132" s="691"/>
    </row>
    <row r="133" spans="2:7">
      <c r="B133" s="696" t="s">
        <v>634</v>
      </c>
      <c r="D133" s="691" t="s">
        <v>635</v>
      </c>
      <c r="G133" s="691"/>
    </row>
    <row r="134" spans="2:7">
      <c r="B134" s="696" t="s">
        <v>636</v>
      </c>
      <c r="D134" s="691" t="s">
        <v>637</v>
      </c>
      <c r="G134" s="691"/>
    </row>
    <row r="135" spans="2:7">
      <c r="B135" s="696" t="s">
        <v>638</v>
      </c>
      <c r="D135" s="691" t="s">
        <v>639</v>
      </c>
      <c r="G135" s="691"/>
    </row>
    <row r="136" spans="2:7">
      <c r="B136" s="696" t="s">
        <v>640</v>
      </c>
      <c r="D136" s="691" t="s">
        <v>641</v>
      </c>
      <c r="G136" s="691"/>
    </row>
    <row r="137" spans="2:7">
      <c r="B137" s="696" t="s">
        <v>642</v>
      </c>
      <c r="D137" s="691" t="s">
        <v>643</v>
      </c>
      <c r="G137" s="691"/>
    </row>
    <row r="138" spans="2:7">
      <c r="B138" s="696" t="s">
        <v>644</v>
      </c>
      <c r="D138" s="691" t="s">
        <v>597</v>
      </c>
      <c r="G138" s="691"/>
    </row>
    <row r="139" spans="2:7">
      <c r="B139" s="696" t="s">
        <v>645</v>
      </c>
      <c r="D139" s="691" t="s">
        <v>646</v>
      </c>
      <c r="G139" s="691"/>
    </row>
    <row r="140" spans="2:7">
      <c r="B140" s="696" t="s">
        <v>647</v>
      </c>
      <c r="D140" s="691" t="s">
        <v>648</v>
      </c>
      <c r="G140" s="691"/>
    </row>
    <row r="141" spans="2:7">
      <c r="B141" s="696" t="s">
        <v>616</v>
      </c>
      <c r="D141" s="691" t="s">
        <v>649</v>
      </c>
      <c r="G141" s="691"/>
    </row>
    <row r="142" spans="2:7">
      <c r="B142" s="696" t="s">
        <v>617</v>
      </c>
      <c r="D142" s="691" t="s">
        <v>650</v>
      </c>
      <c r="G142" s="691"/>
    </row>
    <row r="143" spans="2:7">
      <c r="B143" s="696" t="s">
        <v>618</v>
      </c>
      <c r="D143" s="691" t="s">
        <v>651</v>
      </c>
      <c r="G143" s="691"/>
    </row>
    <row r="144" spans="2:7">
      <c r="B144" s="696" t="s">
        <v>619</v>
      </c>
      <c r="D144" s="695" t="s">
        <v>652</v>
      </c>
      <c r="G144" s="691"/>
    </row>
    <row r="145" spans="2:7">
      <c r="B145" s="696" t="s">
        <v>620</v>
      </c>
      <c r="D145" s="691" t="s">
        <v>653</v>
      </c>
      <c r="G145" s="691"/>
    </row>
    <row r="146" spans="2:7">
      <c r="B146" s="696" t="s">
        <v>621</v>
      </c>
      <c r="D146" s="691" t="s">
        <v>654</v>
      </c>
      <c r="G146" s="691"/>
    </row>
    <row r="147" spans="2:7">
      <c r="B147" s="696" t="s">
        <v>655</v>
      </c>
      <c r="D147" s="691" t="s">
        <v>656</v>
      </c>
      <c r="G147" s="691"/>
    </row>
    <row r="148" spans="2:7">
      <c r="B148" s="696" t="s">
        <v>657</v>
      </c>
      <c r="D148" s="691" t="s">
        <v>658</v>
      </c>
      <c r="G148" s="691"/>
    </row>
    <row r="149" spans="2:7">
      <c r="B149" s="696" t="s">
        <v>659</v>
      </c>
      <c r="D149" s="691" t="s">
        <v>660</v>
      </c>
      <c r="G149" s="691"/>
    </row>
    <row r="150" spans="2:7">
      <c r="B150" s="696" t="s">
        <v>661</v>
      </c>
      <c r="D150" s="691" t="s">
        <v>662</v>
      </c>
      <c r="G150" s="691"/>
    </row>
    <row r="151" spans="2:7">
      <c r="B151" s="696" t="s">
        <v>663</v>
      </c>
      <c r="D151" s="691" t="s">
        <v>664</v>
      </c>
      <c r="G151" s="691"/>
    </row>
    <row r="152" spans="2:7">
      <c r="B152" s="696" t="s">
        <v>665</v>
      </c>
      <c r="D152" s="691" t="s">
        <v>666</v>
      </c>
      <c r="G152" s="691"/>
    </row>
    <row r="153" spans="2:7">
      <c r="B153" s="696" t="s">
        <v>667</v>
      </c>
      <c r="D153" s="691" t="s">
        <v>668</v>
      </c>
      <c r="G153" s="691"/>
    </row>
    <row r="154" spans="2:7">
      <c r="B154" s="696" t="s">
        <v>669</v>
      </c>
      <c r="D154" s="691" t="s">
        <v>670</v>
      </c>
      <c r="G154" s="691"/>
    </row>
    <row r="155" spans="2:7">
      <c r="B155" s="696" t="s">
        <v>671</v>
      </c>
      <c r="D155" s="691" t="s">
        <v>672</v>
      </c>
      <c r="G155" s="691"/>
    </row>
    <row r="156" spans="2:7">
      <c r="B156" s="696" t="s">
        <v>673</v>
      </c>
      <c r="D156" s="691" t="s">
        <v>674</v>
      </c>
      <c r="G156" s="691"/>
    </row>
    <row r="157" spans="2:7">
      <c r="B157" s="696" t="s">
        <v>675</v>
      </c>
      <c r="D157" s="691" t="s">
        <v>676</v>
      </c>
      <c r="G157" s="691"/>
    </row>
    <row r="158" spans="2:7">
      <c r="B158" s="696" t="s">
        <v>677</v>
      </c>
      <c r="D158" s="691" t="s">
        <v>678</v>
      </c>
      <c r="G158" s="691"/>
    </row>
    <row r="159" spans="2:7">
      <c r="B159" s="696" t="s">
        <v>679</v>
      </c>
      <c r="D159" s="695" t="s">
        <v>680</v>
      </c>
      <c r="G159" s="691"/>
    </row>
    <row r="160" spans="2:7">
      <c r="B160" s="696" t="s">
        <v>681</v>
      </c>
      <c r="D160" s="691" t="s">
        <v>682</v>
      </c>
      <c r="G160" s="691"/>
    </row>
    <row r="161" spans="2:7">
      <c r="B161" s="696" t="s">
        <v>683</v>
      </c>
      <c r="D161" s="697" t="s">
        <v>684</v>
      </c>
      <c r="G161" s="658"/>
    </row>
    <row r="162" spans="2:7" ht="17.399999999999999">
      <c r="B162" s="696" t="s">
        <v>685</v>
      </c>
      <c r="D162" s="691" t="s">
        <v>686</v>
      </c>
      <c r="G162" s="690"/>
    </row>
    <row r="163" spans="2:7">
      <c r="D163" s="691" t="s">
        <v>687</v>
      </c>
      <c r="G163" s="658"/>
    </row>
    <row r="164" spans="2:7">
      <c r="D164" s="691" t="s">
        <v>688</v>
      </c>
      <c r="G164" s="658"/>
    </row>
    <row r="165" spans="2:7">
      <c r="D165" s="691" t="s">
        <v>689</v>
      </c>
    </row>
    <row r="166" spans="2:7">
      <c r="D166" s="691" t="s">
        <v>690</v>
      </c>
    </row>
    <row r="167" spans="2:7">
      <c r="D167" s="691" t="s">
        <v>691</v>
      </c>
    </row>
    <row r="168" spans="2:7">
      <c r="D168" s="691" t="s">
        <v>692</v>
      </c>
    </row>
    <row r="169" spans="2:7">
      <c r="B169" s="1" t="s">
        <v>693</v>
      </c>
      <c r="D169" s="691" t="s">
        <v>694</v>
      </c>
    </row>
    <row r="170" spans="2:7">
      <c r="B170" s="1" t="s">
        <v>695</v>
      </c>
      <c r="D170" s="691" t="s">
        <v>696</v>
      </c>
    </row>
    <row r="171" spans="2:7">
      <c r="B171" s="1" t="s">
        <v>697</v>
      </c>
      <c r="D171" s="691" t="s">
        <v>698</v>
      </c>
    </row>
    <row r="172" spans="2:7">
      <c r="B172" s="1" t="s">
        <v>699</v>
      </c>
      <c r="D172" s="691" t="s">
        <v>700</v>
      </c>
    </row>
    <row r="173" spans="2:7">
      <c r="B173" s="703" t="s">
        <v>701</v>
      </c>
      <c r="D173" s="691" t="s">
        <v>702</v>
      </c>
    </row>
    <row r="174" spans="2:7">
      <c r="B174" s="703" t="s">
        <v>703</v>
      </c>
      <c r="D174" s="691" t="s">
        <v>704</v>
      </c>
    </row>
    <row r="175" spans="2:7">
      <c r="B175" s="703" t="s">
        <v>705</v>
      </c>
      <c r="D175" s="695" t="s">
        <v>706</v>
      </c>
    </row>
    <row r="176" spans="2:7">
      <c r="B176" s="1" t="s">
        <v>707</v>
      </c>
      <c r="D176" s="691" t="s">
        <v>708</v>
      </c>
    </row>
    <row r="177" spans="2:4">
      <c r="B177" s="1" t="s">
        <v>709</v>
      </c>
      <c r="D177" s="691" t="s">
        <v>710</v>
      </c>
    </row>
    <row r="178" spans="2:4">
      <c r="B178" s="1" t="s">
        <v>711</v>
      </c>
      <c r="D178" s="694" t="s">
        <v>712</v>
      </c>
    </row>
    <row r="179" spans="2:4">
      <c r="B179" s="702" t="s">
        <v>713</v>
      </c>
      <c r="D179" s="692" t="s">
        <v>714</v>
      </c>
    </row>
    <row r="180" spans="2:4">
      <c r="B180" s="702" t="s">
        <v>715</v>
      </c>
      <c r="D180" s="692" t="s">
        <v>716</v>
      </c>
    </row>
    <row r="181" spans="2:4">
      <c r="B181" s="702" t="s">
        <v>717</v>
      </c>
      <c r="D181" s="692" t="s">
        <v>718</v>
      </c>
    </row>
    <row r="182" spans="2:4">
      <c r="B182" s="702" t="s">
        <v>719</v>
      </c>
      <c r="D182" s="692" t="s">
        <v>720</v>
      </c>
    </row>
    <row r="183" spans="2:4">
      <c r="B183" s="1" t="s">
        <v>721</v>
      </c>
      <c r="D183" s="692" t="s">
        <v>722</v>
      </c>
    </row>
    <row r="184" spans="2:4">
      <c r="B184" s="1" t="s">
        <v>723</v>
      </c>
      <c r="D184" s="692" t="s">
        <v>724</v>
      </c>
    </row>
    <row r="185" spans="2:4">
      <c r="B185" s="1" t="s">
        <v>725</v>
      </c>
      <c r="D185" s="692" t="s">
        <v>726</v>
      </c>
    </row>
    <row r="186" spans="2:4">
      <c r="B186" s="1" t="s">
        <v>727</v>
      </c>
      <c r="D186" s="692" t="s">
        <v>728</v>
      </c>
    </row>
    <row r="187" spans="2:4">
      <c r="B187" s="1" t="s">
        <v>729</v>
      </c>
      <c r="D187" s="692" t="s">
        <v>730</v>
      </c>
    </row>
    <row r="188" spans="2:4">
      <c r="B188" s="698" t="s">
        <v>731</v>
      </c>
      <c r="D188" s="692" t="s">
        <v>732</v>
      </c>
    </row>
    <row r="189" spans="2:4">
      <c r="B189" s="698" t="s">
        <v>733</v>
      </c>
      <c r="D189" s="692" t="s">
        <v>734</v>
      </c>
    </row>
    <row r="190" spans="2:4">
      <c r="B190" s="698" t="s">
        <v>735</v>
      </c>
      <c r="D190" s="692" t="s">
        <v>736</v>
      </c>
    </row>
    <row r="191" spans="2:4">
      <c r="B191" s="698" t="s">
        <v>737</v>
      </c>
      <c r="D191" s="691" t="s">
        <v>738</v>
      </c>
    </row>
    <row r="192" spans="2:4">
      <c r="B192" s="698" t="s">
        <v>739</v>
      </c>
    </row>
    <row r="193" spans="2:2">
      <c r="B193" s="698" t="s">
        <v>740</v>
      </c>
    </row>
    <row r="194" spans="2:2">
      <c r="B194" s="698" t="s">
        <v>741</v>
      </c>
    </row>
    <row r="195" spans="2:2">
      <c r="B195" s="698" t="s">
        <v>742</v>
      </c>
    </row>
    <row r="196" spans="2:2">
      <c r="B196" s="698" t="s">
        <v>743</v>
      </c>
    </row>
    <row r="197" spans="2:2">
      <c r="B197" s="698" t="s">
        <v>744</v>
      </c>
    </row>
    <row r="198" spans="2:2">
      <c r="B198" s="698" t="s">
        <v>745</v>
      </c>
    </row>
    <row r="199" spans="2:2">
      <c r="B199" s="698" t="s">
        <v>746</v>
      </c>
    </row>
    <row r="200" spans="2:2">
      <c r="B200" s="1" t="s">
        <v>747</v>
      </c>
    </row>
    <row r="202" spans="2:2">
      <c r="B202" s="1"/>
    </row>
    <row r="203" spans="2:2">
      <c r="B203" s="1" t="s">
        <v>748</v>
      </c>
    </row>
    <row r="204" spans="2:2">
      <c r="B204" s="1" t="s">
        <v>749</v>
      </c>
    </row>
    <row r="205" spans="2:2">
      <c r="B205" s="1" t="s">
        <v>750</v>
      </c>
    </row>
    <row r="206" spans="2:2">
      <c r="B206" s="1" t="s">
        <v>751</v>
      </c>
    </row>
    <row r="207" spans="2:2">
      <c r="B207" s="1" t="s">
        <v>752</v>
      </c>
    </row>
    <row r="208" spans="2:2">
      <c r="B208" s="1" t="s">
        <v>753</v>
      </c>
    </row>
    <row r="209" spans="2:4">
      <c r="B209" s="1" t="s">
        <v>754</v>
      </c>
    </row>
    <row r="210" spans="2:4">
      <c r="B210" s="1" t="s">
        <v>755</v>
      </c>
    </row>
    <row r="211" spans="2:4">
      <c r="B211" s="1" t="s">
        <v>756</v>
      </c>
    </row>
    <row r="212" spans="2:4">
      <c r="B212" s="1" t="s">
        <v>757</v>
      </c>
    </row>
    <row r="213" spans="2:4">
      <c r="B213" s="1" t="s">
        <v>758</v>
      </c>
    </row>
    <row r="214" spans="2:4">
      <c r="B214" s="1"/>
    </row>
    <row r="215" spans="2:4">
      <c r="B215" s="1" t="s">
        <v>759</v>
      </c>
    </row>
    <row r="216" spans="2:4">
      <c r="B216" s="705" t="s">
        <v>760</v>
      </c>
      <c r="C216" s="701"/>
      <c r="D216" s="701"/>
    </row>
    <row r="217" spans="2:4">
      <c r="B217" s="705" t="s">
        <v>761</v>
      </c>
      <c r="C217" s="701"/>
      <c r="D217" s="701"/>
    </row>
    <row r="218" spans="2:4">
      <c r="B218" s="705" t="s">
        <v>762</v>
      </c>
      <c r="C218" s="701"/>
      <c r="D218" s="701"/>
    </row>
    <row r="219" spans="2:4">
      <c r="B219" s="705" t="s">
        <v>763</v>
      </c>
      <c r="C219" s="701"/>
      <c r="D219" s="701"/>
    </row>
    <row r="220" spans="2:4">
      <c r="B220" s="1" t="s">
        <v>764</v>
      </c>
    </row>
    <row r="221" spans="2:4">
      <c r="B221" s="1" t="s">
        <v>765</v>
      </c>
    </row>
    <row r="222" spans="2:4">
      <c r="B222" s="1" t="s">
        <v>766</v>
      </c>
    </row>
    <row r="223" spans="2:4">
      <c r="B223" s="1" t="s">
        <v>767</v>
      </c>
    </row>
    <row r="224" spans="2:4">
      <c r="B224" s="706" t="s">
        <v>768</v>
      </c>
      <c r="C224" s="699"/>
      <c r="D224" s="699"/>
    </row>
    <row r="225" spans="2:4">
      <c r="B225" s="706" t="s">
        <v>769</v>
      </c>
      <c r="C225" s="699"/>
      <c r="D225" s="699"/>
    </row>
    <row r="226" spans="2:4">
      <c r="B226" s="706" t="s">
        <v>770</v>
      </c>
      <c r="C226" s="699"/>
      <c r="D226" s="699"/>
    </row>
    <row r="227" spans="2:4">
      <c r="B227" s="706" t="s">
        <v>771</v>
      </c>
      <c r="C227" s="699"/>
      <c r="D227" s="699"/>
    </row>
    <row r="228" spans="2:4">
      <c r="B228" s="1" t="s">
        <v>772</v>
      </c>
    </row>
    <row r="229" spans="2:4">
      <c r="B229" s="1" t="s">
        <v>773</v>
      </c>
    </row>
    <row r="230" spans="2:4">
      <c r="B230" s="1" t="s">
        <v>774</v>
      </c>
    </row>
    <row r="231" spans="2:4">
      <c r="D231" t="s">
        <v>775</v>
      </c>
    </row>
  </sheetData>
  <pageMargins left="0.7" right="0.7" top="0.75" bottom="0.75" header="0.3" footer="0.3"/>
  <pageSetup paperSize="287" orientation="portrait" horizontalDpi="203" verticalDpi="20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47924-97B9-48AE-936B-DEB60DA41AEE}">
  <sheetPr codeName="Sheet23">
    <tabColor rgb="FFFFFF00"/>
  </sheetPr>
  <dimension ref="A1:U44"/>
  <sheetViews>
    <sheetView view="pageBreakPreview" topLeftCell="B1" zoomScaleNormal="100" zoomScaleSheetLayoutView="100" workbookViewId="0">
      <selection activeCell="B11" sqref="B11"/>
    </sheetView>
  </sheetViews>
  <sheetFormatPr defaultRowHeight="22.95" customHeight="1"/>
  <cols>
    <col min="1" max="1" width="4.19921875" hidden="1" customWidth="1"/>
    <col min="2" max="2" width="23.5" customWidth="1"/>
    <col min="3" max="3" width="17.19921875" customWidth="1"/>
    <col min="4" max="4" width="15.8984375" customWidth="1"/>
    <col min="5" max="5" width="16.69921875" customWidth="1"/>
    <col min="6" max="6" width="16.09765625" customWidth="1"/>
    <col min="200" max="201" width="32.09765625" customWidth="1"/>
    <col min="202" max="202" width="23.09765625" customWidth="1"/>
    <col min="207" max="207" width="2.69921875" customWidth="1"/>
    <col min="208" max="208" width="35.69921875" customWidth="1"/>
    <col min="209" max="209" width="5.09765625" customWidth="1"/>
    <col min="210" max="210" width="32.09765625" customWidth="1"/>
    <col min="214" max="214" width="40.19921875" customWidth="1"/>
    <col min="222" max="222" width="79.69921875" customWidth="1"/>
    <col min="456" max="457" width="32.09765625" customWidth="1"/>
    <col min="458" max="458" width="23.09765625" customWidth="1"/>
    <col min="463" max="463" width="2.69921875" customWidth="1"/>
    <col min="464" max="464" width="35.69921875" customWidth="1"/>
    <col min="465" max="465" width="5.09765625" customWidth="1"/>
    <col min="466" max="466" width="32.09765625" customWidth="1"/>
    <col min="470" max="470" width="40.19921875" customWidth="1"/>
    <col min="478" max="478" width="79.69921875" customWidth="1"/>
    <col min="712" max="713" width="32.09765625" customWidth="1"/>
    <col min="714" max="714" width="23.09765625" customWidth="1"/>
    <col min="719" max="719" width="2.69921875" customWidth="1"/>
    <col min="720" max="720" width="35.69921875" customWidth="1"/>
    <col min="721" max="721" width="5.09765625" customWidth="1"/>
    <col min="722" max="722" width="32.09765625" customWidth="1"/>
    <col min="726" max="726" width="40.19921875" customWidth="1"/>
    <col min="734" max="734" width="79.69921875" customWidth="1"/>
    <col min="968" max="969" width="32.09765625" customWidth="1"/>
    <col min="970" max="970" width="23.09765625" customWidth="1"/>
    <col min="975" max="975" width="2.69921875" customWidth="1"/>
    <col min="976" max="976" width="35.69921875" customWidth="1"/>
    <col min="977" max="977" width="5.09765625" customWidth="1"/>
    <col min="978" max="978" width="32.09765625" customWidth="1"/>
    <col min="982" max="982" width="40.19921875" customWidth="1"/>
    <col min="990" max="990" width="79.69921875" customWidth="1"/>
    <col min="1224" max="1225" width="32.09765625" customWidth="1"/>
    <col min="1226" max="1226" width="23.09765625" customWidth="1"/>
    <col min="1231" max="1231" width="2.69921875" customWidth="1"/>
    <col min="1232" max="1232" width="35.69921875" customWidth="1"/>
    <col min="1233" max="1233" width="5.09765625" customWidth="1"/>
    <col min="1234" max="1234" width="32.09765625" customWidth="1"/>
    <col min="1238" max="1238" width="40.19921875" customWidth="1"/>
    <col min="1246" max="1246" width="79.69921875" customWidth="1"/>
    <col min="1480" max="1481" width="32.09765625" customWidth="1"/>
    <col min="1482" max="1482" width="23.09765625" customWidth="1"/>
    <col min="1487" max="1487" width="2.69921875" customWidth="1"/>
    <col min="1488" max="1488" width="35.69921875" customWidth="1"/>
    <col min="1489" max="1489" width="5.09765625" customWidth="1"/>
    <col min="1490" max="1490" width="32.09765625" customWidth="1"/>
    <col min="1494" max="1494" width="40.19921875" customWidth="1"/>
    <col min="1502" max="1502" width="79.69921875" customWidth="1"/>
    <col min="1736" max="1737" width="32.09765625" customWidth="1"/>
    <col min="1738" max="1738" width="23.09765625" customWidth="1"/>
    <col min="1743" max="1743" width="2.69921875" customWidth="1"/>
    <col min="1744" max="1744" width="35.69921875" customWidth="1"/>
    <col min="1745" max="1745" width="5.09765625" customWidth="1"/>
    <col min="1746" max="1746" width="32.09765625" customWidth="1"/>
    <col min="1750" max="1750" width="40.19921875" customWidth="1"/>
    <col min="1758" max="1758" width="79.69921875" customWidth="1"/>
    <col min="1992" max="1993" width="32.09765625" customWidth="1"/>
    <col min="1994" max="1994" width="23.09765625" customWidth="1"/>
    <col min="1999" max="1999" width="2.69921875" customWidth="1"/>
    <col min="2000" max="2000" width="35.69921875" customWidth="1"/>
    <col min="2001" max="2001" width="5.09765625" customWidth="1"/>
    <col min="2002" max="2002" width="32.09765625" customWidth="1"/>
    <col min="2006" max="2006" width="40.19921875" customWidth="1"/>
    <col min="2014" max="2014" width="79.69921875" customWidth="1"/>
    <col min="2248" max="2249" width="32.09765625" customWidth="1"/>
    <col min="2250" max="2250" width="23.09765625" customWidth="1"/>
    <col min="2255" max="2255" width="2.69921875" customWidth="1"/>
    <col min="2256" max="2256" width="35.69921875" customWidth="1"/>
    <col min="2257" max="2257" width="5.09765625" customWidth="1"/>
    <col min="2258" max="2258" width="32.09765625" customWidth="1"/>
    <col min="2262" max="2262" width="40.19921875" customWidth="1"/>
    <col min="2270" max="2270" width="79.69921875" customWidth="1"/>
    <col min="2504" max="2505" width="32.09765625" customWidth="1"/>
    <col min="2506" max="2506" width="23.09765625" customWidth="1"/>
    <col min="2511" max="2511" width="2.69921875" customWidth="1"/>
    <col min="2512" max="2512" width="35.69921875" customWidth="1"/>
    <col min="2513" max="2513" width="5.09765625" customWidth="1"/>
    <col min="2514" max="2514" width="32.09765625" customWidth="1"/>
    <col min="2518" max="2518" width="40.19921875" customWidth="1"/>
    <col min="2526" max="2526" width="79.69921875" customWidth="1"/>
    <col min="2760" max="2761" width="32.09765625" customWidth="1"/>
    <col min="2762" max="2762" width="23.09765625" customWidth="1"/>
    <col min="2767" max="2767" width="2.69921875" customWidth="1"/>
    <col min="2768" max="2768" width="35.69921875" customWidth="1"/>
    <col min="2769" max="2769" width="5.09765625" customWidth="1"/>
    <col min="2770" max="2770" width="32.09765625" customWidth="1"/>
    <col min="2774" max="2774" width="40.19921875" customWidth="1"/>
    <col min="2782" max="2782" width="79.69921875" customWidth="1"/>
    <col min="3016" max="3017" width="32.09765625" customWidth="1"/>
    <col min="3018" max="3018" width="23.09765625" customWidth="1"/>
    <col min="3023" max="3023" width="2.69921875" customWidth="1"/>
    <col min="3024" max="3024" width="35.69921875" customWidth="1"/>
    <col min="3025" max="3025" width="5.09765625" customWidth="1"/>
    <col min="3026" max="3026" width="32.09765625" customWidth="1"/>
    <col min="3030" max="3030" width="40.19921875" customWidth="1"/>
    <col min="3038" max="3038" width="79.69921875" customWidth="1"/>
    <col min="3272" max="3273" width="32.09765625" customWidth="1"/>
    <col min="3274" max="3274" width="23.09765625" customWidth="1"/>
    <col min="3279" max="3279" width="2.69921875" customWidth="1"/>
    <col min="3280" max="3280" width="35.69921875" customWidth="1"/>
    <col min="3281" max="3281" width="5.09765625" customWidth="1"/>
    <col min="3282" max="3282" width="32.09765625" customWidth="1"/>
    <col min="3286" max="3286" width="40.19921875" customWidth="1"/>
    <col min="3294" max="3294" width="79.69921875" customWidth="1"/>
    <col min="3528" max="3529" width="32.09765625" customWidth="1"/>
    <col min="3530" max="3530" width="23.09765625" customWidth="1"/>
    <col min="3535" max="3535" width="2.69921875" customWidth="1"/>
    <col min="3536" max="3536" width="35.69921875" customWidth="1"/>
    <col min="3537" max="3537" width="5.09765625" customWidth="1"/>
    <col min="3538" max="3538" width="32.09765625" customWidth="1"/>
    <col min="3542" max="3542" width="40.19921875" customWidth="1"/>
    <col min="3550" max="3550" width="79.69921875" customWidth="1"/>
    <col min="3784" max="3785" width="32.09765625" customWidth="1"/>
    <col min="3786" max="3786" width="23.09765625" customWidth="1"/>
    <col min="3791" max="3791" width="2.69921875" customWidth="1"/>
    <col min="3792" max="3792" width="35.69921875" customWidth="1"/>
    <col min="3793" max="3793" width="5.09765625" customWidth="1"/>
    <col min="3794" max="3794" width="32.09765625" customWidth="1"/>
    <col min="3798" max="3798" width="40.19921875" customWidth="1"/>
    <col min="3806" max="3806" width="79.69921875" customWidth="1"/>
    <col min="4040" max="4041" width="32.09765625" customWidth="1"/>
    <col min="4042" max="4042" width="23.09765625" customWidth="1"/>
    <col min="4047" max="4047" width="2.69921875" customWidth="1"/>
    <col min="4048" max="4048" width="35.69921875" customWidth="1"/>
    <col min="4049" max="4049" width="5.09765625" customWidth="1"/>
    <col min="4050" max="4050" width="32.09765625" customWidth="1"/>
    <col min="4054" max="4054" width="40.19921875" customWidth="1"/>
    <col min="4062" max="4062" width="79.69921875" customWidth="1"/>
    <col min="4296" max="4297" width="32.09765625" customWidth="1"/>
    <col min="4298" max="4298" width="23.09765625" customWidth="1"/>
    <col min="4303" max="4303" width="2.69921875" customWidth="1"/>
    <col min="4304" max="4304" width="35.69921875" customWidth="1"/>
    <col min="4305" max="4305" width="5.09765625" customWidth="1"/>
    <col min="4306" max="4306" width="32.09765625" customWidth="1"/>
    <col min="4310" max="4310" width="40.19921875" customWidth="1"/>
    <col min="4318" max="4318" width="79.69921875" customWidth="1"/>
    <col min="4552" max="4553" width="32.09765625" customWidth="1"/>
    <col min="4554" max="4554" width="23.09765625" customWidth="1"/>
    <col min="4559" max="4559" width="2.69921875" customWidth="1"/>
    <col min="4560" max="4560" width="35.69921875" customWidth="1"/>
    <col min="4561" max="4561" width="5.09765625" customWidth="1"/>
    <col min="4562" max="4562" width="32.09765625" customWidth="1"/>
    <col min="4566" max="4566" width="40.19921875" customWidth="1"/>
    <col min="4574" max="4574" width="79.69921875" customWidth="1"/>
    <col min="4808" max="4809" width="32.09765625" customWidth="1"/>
    <col min="4810" max="4810" width="23.09765625" customWidth="1"/>
    <col min="4815" max="4815" width="2.69921875" customWidth="1"/>
    <col min="4816" max="4816" width="35.69921875" customWidth="1"/>
    <col min="4817" max="4817" width="5.09765625" customWidth="1"/>
    <col min="4818" max="4818" width="32.09765625" customWidth="1"/>
    <col min="4822" max="4822" width="40.19921875" customWidth="1"/>
    <col min="4830" max="4830" width="79.69921875" customWidth="1"/>
    <col min="5064" max="5065" width="32.09765625" customWidth="1"/>
    <col min="5066" max="5066" width="23.09765625" customWidth="1"/>
    <col min="5071" max="5071" width="2.69921875" customWidth="1"/>
    <col min="5072" max="5072" width="35.69921875" customWidth="1"/>
    <col min="5073" max="5073" width="5.09765625" customWidth="1"/>
    <col min="5074" max="5074" width="32.09765625" customWidth="1"/>
    <col min="5078" max="5078" width="40.19921875" customWidth="1"/>
    <col min="5086" max="5086" width="79.69921875" customWidth="1"/>
    <col min="5320" max="5321" width="32.09765625" customWidth="1"/>
    <col min="5322" max="5322" width="23.09765625" customWidth="1"/>
    <col min="5327" max="5327" width="2.69921875" customWidth="1"/>
    <col min="5328" max="5328" width="35.69921875" customWidth="1"/>
    <col min="5329" max="5329" width="5.09765625" customWidth="1"/>
    <col min="5330" max="5330" width="32.09765625" customWidth="1"/>
    <col min="5334" max="5334" width="40.19921875" customWidth="1"/>
    <col min="5342" max="5342" width="79.69921875" customWidth="1"/>
    <col min="5576" max="5577" width="32.09765625" customWidth="1"/>
    <col min="5578" max="5578" width="23.09765625" customWidth="1"/>
    <col min="5583" max="5583" width="2.69921875" customWidth="1"/>
    <col min="5584" max="5584" width="35.69921875" customWidth="1"/>
    <col min="5585" max="5585" width="5.09765625" customWidth="1"/>
    <col min="5586" max="5586" width="32.09765625" customWidth="1"/>
    <col min="5590" max="5590" width="40.19921875" customWidth="1"/>
    <col min="5598" max="5598" width="79.69921875" customWidth="1"/>
    <col min="5832" max="5833" width="32.09765625" customWidth="1"/>
    <col min="5834" max="5834" width="23.09765625" customWidth="1"/>
    <col min="5839" max="5839" width="2.69921875" customWidth="1"/>
    <col min="5840" max="5840" width="35.69921875" customWidth="1"/>
    <col min="5841" max="5841" width="5.09765625" customWidth="1"/>
    <col min="5842" max="5842" width="32.09765625" customWidth="1"/>
    <col min="5846" max="5846" width="40.19921875" customWidth="1"/>
    <col min="5854" max="5854" width="79.69921875" customWidth="1"/>
    <col min="6088" max="6089" width="32.09765625" customWidth="1"/>
    <col min="6090" max="6090" width="23.09765625" customWidth="1"/>
    <col min="6095" max="6095" width="2.69921875" customWidth="1"/>
    <col min="6096" max="6096" width="35.69921875" customWidth="1"/>
    <col min="6097" max="6097" width="5.09765625" customWidth="1"/>
    <col min="6098" max="6098" width="32.09765625" customWidth="1"/>
    <col min="6102" max="6102" width="40.19921875" customWidth="1"/>
    <col min="6110" max="6110" width="79.69921875" customWidth="1"/>
    <col min="6344" max="6345" width="32.09765625" customWidth="1"/>
    <col min="6346" max="6346" width="23.09765625" customWidth="1"/>
    <col min="6351" max="6351" width="2.69921875" customWidth="1"/>
    <col min="6352" max="6352" width="35.69921875" customWidth="1"/>
    <col min="6353" max="6353" width="5.09765625" customWidth="1"/>
    <col min="6354" max="6354" width="32.09765625" customWidth="1"/>
    <col min="6358" max="6358" width="40.19921875" customWidth="1"/>
    <col min="6366" max="6366" width="79.69921875" customWidth="1"/>
    <col min="6600" max="6601" width="32.09765625" customWidth="1"/>
    <col min="6602" max="6602" width="23.09765625" customWidth="1"/>
    <col min="6607" max="6607" width="2.69921875" customWidth="1"/>
    <col min="6608" max="6608" width="35.69921875" customWidth="1"/>
    <col min="6609" max="6609" width="5.09765625" customWidth="1"/>
    <col min="6610" max="6610" width="32.09765625" customWidth="1"/>
    <col min="6614" max="6614" width="40.19921875" customWidth="1"/>
    <col min="6622" max="6622" width="79.69921875" customWidth="1"/>
    <col min="6856" max="6857" width="32.09765625" customWidth="1"/>
    <col min="6858" max="6858" width="23.09765625" customWidth="1"/>
    <col min="6863" max="6863" width="2.69921875" customWidth="1"/>
    <col min="6864" max="6864" width="35.69921875" customWidth="1"/>
    <col min="6865" max="6865" width="5.09765625" customWidth="1"/>
    <col min="6866" max="6866" width="32.09765625" customWidth="1"/>
    <col min="6870" max="6870" width="40.19921875" customWidth="1"/>
    <col min="6878" max="6878" width="79.69921875" customWidth="1"/>
    <col min="7112" max="7113" width="32.09765625" customWidth="1"/>
    <col min="7114" max="7114" width="23.09765625" customWidth="1"/>
    <col min="7119" max="7119" width="2.69921875" customWidth="1"/>
    <col min="7120" max="7120" width="35.69921875" customWidth="1"/>
    <col min="7121" max="7121" width="5.09765625" customWidth="1"/>
    <col min="7122" max="7122" width="32.09765625" customWidth="1"/>
    <col min="7126" max="7126" width="40.19921875" customWidth="1"/>
    <col min="7134" max="7134" width="79.69921875" customWidth="1"/>
    <col min="7368" max="7369" width="32.09765625" customWidth="1"/>
    <col min="7370" max="7370" width="23.09765625" customWidth="1"/>
    <col min="7375" max="7375" width="2.69921875" customWidth="1"/>
    <col min="7376" max="7376" width="35.69921875" customWidth="1"/>
    <col min="7377" max="7377" width="5.09765625" customWidth="1"/>
    <col min="7378" max="7378" width="32.09765625" customWidth="1"/>
    <col min="7382" max="7382" width="40.19921875" customWidth="1"/>
    <col min="7390" max="7390" width="79.69921875" customWidth="1"/>
    <col min="7624" max="7625" width="32.09765625" customWidth="1"/>
    <col min="7626" max="7626" width="23.09765625" customWidth="1"/>
    <col min="7631" max="7631" width="2.69921875" customWidth="1"/>
    <col min="7632" max="7632" width="35.69921875" customWidth="1"/>
    <col min="7633" max="7633" width="5.09765625" customWidth="1"/>
    <col min="7634" max="7634" width="32.09765625" customWidth="1"/>
    <col min="7638" max="7638" width="40.19921875" customWidth="1"/>
    <col min="7646" max="7646" width="79.69921875" customWidth="1"/>
    <col min="7880" max="7881" width="32.09765625" customWidth="1"/>
    <col min="7882" max="7882" width="23.09765625" customWidth="1"/>
    <col min="7887" max="7887" width="2.69921875" customWidth="1"/>
    <col min="7888" max="7888" width="35.69921875" customWidth="1"/>
    <col min="7889" max="7889" width="5.09765625" customWidth="1"/>
    <col min="7890" max="7890" width="32.09765625" customWidth="1"/>
    <col min="7894" max="7894" width="40.19921875" customWidth="1"/>
    <col min="7902" max="7902" width="79.69921875" customWidth="1"/>
    <col min="8136" max="8137" width="32.09765625" customWidth="1"/>
    <col min="8138" max="8138" width="23.09765625" customWidth="1"/>
    <col min="8143" max="8143" width="2.69921875" customWidth="1"/>
    <col min="8144" max="8144" width="35.69921875" customWidth="1"/>
    <col min="8145" max="8145" width="5.09765625" customWidth="1"/>
    <col min="8146" max="8146" width="32.09765625" customWidth="1"/>
    <col min="8150" max="8150" width="40.19921875" customWidth="1"/>
    <col min="8158" max="8158" width="79.69921875" customWidth="1"/>
    <col min="8392" max="8393" width="32.09765625" customWidth="1"/>
    <col min="8394" max="8394" width="23.09765625" customWidth="1"/>
    <col min="8399" max="8399" width="2.69921875" customWidth="1"/>
    <col min="8400" max="8400" width="35.69921875" customWidth="1"/>
    <col min="8401" max="8401" width="5.09765625" customWidth="1"/>
    <col min="8402" max="8402" width="32.09765625" customWidth="1"/>
    <col min="8406" max="8406" width="40.19921875" customWidth="1"/>
    <col min="8414" max="8414" width="79.69921875" customWidth="1"/>
    <col min="8648" max="8649" width="32.09765625" customWidth="1"/>
    <col min="8650" max="8650" width="23.09765625" customWidth="1"/>
    <col min="8655" max="8655" width="2.69921875" customWidth="1"/>
    <col min="8656" max="8656" width="35.69921875" customWidth="1"/>
    <col min="8657" max="8657" width="5.09765625" customWidth="1"/>
    <col min="8658" max="8658" width="32.09765625" customWidth="1"/>
    <col min="8662" max="8662" width="40.19921875" customWidth="1"/>
    <col min="8670" max="8670" width="79.69921875" customWidth="1"/>
    <col min="8904" max="8905" width="32.09765625" customWidth="1"/>
    <col min="8906" max="8906" width="23.09765625" customWidth="1"/>
    <col min="8911" max="8911" width="2.69921875" customWidth="1"/>
    <col min="8912" max="8912" width="35.69921875" customWidth="1"/>
    <col min="8913" max="8913" width="5.09765625" customWidth="1"/>
    <col min="8914" max="8914" width="32.09765625" customWidth="1"/>
    <col min="8918" max="8918" width="40.19921875" customWidth="1"/>
    <col min="8926" max="8926" width="79.69921875" customWidth="1"/>
    <col min="9160" max="9161" width="32.09765625" customWidth="1"/>
    <col min="9162" max="9162" width="23.09765625" customWidth="1"/>
    <col min="9167" max="9167" width="2.69921875" customWidth="1"/>
    <col min="9168" max="9168" width="35.69921875" customWidth="1"/>
    <col min="9169" max="9169" width="5.09765625" customWidth="1"/>
    <col min="9170" max="9170" width="32.09765625" customWidth="1"/>
    <col min="9174" max="9174" width="40.19921875" customWidth="1"/>
    <col min="9182" max="9182" width="79.69921875" customWidth="1"/>
    <col min="9416" max="9417" width="32.09765625" customWidth="1"/>
    <col min="9418" max="9418" width="23.09765625" customWidth="1"/>
    <col min="9423" max="9423" width="2.69921875" customWidth="1"/>
    <col min="9424" max="9424" width="35.69921875" customWidth="1"/>
    <col min="9425" max="9425" width="5.09765625" customWidth="1"/>
    <col min="9426" max="9426" width="32.09765625" customWidth="1"/>
    <col min="9430" max="9430" width="40.19921875" customWidth="1"/>
    <col min="9438" max="9438" width="79.69921875" customWidth="1"/>
    <col min="9672" max="9673" width="32.09765625" customWidth="1"/>
    <col min="9674" max="9674" width="23.09765625" customWidth="1"/>
    <col min="9679" max="9679" width="2.69921875" customWidth="1"/>
    <col min="9680" max="9680" width="35.69921875" customWidth="1"/>
    <col min="9681" max="9681" width="5.09765625" customWidth="1"/>
    <col min="9682" max="9682" width="32.09765625" customWidth="1"/>
    <col min="9686" max="9686" width="40.19921875" customWidth="1"/>
    <col min="9694" max="9694" width="79.69921875" customWidth="1"/>
    <col min="9928" max="9929" width="32.09765625" customWidth="1"/>
    <col min="9930" max="9930" width="23.09765625" customWidth="1"/>
    <col min="9935" max="9935" width="2.69921875" customWidth="1"/>
    <col min="9936" max="9936" width="35.69921875" customWidth="1"/>
    <col min="9937" max="9937" width="5.09765625" customWidth="1"/>
    <col min="9938" max="9938" width="32.09765625" customWidth="1"/>
    <col min="9942" max="9942" width="40.19921875" customWidth="1"/>
    <col min="9950" max="9950" width="79.69921875" customWidth="1"/>
    <col min="10184" max="10185" width="32.09765625" customWidth="1"/>
    <col min="10186" max="10186" width="23.09765625" customWidth="1"/>
    <col min="10191" max="10191" width="2.69921875" customWidth="1"/>
    <col min="10192" max="10192" width="35.69921875" customWidth="1"/>
    <col min="10193" max="10193" width="5.09765625" customWidth="1"/>
    <col min="10194" max="10194" width="32.09765625" customWidth="1"/>
    <col min="10198" max="10198" width="40.19921875" customWidth="1"/>
    <col min="10206" max="10206" width="79.69921875" customWidth="1"/>
    <col min="10440" max="10441" width="32.09765625" customWidth="1"/>
    <col min="10442" max="10442" width="23.09765625" customWidth="1"/>
    <col min="10447" max="10447" width="2.69921875" customWidth="1"/>
    <col min="10448" max="10448" width="35.69921875" customWidth="1"/>
    <col min="10449" max="10449" width="5.09765625" customWidth="1"/>
    <col min="10450" max="10450" width="32.09765625" customWidth="1"/>
    <col min="10454" max="10454" width="40.19921875" customWidth="1"/>
    <col min="10462" max="10462" width="79.69921875" customWidth="1"/>
    <col min="10696" max="10697" width="32.09765625" customWidth="1"/>
    <col min="10698" max="10698" width="23.09765625" customWidth="1"/>
    <col min="10703" max="10703" width="2.69921875" customWidth="1"/>
    <col min="10704" max="10704" width="35.69921875" customWidth="1"/>
    <col min="10705" max="10705" width="5.09765625" customWidth="1"/>
    <col min="10706" max="10706" width="32.09765625" customWidth="1"/>
    <col min="10710" max="10710" width="40.19921875" customWidth="1"/>
    <col min="10718" max="10718" width="79.69921875" customWidth="1"/>
    <col min="10952" max="10953" width="32.09765625" customWidth="1"/>
    <col min="10954" max="10954" width="23.09765625" customWidth="1"/>
    <col min="10959" max="10959" width="2.69921875" customWidth="1"/>
    <col min="10960" max="10960" width="35.69921875" customWidth="1"/>
    <col min="10961" max="10961" width="5.09765625" customWidth="1"/>
    <col min="10962" max="10962" width="32.09765625" customWidth="1"/>
    <col min="10966" max="10966" width="40.19921875" customWidth="1"/>
    <col min="10974" max="10974" width="79.69921875" customWidth="1"/>
    <col min="11208" max="11209" width="32.09765625" customWidth="1"/>
    <col min="11210" max="11210" width="23.09765625" customWidth="1"/>
    <col min="11215" max="11215" width="2.69921875" customWidth="1"/>
    <col min="11216" max="11216" width="35.69921875" customWidth="1"/>
    <col min="11217" max="11217" width="5.09765625" customWidth="1"/>
    <col min="11218" max="11218" width="32.09765625" customWidth="1"/>
    <col min="11222" max="11222" width="40.19921875" customWidth="1"/>
    <col min="11230" max="11230" width="79.69921875" customWidth="1"/>
    <col min="11464" max="11465" width="32.09765625" customWidth="1"/>
    <col min="11466" max="11466" width="23.09765625" customWidth="1"/>
    <col min="11471" max="11471" width="2.69921875" customWidth="1"/>
    <col min="11472" max="11472" width="35.69921875" customWidth="1"/>
    <col min="11473" max="11473" width="5.09765625" customWidth="1"/>
    <col min="11474" max="11474" width="32.09765625" customWidth="1"/>
    <col min="11478" max="11478" width="40.19921875" customWidth="1"/>
    <col min="11486" max="11486" width="79.69921875" customWidth="1"/>
    <col min="11720" max="11721" width="32.09765625" customWidth="1"/>
    <col min="11722" max="11722" width="23.09765625" customWidth="1"/>
    <col min="11727" max="11727" width="2.69921875" customWidth="1"/>
    <col min="11728" max="11728" width="35.69921875" customWidth="1"/>
    <col min="11729" max="11729" width="5.09765625" customWidth="1"/>
    <col min="11730" max="11730" width="32.09765625" customWidth="1"/>
    <col min="11734" max="11734" width="40.19921875" customWidth="1"/>
    <col min="11742" max="11742" width="79.69921875" customWidth="1"/>
    <col min="11976" max="11977" width="32.09765625" customWidth="1"/>
    <col min="11978" max="11978" width="23.09765625" customWidth="1"/>
    <col min="11983" max="11983" width="2.69921875" customWidth="1"/>
    <col min="11984" max="11984" width="35.69921875" customWidth="1"/>
    <col min="11985" max="11985" width="5.09765625" customWidth="1"/>
    <col min="11986" max="11986" width="32.09765625" customWidth="1"/>
    <col min="11990" max="11990" width="40.19921875" customWidth="1"/>
    <col min="11998" max="11998" width="79.69921875" customWidth="1"/>
    <col min="12232" max="12233" width="32.09765625" customWidth="1"/>
    <col min="12234" max="12234" width="23.09765625" customWidth="1"/>
    <col min="12239" max="12239" width="2.69921875" customWidth="1"/>
    <col min="12240" max="12240" width="35.69921875" customWidth="1"/>
    <col min="12241" max="12241" width="5.09765625" customWidth="1"/>
    <col min="12242" max="12242" width="32.09765625" customWidth="1"/>
    <col min="12246" max="12246" width="40.19921875" customWidth="1"/>
    <col min="12254" max="12254" width="79.69921875" customWidth="1"/>
    <col min="12488" max="12489" width="32.09765625" customWidth="1"/>
    <col min="12490" max="12490" width="23.09765625" customWidth="1"/>
    <col min="12495" max="12495" width="2.69921875" customWidth="1"/>
    <col min="12496" max="12496" width="35.69921875" customWidth="1"/>
    <col min="12497" max="12497" width="5.09765625" customWidth="1"/>
    <col min="12498" max="12498" width="32.09765625" customWidth="1"/>
    <col min="12502" max="12502" width="40.19921875" customWidth="1"/>
    <col min="12510" max="12510" width="79.69921875" customWidth="1"/>
    <col min="12744" max="12745" width="32.09765625" customWidth="1"/>
    <col min="12746" max="12746" width="23.09765625" customWidth="1"/>
    <col min="12751" max="12751" width="2.69921875" customWidth="1"/>
    <col min="12752" max="12752" width="35.69921875" customWidth="1"/>
    <col min="12753" max="12753" width="5.09765625" customWidth="1"/>
    <col min="12754" max="12754" width="32.09765625" customWidth="1"/>
    <col min="12758" max="12758" width="40.19921875" customWidth="1"/>
    <col min="12766" max="12766" width="79.69921875" customWidth="1"/>
    <col min="13000" max="13001" width="32.09765625" customWidth="1"/>
    <col min="13002" max="13002" width="23.09765625" customWidth="1"/>
    <col min="13007" max="13007" width="2.69921875" customWidth="1"/>
    <col min="13008" max="13008" width="35.69921875" customWidth="1"/>
    <col min="13009" max="13009" width="5.09765625" customWidth="1"/>
    <col min="13010" max="13010" width="32.09765625" customWidth="1"/>
    <col min="13014" max="13014" width="40.19921875" customWidth="1"/>
    <col min="13022" max="13022" width="79.69921875" customWidth="1"/>
    <col min="13256" max="13257" width="32.09765625" customWidth="1"/>
    <col min="13258" max="13258" width="23.09765625" customWidth="1"/>
    <col min="13263" max="13263" width="2.69921875" customWidth="1"/>
    <col min="13264" max="13264" width="35.69921875" customWidth="1"/>
    <col min="13265" max="13265" width="5.09765625" customWidth="1"/>
    <col min="13266" max="13266" width="32.09765625" customWidth="1"/>
    <col min="13270" max="13270" width="40.19921875" customWidth="1"/>
    <col min="13278" max="13278" width="79.69921875" customWidth="1"/>
    <col min="13512" max="13513" width="32.09765625" customWidth="1"/>
    <col min="13514" max="13514" width="23.09765625" customWidth="1"/>
    <col min="13519" max="13519" width="2.69921875" customWidth="1"/>
    <col min="13520" max="13520" width="35.69921875" customWidth="1"/>
    <col min="13521" max="13521" width="5.09765625" customWidth="1"/>
    <col min="13522" max="13522" width="32.09765625" customWidth="1"/>
    <col min="13526" max="13526" width="40.19921875" customWidth="1"/>
    <col min="13534" max="13534" width="79.69921875" customWidth="1"/>
    <col min="13768" max="13769" width="32.09765625" customWidth="1"/>
    <col min="13770" max="13770" width="23.09765625" customWidth="1"/>
    <col min="13775" max="13775" width="2.69921875" customWidth="1"/>
    <col min="13776" max="13776" width="35.69921875" customWidth="1"/>
    <col min="13777" max="13777" width="5.09765625" customWidth="1"/>
    <col min="13778" max="13778" width="32.09765625" customWidth="1"/>
    <col min="13782" max="13782" width="40.19921875" customWidth="1"/>
    <col min="13790" max="13790" width="79.69921875" customWidth="1"/>
    <col min="14024" max="14025" width="32.09765625" customWidth="1"/>
    <col min="14026" max="14026" width="23.09765625" customWidth="1"/>
    <col min="14031" max="14031" width="2.69921875" customWidth="1"/>
    <col min="14032" max="14032" width="35.69921875" customWidth="1"/>
    <col min="14033" max="14033" width="5.09765625" customWidth="1"/>
    <col min="14034" max="14034" width="32.09765625" customWidth="1"/>
    <col min="14038" max="14038" width="40.19921875" customWidth="1"/>
    <col min="14046" max="14046" width="79.69921875" customWidth="1"/>
    <col min="14280" max="14281" width="32.09765625" customWidth="1"/>
    <col min="14282" max="14282" width="23.09765625" customWidth="1"/>
    <col min="14287" max="14287" width="2.69921875" customWidth="1"/>
    <col min="14288" max="14288" width="35.69921875" customWidth="1"/>
    <col min="14289" max="14289" width="5.09765625" customWidth="1"/>
    <col min="14290" max="14290" width="32.09765625" customWidth="1"/>
    <col min="14294" max="14294" width="40.19921875" customWidth="1"/>
    <col min="14302" max="14302" width="79.69921875" customWidth="1"/>
    <col min="14536" max="14537" width="32.09765625" customWidth="1"/>
    <col min="14538" max="14538" width="23.09765625" customWidth="1"/>
    <col min="14543" max="14543" width="2.69921875" customWidth="1"/>
    <col min="14544" max="14544" width="35.69921875" customWidth="1"/>
    <col min="14545" max="14545" width="5.09765625" customWidth="1"/>
    <col min="14546" max="14546" width="32.09765625" customWidth="1"/>
    <col min="14550" max="14550" width="40.19921875" customWidth="1"/>
    <col min="14558" max="14558" width="79.69921875" customWidth="1"/>
    <col min="14792" max="14793" width="32.09765625" customWidth="1"/>
    <col min="14794" max="14794" width="23.09765625" customWidth="1"/>
    <col min="14799" max="14799" width="2.69921875" customWidth="1"/>
    <col min="14800" max="14800" width="35.69921875" customWidth="1"/>
    <col min="14801" max="14801" width="5.09765625" customWidth="1"/>
    <col min="14802" max="14802" width="32.09765625" customWidth="1"/>
    <col min="14806" max="14806" width="40.19921875" customWidth="1"/>
    <col min="14814" max="14814" width="79.69921875" customWidth="1"/>
    <col min="15048" max="15049" width="32.09765625" customWidth="1"/>
    <col min="15050" max="15050" width="23.09765625" customWidth="1"/>
    <col min="15055" max="15055" width="2.69921875" customWidth="1"/>
    <col min="15056" max="15056" width="35.69921875" customWidth="1"/>
    <col min="15057" max="15057" width="5.09765625" customWidth="1"/>
    <col min="15058" max="15058" width="32.09765625" customWidth="1"/>
    <col min="15062" max="15062" width="40.19921875" customWidth="1"/>
    <col min="15070" max="15070" width="79.69921875" customWidth="1"/>
    <col min="15304" max="15305" width="32.09765625" customWidth="1"/>
    <col min="15306" max="15306" width="23.09765625" customWidth="1"/>
    <col min="15311" max="15311" width="2.69921875" customWidth="1"/>
    <col min="15312" max="15312" width="35.69921875" customWidth="1"/>
    <col min="15313" max="15313" width="5.09765625" customWidth="1"/>
    <col min="15314" max="15314" width="32.09765625" customWidth="1"/>
    <col min="15318" max="15318" width="40.19921875" customWidth="1"/>
    <col min="15326" max="15326" width="79.69921875" customWidth="1"/>
    <col min="15560" max="15561" width="32.09765625" customWidth="1"/>
    <col min="15562" max="15562" width="23.09765625" customWidth="1"/>
    <col min="15567" max="15567" width="2.69921875" customWidth="1"/>
    <col min="15568" max="15568" width="35.69921875" customWidth="1"/>
    <col min="15569" max="15569" width="5.09765625" customWidth="1"/>
    <col min="15570" max="15570" width="32.09765625" customWidth="1"/>
    <col min="15574" max="15574" width="40.19921875" customWidth="1"/>
    <col min="15582" max="15582" width="79.69921875" customWidth="1"/>
    <col min="15816" max="15817" width="32.09765625" customWidth="1"/>
    <col min="15818" max="15818" width="23.09765625" customWidth="1"/>
    <col min="15823" max="15823" width="2.69921875" customWidth="1"/>
    <col min="15824" max="15824" width="35.69921875" customWidth="1"/>
    <col min="15825" max="15825" width="5.09765625" customWidth="1"/>
    <col min="15826" max="15826" width="32.09765625" customWidth="1"/>
    <col min="15830" max="15830" width="40.19921875" customWidth="1"/>
    <col min="15838" max="15838" width="79.69921875" customWidth="1"/>
    <col min="16072" max="16073" width="32.09765625" customWidth="1"/>
    <col min="16074" max="16074" width="23.09765625" customWidth="1"/>
    <col min="16079" max="16079" width="2.69921875" customWidth="1"/>
    <col min="16080" max="16080" width="35.69921875" customWidth="1"/>
    <col min="16081" max="16081" width="5.09765625" customWidth="1"/>
    <col min="16082" max="16082" width="32.09765625" customWidth="1"/>
    <col min="16086" max="16086" width="40.19921875" customWidth="1"/>
    <col min="16094" max="16094" width="79.69921875" customWidth="1"/>
  </cols>
  <sheetData>
    <row r="1" spans="1:21" ht="22.95" customHeight="1">
      <c r="B1" s="737" t="str">
        <f>+'[1]jobinfo(2)'!$C$1</f>
        <v>MONTGOMERY, JAVIONNA ANTONIO</v>
      </c>
      <c r="C1" s="738" t="str">
        <f>+'[1]jobinfo(2)'!$C$2</f>
        <v xml:space="preserve">3034 Ashwood Road, </v>
      </c>
      <c r="D1" s="738"/>
      <c r="E1" s="739" t="str">
        <f>+'[1]jobinfo(2)'!$C$3</f>
        <v>Cleveland, OH, USA 44120</v>
      </c>
      <c r="F1" s="740" t="str">
        <f>'[1]jobinfo(2)'!$C$11</f>
        <v>WATER BATHTUB OVER</v>
      </c>
      <c r="G1" s="420"/>
      <c r="H1" s="420"/>
      <c r="I1" s="741"/>
      <c r="K1" s="741"/>
      <c r="L1" s="742"/>
      <c r="T1" s="741" t="str">
        <f>'[1]jobinfo(2)'!$C$5</f>
        <v>(216) 551-5572</v>
      </c>
      <c r="U1" s="741"/>
    </row>
    <row r="2" spans="1:21" ht="22.95" customHeight="1">
      <c r="B2" s="743" t="s">
        <v>296</v>
      </c>
      <c r="C2" s="744" t="s">
        <v>776</v>
      </c>
      <c r="D2" s="744"/>
      <c r="E2" s="745" t="s">
        <v>777</v>
      </c>
      <c r="F2" s="746"/>
      <c r="G2" s="676"/>
    </row>
    <row r="3" spans="1:21" ht="22.95" customHeight="1">
      <c r="B3" s="14" t="s">
        <v>778</v>
      </c>
      <c r="G3" s="676"/>
    </row>
    <row r="4" spans="1:21" ht="22.95" customHeight="1">
      <c r="A4" s="916" t="s">
        <v>779</v>
      </c>
      <c r="C4" s="747" t="s">
        <v>780</v>
      </c>
      <c r="D4" s="747" t="s">
        <v>780</v>
      </c>
      <c r="E4" s="747" t="s">
        <v>780</v>
      </c>
      <c r="F4" s="748" t="s">
        <v>781</v>
      </c>
      <c r="G4" s="749"/>
    </row>
    <row r="5" spans="1:21" ht="22.95" customHeight="1">
      <c r="A5" s="916"/>
      <c r="B5" s="750" t="s">
        <v>782</v>
      </c>
      <c r="C5" s="747" t="s">
        <v>780</v>
      </c>
      <c r="D5" s="747" t="s">
        <v>780</v>
      </c>
      <c r="E5" s="747" t="s">
        <v>780</v>
      </c>
      <c r="F5" s="748"/>
      <c r="G5" s="749"/>
    </row>
    <row r="6" spans="1:21" ht="22.95" customHeight="1">
      <c r="A6" s="916"/>
      <c r="B6" s="750" t="s">
        <v>783</v>
      </c>
      <c r="C6" s="747" t="s">
        <v>780</v>
      </c>
      <c r="D6" s="747" t="s">
        <v>780</v>
      </c>
      <c r="E6" s="747" t="s">
        <v>780</v>
      </c>
      <c r="F6" s="748"/>
      <c r="G6" s="749"/>
    </row>
    <row r="7" spans="1:21" ht="22.95" customHeight="1">
      <c r="A7" s="916"/>
      <c r="B7" s="750" t="s">
        <v>784</v>
      </c>
      <c r="C7" s="747" t="s">
        <v>780</v>
      </c>
      <c r="D7" s="747" t="s">
        <v>780</v>
      </c>
      <c r="E7" s="747" t="s">
        <v>780</v>
      </c>
      <c r="F7" s="748"/>
      <c r="G7" s="749"/>
    </row>
    <row r="8" spans="1:21" ht="22.95" customHeight="1">
      <c r="A8" s="916"/>
      <c r="B8" s="750" t="s">
        <v>785</v>
      </c>
      <c r="C8" s="747" t="s">
        <v>780</v>
      </c>
      <c r="D8" s="747" t="s">
        <v>780</v>
      </c>
      <c r="E8" s="747" t="s">
        <v>780</v>
      </c>
      <c r="F8" s="748"/>
      <c r="G8" s="749"/>
    </row>
    <row r="9" spans="1:21" ht="22.95" customHeight="1">
      <c r="A9" s="916"/>
      <c r="B9" s="750"/>
      <c r="C9" s="747" t="s">
        <v>780</v>
      </c>
      <c r="D9" s="747" t="s">
        <v>780</v>
      </c>
      <c r="E9" s="747" t="s">
        <v>780</v>
      </c>
      <c r="F9" s="748"/>
      <c r="G9" s="749"/>
    </row>
    <row r="10" spans="1:21" ht="22.95" customHeight="1">
      <c r="A10" s="916"/>
      <c r="B10" s="750"/>
      <c r="C10" s="747" t="s">
        <v>780</v>
      </c>
      <c r="D10" s="747" t="s">
        <v>780</v>
      </c>
      <c r="E10" s="747" t="s">
        <v>780</v>
      </c>
      <c r="F10" s="748"/>
      <c r="G10" s="749"/>
    </row>
    <row r="11" spans="1:21" ht="22.95" customHeight="1">
      <c r="B11" s="750" t="s">
        <v>786</v>
      </c>
      <c r="C11" s="747" t="s">
        <v>780</v>
      </c>
      <c r="D11" s="747" t="s">
        <v>780</v>
      </c>
      <c r="E11" s="747" t="s">
        <v>780</v>
      </c>
      <c r="F11" s="748" t="s">
        <v>781</v>
      </c>
      <c r="G11" s="749"/>
    </row>
    <row r="12" spans="1:21" ht="22.95" customHeight="1">
      <c r="B12" s="139" t="s">
        <v>787</v>
      </c>
      <c r="C12" s="747" t="s">
        <v>780</v>
      </c>
      <c r="D12" s="747"/>
      <c r="E12" s="747"/>
      <c r="F12" s="748"/>
      <c r="G12" s="749"/>
    </row>
    <row r="13" spans="1:21" ht="22.95" customHeight="1">
      <c r="B13" s="750"/>
      <c r="C13" s="747" t="s">
        <v>780</v>
      </c>
      <c r="D13" s="747"/>
      <c r="E13" s="747"/>
      <c r="F13" s="748"/>
      <c r="G13" s="749"/>
    </row>
    <row r="14" spans="1:21" ht="22.95" customHeight="1">
      <c r="B14" s="750" t="s">
        <v>788</v>
      </c>
      <c r="C14" s="747" t="s">
        <v>780</v>
      </c>
      <c r="D14" s="747"/>
      <c r="E14" s="747"/>
      <c r="F14" s="748"/>
      <c r="G14" s="749"/>
    </row>
    <row r="15" spans="1:21" ht="22.95" customHeight="1">
      <c r="B15" s="750"/>
      <c r="C15" s="747"/>
      <c r="D15" s="747"/>
      <c r="E15" s="747"/>
      <c r="F15" s="748"/>
      <c r="G15" s="749"/>
    </row>
    <row r="16" spans="1:21" ht="22.95" customHeight="1">
      <c r="B16" s="750" t="s">
        <v>789</v>
      </c>
      <c r="C16" s="747" t="s">
        <v>790</v>
      </c>
      <c r="D16" s="747" t="s">
        <v>791</v>
      </c>
      <c r="E16" s="747" t="s">
        <v>792</v>
      </c>
      <c r="F16" s="748" t="s">
        <v>793</v>
      </c>
      <c r="G16" s="749"/>
    </row>
    <row r="17" spans="2:7" ht="22.95" customHeight="1">
      <c r="C17" s="14" t="s">
        <v>794</v>
      </c>
      <c r="D17" s="747"/>
      <c r="E17" s="747"/>
      <c r="F17" s="748"/>
      <c r="G17" s="749"/>
    </row>
    <row r="18" spans="2:7" ht="22.95" customHeight="1">
      <c r="B18" s="751" t="s">
        <v>795</v>
      </c>
      <c r="C18" s="752"/>
      <c r="D18" s="752"/>
      <c r="E18" s="752"/>
      <c r="F18" s="752"/>
      <c r="G18" s="410"/>
    </row>
    <row r="19" spans="2:7" ht="22.95" customHeight="1">
      <c r="B19" s="750" t="s">
        <v>796</v>
      </c>
      <c r="C19" s="753"/>
      <c r="D19" s="753"/>
      <c r="E19" s="753" t="s">
        <v>797</v>
      </c>
      <c r="F19" s="752"/>
      <c r="G19" s="410"/>
    </row>
    <row r="20" spans="2:7" ht="22.95" customHeight="1">
      <c r="B20" s="750" t="s">
        <v>798</v>
      </c>
      <c r="C20" s="752" t="s">
        <v>799</v>
      </c>
      <c r="D20" s="752"/>
      <c r="E20" s="754" t="s">
        <v>800</v>
      </c>
      <c r="F20" s="752"/>
      <c r="G20" s="410"/>
    </row>
    <row r="21" spans="2:7" ht="22.95" customHeight="1">
      <c r="B21" s="750" t="s">
        <v>801</v>
      </c>
      <c r="C21" s="753" t="s">
        <v>802</v>
      </c>
      <c r="D21" s="753"/>
      <c r="E21" s="755" t="s">
        <v>800</v>
      </c>
      <c r="F21" s="752"/>
      <c r="G21" s="410"/>
    </row>
    <row r="22" spans="2:7" ht="22.95" customHeight="1">
      <c r="B22" s="750" t="s">
        <v>803</v>
      </c>
      <c r="C22" s="752" t="s">
        <v>802</v>
      </c>
      <c r="D22" s="752"/>
      <c r="E22" s="755" t="s">
        <v>800</v>
      </c>
      <c r="F22" s="752"/>
      <c r="G22" s="410"/>
    </row>
    <row r="23" spans="2:7" ht="22.95" customHeight="1">
      <c r="B23" s="750" t="s">
        <v>804</v>
      </c>
      <c r="C23" s="753" t="s">
        <v>802</v>
      </c>
      <c r="D23" s="753"/>
      <c r="E23" s="755" t="s">
        <v>800</v>
      </c>
      <c r="F23" s="752"/>
      <c r="G23" s="410"/>
    </row>
    <row r="24" spans="2:7" ht="22.95" customHeight="1">
      <c r="B24" s="750" t="s">
        <v>805</v>
      </c>
      <c r="C24" s="752"/>
      <c r="D24" s="752"/>
      <c r="E24" s="752"/>
      <c r="F24" s="752"/>
      <c r="G24" s="410"/>
    </row>
    <row r="25" spans="2:7" ht="22.95" customHeight="1">
      <c r="B25" s="750"/>
      <c r="C25" s="752"/>
      <c r="D25" s="752"/>
      <c r="E25" s="752"/>
      <c r="F25" s="752"/>
      <c r="G25" s="410"/>
    </row>
    <row r="26" spans="2:7" ht="22.2" customHeight="1">
      <c r="B26" s="756" t="s">
        <v>287</v>
      </c>
      <c r="C26" s="752"/>
      <c r="D26" s="752"/>
      <c r="E26" s="752"/>
      <c r="F26" s="757"/>
      <c r="G26" s="410"/>
    </row>
    <row r="27" spans="2:7" ht="22.2" customHeight="1">
      <c r="B27" s="758" t="s">
        <v>806</v>
      </c>
      <c r="C27" s="752" t="s">
        <v>807</v>
      </c>
      <c r="D27" s="752" t="s">
        <v>808</v>
      </c>
      <c r="E27" s="759" t="s">
        <v>809</v>
      </c>
      <c r="F27" s="757"/>
      <c r="G27" s="410"/>
    </row>
    <row r="28" spans="2:7" ht="22.95" customHeight="1">
      <c r="B28" s="760" t="s">
        <v>810</v>
      </c>
      <c r="C28" s="752" t="s">
        <v>811</v>
      </c>
      <c r="D28" s="752"/>
      <c r="E28" s="752"/>
      <c r="F28" s="761"/>
      <c r="G28" s="410"/>
    </row>
    <row r="29" spans="2:7" ht="22.95" customHeight="1">
      <c r="B29" s="7" t="s">
        <v>812</v>
      </c>
      <c r="C29" s="752"/>
      <c r="D29" s="752"/>
      <c r="E29" s="752" t="s">
        <v>802</v>
      </c>
      <c r="F29" s="752" t="s">
        <v>813</v>
      </c>
      <c r="G29" s="410"/>
    </row>
    <row r="30" spans="2:7" ht="22.95" customHeight="1">
      <c r="B30" s="7" t="s">
        <v>814</v>
      </c>
      <c r="C30" s="752" t="s">
        <v>807</v>
      </c>
      <c r="D30" s="752" t="s">
        <v>808</v>
      </c>
      <c r="E30" s="752" t="s">
        <v>802</v>
      </c>
      <c r="F30" s="761"/>
      <c r="G30" s="410"/>
    </row>
    <row r="31" spans="2:7" ht="22.95" customHeight="1">
      <c r="B31" s="7" t="s">
        <v>815</v>
      </c>
      <c r="C31" s="761" t="s">
        <v>816</v>
      </c>
      <c r="D31" s="752"/>
      <c r="E31" s="752"/>
      <c r="F31" s="752"/>
      <c r="G31" s="410"/>
    </row>
    <row r="32" spans="2:7" ht="22.95" customHeight="1">
      <c r="B32" s="7" t="s">
        <v>817</v>
      </c>
      <c r="C32" s="410"/>
      <c r="D32" s="410"/>
      <c r="E32" s="410"/>
      <c r="F32" s="410"/>
      <c r="G32" s="410"/>
    </row>
    <row r="33" spans="3:7" ht="22.95" customHeight="1">
      <c r="C33" s="410"/>
      <c r="D33" s="410"/>
      <c r="E33" s="410"/>
      <c r="F33" s="410"/>
      <c r="G33" s="410"/>
    </row>
    <row r="34" spans="3:7" ht="22.95" customHeight="1">
      <c r="C34" s="410"/>
      <c r="D34" s="410"/>
      <c r="E34" s="410"/>
      <c r="F34" s="410"/>
      <c r="G34" s="410"/>
    </row>
    <row r="35" spans="3:7" ht="22.95" customHeight="1">
      <c r="C35" s="410"/>
      <c r="D35" s="410"/>
      <c r="E35" s="410"/>
      <c r="F35" s="410"/>
      <c r="G35" s="410"/>
    </row>
    <row r="36" spans="3:7" ht="22.95" customHeight="1">
      <c r="C36" s="410"/>
      <c r="D36" s="410"/>
      <c r="E36" s="410"/>
      <c r="F36" s="410"/>
      <c r="G36" s="410"/>
    </row>
    <row r="37" spans="3:7" ht="22.95" customHeight="1">
      <c r="C37" s="410"/>
      <c r="D37" s="410"/>
      <c r="E37" s="410"/>
      <c r="F37" s="410"/>
      <c r="G37" s="410"/>
    </row>
    <row r="38" spans="3:7" ht="22.95" customHeight="1">
      <c r="C38" s="410"/>
      <c r="D38" s="410"/>
      <c r="E38" s="410"/>
      <c r="F38" s="410"/>
      <c r="G38" s="410"/>
    </row>
    <row r="39" spans="3:7" ht="22.95" customHeight="1">
      <c r="C39" s="410"/>
      <c r="D39" s="410"/>
      <c r="E39" s="410"/>
      <c r="F39" s="410"/>
      <c r="G39" s="410"/>
    </row>
    <row r="40" spans="3:7" ht="22.95" customHeight="1">
      <c r="C40" s="410"/>
      <c r="D40" s="410"/>
      <c r="E40" s="410"/>
      <c r="F40" s="410"/>
      <c r="G40" s="410"/>
    </row>
    <row r="41" spans="3:7" ht="22.95" customHeight="1">
      <c r="C41" s="410"/>
      <c r="D41" s="410"/>
      <c r="E41" s="410"/>
      <c r="F41" s="410"/>
      <c r="G41" s="410"/>
    </row>
    <row r="42" spans="3:7" ht="22.95" customHeight="1">
      <c r="C42" s="410"/>
      <c r="D42" s="410"/>
      <c r="E42" s="410"/>
      <c r="F42" s="410"/>
      <c r="G42" s="410"/>
    </row>
    <row r="43" spans="3:7" ht="22.95" customHeight="1">
      <c r="C43" s="410"/>
      <c r="D43" s="410"/>
      <c r="E43" s="410"/>
      <c r="F43" s="410"/>
      <c r="G43" s="410"/>
    </row>
    <row r="44" spans="3:7" ht="22.95" customHeight="1">
      <c r="C44" s="410"/>
      <c r="D44" s="410"/>
      <c r="E44" s="410"/>
      <c r="F44" s="410"/>
      <c r="G44" s="410"/>
    </row>
  </sheetData>
  <mergeCells count="1">
    <mergeCell ref="A4:A10"/>
  </mergeCells>
  <printOptions horizontalCentered="1" verticalCentered="1" gridLines="1"/>
  <pageMargins left="0.25" right="0.25" top="0.19" bottom="0.37" header="0.26" footer="0.21"/>
  <pageSetup orientation="portrait" r:id="rId1"/>
  <headerFooter>
    <oddFooter>&amp;L&amp;A&amp;C
&amp;R
Page  #  &amp;P         &amp;F</oddFooter>
  </headerFooter>
  <colBreaks count="1" manualBreakCount="1">
    <brk id="6" max="31" man="1"/>
  </colBreak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8 D A A B Q S w M E F A A C A A g A S a 1 E T K w v e T + o A A A A + A A A A B I A H A B D b 2 5 m a W c v U G F j a 2 F n Z S 5 4 b W w g o h g A K K A U A A A A A A A A A A A A A A A A A A A A A A A A A A A A h Y 9 N D o I w G E S v Q r q n L X 8 J k o + y c C u J C d G 4 b W q F R i i G F s v d X H g k r y C J o u 5 c z u R N 8 u Z x u 0 M x d a 1 3 l Y N R v c 5 R g C n y p B b 9 U e k 6 R 6 M 9 + S k q G G y 5 O P N a e j O s T T Y Z l a P G 2 k t G i H M O u w j 3 Q 0 1 C S g N y K D e V a G T H f a W N 5 V p I 9 F k d / 6 8 Q g / 1 L h o U 4 i X C 8 S m I c p Q G Q p Y Z S 6 S 8 S z s a Y A v k p Y T 2 2 d h w k k 9 r f V U C W C O T 9 g j 0 B U E s D B B Q A A g A I A E m t R E 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r U R M v 1 F 4 f L U A A A A G A Q A A E w A c A E Z v c m 1 1 b G F z L 1 N l Y 3 R p b 2 4 x L m 0 g o h g A K K A U A A A A A A A A A A A A A A A A A A A A A A A A A A A A b Y 6 x C o M w E I Z 3 I e 8 Q 0 s V C E G x L F 3 G S D l 2 6 K H Q Q h 2 i v V Y y X E i M o 4 r s 3 N g g d e s v B 9 9 3 9 d z 1 U p l F I U 9 f D i H j E 6 2 u h 4 U E z U U o I a U w l G O J R W 6 k a d A W W X M Y K Z J A M W g O a u 9 J t q V T r 7 + f 8 J j q I m d t k x Z I n C o 0 d K b g L 2 L G k F v h a w 6 c 3 M J v 0 H Q 0 y L b B / K t 0 l S g 4 d r r L 3 3 T U + z 8 z R k H F 6 R X M + B a t f O N 3 E w Q p j E T U w m h 9 + 3 L j A a V n 2 x G v w 7 x v R B 1 B L A Q I t A B Q A A g A I A E m t R E y s L 3 k / q A A A A P g A A A A S A A A A A A A A A A A A A A A A A A A A A A B D b 2 5 m a W c v U G F j a 2 F n Z S 5 4 b W x Q S w E C L Q A U A A I A C A B J r U R M D 8 r p q 6 Q A A A D p A A A A E w A A A A A A A A A A A A A A A A D 0 A A A A W 0 N v b n R l b n R f V H l w Z X N d L n h t b F B L A Q I t A B Q A A g A I A E m t R E y / U X h 8 t Q A A A A Y B A A A T A A A A A A A A A A A A A A A A A O U B A A B G b 3 J t d W x h c y 9 T Z W N 0 a W 9 u M S 5 t U E s F B g A A A A A D A A M A w g A A A O c 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Q I A A A A A A A A 0 g 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M Y X N 0 V X B k Y X R l Z C I g V m F s d W U 9 I m Q y M D E 4 L T A x L T E 5 V D E z O j A 3 O j M z L j c 5 N T U 5 O T Z a I i A v P j x F b n R y e S B U e X B l P S J G a W x s Q 2 9 s d W 1 u T m F t Z X M i I F Z h b H V l P S J z W y Z x d W 9 0 O 0 N v b H V t b j E m c X V v d D s s J n F 1 b 3 Q 7 Q 2 9 s d W 1 u M i Z x d W 9 0 O y w m c X V v d D t D b 2 x 1 b W 4 z J n F 1 b 3 Q 7 X S I g L z 4 8 R W 5 0 c n k g V H l w Z T 0 i R m l s b E V y c m 9 y Q 2 9 k Z S I g V m F s d W U 9 I n N V b m t u b 3 d u I i A v P j x F b n R y e S B U e X B l P S J G a W x s Q 2 9 s d W 1 u V H l w Z X M i I F Z h b H V l P S J z Q X d Z Q S I g L z 4 8 R W 5 0 c n k g V H l w Z T 0 i R m l s b E V y c m 9 y Q 2 9 1 b n Q i I F Z h b H V l P S J s M C I g L z 4 8 R W 5 0 c n k g V H l w Z T 0 i R m l s b E N v d W 5 0 I i B W Y W x 1 Z T 0 i b D g 1 I i A v P j x F b n R y e S B U e X B l P S J G a W x s U 3 R h d H V z I i B W Y W x 1 Z T 0 i c 0 N v b X B s Z X R l I i A v P j x F b n R y e S B U e X B l P S J O Y W 1 l V X B k Y X R l Z E F m d G V y R m l s b C I g V m F s d W U 9 I m w w I i A v P j x F b n R y e S B U e X B l P S J B Z G R l Z F R v R G F 0 Y U 1 v Z G V s I i B W Y W x 1 Z T 0 i b D A 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V G F i b G U x L 0 N o Y W 5 n Z W Q g V H l w Z S 5 7 Q 2 9 s d W 1 u M S w w f S Z x d W 9 0 O y w m c X V v d D t T Z W N 0 a W 9 u M S 9 U Y W J s Z T E v Q 2 h h b m d l Z C B U e X B l L n t D b 2 x 1 b W 4 y L D F 9 J n F 1 b 3 Q 7 L C Z x d W 9 0 O 1 N l Y 3 R p b 2 4 x L 1 R h Y m x l M S 9 D a G F u Z 2 V k I F R 5 c G U u e 0 N v b H V t b j M s M n 0 m c X V v d D t d L C Z x d W 9 0 O 0 N v b H V t b k N v d W 5 0 J n F 1 b 3 Q 7 O j M s J n F 1 b 3 Q 7 S 2 V 5 Q 2 9 s d W 1 u T m F t Z X M m c X V v d D s 6 W 1 0 s J n F 1 b 3 Q 7 Q 2 9 s d W 1 u S W R l b n R p d G l l c y Z x d W 9 0 O z p b J n F 1 b 3 Q 7 U 2 V j d G l v b j E v V G F i b G U x L 0 N o Y W 5 n Z W Q g V H l w Z S 5 7 Q 2 9 s d W 1 u M S w w f S Z x d W 9 0 O y w m c X V v d D t T Z W N 0 a W 9 u M S 9 U Y W J s Z T E v Q 2 h h b m d l Z C B U e X B l L n t D b 2 x 1 b W 4 y L D F 9 J n F 1 b 3 Q 7 L C Z x d W 9 0 O 1 N l Y 3 R p b 2 4 x L 1 R h Y m x l M S 9 D a G F u Z 2 V k I F R 5 c G U u e 0 N v b H V t b j M s 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J 7 a q Z Y M a u k e t S 0 b I u h 8 a G g A A A A A C A A A A A A A Q Z g A A A A E A A C A A A A D L p c D Q C j G R j W Z k Z B x 5 J R n g v G Q G 3 h 9 2 m q 3 1 c / J 4 q 8 6 g Q w A A A A A O g A A A A A I A A C A A A A D / A l 7 C y J M 6 v q l Q + + A Q m 3 4 v v H w n x U p t w 1 7 v w q e Y P F Q o D l A A A A A 5 U T N i / V 2 c C 6 P 5 N V G y 7 3 1 t Y G b z p e x s 4 z x F U X 0 K M C f 3 f l + 7 d t c Y E 7 c D x T H q K Y x N d V Z S M / z j d C b q c O 3 h z U s U R v D a n 8 J j A u S V n j P Y z 4 d i T I g + 6 U A A A A B D X m r f T 3 0 U X F c j H u D o v 9 b U J 3 8 9 t E w U r z f 9 T + W k 1 h 6 Z + Q c 9 x n N S p K + f i M N 3 H 3 O B 9 Z A v X 7 5 f T / e c K N T f K 4 X / d T r 6 < / D a t a M a s h u p > 
</file>

<file path=customXml/itemProps1.xml><?xml version="1.0" encoding="utf-8"?>
<ds:datastoreItem xmlns:ds="http://schemas.openxmlformats.org/officeDocument/2006/customXml" ds:itemID="{7DFDA461-4D39-48C2-8361-240011A442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11</vt:i4>
      </vt:variant>
    </vt:vector>
  </HeadingPairs>
  <TitlesOfParts>
    <vt:vector size="26" baseType="lpstr">
      <vt:lpstr>quick chklst</vt:lpstr>
      <vt:lpstr>OFS INITIAL DOC CKLST</vt:lpstr>
      <vt:lpstr>jobinfo(2)</vt:lpstr>
      <vt:lpstr>ROOMS#</vt:lpstr>
      <vt:lpstr>ROOMS-out</vt:lpstr>
      <vt:lpstr>Sheet1</vt:lpstr>
      <vt:lpstr>Sheet2</vt:lpstr>
      <vt:lpstr>LISTS ENC</vt:lpstr>
      <vt:lpstr>kit bath</vt:lpstr>
      <vt:lpstr>BLD codes</vt:lpstr>
      <vt:lpstr>docs</vt:lpstr>
      <vt:lpstr>New Files</vt:lpstr>
      <vt:lpstr>XACTIMATE</vt:lpstr>
      <vt:lpstr>ENC</vt:lpstr>
      <vt:lpstr>how2</vt:lpstr>
      <vt:lpstr>'BLD codes'!Print_Area</vt:lpstr>
      <vt:lpstr>ENC!Print_Area</vt:lpstr>
      <vt:lpstr>'how2'!Print_Area</vt:lpstr>
      <vt:lpstr>'jobinfo(2)'!Print_Area</vt:lpstr>
      <vt:lpstr>'kit bath'!Print_Area</vt:lpstr>
      <vt:lpstr>'New Files'!Print_Area</vt:lpstr>
      <vt:lpstr>'OFS INITIAL DOC CKLST'!Print_Area</vt:lpstr>
      <vt:lpstr>'quick chklst'!Print_Area</vt:lpstr>
      <vt:lpstr>'ROOMS#'!Print_Area</vt:lpstr>
      <vt:lpstr>'ROOMS-out'!Print_Area</vt:lpstr>
      <vt:lpstr>XACTIMATE!Print_Area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mem zer</cp:lastModifiedBy>
  <cp:revision/>
  <cp:lastPrinted>2025-09-12T18:04:32Z</cp:lastPrinted>
  <dcterms:created xsi:type="dcterms:W3CDTF">2017-05-30T20:50:42Z</dcterms:created>
  <dcterms:modified xsi:type="dcterms:W3CDTF">2025-09-12T20:12:39Z</dcterms:modified>
  <cp:category/>
  <cp:contentStatus/>
</cp:coreProperties>
</file>