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ya852456/Desktop/"/>
    </mc:Choice>
  </mc:AlternateContent>
  <xr:revisionPtr revIDLastSave="0" documentId="8_{622EF09C-88C7-6941-87D6-D03933324DF7}" xr6:coauthVersionLast="47" xr6:coauthVersionMax="47" xr10:uidLastSave="{00000000-0000-0000-0000-000000000000}"/>
  <bookViews>
    <workbookView xWindow="0" yWindow="760" windowWidth="28580" windowHeight="17220" xr2:uid="{AA3C1E50-38F1-6644-B051-514CE6CAA6A2}"/>
  </bookViews>
  <sheets>
    <sheet name="Dashboard" sheetId="6" r:id="rId1"/>
    <sheet name="Data" sheetId="1" r:id="rId2"/>
    <sheet name="Analyze" sheetId="5" r:id="rId3"/>
  </sheets>
  <definedNames>
    <definedName name="Slicer_Region">#N/A</definedName>
    <definedName name="Slicer_Years">#N/A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5" l="1"/>
  <c r="G28" i="5"/>
  <c r="H28" i="5"/>
  <c r="F29" i="5"/>
  <c r="G29" i="5"/>
  <c r="H29" i="5"/>
  <c r="F30" i="5"/>
  <c r="G30" i="5"/>
  <c r="H30" i="5"/>
  <c r="E31" i="5"/>
  <c r="F31" i="5"/>
  <c r="G31" i="5"/>
  <c r="H31" i="5"/>
  <c r="F32" i="5"/>
  <c r="G32" i="5"/>
  <c r="H32" i="5"/>
  <c r="F33" i="5"/>
  <c r="G33" i="5"/>
  <c r="H33" i="5"/>
  <c r="F34" i="5"/>
  <c r="G34" i="5"/>
  <c r="H34" i="5"/>
  <c r="F27" i="5"/>
  <c r="G27" i="5"/>
  <c r="H27" i="5"/>
  <c r="E27" i="5"/>
  <c r="J24" i="6"/>
  <c r="K24" i="6"/>
  <c r="L24" i="6"/>
  <c r="I19" i="6"/>
  <c r="J19" i="6"/>
  <c r="K19" i="6"/>
  <c r="L19" i="6"/>
  <c r="I20" i="6"/>
  <c r="J20" i="6"/>
  <c r="K20" i="6"/>
  <c r="L20" i="6"/>
  <c r="I21" i="6"/>
  <c r="J21" i="6"/>
  <c r="K21" i="6"/>
  <c r="L21" i="6"/>
  <c r="I22" i="6"/>
  <c r="J22" i="6"/>
  <c r="K22" i="6"/>
  <c r="L22" i="6"/>
  <c r="I23" i="6"/>
  <c r="J23" i="6"/>
  <c r="K23" i="6"/>
  <c r="L23" i="6"/>
  <c r="J18" i="6"/>
  <c r="K18" i="6"/>
  <c r="L18" i="6"/>
  <c r="I18" i="6"/>
  <c r="F18" i="6"/>
  <c r="C19" i="6"/>
  <c r="D19" i="6"/>
  <c r="E19" i="6"/>
  <c r="C20" i="6"/>
  <c r="D20" i="6"/>
  <c r="E20" i="6"/>
  <c r="F20" i="6" s="1"/>
  <c r="C21" i="6"/>
  <c r="D21" i="6"/>
  <c r="E21" i="6"/>
  <c r="C22" i="6"/>
  <c r="D22" i="6"/>
  <c r="E22" i="6"/>
  <c r="F22" i="6" s="1"/>
  <c r="C23" i="6"/>
  <c r="D23" i="6"/>
  <c r="E23" i="6"/>
  <c r="D24" i="6"/>
  <c r="E24" i="6"/>
  <c r="C18" i="6"/>
  <c r="D18" i="6"/>
  <c r="E18" i="6"/>
  <c r="F24" i="6" l="1"/>
  <c r="F21" i="6"/>
  <c r="F19" i="6"/>
  <c r="F23"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<sst xmlns="http://schemas.openxmlformats.org/spreadsheetml/2006/main" count="48311" uniqueCount="155">
  <si>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</si>
  <si>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</si>
  <si>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</si>
  <si>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</si>
  <si>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</si>
  <si>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</si>
  <si>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</si>
  <si>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</si>
  <si>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</si>
  <si>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</si>
  <si>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</si>
  <si>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</si>
  <si>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</si>
  <si>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</si>
  <si>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</si>
  <si>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</si>
  <si>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</si>
  <si>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</si>
  <si>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</si>
  <si>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</si>
  <si>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</si>
  <si>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</si>
  <si>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</si>
  <si>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</si>
  <si>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</si>
  <si>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</si>
  <si>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</si>
  <si>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</si>
  <si>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</si>
  <si>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</si>
  <si>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</si>
  <si>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</si>
  <si>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</si>
  <si>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</si>
  <si>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</si>
  <si>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</si>
  <si>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</si>
  <si>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</si>
  <si>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</si>
  <si>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</si>
  <si>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</si>
  <si>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</si>
  <si>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</si>
  <si>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</si>
  <si>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</si>
  <si>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</si>
  <si>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</si>
  <si>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</si>
  <si>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</si>
  <si>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</si>
  <si>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</si>
  <si>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</si>
  <si>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</si>
  <si>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</si>
  <si>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</si>
  <si>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</si>
  <si>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</si>
  <si>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</si>
  <si>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</si>
  <si>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</si>
  <si>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</si>
  <si>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</si>
  <si>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</si>
  <si>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</si>
  <si>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</si>
  <si>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</si>
  <si>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</si>
  <si>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</si>
  <si>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</si>
  <si>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</si>
  <si>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</si>
  <si>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</si>
  <si>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</si>
  <si>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</si>
  <si>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</si>
  <si>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</si>
  <si>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</si>
  <si>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</si>
  <si>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</si>
  <si>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</si>
  <si>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</si>
  <si>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</si>
  <si>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</si>
  <si>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</si>
  <si>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</si>
  <si>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</si>
  <si>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</si>
  <si>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</si>
  <si>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</si>
  <si>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</si>
  <si>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</si>
  <si>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</si>
  <si>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</si>
  <si>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</si>
  <si>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</si>
  <si>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</si>
  <si>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</si>
  <si>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</si>
  <si>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</si>
  <si>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</si>
  <si>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</si>
  <si>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</si>
  <si>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</si>
  <si>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</si>
  <si>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</si>
  <si>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</si>
  <si>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</si>
  <si>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</si>
  <si>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</si>
  <si>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</si>
  <si>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</si>
  <si>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</si>
  <si>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</si>
  <si>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</si>
  <si>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</si>
  <si>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</si>
  <si>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</si>
  <si>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</si>
  <si>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</si>
  <si>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</si>
  <si>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</si>
  <si>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</si>
  <si>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</si>
  <si>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</si>
  <si>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</si>
  <si>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</si>
  <si>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</si>
  <si>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</si>
  <si>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</si>
  <si>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</si>
  <si>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</si>
  <si>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</si>
  <si>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</si>
  <si>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</si>
  <si>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</si>
  <si>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</si>
  <si>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</si>
  <si>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</si>
  <si>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</si>
  <si>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</si>
  <si>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</si>
  <si>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</si>
  <si>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</si>
  <si>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</si>
  <si>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</si>
  <si>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</si>
  <si>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</si>
  <si>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Sales By Baverage Brands</t>
  </si>
  <si>
    <t>Sales By Retailer</t>
  </si>
  <si>
    <t>Brand</t>
  </si>
  <si>
    <t>Sales 2022</t>
  </si>
  <si>
    <t>Sales 2023</t>
  </si>
  <si>
    <t>Variance</t>
  </si>
  <si>
    <t>Total</t>
  </si>
  <si>
    <t>Sales and Operating Profit Margin by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</si>
</sst>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11"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b/>
      <sz val="14"/>
      <color theme="0"/>
      <name val="Calibri"/>
      <family val="2"/>
      <scheme val="minor"/>
    </font>
    <font>
      <b/>
      <sz val="16"/>
      <color theme="0"/>
      <name val="Calibri"/>
      <family val="2"/>
      <scheme val="minor"/>
    </font>
    <font>
      <b/>
      <sz val="18"/>
      <color theme="0"/>
      <name val="Calibri"/>
      <family val="2"/>
      <scheme val="minor"/>
    </font>
  </fonts>
  <fills count="8">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0"/>
        <bgColor indexed="64"/>
      </patternFill>
    </fill>
    <fill>
      <patternFill patternType="solid">
        <fgColor rgb="FF073673"/>
        <bgColor indexed="64"/>
      </patternFill>
    </fill>
    <fill>
      <patternFill patternType="solid">
        <fgColor theme="0" tint="-0.34998626667073579"/>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0" fontId="5" fillId="3" borderId="0" xfId="0" applyFont="1" applyFill="1"/>
    <xf numFmtId="0" fontId="8" fillId="4" borderId="0" xfId="0" applyFont="1" applyFill="1" applyAlignment="1">
      <alignment vertical="center"/>
    </xf>
    <xf numFmtId="0" fontId="0" fillId="4" borderId="0" xfId="0" applyFill="1"/>
    <xf numFmtId="0" fontId="7" fillId="4" borderId="0" xfId="0" applyFont="1" applyFill="1"/>
    <xf numFmtId="0" fontId="8" fillId="6" borderId="0" xfId="0" applyFont="1" applyFill="1"/>
    <xf numFmtId="3" fontId="0" fillId="0" borderId="0" xfId="0" applyNumberFormat="1"/>
    <xf numFmtId="0" fontId="6" fillId="7" borderId="2" xfId="0" applyFont="1" applyFill="1" applyBorder="1"/>
    <xf numFmtId="3" fontId="6" fillId="7" borderId="2" xfId="0" applyNumberFormat="1" applyFont="1" applyFill="1" applyBorder="1"/>
    <xf numFmtId="164" fontId="0" fillId="0" borderId="0" xfId="0" applyNumberFormat="1"/>
    <xf numFmtId="0" fontId="10" fillId="5" borderId="0" xfId="0" applyFont="1" applyFill="1" applyAlignment="1">
      <alignment horizontal="center"/>
    </xf>
    <xf numFmtId="0" fontId="9" fillId="5" borderId="0" xfId="0" applyFont="1" applyFill="1" applyAlignment="1">
      <alignment horizontal="center" vertical="center"/>
    </xf>
  </cellXfs>
  <cellStyles count="2">
    <cellStyle name="Hyperlink 2" xfId="1" xr:uid="{229837FD-7C70-47AC-B854-CBC5538B0B97}"/>
    <cellStyle name="Normal" xfId="0" builtinId="0"/>
  </cellStyles>
  <dxfs count="17">
    <dxf>
      <numFmt numFmtId="164" formatCode="&quot;$&quot;#,##0.0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52E4-2940-98DD-43CD10F65F14}"/>
            </c:ext>
          </c:extLst>
        </c:ser>
        <c:dLbls>
          <c:showLegendKey val="0"/>
          <c:showVal val="0"/>
          <c:showCatName val="0"/>
          <c:showSerName val="0"/>
          <c:showPercent val="0"/>
          <c:showBubbleSize val="0"/>
        </c:dLbls>
        <c:gapWidth val="219"/>
        <c:axId val="1284611407"/>
        <c:axId val="451965855"/>
      </c:barChart>
      <c:lineChart>
        <c:grouping val="standard"/>
        <c:varyColors val="0"/>
        <c:ser>
          <c:idx val="1"/>
          <c:order val="1"/>
          <c:tx>
            <c:v>Operating Profit Margin</c:v>
          </c:tx>
          <c:spPr>
            <a:ln w="34925" cap="rnd">
              <a:solidFill>
                <a:srgbClr val="C00000"/>
              </a:solidFill>
              <a:round/>
            </a:ln>
            <a:effectLst/>
          </c:spPr>
          <c:marker>
            <c:symbol val="circle"/>
            <c:size val="7"/>
            <c:spPr>
              <a:solidFill>
                <a:schemeClr val="bg1"/>
              </a:solidFill>
              <a:ln w="9525">
                <a:solidFill>
                  <a:schemeClr val="tx1"/>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52E4-2940-98DD-43CD10F65F14}"/>
            </c:ext>
          </c:extLst>
        </c:ser>
        <c:dLbls>
          <c:showLegendKey val="0"/>
          <c:showVal val="0"/>
          <c:showCatName val="0"/>
          <c:showSerName val="0"/>
          <c:showPercent val="0"/>
          <c:showBubbleSize val="0"/>
        </c:dLbls>
        <c:marker val="1"/>
        <c:smooth val="0"/>
        <c:axId val="212705215"/>
        <c:axId val="1821649968"/>
      </c:lineChart>
      <c:catAx>
        <c:axId val="128461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965855"/>
        <c:crosses val="autoZero"/>
        <c:auto val="1"/>
        <c:lblAlgn val="ctr"/>
        <c:lblOffset val="100"/>
        <c:noMultiLvlLbl val="0"/>
      </c:catAx>
      <c:valAx>
        <c:axId val="4519658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611407"/>
        <c:crosses val="autoZero"/>
        <c:crossBetween val="between"/>
      </c:valAx>
      <c:valAx>
        <c:axId val="18216499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705215"/>
        <c:crosses val="max"/>
        <c:crossBetween val="between"/>
      </c:valAx>
      <c:catAx>
        <c:axId val="212705215"/>
        <c:scaling>
          <c:orientation val="minMax"/>
        </c:scaling>
        <c:delete val="1"/>
        <c:axPos val="b"/>
        <c:numFmt formatCode="General" sourceLinked="1"/>
        <c:majorTickMark val="out"/>
        <c:minorTickMark val="none"/>
        <c:tickLblPos val="nextTo"/>
        <c:crossAx val="18216499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723900</xdr:colOff>
      <xdr:row>7</xdr:row>
      <xdr:rowOff>107950</xdr:rowOff>
    </xdr:from>
    <xdr:to>
      <xdr:col>3</xdr:col>
      <xdr:colOff>1193800</xdr:colOff>
      <xdr:row>13</xdr:row>
      <xdr:rowOff>6350</xdr:rowOff>
    </xdr:to>
    <xdr:sp macro="" textlink="">
      <xdr:nvSpPr>
        <xdr:cNvPr id="2" name="Rounded Rectangle 1">
          <a:extLst>
            <a:ext uri="{FF2B5EF4-FFF2-40B4-BE49-F238E27FC236}">
              <a16:creationId xmlns:a16="http://schemas.microsoft.com/office/drawing/2014/main" id="{136C0A3C-2A47-D030-85C5-9488A5345038}"/>
            </a:ext>
          </a:extLst>
        </xdr:cNvPr>
        <xdr:cNvSpPr/>
      </xdr:nvSpPr>
      <xdr:spPr>
        <a:xfrm>
          <a:off x="3251200" y="1530350"/>
          <a:ext cx="2692400" cy="1117600"/>
        </a:xfrm>
        <a:prstGeom prst="roundRect">
          <a:avLst/>
        </a:prstGeom>
        <a:solidFill>
          <a:schemeClr val="accent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Total</a:t>
          </a:r>
          <a:r>
            <a:rPr lang="en-US" sz="1800" b="1" baseline="0"/>
            <a:t> Sales</a:t>
          </a:r>
          <a:endParaRPr lang="en-US" sz="1800" b="1"/>
        </a:p>
      </xdr:txBody>
    </xdr:sp>
    <xdr:clientData/>
  </xdr:twoCellAnchor>
  <xdr:twoCellAnchor>
    <xdr:from>
      <xdr:col>1</xdr:col>
      <xdr:colOff>342900</xdr:colOff>
      <xdr:row>1</xdr:row>
      <xdr:rowOff>0</xdr:rowOff>
    </xdr:from>
    <xdr:to>
      <xdr:col>13</xdr:col>
      <xdr:colOff>469900</xdr:colOff>
      <xdr:row>6</xdr:row>
      <xdr:rowOff>101600</xdr:rowOff>
    </xdr:to>
    <xdr:sp macro="" textlink="">
      <xdr:nvSpPr>
        <xdr:cNvPr id="3" name="Rounded Rectangle 2">
          <a:extLst>
            <a:ext uri="{FF2B5EF4-FFF2-40B4-BE49-F238E27FC236}">
              <a16:creationId xmlns:a16="http://schemas.microsoft.com/office/drawing/2014/main" id="{6E3CDC71-C393-2610-3DD1-61C2E184BBA1}"/>
            </a:ext>
          </a:extLst>
        </xdr:cNvPr>
        <xdr:cNvSpPr/>
      </xdr:nvSpPr>
      <xdr:spPr>
        <a:xfrm>
          <a:off x="2870200" y="203200"/>
          <a:ext cx="12484100" cy="1117600"/>
        </a:xfrm>
        <a:prstGeom prst="roundRect">
          <a:avLst/>
        </a:prstGeom>
        <a:solidFill>
          <a:srgbClr val="07367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t>Coca-Cola </a:t>
          </a:r>
          <a:r>
            <a:rPr lang="en-US" sz="3600" b="1" baseline="0"/>
            <a:t>USA Retailer Dashboard</a:t>
          </a:r>
          <a:endParaRPr lang="en-US" sz="3600" b="1"/>
        </a:p>
      </xdr:txBody>
    </xdr:sp>
    <xdr:clientData/>
  </xdr:twoCellAnchor>
  <xdr:twoCellAnchor>
    <xdr:from>
      <xdr:col>7</xdr:col>
      <xdr:colOff>25400</xdr:colOff>
      <xdr:row>7</xdr:row>
      <xdr:rowOff>95250</xdr:rowOff>
    </xdr:from>
    <xdr:to>
      <xdr:col>10</xdr:col>
      <xdr:colOff>152400</xdr:colOff>
      <xdr:row>12</xdr:row>
      <xdr:rowOff>196850</xdr:rowOff>
    </xdr:to>
    <xdr:sp macro="" textlink="">
      <xdr:nvSpPr>
        <xdr:cNvPr id="4" name="Rounded Rectangle 3">
          <a:extLst>
            <a:ext uri="{FF2B5EF4-FFF2-40B4-BE49-F238E27FC236}">
              <a16:creationId xmlns:a16="http://schemas.microsoft.com/office/drawing/2014/main" id="{A39A9BEC-81B6-4E4C-ACB8-BC80A2126355}"/>
            </a:ext>
          </a:extLst>
        </xdr:cNvPr>
        <xdr:cNvSpPr/>
      </xdr:nvSpPr>
      <xdr:spPr>
        <a:xfrm>
          <a:off x="9359900" y="1517650"/>
          <a:ext cx="2692400" cy="1117600"/>
        </a:xfrm>
        <a:prstGeom prst="roundRect">
          <a:avLst/>
        </a:prstGeom>
        <a:solidFill>
          <a:schemeClr val="accent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lt1"/>
              </a:solidFill>
              <a:latin typeface="+mn-lt"/>
              <a:ea typeface="+mn-ea"/>
              <a:cs typeface="+mn-cs"/>
            </a:rPr>
            <a:t>Average Price</a:t>
          </a:r>
        </a:p>
      </xdr:txBody>
    </xdr:sp>
    <xdr:clientData/>
  </xdr:twoCellAnchor>
  <xdr:twoCellAnchor>
    <xdr:from>
      <xdr:col>10</xdr:col>
      <xdr:colOff>279400</xdr:colOff>
      <xdr:row>7</xdr:row>
      <xdr:rowOff>95250</xdr:rowOff>
    </xdr:from>
    <xdr:to>
      <xdr:col>12</xdr:col>
      <xdr:colOff>241300</xdr:colOff>
      <xdr:row>12</xdr:row>
      <xdr:rowOff>196850</xdr:rowOff>
    </xdr:to>
    <xdr:sp macro="" textlink="">
      <xdr:nvSpPr>
        <xdr:cNvPr id="5" name="Rounded Rectangle 4">
          <a:extLst>
            <a:ext uri="{FF2B5EF4-FFF2-40B4-BE49-F238E27FC236}">
              <a16:creationId xmlns:a16="http://schemas.microsoft.com/office/drawing/2014/main" id="{9E0B7C5D-5587-8D46-BE8F-685989F59693}"/>
            </a:ext>
          </a:extLst>
        </xdr:cNvPr>
        <xdr:cNvSpPr/>
      </xdr:nvSpPr>
      <xdr:spPr>
        <a:xfrm>
          <a:off x="12179300" y="1517650"/>
          <a:ext cx="2654300" cy="1117600"/>
        </a:xfrm>
        <a:prstGeom prst="roundRect">
          <a:avLst/>
        </a:prstGeom>
        <a:solidFill>
          <a:schemeClr val="accent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lt1"/>
              </a:solidFill>
              <a:latin typeface="+mn-lt"/>
              <a:ea typeface="+mn-ea"/>
              <a:cs typeface="+mn-cs"/>
            </a:rPr>
            <a:t>Total Operating Profit</a:t>
          </a:r>
        </a:p>
      </xdr:txBody>
    </xdr:sp>
    <xdr:clientData/>
  </xdr:twoCellAnchor>
  <xdr:twoCellAnchor>
    <xdr:from>
      <xdr:col>4</xdr:col>
      <xdr:colOff>101600</xdr:colOff>
      <xdr:row>7</xdr:row>
      <xdr:rowOff>120650</xdr:rowOff>
    </xdr:from>
    <xdr:to>
      <xdr:col>6</xdr:col>
      <xdr:colOff>190500</xdr:colOff>
      <xdr:row>13</xdr:row>
      <xdr:rowOff>19050</xdr:rowOff>
    </xdr:to>
    <xdr:sp macro="" textlink="">
      <xdr:nvSpPr>
        <xdr:cNvPr id="6" name="Rounded Rectangle 5">
          <a:extLst>
            <a:ext uri="{FF2B5EF4-FFF2-40B4-BE49-F238E27FC236}">
              <a16:creationId xmlns:a16="http://schemas.microsoft.com/office/drawing/2014/main" id="{FDB5380E-BD64-754D-AC7F-F52BD8355C70}"/>
            </a:ext>
          </a:extLst>
        </xdr:cNvPr>
        <xdr:cNvSpPr/>
      </xdr:nvSpPr>
      <xdr:spPr>
        <a:xfrm>
          <a:off x="6070600" y="1543050"/>
          <a:ext cx="2603500" cy="1117600"/>
        </a:xfrm>
        <a:prstGeom prst="roundRect">
          <a:avLst/>
        </a:prstGeom>
        <a:solidFill>
          <a:schemeClr val="accent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800" b="1">
              <a:solidFill>
                <a:schemeClr val="lt1"/>
              </a:solidFill>
              <a:latin typeface="+mn-lt"/>
              <a:ea typeface="+mn-ea"/>
              <a:cs typeface="+mn-cs"/>
            </a:rPr>
            <a:t>Units Sold</a:t>
          </a:r>
        </a:p>
      </xdr:txBody>
    </xdr:sp>
    <xdr:clientData/>
  </xdr:twoCellAnchor>
  <xdr:twoCellAnchor>
    <xdr:from>
      <xdr:col>1</xdr:col>
      <xdr:colOff>914400</xdr:colOff>
      <xdr:row>9</xdr:row>
      <xdr:rowOff>76200</xdr:rowOff>
    </xdr:from>
    <xdr:to>
      <xdr:col>3</xdr:col>
      <xdr:colOff>965200</xdr:colOff>
      <xdr:row>12</xdr:row>
      <xdr:rowOff>76200</xdr:rowOff>
    </xdr:to>
    <xdr:sp macro="" textlink="Analyze!A4">
      <xdr:nvSpPr>
        <xdr:cNvPr id="7" name="TextBox 6">
          <a:extLst>
            <a:ext uri="{FF2B5EF4-FFF2-40B4-BE49-F238E27FC236}">
              <a16:creationId xmlns:a16="http://schemas.microsoft.com/office/drawing/2014/main" id="{1A45CCBF-A224-8163-EC3A-6A98FD144FD2}"/>
            </a:ext>
          </a:extLst>
        </xdr:cNvPr>
        <xdr:cNvSpPr txBox="1"/>
      </xdr:nvSpPr>
      <xdr:spPr>
        <a:xfrm>
          <a:off x="3441700" y="1905000"/>
          <a:ext cx="22733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4A03BB-95D3-5F48-9BE9-6B62D49552C8}" type="TxLink">
            <a:rPr lang="en-US" sz="2800" b="1" i="0" u="none" strike="noStrike">
              <a:solidFill>
                <a:schemeClr val="bg1"/>
              </a:solidFill>
              <a:latin typeface="Calibri"/>
              <a:cs typeface="Calibri"/>
            </a:rPr>
            <a:pPr algn="ctr"/>
            <a:t>12,016,665</a:t>
          </a:fld>
          <a:endParaRPr lang="en-US" sz="2400" b="1">
            <a:solidFill>
              <a:schemeClr val="bg1"/>
            </a:solidFill>
          </a:endParaRPr>
        </a:p>
      </xdr:txBody>
    </xdr:sp>
    <xdr:clientData/>
  </xdr:twoCellAnchor>
  <xdr:twoCellAnchor>
    <xdr:from>
      <xdr:col>4</xdr:col>
      <xdr:colOff>266700</xdr:colOff>
      <xdr:row>9</xdr:row>
      <xdr:rowOff>88900</xdr:rowOff>
    </xdr:from>
    <xdr:to>
      <xdr:col>6</xdr:col>
      <xdr:colOff>25400</xdr:colOff>
      <xdr:row>12</xdr:row>
      <xdr:rowOff>88900</xdr:rowOff>
    </xdr:to>
    <xdr:sp macro="" textlink="Analyze!B4">
      <xdr:nvSpPr>
        <xdr:cNvPr id="8" name="TextBox 7">
          <a:extLst>
            <a:ext uri="{FF2B5EF4-FFF2-40B4-BE49-F238E27FC236}">
              <a16:creationId xmlns:a16="http://schemas.microsoft.com/office/drawing/2014/main" id="{66626C40-C950-A4CF-BCD2-4B616E6094B1}"/>
            </a:ext>
          </a:extLst>
        </xdr:cNvPr>
        <xdr:cNvSpPr txBox="1"/>
      </xdr:nvSpPr>
      <xdr:spPr>
        <a:xfrm>
          <a:off x="6235700" y="1917700"/>
          <a:ext cx="22733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B41E0D-0E37-994C-B1BD-697827543BBB}" type="TxLink">
            <a:rPr lang="en-US" sz="2800" b="1" i="0" u="none" strike="noStrike">
              <a:solidFill>
                <a:schemeClr val="bg1"/>
              </a:solidFill>
              <a:latin typeface="Calibri"/>
              <a:ea typeface="+mn-ea"/>
              <a:cs typeface="Calibri"/>
            </a:rPr>
            <a:pPr marL="0" indent="0" algn="ctr"/>
            <a:t>24,788,610</a:t>
          </a:fld>
          <a:endParaRPr lang="en-US" sz="2800" b="1" i="0" u="none" strike="noStrike">
            <a:solidFill>
              <a:schemeClr val="bg1"/>
            </a:solidFill>
            <a:latin typeface="Calibri"/>
            <a:ea typeface="+mn-ea"/>
            <a:cs typeface="Calibri"/>
          </a:endParaRPr>
        </a:p>
      </xdr:txBody>
    </xdr:sp>
    <xdr:clientData/>
  </xdr:twoCellAnchor>
  <xdr:twoCellAnchor>
    <xdr:from>
      <xdr:col>10</xdr:col>
      <xdr:colOff>571500</xdr:colOff>
      <xdr:row>9</xdr:row>
      <xdr:rowOff>63500</xdr:rowOff>
    </xdr:from>
    <xdr:to>
      <xdr:col>12</xdr:col>
      <xdr:colOff>152400</xdr:colOff>
      <xdr:row>12</xdr:row>
      <xdr:rowOff>63500</xdr:rowOff>
    </xdr:to>
    <xdr:sp macro="" textlink="Analyze!D4">
      <xdr:nvSpPr>
        <xdr:cNvPr id="9" name="TextBox 8">
          <a:extLst>
            <a:ext uri="{FF2B5EF4-FFF2-40B4-BE49-F238E27FC236}">
              <a16:creationId xmlns:a16="http://schemas.microsoft.com/office/drawing/2014/main" id="{3645E6B4-9E82-A5A2-63D8-C65CC98889D3}"/>
            </a:ext>
          </a:extLst>
        </xdr:cNvPr>
        <xdr:cNvSpPr txBox="1"/>
      </xdr:nvSpPr>
      <xdr:spPr>
        <a:xfrm>
          <a:off x="12141200" y="1892300"/>
          <a:ext cx="22733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C10B23-A70C-194C-AA4D-0DA409B7CACE}" type="TxLink">
            <a:rPr lang="en-US" sz="2800" b="1" i="0" u="none" strike="noStrike">
              <a:solidFill>
                <a:schemeClr val="bg1"/>
              </a:solidFill>
              <a:latin typeface="Calibri"/>
              <a:ea typeface="+mn-ea"/>
              <a:cs typeface="Calibri"/>
            </a:rPr>
            <a:pPr marL="0" indent="0" algn="ctr"/>
            <a:t>4,722,497</a:t>
          </a:fld>
          <a:endParaRPr lang="en-US" sz="2800" b="1" i="0" u="none" strike="noStrike">
            <a:solidFill>
              <a:schemeClr val="bg1"/>
            </a:solidFill>
            <a:latin typeface="Calibri"/>
            <a:ea typeface="+mn-ea"/>
            <a:cs typeface="Calibri"/>
          </a:endParaRPr>
        </a:p>
      </xdr:txBody>
    </xdr:sp>
    <xdr:clientData/>
  </xdr:twoCellAnchor>
  <xdr:twoCellAnchor>
    <xdr:from>
      <xdr:col>8</xdr:col>
      <xdr:colOff>88900</xdr:colOff>
      <xdr:row>9</xdr:row>
      <xdr:rowOff>76200</xdr:rowOff>
    </xdr:from>
    <xdr:to>
      <xdr:col>10</xdr:col>
      <xdr:colOff>12700</xdr:colOff>
      <xdr:row>12</xdr:row>
      <xdr:rowOff>76200</xdr:rowOff>
    </xdr:to>
    <xdr:sp macro="" textlink="Analyze!C4">
      <xdr:nvSpPr>
        <xdr:cNvPr id="10" name="TextBox 9">
          <a:extLst>
            <a:ext uri="{FF2B5EF4-FFF2-40B4-BE49-F238E27FC236}">
              <a16:creationId xmlns:a16="http://schemas.microsoft.com/office/drawing/2014/main" id="{6D3B5F14-5B2F-418E-A4CB-D7FFB9A1B3E6}"/>
            </a:ext>
          </a:extLst>
        </xdr:cNvPr>
        <xdr:cNvSpPr txBox="1"/>
      </xdr:nvSpPr>
      <xdr:spPr>
        <a:xfrm>
          <a:off x="9309100" y="1905000"/>
          <a:ext cx="22733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FF64546-9B9B-8F47-8B3C-3EC98B8FCBDE}" type="TxLink">
            <a:rPr lang="en-US" sz="2800" b="1" i="0" u="none" strike="noStrike">
              <a:solidFill>
                <a:schemeClr val="bg1"/>
              </a:solidFill>
              <a:latin typeface="Calibri"/>
              <a:ea typeface="+mn-ea"/>
              <a:cs typeface="Calibri"/>
            </a:rPr>
            <a:pPr marL="0" indent="0" algn="ctr"/>
            <a:t>$0.45</a:t>
          </a:fld>
          <a:endParaRPr lang="en-US" sz="2800" b="1" i="0" u="none" strike="noStrike">
            <a:solidFill>
              <a:schemeClr val="bg1"/>
            </a:solidFill>
            <a:latin typeface="Calibri"/>
            <a:ea typeface="+mn-ea"/>
            <a:cs typeface="Calibri"/>
          </a:endParaRPr>
        </a:p>
      </xdr:txBody>
    </xdr:sp>
    <xdr:clientData/>
  </xdr:twoCellAnchor>
  <xdr:twoCellAnchor>
    <xdr:from>
      <xdr:col>2</xdr:col>
      <xdr:colOff>0</xdr:colOff>
      <xdr:row>27</xdr:row>
      <xdr:rowOff>76200</xdr:rowOff>
    </xdr:from>
    <xdr:to>
      <xdr:col>11</xdr:col>
      <xdr:colOff>1409700</xdr:colOff>
      <xdr:row>42</xdr:row>
      <xdr:rowOff>177800</xdr:rowOff>
    </xdr:to>
    <xdr:graphicFrame macro="">
      <xdr:nvGraphicFramePr>
        <xdr:cNvPr id="11" name="Chart 10">
          <a:extLst>
            <a:ext uri="{FF2B5EF4-FFF2-40B4-BE49-F238E27FC236}">
              <a16:creationId xmlns:a16="http://schemas.microsoft.com/office/drawing/2014/main" id="{C06ADA84-76B8-5044-B9DB-F41ED0549E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70555</xdr:colOff>
      <xdr:row>7</xdr:row>
      <xdr:rowOff>170743</xdr:rowOff>
    </xdr:from>
    <xdr:to>
      <xdr:col>0</xdr:col>
      <xdr:colOff>2427110</xdr:colOff>
      <xdr:row>17</xdr:row>
      <xdr:rowOff>0</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62EEE5CA-8CBA-3C49-A051-C7F227E0887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0555" y="1593143"/>
              <a:ext cx="2356555" cy="18993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112889</xdr:colOff>
      <xdr:row>17</xdr:row>
      <xdr:rowOff>155219</xdr:rowOff>
    </xdr:from>
    <xdr:to>
      <xdr:col>0</xdr:col>
      <xdr:colOff>2398889</xdr:colOff>
      <xdr:row>23</xdr:row>
      <xdr:rowOff>0</xdr:rowOff>
    </xdr:to>
    <mc:AlternateContent xmlns:mc="http://schemas.openxmlformats.org/markup-compatibility/2006" xmlns:a14="http://schemas.microsoft.com/office/drawing/2010/main">
      <mc:Choice Requires="a14">
        <xdr:graphicFrame macro="">
          <xdr:nvGraphicFramePr>
            <xdr:cNvPr id="13" name="Years">
              <a:extLst>
                <a:ext uri="{FF2B5EF4-FFF2-40B4-BE49-F238E27FC236}">
                  <a16:creationId xmlns:a16="http://schemas.microsoft.com/office/drawing/2014/main" id="{5223D41A-9C17-BF40-B909-4666B34AA7B2}"/>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2889" y="3647719"/>
              <a:ext cx="2286000" cy="10639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98778</xdr:colOff>
      <xdr:row>1</xdr:row>
      <xdr:rowOff>169333</xdr:rowOff>
    </xdr:from>
    <xdr:to>
      <xdr:col>0</xdr:col>
      <xdr:colOff>2382576</xdr:colOff>
      <xdr:row>5</xdr:row>
      <xdr:rowOff>127000</xdr:rowOff>
    </xdr:to>
    <xdr:pic>
      <xdr:nvPicPr>
        <xdr:cNvPr id="17" name="Picture 16">
          <a:extLst>
            <a:ext uri="{FF2B5EF4-FFF2-40B4-BE49-F238E27FC236}">
              <a16:creationId xmlns:a16="http://schemas.microsoft.com/office/drawing/2014/main" id="{5B80CB97-E430-42B1-D743-6613F90CDAC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778" y="366889"/>
          <a:ext cx="2283798" cy="747889"/>
        </a:xfrm>
        <a:prstGeom prst="rect">
          <a:avLst/>
        </a:prstGeom>
      </xdr:spPr>
    </xdr:pic>
    <xdr:clientData/>
  </xdr:twoCellAnchor>
  <xdr:twoCellAnchor>
    <xdr:from>
      <xdr:col>1</xdr:col>
      <xdr:colOff>479777</xdr:colOff>
      <xdr:row>4</xdr:row>
      <xdr:rowOff>127000</xdr:rowOff>
    </xdr:from>
    <xdr:to>
      <xdr:col>3</xdr:col>
      <xdr:colOff>127000</xdr:colOff>
      <xdr:row>6</xdr:row>
      <xdr:rowOff>1</xdr:rowOff>
    </xdr:to>
    <xdr:sp macro="" textlink="">
      <xdr:nvSpPr>
        <xdr:cNvPr id="18" name="TextBox 17">
          <a:extLst>
            <a:ext uri="{FF2B5EF4-FFF2-40B4-BE49-F238E27FC236}">
              <a16:creationId xmlns:a16="http://schemas.microsoft.com/office/drawing/2014/main" id="{C37C70B8-7F27-C19B-4D5F-E9B33DE86B5F}"/>
            </a:ext>
          </a:extLst>
        </xdr:cNvPr>
        <xdr:cNvSpPr txBox="1"/>
      </xdr:nvSpPr>
      <xdr:spPr>
        <a:xfrm>
          <a:off x="3005666" y="917222"/>
          <a:ext cx="1876778" cy="268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bg1">
                  <a:lumMod val="85000"/>
                </a:schemeClr>
              </a:solidFill>
            </a:rPr>
            <a:t>Figures in USD</a:t>
          </a:r>
        </a:p>
      </xdr:txBody>
    </xdr:sp>
    <xdr:clientData/>
  </xdr:twoCellAnchor>
  <xdr:twoCellAnchor editAs="oneCell">
    <xdr:from>
      <xdr:col>11</xdr:col>
      <xdr:colOff>790222</xdr:colOff>
      <xdr:row>0</xdr:row>
      <xdr:rowOff>183445</xdr:rowOff>
    </xdr:from>
    <xdr:to>
      <xdr:col>13</xdr:col>
      <xdr:colOff>155222</xdr:colOff>
      <xdr:row>6</xdr:row>
      <xdr:rowOff>98779</xdr:rowOff>
    </xdr:to>
    <xdr:pic>
      <xdr:nvPicPr>
        <xdr:cNvPr id="20" name="Picture 19">
          <a:extLst>
            <a:ext uri="{FF2B5EF4-FFF2-40B4-BE49-F238E27FC236}">
              <a16:creationId xmlns:a16="http://schemas.microsoft.com/office/drawing/2014/main" id="{783A8EB6-1861-658F-62A0-3C0A6C23E9C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603111" y="183445"/>
          <a:ext cx="1100667" cy="110066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no Chen" refreshedDate="45352.32784583333" createdVersion="8" refreshedVersion="8" minRefreshableVersion="3" recordCount="9648" xr:uid="{BA67259B-38FA-4F4F-923A-F7A3B15C446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2"/>
          <s v="Jan"/>
          <s v="Feb"/>
          <s v="Mar"/>
          <s v="Apr"/>
          <s v="May"/>
          <s v="Jun"/>
          <s v="Jul"/>
          <s v="Aug"/>
          <s v="Sep"/>
          <s v="Oct"/>
          <s v="Nov"/>
          <s v="Dec"/>
          <s v="&gt;1/1/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2"/>
          <s v="Qtr1"/>
          <s v="Qtr2"/>
          <s v="Qtr3"/>
          <s v="Qtr4"/>
          <s v="&gt;1/1/24"/>
        </groupItems>
      </fieldGroup>
    </cacheField>
    <cacheField name="Years"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2837638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B12BDE-2FFA-6C42-AAA1-BC03D4E5DD00}"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2FBADE-0AEB-8A40-A0FE-00541D8CC6B7}"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0" numFmtId="164"/>
    <dataField name="Sum of Operating Profit" fld="10" baseField="0" baseItem="0" numFmtId="3"/>
  </dataFields>
  <formats count="2">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65F5E0-B625-AF42-BE98-676D34CDB729}" name="PivotTable5"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x="0"/>
        <item x="1"/>
        <item x="2"/>
        <item x="3"/>
        <item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96B046-1C3E-AB49-B658-3C10E3F51520}"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6166CC-1B7F-D642-B334-A24B95E5C475}" sourceName="Region">
  <pivotTables>
    <pivotTable tabId="5" name="PivotTable2"/>
    <pivotTable tabId="5" name="PivotTable3"/>
    <pivotTable tabId="5" name="PivotTable4"/>
    <pivotTable tabId="5" name="PivotTable5"/>
  </pivotTables>
  <data>
    <tabular pivotCacheId="28376387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6F8ABA9-38B4-1140-9480-7DE5E5B4345A}" sourceName="Years">
  <pivotTables>
    <pivotTable tabId="5" name="PivotTable2"/>
    <pivotTable tabId="5" name="PivotTable3"/>
    <pivotTable tabId="5" name="PivotTable4"/>
    <pivotTable tabId="5" name="PivotTable5"/>
  </pivotTables>
  <data>
    <tabular pivotCacheId="28376387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21E15E-783D-8640-A865-4E6E70CB43B8}" cache="Slicer_Region" caption="Region" rowHeight="251883"/>
  <slicer name="Years" xr10:uid="{668BBF67-EF81-5848-BC46-36200E5762D2}" cache="Slicer_Years" caption="Year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6" dataDxfId="15" tableBorderDxfId="14">
  <autoFilter ref="B4:M9652" xr:uid="{241C6583-A395-494F-B34A-BA98EEB4132C}"/>
  <tableColumns count="12">
    <tableColumn id="1" xr3:uid="{72C602C4-76C4-4A75-933A-FDC9591C1526}" name="Retailer" dataDxfId="13"/>
    <tableColumn id="2" xr3:uid="{725FD838-82AA-427A-9CE2-6C04110A316D}" name="Retailer ID" dataDxfId="12"/>
    <tableColumn id="3" xr3:uid="{9C123582-20EA-467F-A5ED-8224D6001C00}" name="Invoice Date" dataDxfId="11"/>
    <tableColumn id="4" xr3:uid="{134DBAE7-3279-40E6-98D9-CBECFFFB85D5}" name="Region" dataDxfId="10"/>
    <tableColumn id="5" xr3:uid="{C2E2A540-5264-40E1-8C95-F5F8159FEF6D}" name="State" dataDxfId="9"/>
    <tableColumn id="6" xr3:uid="{6DD89386-635C-40C8-9606-F930BAB18D98}" name="City" dataDxfId="8"/>
    <tableColumn id="7" xr3:uid="{79044A14-8C29-4B84-AA06-8282B70BA02E}" name="Beverage Brand" dataDxfId="7"/>
    <tableColumn id="8" xr3:uid="{A75130C6-6732-4DA3-A42A-8ECCD7E66F61}" name="Price per Unit" dataDxfId="6"/>
    <tableColumn id="9" xr3:uid="{3E7FDD09-C8F4-41A0-8B3E-09F0A7E4D8AD}" name="Units Sold" dataDxfId="5"/>
    <tableColumn id="10" xr3:uid="{521D1DF4-DD00-4778-9BB1-91E31DADFF87}" name="Total Sales" dataDxfId="4"/>
    <tableColumn id="11" xr3:uid="{94400550-7002-4F21-A27B-497430EA373F}" name="Operating Profit" dataDxfId="3"/>
    <tableColumn id="12" xr3:uid="{2526BB74-C8C1-4549-9ED9-43B205AA3AC6}" name="Operating Margi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5:Q27"/>
  <sheetViews>
    <sheetView showGridLines="0" tabSelected="1" zoomScaleNormal="100" workbookViewId="0">
      <selection activeCell="T22" sqref="T22"/>
    </sheetView>
  </sheetViews>
  <sheetFormatPr baseColWidth="10" defaultColWidth="11.1640625" defaultRowHeight="16" x14ac:dyDescent="0.2"/>
  <cols>
    <col min="1" max="1" width="33.1640625" style="12" customWidth="1"/>
    <col min="2" max="2" width="12.33203125" customWidth="1"/>
    <col min="3" max="3" width="16.83203125" customWidth="1"/>
    <col min="4" max="5" width="16" customWidth="1"/>
    <col min="6" max="6" width="17" customWidth="1"/>
    <col min="7" max="7" width="6.83203125" customWidth="1"/>
    <col min="8" max="8" width="2.83203125" customWidth="1"/>
    <col min="9" max="9" width="14.5" customWidth="1"/>
    <col min="10" max="10" width="16.33203125" customWidth="1"/>
    <col min="11" max="11" width="16.5" customWidth="1"/>
    <col min="12" max="12" width="18.83203125" customWidth="1"/>
    <col min="13" max="13" width="3.83203125" customWidth="1"/>
    <col min="14" max="14" width="7.6640625" customWidth="1"/>
    <col min="15" max="15" width="1.5" customWidth="1"/>
    <col min="16" max="16" width="7.5" customWidth="1"/>
  </cols>
  <sheetData>
    <row r="15" spans="3:17" ht="16" customHeight="1" x14ac:dyDescent="0.2">
      <c r="C15" s="22" t="s">
        <v>147</v>
      </c>
      <c r="D15" s="22"/>
      <c r="E15" s="22"/>
      <c r="F15" s="22"/>
      <c r="G15" s="13"/>
      <c r="H15" s="13"/>
      <c r="I15" s="22" t="s">
        <v>148</v>
      </c>
      <c r="J15" s="22"/>
      <c r="K15" s="22"/>
      <c r="L15" s="22"/>
      <c r="M15" s="13"/>
      <c r="N15" s="13"/>
      <c r="O15" s="13"/>
      <c r="P15" s="13"/>
      <c r="Q15" s="14"/>
    </row>
    <row r="16" spans="3:17" ht="16" customHeight="1" x14ac:dyDescent="0.2">
      <c r="C16" s="22"/>
      <c r="D16" s="22"/>
      <c r="E16" s="22"/>
      <c r="F16" s="22"/>
      <c r="G16" s="13"/>
      <c r="H16" s="13"/>
      <c r="I16" s="22"/>
      <c r="J16" s="22"/>
      <c r="K16" s="22"/>
      <c r="L16" s="22"/>
      <c r="M16" s="13"/>
      <c r="N16" s="13"/>
      <c r="O16" s="13"/>
      <c r="P16" s="13"/>
      <c r="Q16" s="14"/>
    </row>
    <row r="17" spans="3:17" ht="19" x14ac:dyDescent="0.25">
      <c r="C17" s="16" t="s">
        <v>149</v>
      </c>
      <c r="D17" s="16" t="s">
        <v>150</v>
      </c>
      <c r="E17" s="16" t="s">
        <v>151</v>
      </c>
      <c r="F17" s="16" t="s">
        <v>152</v>
      </c>
      <c r="G17" s="14"/>
      <c r="H17" s="15"/>
      <c r="I17" s="16" t="s">
        <v>0</v>
      </c>
      <c r="J17" s="16" t="s">
        <v>150</v>
      </c>
      <c r="K17" s="16" t="s">
        <v>151</v>
      </c>
      <c r="L17" s="16" t="s">
        <v>152</v>
      </c>
      <c r="M17" s="14"/>
      <c r="N17" s="14"/>
      <c r="O17" s="14"/>
      <c r="P17" s="14"/>
      <c r="Q17" s="14"/>
    </row>
    <row r="18" spans="3:17" x14ac:dyDescent="0.2">
      <c r="C18" t="str">
        <f>Analyze!A8</f>
        <v>Coca-Cola</v>
      </c>
      <c r="D18" s="17">
        <f>Analyze!B8</f>
        <v>499102.00000000017</v>
      </c>
      <c r="E18" s="17">
        <f>Analyze!C8</f>
        <v>2268974.9000000032</v>
      </c>
      <c r="F18" s="17">
        <f>E18-D18</f>
        <v>1769872.9000000029</v>
      </c>
      <c r="I18" s="17" t="str">
        <f>Analyze!A18</f>
        <v>Amazon</v>
      </c>
      <c r="J18" s="17">
        <f>Analyze!B18</f>
        <v>276210</v>
      </c>
      <c r="K18" s="17">
        <f>Analyze!C18</f>
        <v>1009698.7</v>
      </c>
      <c r="L18" s="17">
        <f>Analyze!D18</f>
        <v>1285908.7</v>
      </c>
    </row>
    <row r="19" spans="3:17" x14ac:dyDescent="0.2">
      <c r="C19" t="str">
        <f>Analyze!A9</f>
        <v>Dasani Water</v>
      </c>
      <c r="D19" s="17">
        <f>Analyze!B9</f>
        <v>469270.69999999984</v>
      </c>
      <c r="E19" s="17">
        <f>Analyze!C9</f>
        <v>1917827.7999999949</v>
      </c>
      <c r="F19" s="17">
        <f t="shared" ref="F19:F24" si="0">E19-D19</f>
        <v>1448557.099999995</v>
      </c>
      <c r="I19" s="17" t="str">
        <f>Analyze!A19</f>
        <v>BevCo</v>
      </c>
      <c r="J19" s="17">
        <f>Analyze!B19</f>
        <v>466787.99999999994</v>
      </c>
      <c r="K19" s="17">
        <f>Analyze!C19</f>
        <v>2327606.5000000019</v>
      </c>
      <c r="L19" s="17">
        <f>Analyze!D19</f>
        <v>2794394.5000000019</v>
      </c>
    </row>
    <row r="20" spans="3:17" x14ac:dyDescent="0.2">
      <c r="C20" t="str">
        <f>Analyze!A10</f>
        <v>Diet Coke</v>
      </c>
      <c r="D20" s="17">
        <f>Analyze!B10</f>
        <v>423758.70000000007</v>
      </c>
      <c r="E20" s="17">
        <f>Analyze!C10</f>
        <v>1633959.3000000005</v>
      </c>
      <c r="F20" s="17">
        <f t="shared" si="0"/>
        <v>1210200.6000000006</v>
      </c>
      <c r="I20" s="17" t="str">
        <f>Analyze!A20</f>
        <v>FizzyCo</v>
      </c>
      <c r="J20" s="17">
        <f>Analyze!B20</f>
        <v>161210.1</v>
      </c>
      <c r="K20" s="17">
        <f>Analyze!C20</f>
        <v>2262827.0999999978</v>
      </c>
      <c r="L20" s="17">
        <f>Analyze!D20</f>
        <v>2424037.1999999979</v>
      </c>
    </row>
    <row r="21" spans="3:17" x14ac:dyDescent="0.2">
      <c r="C21" t="str">
        <f>Analyze!A11</f>
        <v>Fanta</v>
      </c>
      <c r="D21" s="17">
        <f>Analyze!B11</f>
        <v>315489.20000000013</v>
      </c>
      <c r="E21" s="17">
        <f>Analyze!C11</f>
        <v>1116062.9000000027</v>
      </c>
      <c r="F21" s="17">
        <f t="shared" si="0"/>
        <v>800573.70000000251</v>
      </c>
      <c r="I21" s="17" t="str">
        <f>Analyze!A21</f>
        <v>Target</v>
      </c>
      <c r="J21" s="17">
        <f>Analyze!B21</f>
        <v>9250.3000000000011</v>
      </c>
      <c r="K21" s="17">
        <f>Analyze!C21</f>
        <v>1341994.9999999998</v>
      </c>
      <c r="L21" s="17">
        <f>Analyze!D21</f>
        <v>1351245.2999999998</v>
      </c>
    </row>
    <row r="22" spans="3:17" x14ac:dyDescent="0.2">
      <c r="C22" t="str">
        <f>Analyze!A12</f>
        <v>Powerade</v>
      </c>
      <c r="D22" s="17">
        <f>Analyze!B12</f>
        <v>349533.89999999997</v>
      </c>
      <c r="E22" s="17">
        <f>Analyze!C12</f>
        <v>1302529.3000000012</v>
      </c>
      <c r="F22" s="17">
        <f t="shared" si="0"/>
        <v>952995.4000000013</v>
      </c>
      <c r="I22" s="17" t="str">
        <f>Analyze!A22</f>
        <v>Walmart</v>
      </c>
      <c r="J22" s="17">
        <f>Analyze!B22</f>
        <v>339912.5</v>
      </c>
      <c r="K22" s="17">
        <f>Analyze!C22</f>
        <v>580211.00000000023</v>
      </c>
      <c r="L22" s="17">
        <f>Analyze!D22</f>
        <v>920123.50000000023</v>
      </c>
    </row>
    <row r="23" spans="3:17" x14ac:dyDescent="0.2">
      <c r="C23" t="str">
        <f>Analyze!A13</f>
        <v>Sprite</v>
      </c>
      <c r="D23" s="17">
        <f>Analyze!B13</f>
        <v>366577.99999999988</v>
      </c>
      <c r="E23" s="17">
        <f>Analyze!C13</f>
        <v>1353578.2999999986</v>
      </c>
      <c r="F23" s="17">
        <f t="shared" si="0"/>
        <v>987000.29999999877</v>
      </c>
      <c r="I23" s="17" t="str">
        <f>Analyze!A23</f>
        <v>West Soda</v>
      </c>
      <c r="J23" s="17">
        <f>Analyze!B23</f>
        <v>1170361.5999999996</v>
      </c>
      <c r="K23" s="17">
        <f>Analyze!C23</f>
        <v>2070594.1999999993</v>
      </c>
      <c r="L23" s="17">
        <f>Analyze!D23</f>
        <v>3240955.7999999989</v>
      </c>
    </row>
    <row r="24" spans="3:17" x14ac:dyDescent="0.2">
      <c r="C24" s="18" t="s">
        <v>153</v>
      </c>
      <c r="D24" s="19">
        <f>Analyze!B14</f>
        <v>2423732.5</v>
      </c>
      <c r="E24" s="19">
        <f>Analyze!C14</f>
        <v>9592932.5000000019</v>
      </c>
      <c r="F24" s="19">
        <f t="shared" si="0"/>
        <v>7169200.0000000019</v>
      </c>
      <c r="I24" s="19" t="s">
        <v>153</v>
      </c>
      <c r="J24" s="19">
        <f>Analyze!B24</f>
        <v>2423732.4999999995</v>
      </c>
      <c r="K24" s="19">
        <f>Analyze!C24</f>
        <v>9592932.5</v>
      </c>
      <c r="L24" s="19">
        <f>Analyze!D24</f>
        <v>12016665</v>
      </c>
    </row>
    <row r="27" spans="3:17" ht="24" x14ac:dyDescent="0.3">
      <c r="C27" s="21" t="s">
        <v>154</v>
      </c>
      <c r="D27" s="21"/>
      <c r="E27" s="21"/>
      <c r="F27" s="21"/>
      <c r="G27" s="21"/>
      <c r="H27" s="21"/>
      <c r="I27" s="21"/>
      <c r="J27" s="21"/>
      <c r="K27" s="21"/>
      <c r="L27" s="21"/>
    </row>
  </sheetData>
  <mergeCells count="3">
    <mergeCell ref="C27:L27"/>
    <mergeCell ref="C15:F16"/>
    <mergeCell ref="I15:L16"/>
  </mergeCells>
  <conditionalFormatting sqref="F18:F23">
    <cfRule type="dataBar" priority="2">
      <dataBar>
        <cfvo type="min"/>
        <cfvo type="max"/>
        <color rgb="FF63C384"/>
      </dataBar>
      <extLst>
        <ext xmlns:x14="http://schemas.microsoft.com/office/spreadsheetml/2009/9/main" uri="{B025F937-C7B1-47D3-B67F-A62EFF666E3E}">
          <x14:id>{EF4DB13E-FA63-A944-BE7C-C2C04F0EE4B2}</x14:id>
        </ext>
      </extLst>
    </cfRule>
  </conditionalFormatting>
  <conditionalFormatting sqref="L18:L23">
    <cfRule type="dataBar" priority="1">
      <dataBar>
        <cfvo type="min"/>
        <cfvo type="max"/>
        <color rgb="FF63C384"/>
      </dataBar>
      <extLst>
        <ext xmlns:x14="http://schemas.microsoft.com/office/spreadsheetml/2009/9/main" uri="{B025F937-C7B1-47D3-B67F-A62EFF666E3E}">
          <x14:id>{74282FF5-E361-934F-92A4-5600DCBC5B35}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F4DB13E-FA63-A944-BE7C-C2C04F0EE4B2}">
            <x14:dataBar minLength="0" maxLength="100" border="1" negativeBarBorderColorSameAsPositive="0">
              <x14:cfvo type="autoMin"/>
              <x14:cfvo type="autoMax"/>
              <x14:borderColor rgb="FF63C384"/>
              <x14:negativeFillColor rgb="FFFF0000"/>
              <x14:negativeBorderColor rgb="FFFF0000"/>
              <x14:axisColor rgb="FF000000"/>
            </x14:dataBar>
          </x14:cfRule>
          <xm:sqref>F18:F23</xm:sqref>
        </x14:conditionalFormatting>
        <x14:conditionalFormatting xmlns:xm="http://schemas.microsoft.com/office/excel/2006/main">
          <x14:cfRule type="dataBar" id="{74282FF5-E361-934F-92A4-5600DCBC5B35}">
            <x14:dataBar minLength="0" maxLength="100" border="1" negativeBarBorderColorSameAsPositive="0">
              <x14:cfvo type="autoMin"/>
              <x14:cfvo type="autoMax"/>
              <x14:borderColor rgb="FF63C384"/>
              <x14:negativeFillColor rgb="FFFF0000"/>
              <x14:negativeBorderColor rgb="FFFF0000"/>
              <x14:axisColor rgb="FF000000"/>
            </x14:dataBar>
          </x14:cfRule>
          <xm:sqref>L18:L23</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C7" sqref="C7"/>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3:H35"/>
  <sheetViews>
    <sheetView workbookViewId="0">
      <selection activeCell="F9" sqref="F9"/>
    </sheetView>
  </sheetViews>
  <sheetFormatPr baseColWidth="10" defaultColWidth="8.83203125" defaultRowHeight="16" x14ac:dyDescent="0.2"/>
  <cols>
    <col min="1" max="1" width="16.6640625" bestFit="1" customWidth="1"/>
    <col min="2" max="2" width="10.83203125" bestFit="1" customWidth="1"/>
    <col min="3" max="3" width="16.6640625" bestFit="1" customWidth="1"/>
    <col min="4" max="5" width="25.5" bestFit="1" customWidth="1"/>
    <col min="6" max="6" width="21.5" bestFit="1" customWidth="1"/>
    <col min="7" max="7" width="30.33203125" bestFit="1" customWidth="1"/>
    <col min="8" max="10" width="10.1640625" bestFit="1" customWidth="1"/>
    <col min="11" max="12" width="9.1640625" bestFit="1" customWidth="1"/>
    <col min="13" max="13" width="10.1640625" bestFit="1" customWidth="1"/>
    <col min="14" max="14" width="10.83203125" bestFit="1" customWidth="1"/>
    <col min="15" max="15" width="4.5" bestFit="1" customWidth="1"/>
    <col min="16" max="16" width="4.33203125" bestFit="1" customWidth="1"/>
    <col min="17" max="17" width="9.5" bestFit="1" customWidth="1"/>
    <col min="18" max="18" width="9.83203125" bestFit="1" customWidth="1"/>
    <col min="19" max="19" width="7.33203125" bestFit="1" customWidth="1"/>
    <col min="20" max="20" width="4.1640625" bestFit="1" customWidth="1"/>
    <col min="21" max="21" width="4.5" bestFit="1" customWidth="1"/>
    <col min="22" max="22" width="9.5" bestFit="1" customWidth="1"/>
    <col min="23" max="23" width="7" bestFit="1" customWidth="1"/>
    <col min="24" max="24" width="4.83203125" bestFit="1" customWidth="1"/>
    <col min="25" max="25" width="3.83203125" bestFit="1" customWidth="1"/>
    <col min="26" max="26" width="9.5" bestFit="1" customWidth="1"/>
    <col min="27" max="27" width="7" bestFit="1" customWidth="1"/>
    <col min="28" max="28" width="4.33203125" bestFit="1" customWidth="1"/>
    <col min="29" max="29" width="4.1640625" bestFit="1" customWidth="1"/>
    <col min="30" max="30" width="9.5" bestFit="1" customWidth="1"/>
    <col min="31" max="31" width="7" bestFit="1" customWidth="1"/>
    <col min="32" max="32" width="4.5" bestFit="1" customWidth="1"/>
    <col min="33" max="33" width="4.33203125" bestFit="1" customWidth="1"/>
    <col min="34" max="34" width="9.5" bestFit="1" customWidth="1"/>
    <col min="35" max="35" width="9.83203125" bestFit="1" customWidth="1"/>
    <col min="36" max="36" width="10.83203125" bestFit="1" customWidth="1"/>
    <col min="37" max="41" width="6.83203125" bestFit="1" customWidth="1"/>
    <col min="42" max="60" width="7.83203125" bestFit="1" customWidth="1"/>
    <col min="61" max="69" width="6.83203125" bestFit="1" customWidth="1"/>
    <col min="70" max="91" width="7.83203125" bestFit="1" customWidth="1"/>
    <col min="92" max="100" width="6.83203125" bestFit="1" customWidth="1"/>
    <col min="101" max="121" width="7.83203125" bestFit="1" customWidth="1"/>
    <col min="122" max="130" width="6.83203125" bestFit="1" customWidth="1"/>
    <col min="131" max="152" width="7.83203125" bestFit="1" customWidth="1"/>
    <col min="153" max="161" width="6.83203125" bestFit="1" customWidth="1"/>
    <col min="162" max="182" width="7.83203125" bestFit="1" customWidth="1"/>
    <col min="183" max="191" width="6.83203125" bestFit="1" customWidth="1"/>
    <col min="192" max="213" width="7.83203125" bestFit="1" customWidth="1"/>
    <col min="214" max="222" width="6.83203125" bestFit="1" customWidth="1"/>
    <col min="223" max="244" width="7.83203125" bestFit="1" customWidth="1"/>
    <col min="245" max="253" width="6.83203125" bestFit="1" customWidth="1"/>
    <col min="254" max="283" width="7.83203125" bestFit="1" customWidth="1"/>
    <col min="300" max="308" width="7.83203125" bestFit="1" customWidth="1"/>
    <col min="330" max="338" width="7.83203125" bestFit="1" customWidth="1"/>
    <col min="361" max="369" width="6.83203125" bestFit="1" customWidth="1"/>
    <col min="370" max="391" width="7.83203125" bestFit="1" customWidth="1"/>
    <col min="392" max="400" width="6.83203125" bestFit="1" customWidth="1"/>
    <col min="401" max="419" width="7.83203125" bestFit="1" customWidth="1"/>
    <col min="420" max="428" width="6.83203125" bestFit="1" customWidth="1"/>
    <col min="429" max="450" width="7.83203125" bestFit="1" customWidth="1"/>
    <col min="451" max="459" width="6.83203125" bestFit="1" customWidth="1"/>
    <col min="460" max="480" width="7.83203125" bestFit="1" customWidth="1"/>
    <col min="481" max="489" width="6.83203125" bestFit="1" customWidth="1"/>
    <col min="490" max="511" width="7.83203125" bestFit="1" customWidth="1"/>
    <col min="512" max="520" width="6.83203125" bestFit="1" customWidth="1"/>
    <col min="521" max="541" width="7.83203125" bestFit="1" customWidth="1"/>
    <col min="542" max="550" width="6.83203125" bestFit="1" customWidth="1"/>
    <col min="551" max="572" width="7.83203125" bestFit="1" customWidth="1"/>
    <col min="573" max="581" width="6.83203125" bestFit="1" customWidth="1"/>
    <col min="582" max="603" width="7.83203125" bestFit="1" customWidth="1"/>
    <col min="604" max="612" width="6.83203125" bestFit="1" customWidth="1"/>
    <col min="613" max="642" width="7.83203125" bestFit="1" customWidth="1"/>
    <col min="665" max="673" width="7.83203125" bestFit="1" customWidth="1"/>
    <col min="695" max="703" width="7.83203125" bestFit="1" customWidth="1"/>
    <col min="726" max="726" width="10.83203125" bestFit="1" customWidth="1"/>
  </cols>
  <sheetData>
    <row r="3" spans="1:4" x14ac:dyDescent="0.2">
      <c r="A3" t="s">
        <v>131</v>
      </c>
      <c r="B3" t="s">
        <v>132</v>
      </c>
      <c r="C3" t="s">
        <v>133</v>
      </c>
      <c r="D3" t="s">
        <v>134</v>
      </c>
    </row>
    <row r="4" spans="1:4" x14ac:dyDescent="0.2">
      <c r="A4" s="17">
        <v>12016664.999999965</v>
      </c>
      <c r="B4" s="17">
        <v>24788610</v>
      </c>
      <c r="C4" s="20">
        <v>0.45216625207296596</v>
      </c>
      <c r="D4" s="17">
        <v>4722496.7700000061</v>
      </c>
    </row>
    <row r="6" spans="1:4" x14ac:dyDescent="0.2">
      <c r="A6" s="10" t="s">
        <v>131</v>
      </c>
      <c r="B6" s="10" t="s">
        <v>137</v>
      </c>
    </row>
    <row r="7" spans="1:4" x14ac:dyDescent="0.2">
      <c r="A7" s="10" t="s">
        <v>135</v>
      </c>
      <c r="B7" t="s">
        <v>138</v>
      </c>
      <c r="C7" t="s">
        <v>139</v>
      </c>
      <c r="D7" t="s">
        <v>136</v>
      </c>
    </row>
    <row r="8" spans="1:4" x14ac:dyDescent="0.2">
      <c r="A8" s="11" t="s">
        <v>14</v>
      </c>
      <c r="B8">
        <v>499102.00000000017</v>
      </c>
      <c r="C8">
        <v>2268974.9000000032</v>
      </c>
      <c r="D8">
        <v>2768076.9000000032</v>
      </c>
    </row>
    <row r="9" spans="1:4" x14ac:dyDescent="0.2">
      <c r="A9" s="11" t="s">
        <v>19</v>
      </c>
      <c r="B9">
        <v>469270.69999999984</v>
      </c>
      <c r="C9">
        <v>1917827.7999999949</v>
      </c>
      <c r="D9">
        <v>2387098.4999999949</v>
      </c>
    </row>
    <row r="10" spans="1:4" x14ac:dyDescent="0.2">
      <c r="A10" s="11" t="s">
        <v>15</v>
      </c>
      <c r="B10">
        <v>423758.70000000007</v>
      </c>
      <c r="C10">
        <v>1633959.3000000005</v>
      </c>
      <c r="D10">
        <v>2057718.0000000005</v>
      </c>
    </row>
    <row r="11" spans="1:4" x14ac:dyDescent="0.2">
      <c r="A11" s="11" t="s">
        <v>17</v>
      </c>
      <c r="B11">
        <v>315489.20000000013</v>
      </c>
      <c r="C11">
        <v>1116062.9000000027</v>
      </c>
      <c r="D11">
        <v>1431552.1000000029</v>
      </c>
    </row>
    <row r="12" spans="1:4" x14ac:dyDescent="0.2">
      <c r="A12" s="11" t="s">
        <v>18</v>
      </c>
      <c r="B12">
        <v>349533.89999999997</v>
      </c>
      <c r="C12">
        <v>1302529.3000000012</v>
      </c>
      <c r="D12">
        <v>1652063.2000000011</v>
      </c>
    </row>
    <row r="13" spans="1:4" x14ac:dyDescent="0.2">
      <c r="A13" s="11" t="s">
        <v>16</v>
      </c>
      <c r="B13">
        <v>366577.99999999988</v>
      </c>
      <c r="C13">
        <v>1353578.2999999986</v>
      </c>
      <c r="D13">
        <v>1720156.2999999984</v>
      </c>
    </row>
    <row r="14" spans="1:4" x14ac:dyDescent="0.2">
      <c r="A14" s="11" t="s">
        <v>136</v>
      </c>
      <c r="B14">
        <v>2423732.5</v>
      </c>
      <c r="C14">
        <v>9592932.5000000019</v>
      </c>
      <c r="D14">
        <v>12016665.000000002</v>
      </c>
    </row>
    <row r="16" spans="1:4" x14ac:dyDescent="0.2">
      <c r="A16" s="10" t="s">
        <v>131</v>
      </c>
      <c r="B16" s="10" t="s">
        <v>137</v>
      </c>
    </row>
    <row r="17" spans="1:8" x14ac:dyDescent="0.2">
      <c r="A17" s="10" t="s">
        <v>135</v>
      </c>
      <c r="B17" t="s">
        <v>138</v>
      </c>
      <c r="C17" t="s">
        <v>139</v>
      </c>
      <c r="D17" t="s">
        <v>136</v>
      </c>
    </row>
    <row r="18" spans="1:8" x14ac:dyDescent="0.2">
      <c r="A18" s="11" t="s">
        <v>130</v>
      </c>
      <c r="B18">
        <v>276210</v>
      </c>
      <c r="C18">
        <v>1009698.7</v>
      </c>
      <c r="D18">
        <v>1285908.7</v>
      </c>
    </row>
    <row r="19" spans="1:8" x14ac:dyDescent="0.2">
      <c r="A19" s="11" t="s">
        <v>20</v>
      </c>
      <c r="B19">
        <v>466787.99999999994</v>
      </c>
      <c r="C19">
        <v>2327606.5000000019</v>
      </c>
      <c r="D19">
        <v>2794394.5000000019</v>
      </c>
    </row>
    <row r="20" spans="1:8" x14ac:dyDescent="0.2">
      <c r="A20" s="11" t="s">
        <v>127</v>
      </c>
      <c r="B20">
        <v>161210.1</v>
      </c>
      <c r="C20">
        <v>2262827.0999999978</v>
      </c>
      <c r="D20">
        <v>2424037.1999999979</v>
      </c>
    </row>
    <row r="21" spans="1:8" x14ac:dyDescent="0.2">
      <c r="A21" s="11" t="s">
        <v>129</v>
      </c>
      <c r="B21">
        <v>9250.3000000000011</v>
      </c>
      <c r="C21">
        <v>1341994.9999999998</v>
      </c>
      <c r="D21">
        <v>1351245.2999999998</v>
      </c>
    </row>
    <row r="22" spans="1:8" x14ac:dyDescent="0.2">
      <c r="A22" s="11" t="s">
        <v>126</v>
      </c>
      <c r="B22">
        <v>339912.5</v>
      </c>
      <c r="C22">
        <v>580211.00000000023</v>
      </c>
      <c r="D22">
        <v>920123.50000000023</v>
      </c>
    </row>
    <row r="23" spans="1:8" x14ac:dyDescent="0.2">
      <c r="A23" s="11" t="s">
        <v>128</v>
      </c>
      <c r="B23">
        <v>1170361.5999999996</v>
      </c>
      <c r="C23">
        <v>2070594.1999999993</v>
      </c>
      <c r="D23">
        <v>3240955.7999999989</v>
      </c>
    </row>
    <row r="24" spans="1:8" x14ac:dyDescent="0.2">
      <c r="A24" s="11" t="s">
        <v>136</v>
      </c>
      <c r="B24">
        <v>2423732.4999999995</v>
      </c>
      <c r="C24">
        <v>9592932.5</v>
      </c>
      <c r="D24">
        <v>12016665</v>
      </c>
    </row>
    <row r="26" spans="1:8" x14ac:dyDescent="0.2">
      <c r="A26" s="10" t="s">
        <v>145</v>
      </c>
      <c r="B26" s="10" t="s">
        <v>146</v>
      </c>
      <c r="C26" t="s">
        <v>131</v>
      </c>
      <c r="D26" t="s">
        <v>144</v>
      </c>
    </row>
    <row r="27" spans="1:8" x14ac:dyDescent="0.2">
      <c r="A27" t="s">
        <v>138</v>
      </c>
      <c r="B27" t="s">
        <v>140</v>
      </c>
      <c r="C27">
        <v>692776.09999999986</v>
      </c>
      <c r="D27">
        <v>0.40174683544303763</v>
      </c>
      <c r="E27" t="str">
        <f>A27</f>
        <v>2022</v>
      </c>
      <c r="F27" t="str">
        <f t="shared" ref="F27:H27" si="0">B27</f>
        <v>Qtr1</v>
      </c>
      <c r="G27">
        <f t="shared" si="0"/>
        <v>692776.09999999986</v>
      </c>
      <c r="H27">
        <f t="shared" si="0"/>
        <v>0.40174683544303763</v>
      </c>
    </row>
    <row r="28" spans="1:8" x14ac:dyDescent="0.2">
      <c r="B28" t="s">
        <v>141</v>
      </c>
      <c r="C28">
        <v>644203.89999999932</v>
      </c>
      <c r="D28">
        <v>0.40000000000000013</v>
      </c>
      <c r="F28" t="str">
        <f t="shared" ref="F28:F34" si="1">B28</f>
        <v>Qtr2</v>
      </c>
      <c r="G28">
        <f t="shared" ref="G28:G34" si="2">C28</f>
        <v>644203.89999999932</v>
      </c>
      <c r="H28">
        <f t="shared" ref="H28:H34" si="3">D28</f>
        <v>0.40000000000000013</v>
      </c>
    </row>
    <row r="29" spans="1:8" x14ac:dyDescent="0.2">
      <c r="B29" t="s">
        <v>142</v>
      </c>
      <c r="C29">
        <v>719170.39999999979</v>
      </c>
      <c r="D29">
        <v>0.41026548672566376</v>
      </c>
      <c r="F29" t="str">
        <f t="shared" si="1"/>
        <v>Qtr3</v>
      </c>
      <c r="G29">
        <f t="shared" si="2"/>
        <v>719170.39999999979</v>
      </c>
      <c r="H29">
        <f t="shared" si="3"/>
        <v>0.41026548672566376</v>
      </c>
    </row>
    <row r="30" spans="1:8" x14ac:dyDescent="0.2">
      <c r="B30" t="s">
        <v>143</v>
      </c>
      <c r="C30">
        <v>367582.10000000015</v>
      </c>
      <c r="D30">
        <v>0.40243816254416953</v>
      </c>
      <c r="F30" t="str">
        <f t="shared" si="1"/>
        <v>Qtr4</v>
      </c>
      <c r="G30">
        <f t="shared" si="2"/>
        <v>367582.10000000015</v>
      </c>
      <c r="H30">
        <f t="shared" si="3"/>
        <v>0.40243816254416953</v>
      </c>
    </row>
    <row r="31" spans="1:8" x14ac:dyDescent="0.2">
      <c r="A31" t="s">
        <v>139</v>
      </c>
      <c r="B31" t="s">
        <v>140</v>
      </c>
      <c r="C31">
        <v>1877584.300000001</v>
      </c>
      <c r="D31">
        <v>0.41657045009784782</v>
      </c>
      <c r="E31" t="str">
        <f t="shared" ref="E31" si="4">A31</f>
        <v>2023</v>
      </c>
      <c r="F31" t="str">
        <f t="shared" si="1"/>
        <v>Qtr1</v>
      </c>
      <c r="G31">
        <f t="shared" si="2"/>
        <v>1877584.300000001</v>
      </c>
      <c r="H31">
        <f t="shared" si="3"/>
        <v>0.41657045009784782</v>
      </c>
    </row>
    <row r="32" spans="1:8" x14ac:dyDescent="0.2">
      <c r="B32" t="s">
        <v>141</v>
      </c>
      <c r="C32">
        <v>2379424.800000004</v>
      </c>
      <c r="D32">
        <v>0.42755819477434692</v>
      </c>
      <c r="F32" t="str">
        <f t="shared" si="1"/>
        <v>Qtr2</v>
      </c>
      <c r="G32">
        <f t="shared" si="2"/>
        <v>2379424.800000004</v>
      </c>
      <c r="H32">
        <f t="shared" si="3"/>
        <v>0.42755819477434692</v>
      </c>
    </row>
    <row r="33" spans="1:8" x14ac:dyDescent="0.2">
      <c r="B33" t="s">
        <v>142</v>
      </c>
      <c r="C33">
        <v>2805752.5000000005</v>
      </c>
      <c r="D33">
        <v>0.4347017045454537</v>
      </c>
      <c r="F33" t="str">
        <f t="shared" si="1"/>
        <v>Qtr3</v>
      </c>
      <c r="G33">
        <f t="shared" si="2"/>
        <v>2805752.5000000005</v>
      </c>
      <c r="H33">
        <f t="shared" si="3"/>
        <v>0.4347017045454537</v>
      </c>
    </row>
    <row r="34" spans="1:8" x14ac:dyDescent="0.2">
      <c r="B34" t="s">
        <v>143</v>
      </c>
      <c r="C34">
        <v>2530170.899999999</v>
      </c>
      <c r="D34">
        <v>0.42483932853717082</v>
      </c>
      <c r="F34" t="str">
        <f t="shared" si="1"/>
        <v>Qtr4</v>
      </c>
      <c r="G34">
        <f t="shared" si="2"/>
        <v>2530170.899999999</v>
      </c>
      <c r="H34">
        <f t="shared" si="3"/>
        <v>0.42483932853717082</v>
      </c>
    </row>
    <row r="35" spans="1:8" x14ac:dyDescent="0.2">
      <c r="A35" t="s">
        <v>136</v>
      </c>
      <c r="C35">
        <v>12016664.999999991</v>
      </c>
      <c r="D35">
        <v>0.42299129353233944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Analyze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Arno Chen</cp:lastModifiedBy>
  <dcterms:created xsi:type="dcterms:W3CDTF">2023-12-18T11:08:00Z</dcterms:created>
  <dcterms:modified xsi:type="dcterms:W3CDTF">2024-03-01T15:59:09Z</dcterms:modified>
</cp:coreProperties>
</file>