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atazyaakoub/Desktop/DATA SCS/Classwork/Crowdfunding Analysis/"/>
    </mc:Choice>
  </mc:AlternateContent>
  <xr:revisionPtr revIDLastSave="0" documentId="13_ncr:1_{4F7CE465-DEB3-C14B-A3B3-D868DD507420}" xr6:coauthVersionLast="47" xr6:coauthVersionMax="47" xr10:uidLastSave="{00000000-0000-0000-0000-000000000000}"/>
  <bookViews>
    <workbookView xWindow="-540" yWindow="-19220" windowWidth="26760" windowHeight="13580" activeTab="3" xr2:uid="{00000000-000D-0000-FFFF-FFFF00000000}"/>
  </bookViews>
  <sheets>
    <sheet name="Parent Category Analysis" sheetId="2" r:id="rId1"/>
    <sheet name="Subcategory Analysis" sheetId="3" r:id="rId2"/>
    <sheet name="Sheet3" sheetId="4" r:id="rId3"/>
    <sheet name="Chart1" sheetId="11" r:id="rId4"/>
    <sheet name="Kickstarter" sheetId="1" r:id="rId5"/>
    <sheet name="Failed US Kickstarters" sheetId="6" r:id="rId6"/>
    <sheet name="Successful US Kickstarters" sheetId="5" r:id="rId7"/>
    <sheet name="Descriptive Statistics" sheetId="7" r:id="rId8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9" r:id="rId9"/>
    <pivotCache cacheId="3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7" l="1"/>
  <c r="C14" i="7"/>
  <c r="C16" i="7" s="1"/>
  <c r="C13" i="7"/>
  <c r="B15" i="7"/>
  <c r="B14" i="7"/>
  <c r="B16" i="7" s="1"/>
  <c r="B13" i="7"/>
  <c r="C6" i="7"/>
  <c r="C5" i="7"/>
  <c r="C4" i="7"/>
  <c r="B7" i="7"/>
  <c r="B6" i="7"/>
  <c r="B5" i="7"/>
  <c r="B4" i="7"/>
  <c r="C12" i="7"/>
  <c r="C11" i="7"/>
  <c r="B12" i="7"/>
  <c r="B11" i="7"/>
  <c r="C3" i="7"/>
  <c r="C2" i="7"/>
  <c r="B3" i="7"/>
  <c r="B2" i="7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2016" i="1"/>
  <c r="O3842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299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709" i="1"/>
  <c r="O2301" i="1"/>
  <c r="O1947" i="1"/>
  <c r="O1978" i="1"/>
  <c r="O1032" i="1"/>
  <c r="O3728" i="1"/>
  <c r="O3155" i="1"/>
  <c r="O2235" i="1"/>
  <c r="O3813" i="1"/>
  <c r="O2262" i="1"/>
  <c r="O2604" i="1"/>
  <c r="O1196" i="1"/>
  <c r="O2012" i="1"/>
  <c r="O2268" i="1"/>
  <c r="O3003" i="1"/>
  <c r="O2072" i="1"/>
  <c r="O738" i="1"/>
  <c r="O3355" i="1"/>
  <c r="O2005" i="1"/>
  <c r="O45" i="1"/>
  <c r="O1839" i="1"/>
  <c r="O248" i="1"/>
  <c r="O2011" i="1"/>
  <c r="O2034" i="1"/>
  <c r="O2611" i="1"/>
  <c r="O540" i="1"/>
  <c r="O3027" i="1"/>
  <c r="O646" i="1"/>
  <c r="O2039" i="1"/>
  <c r="O3710" i="1"/>
  <c r="O2267" i="1"/>
  <c r="O2726" i="1"/>
  <c r="O1259" i="1"/>
  <c r="O1958" i="1"/>
  <c r="O2341" i="1"/>
  <c r="O308" i="1"/>
  <c r="O2216" i="1"/>
  <c r="O1194" i="1"/>
  <c r="O3446" i="1"/>
  <c r="O2081" i="1"/>
  <c r="O2257" i="1"/>
  <c r="O3584" i="1"/>
  <c r="O3294" i="1"/>
  <c r="O1970" i="1"/>
  <c r="O2186" i="1"/>
  <c r="O32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9" i="1"/>
  <c r="O310" i="1"/>
  <c r="O311" i="1"/>
  <c r="O312" i="1"/>
  <c r="O313" i="1"/>
  <c r="O314" i="1"/>
  <c r="O315" i="1"/>
  <c r="O317" i="1"/>
  <c r="O318" i="1"/>
  <c r="O319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5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4" i="1"/>
  <c r="O1025" i="1"/>
  <c r="O1026" i="1"/>
  <c r="O1027" i="1"/>
  <c r="O1028" i="1"/>
  <c r="O1029" i="1"/>
  <c r="O1030" i="1"/>
  <c r="O1031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5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8" i="1"/>
  <c r="O1469" i="1"/>
  <c r="O1470" i="1"/>
  <c r="O1471" i="1"/>
  <c r="O1472" i="1"/>
  <c r="O1473" i="1"/>
  <c r="O1474" i="1"/>
  <c r="O1475" i="1"/>
  <c r="O1476" i="1"/>
  <c r="O1477" i="1"/>
  <c r="O1479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5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8" i="1"/>
  <c r="O1949" i="1"/>
  <c r="O1951" i="1"/>
  <c r="O1952" i="1"/>
  <c r="O1953" i="1"/>
  <c r="O1954" i="1"/>
  <c r="O1955" i="1"/>
  <c r="O1959" i="1"/>
  <c r="O1961" i="1"/>
  <c r="O1962" i="1"/>
  <c r="O1964" i="1"/>
  <c r="O1965" i="1"/>
  <c r="O1966" i="1"/>
  <c r="O1967" i="1"/>
  <c r="O1968" i="1"/>
  <c r="O1973" i="1"/>
  <c r="O1975" i="1"/>
  <c r="O1977" i="1"/>
  <c r="O1981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6" i="1"/>
  <c r="O2007" i="1"/>
  <c r="O2008" i="1"/>
  <c r="O2009" i="1"/>
  <c r="O2010" i="1"/>
  <c r="O2014" i="1"/>
  <c r="O2017" i="1"/>
  <c r="O2019" i="1"/>
  <c r="O2020" i="1"/>
  <c r="O2022" i="1"/>
  <c r="O2023" i="1"/>
  <c r="O2024" i="1"/>
  <c r="O2025" i="1"/>
  <c r="O2027" i="1"/>
  <c r="O2028" i="1"/>
  <c r="O2029" i="1"/>
  <c r="O2030" i="1"/>
  <c r="O2032" i="1"/>
  <c r="O2033" i="1"/>
  <c r="O2035" i="1"/>
  <c r="O2037" i="1"/>
  <c r="O2038" i="1"/>
  <c r="O2041" i="1"/>
  <c r="O2042" i="1"/>
  <c r="O2043" i="1"/>
  <c r="O2044" i="1"/>
  <c r="O2046" i="1"/>
  <c r="O2048" i="1"/>
  <c r="O2049" i="1"/>
  <c r="O2050" i="1"/>
  <c r="O2051" i="1"/>
  <c r="O2053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3" i="1"/>
  <c r="O2074" i="1"/>
  <c r="O2075" i="1"/>
  <c r="O2076" i="1"/>
  <c r="O2079" i="1"/>
  <c r="O2080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8" i="1"/>
  <c r="O2192" i="1"/>
  <c r="O2193" i="1"/>
  <c r="O2197" i="1"/>
  <c r="O2198" i="1"/>
  <c r="O2200" i="1"/>
  <c r="O2201" i="1"/>
  <c r="O2205" i="1"/>
  <c r="O2206" i="1"/>
  <c r="O2207" i="1"/>
  <c r="O2208" i="1"/>
  <c r="O2209" i="1"/>
  <c r="O2210" i="1"/>
  <c r="O2211" i="1"/>
  <c r="O2212" i="1"/>
  <c r="O2213" i="1"/>
  <c r="O2214" i="1"/>
  <c r="O2215" i="1"/>
  <c r="O2217" i="1"/>
  <c r="O2218" i="1"/>
  <c r="O2219" i="1"/>
  <c r="O2220" i="1"/>
  <c r="O2221" i="1"/>
  <c r="O2222" i="1"/>
  <c r="O2223" i="1"/>
  <c r="O2224" i="1"/>
  <c r="O2225" i="1"/>
  <c r="O2226" i="1"/>
  <c r="O2228" i="1"/>
  <c r="O2229" i="1"/>
  <c r="O2231" i="1"/>
  <c r="O2232" i="1"/>
  <c r="O2237" i="1"/>
  <c r="O2240" i="1"/>
  <c r="O2241" i="1"/>
  <c r="O2242" i="1"/>
  <c r="O2248" i="1"/>
  <c r="O2249" i="1"/>
  <c r="O2250" i="1"/>
  <c r="O2251" i="1"/>
  <c r="O2253" i="1"/>
  <c r="O2254" i="1"/>
  <c r="O2255" i="1"/>
  <c r="O2258" i="1"/>
  <c r="O2260" i="1"/>
  <c r="O2264" i="1"/>
  <c r="O2265" i="1"/>
  <c r="O2266" i="1"/>
  <c r="O2270" i="1"/>
  <c r="O2273" i="1"/>
  <c r="O2275" i="1"/>
  <c r="O2276" i="1"/>
  <c r="O2278" i="1"/>
  <c r="O2279" i="1"/>
  <c r="O2280" i="1"/>
  <c r="O2281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2" i="1"/>
  <c r="O2303" i="1"/>
  <c r="O2304" i="1"/>
  <c r="O2305" i="1"/>
  <c r="O2306" i="1"/>
  <c r="O2307" i="1"/>
  <c r="O2308" i="1"/>
  <c r="O2309" i="1"/>
  <c r="O2310" i="1"/>
  <c r="O2311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30" i="1"/>
  <c r="O2331" i="1"/>
  <c r="O2332" i="1"/>
  <c r="O2333" i="1"/>
  <c r="O2334" i="1"/>
  <c r="O2335" i="1"/>
  <c r="O2336" i="1"/>
  <c r="O2337" i="1"/>
  <c r="O2339" i="1"/>
  <c r="O2340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5" i="1"/>
  <c r="O2606" i="1"/>
  <c r="O2607" i="1"/>
  <c r="O2608" i="1"/>
  <c r="O2610" i="1"/>
  <c r="O2612" i="1"/>
  <c r="O2614" i="1"/>
  <c r="O2615" i="1"/>
  <c r="O2616" i="1"/>
  <c r="O2617" i="1"/>
  <c r="O2618" i="1"/>
  <c r="O2620" i="1"/>
  <c r="O2621" i="1"/>
  <c r="O2622" i="1"/>
  <c r="O2623" i="1"/>
  <c r="O2624" i="1"/>
  <c r="O2625" i="1"/>
  <c r="O2628" i="1"/>
  <c r="O2630" i="1"/>
  <c r="O2631" i="1"/>
  <c r="O2632" i="1"/>
  <c r="O2633" i="1"/>
  <c r="O2634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4" i="1"/>
  <c r="O2725" i="1"/>
  <c r="O2727" i="1"/>
  <c r="O2728" i="1"/>
  <c r="O2730" i="1"/>
  <c r="O2731" i="1"/>
  <c r="O2732" i="1"/>
  <c r="O2733" i="1"/>
  <c r="O2734" i="1"/>
  <c r="O2735" i="1"/>
  <c r="O2738" i="1"/>
  <c r="O2739" i="1"/>
  <c r="O2740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7" i="1"/>
  <c r="O2998" i="1"/>
  <c r="O2999" i="1"/>
  <c r="O3000" i="1"/>
  <c r="O3001" i="1"/>
  <c r="O3002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7" l="1"/>
</calcChain>
</file>

<file path=xl/sharedStrings.xml><?xml version="1.0" encoding="utf-8"?>
<sst xmlns="http://schemas.openxmlformats.org/spreadsheetml/2006/main" count="38379" uniqueCount="8393">
  <si>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</si>
  <si>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</si>
  <si>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</si>
  <si>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</si>
  <si>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</si>
  <si>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</si>
  <si>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</si>
  <si>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</si>
  <si>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</si>
  <si>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</si>
  <si>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</si>
  <si>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</si>
  <si>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</si>
  <si>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</si>
  <si>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</si>
  <si>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</si>
  <si>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</si>
  <si>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</si>
  <si>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</si>
  <si>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</si>
  <si>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</si>
  <si>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</si>
  <si>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</si>
  <si>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</si>
  <si>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</si>
  <si>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</si>
  <si>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</si>
  <si>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</si>
  <si>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</si>
  <si>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</si>
  <si>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</si>
  <si>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</si>
  <si>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</si>
  <si>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</si>
  <si>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</si>
  <si>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</si>
  <si>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</si>
  <si>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</si>
  <si>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</si>
  <si>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</si>
  <si>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</si>
  <si>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</si>
  <si>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</si>
  <si>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</si>
  <si>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</si>
  <si>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</si>
  <si>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</si>
  <si>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</si>
  <si>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</si>
  <si>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</si>
  <si>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</si>
  <si>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</si>
  <si>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</si>
  <si>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</si>
  <si>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</si>
  <si>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</si>
  <si>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</si>
  <si>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</si>
  <si>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</si>
  <si>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</si>
  <si>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</si>
  <si>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</si>
  <si>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</si>
  <si>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</si>
  <si>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</si>
  <si>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</si>
  <si>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</si>
  <si>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</si>
  <si>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</si>
  <si>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</si>
  <si>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</si>
  <si>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</si>
  <si>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</si>
  <si>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</si>
  <si>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</si>
  <si>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</si>
  <si>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</si>
  <si>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</si>
  <si>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</si>
  <si>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</si>
  <si>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</si>
  <si>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</si>
  <si>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</si>
  <si>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</si>
  <si>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</si>
  <si>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</si>
  <si>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</si>
  <si>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</si>
  <si>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</si>
  <si>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</si>
  <si>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</si>
  <si>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</si>
  <si>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</si>
  <si>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</si>
  <si>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</si>
  <si>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</si>
  <si>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</si>
  <si>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</si>
  <si>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</si>
  <si>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</si>
  <si>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</si>
  <si>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</si>
  <si>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</si>
  <si>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</si>
  <si>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</si>
  <si>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</si>
  <si>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</si>
  <si>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</si>
  <si>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</si>
  <si>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</si>
  <si>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</si>
  <si>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</si>
  <si>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</si>
  <si>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</si>
  <si>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</si>
  <si>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</si>
  <si>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</si>
  <si>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</si>
  <si>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</si>
  <si>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</si>
  <si>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</si>
  <si>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</si>
  <si>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</si>
  <si>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</si>
  <si>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</si>
  <si>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</si>
  <si>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</si>
  <si>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</si>
  <si>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</si>
  <si>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</si>
  <si>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</si>
  <si>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</si>
  <si>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</si>
  <si>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</si>
  <si>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</si>
  <si>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</si>
  <si>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</si>
  <si>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</si>
  <si>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</si>
  <si>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</si>
  <si>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</si>
  <si>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</si>
  <si>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</si>
  <si>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</si>
  <si>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</si>
  <si>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</si>
  <si>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</si>
  <si>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</si>
  <si>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</si>
  <si>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</si>
  <si>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</si>
  <si>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</si>
  <si>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</si>
  <si>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</si>
  <si>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</si>
  <si>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</si>
  <si>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</si>
  <si>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</si>
  <si>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</si>
  <si>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</si>
  <si>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</si>
  <si>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</si>
  <si>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</si>
  <si>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</si>
  <si>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</si>
  <si>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</si>
  <si>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</si>
  <si>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</si>
  <si>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</si>
  <si>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</si>
  <si>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</si>
  <si>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</si>
  <si>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</si>
  <si>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</si>
  <si>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</si>
  <si>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</si>
  <si>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</si>
  <si>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</si>
  <si>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</si>
  <si>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</si>
  <si>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</si>
  <si>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</si>
  <si>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</si>
  <si>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</si>
  <si>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</si>
  <si>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</si>
  <si>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</si>
  <si>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</si>
  <si>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</si>
  <si>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</si>
  <si>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</si>
  <si>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</si>
  <si>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</si>
  <si>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</si>
  <si>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</si>
  <si>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</si>
  <si>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</si>
  <si>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</si>
  <si>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</si>
  <si>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</si>
  <si>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</si>
  <si>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</si>
  <si>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</si>
  <si>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</si>
  <si>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</si>
  <si>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</si>
  <si>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</si>
  <si>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</si>
  <si>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</si>
  <si>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</si>
  <si>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</si>
  <si>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</si>
  <si>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</si>
  <si>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</si>
  <si>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</si>
  <si>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</si>
  <si>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</si>
  <si>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</si>
  <si>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</si>
  <si>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</si>
  <si>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</si>
  <si>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</si>
  <si>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</si>
  <si>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</si>
  <si>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</si>
  <si>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</si>
  <si>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</si>
  <si>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</si>
  <si>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</si>
  <si>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</si>
  <si>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</si>
  <si>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</si>
  <si>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</si>
  <si>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</si>
  <si>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</si>
  <si>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</si>
  <si>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</si>
  <si>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</si>
  <si>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</si>
  <si>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</si>
  <si>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</si>
  <si>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</si>
  <si>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</si>
  <si>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</si>
  <si>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</si>
  <si>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</si>
  <si>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</si>
  <si>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</si>
  <si>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</si>
  <si>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</si>
  <si>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</si>
  <si>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</si>
  <si>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</si>
  <si>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</si>
  <si>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</si>
  <si>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</si>
  <si>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</si>
  <si>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</si>
  <si>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</si>
  <si>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</si>
  <si>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</si>
  <si>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</si>
  <si>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</si>
  <si>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</si>
  <si>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</si>
  <si>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</si>
  <si>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</si>
  <si>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</si>
  <si>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</si>
  <si>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</si>
  <si>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</si>
  <si>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</si>
  <si>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</si>
  <si>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</si>
  <si>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</si>
  <si>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</si>
  <si>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</si>
  <si>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</si>
  <si>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</si>
  <si>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</si>
  <si>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</si>
  <si>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</si>
  <si>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</si>
  <si>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</si>
  <si>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</si>
  <si>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</si>
  <si>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</si>
  <si>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</si>
  <si>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</si>
  <si>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</si>
  <si>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</si>
  <si>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</si>
  <si>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</si>
  <si>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</si>
  <si>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</si>
  <si>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</si>
  <si>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</si>
  <si>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</si>
  <si>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</si>
  <si>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</si>
  <si>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</si>
  <si>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</si>
  <si>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</si>
  <si>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</si>
  <si>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</si>
  <si>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</si>
  <si>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</si>
  <si>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</si>
  <si>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</si>
  <si>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</si>
  <si>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</si>
  <si>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</si>
  <si>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</si>
  <si>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</si>
  <si>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</si>
  <si>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</si>
  <si>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</si>
  <si>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</si>
  <si>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</si>
  <si>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</si>
  <si>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</si>
  <si>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</si>
  <si>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</si>
  <si>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</si>
  <si>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</si>
  <si>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</si>
  <si>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</si>
  <si>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</si>
  <si>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</si>
  <si>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</si>
  <si>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</si>
  <si>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</si>
  <si>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</si>
  <si>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</si>
  <si>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</si>
  <si>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</si>
  <si>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</si>
  <si>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</si>
  <si>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</si>
  <si>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</si>
  <si>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</si>
  <si>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</si>
  <si>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</si>
  <si>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</si>
  <si>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</si>
  <si>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</si>
  <si>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</si>
  <si>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</si>
  <si>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</si>
  <si>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</si>
  <si>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</si>
  <si>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</si>
  <si>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</si>
  <si>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</si>
  <si>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</si>
  <si>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</si>
  <si>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</si>
  <si>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</si>
  <si>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</si>
  <si>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</si>
  <si>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</si>
  <si>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</si>
  <si>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</si>
  <si>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</si>
  <si>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</si>
  <si>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</si>
  <si>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</si>
  <si>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</si>
  <si>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</si>
  <si>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</si>
  <si>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</si>
  <si>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</si>
  <si>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</si>
  <si>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</si>
  <si>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</si>
  <si>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</si>
  <si>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</si>
  <si>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</si>
  <si>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</si>
  <si>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</si>
  <si>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</si>
  <si>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</si>
  <si>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</si>
  <si>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</si>
  <si>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</si>
  <si>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</si>
  <si>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</si>
  <si>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</si>
  <si>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</si>
  <si>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</si>
  <si>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</si>
  <si>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</si>
  <si>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</si>
  <si>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</si>
  <si>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</si>
  <si>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</si>
  <si>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</si>
  <si>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</si>
  <si>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</si>
  <si>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</si>
  <si>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</si>
  <si>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</si>
  <si>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</si>
  <si>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</si>
  <si>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</si>
  <si>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</si>
  <si>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</si>
  <si>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</si>
  <si>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</si>
  <si>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</si>
  <si>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</si>
  <si>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</si>
  <si>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</si>
  <si>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</si>
  <si>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</si>
  <si>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</si>
  <si>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</si>
  <si>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</si>
  <si>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</si>
  <si>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</si>
  <si>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</si>
  <si>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</si>
  <si>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</si>
  <si>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</si>
  <si>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</si>
  <si>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</si>
  <si>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</si>
  <si>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</si>
  <si>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</si>
  <si>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</si>
  <si>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</si>
  <si>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</si>
  <si>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</si>
  <si>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</si>
  <si>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</si>
  <si>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</si>
  <si>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</si>
  <si>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</si>
  <si>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</si>
  <si>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</si>
  <si>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</si>
  <si>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</si>
  <si>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</si>
  <si>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</si>
  <si>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</si>
  <si>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</si>
  <si>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</si>
  <si>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</si>
  <si>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</si>
  <si>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</si>
  <si>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</si>
  <si>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</si>
  <si>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</si>
  <si>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</si>
  <si>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</si>
  <si>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</si>
  <si>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</si>
  <si>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</si>
  <si>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</si>
  <si>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</si>
  <si>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</si>
  <si>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</si>
  <si>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</si>
  <si>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</si>
  <si>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</si>
  <si>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</si>
  <si>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</si>
  <si>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</si>
  <si>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</si>
  <si>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</si>
  <si>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</si>
  <si>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</si>
  <si>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</si>
  <si>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</si>
  <si>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</si>
  <si>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</si>
  <si>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</si>
  <si>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</si>
  <si>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</si>
  <si>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</si>
  <si>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</si>
  <si>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</si>
  <si>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</si>
  <si>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</si>
  <si>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</si>
  <si>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</si>
  <si>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</si>
  <si>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</si>
  <si>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</si>
  <si>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</si>
  <si>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</si>
  <si>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</si>
  <si>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</si>
  <si>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</si>
  <si>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</si>
  <si>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</si>
  <si>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</si>
  <si>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</si>
  <si>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</si>
  <si>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</si>
  <si>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</si>
  <si>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</si>
  <si>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</si>
  <si>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</si>
  <si>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</si>
  <si>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</si>
  <si>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</si>
  <si>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</si>
  <si>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</si>
  <si>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</si>
  <si>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</si>
  <si>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</si>
  <si>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</si>
  <si>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</si>
  <si>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</si>
  <si>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</si>
  <si>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</si>
  <si>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</si>
  <si>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</si>
  <si>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</si>
  <si>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</si>
  <si>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</si>
  <si>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</si>
  <si>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</si>
  <si>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</si>
  <si>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</si>
  <si>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</si>
  <si>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</si>
  <si>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</si>
  <si>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</si>
  <si>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</si>
  <si>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</si>
  <si>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</si>
  <si>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</si>
  <si>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</si>
  <si>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</si>
  <si>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</si>
  <si>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</si>
  <si>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</si>
  <si>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</si>
  <si>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</si>
  <si>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</si>
  <si>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</si>
  <si>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</si>
  <si>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</si>
  <si>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</si>
  <si>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</si>
  <si>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</si>
  <si>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</si>
  <si>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</si>
  <si>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</si>
  <si>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</si>
  <si>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</si>
  <si>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</si>
  <si>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</si>
  <si>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</si>
  <si>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</si>
  <si>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</si>
  <si>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</si>
  <si>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</si>
  <si>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</si>
  <si>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</si>
  <si>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</si>
  <si>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</si>
  <si>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</si>
  <si>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</si>
  <si>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</si>
  <si>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</si>
  <si>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</si>
  <si>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</si>
  <si>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</si>
  <si>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</si>
  <si>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</si>
  <si>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</si>
  <si>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</si>
  <si>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</si>
  <si>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</si>
  <si>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</si>
  <si>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</si>
  <si>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</si>
  <si>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</si>
  <si>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</si>
  <si>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</si>
  <si>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</si>
  <si>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</si>
  <si>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</si>
  <si>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</si>
  <si>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</si>
  <si>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</si>
  <si>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</si>
  <si>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</si>
  <si>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</si>
  <si>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</si>
  <si>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</si>
  <si>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</si>
  <si>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</si>
  <si>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</si>
  <si>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</si>
  <si>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</si>
  <si>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</si>
  <si>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</si>
  <si>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</si>
  <si>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</si>
  <si>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</si>
  <si>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</si>
  <si>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</si>
  <si>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</si>
  <si>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</si>
  <si>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</si>
  <si>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</si>
  <si>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</si>
  <si>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</si>
  <si>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</si>
  <si>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</si>
  <si>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</si>
  <si>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</si>
  <si>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</si>
  <si>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</si>
  <si>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</si>
  <si>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</si>
  <si>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</si>
  <si>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</si>
  <si>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</si>
  <si>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</si>
  <si>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</si>
  <si>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</si>
  <si>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</si>
  <si>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</si>
  <si>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</si>
  <si>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</si>
  <si>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</si>
  <si>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</si>
  <si>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</si>
  <si>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</si>
  <si>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</si>
  <si>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</si>
  <si>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</si>
  <si>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</si>
  <si>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</si>
  <si>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</si>
  <si>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</si>
  <si>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</si>
  <si>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</si>
  <si>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</si>
  <si>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</si>
  <si>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</si>
  <si>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</si>
  <si>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</si>
  <si>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</si>
  <si>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</si>
  <si>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</si>
  <si>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</si>
  <si>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</si>
  <si>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</si>
  <si>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</si>
  <si>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</si>
  <si>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</si>
  <si>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</si>
  <si>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</si>
  <si>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</si>
  <si>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</si>
  <si>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</si>
  <si>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</si>
  <si>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</si>
  <si>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</si>
  <si>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</si>
  <si>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</si>
  <si>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</si>
  <si>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</si>
  <si>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</si>
  <si>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</si>
  <si>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</si>
  <si>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</si>
  <si>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</si>
  <si>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</si>
  <si>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</si>
  <si>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</si>
  <si>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</si>
  <si>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</si>
  <si>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</si>
  <si>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</si>
  <si>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</si>
  <si>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</si>
  <si>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</si>
  <si>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</si>
  <si>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</si>
  <si>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</si>
  <si>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</si>
  <si>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</si>
  <si>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</si>
  <si>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</si>
  <si>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</si>
  <si>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</si>
  <si>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</si>
  <si>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</si>
  <si>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</si>
  <si>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</si>
  <si>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</si>
  <si>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</si>
  <si>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</si>
  <si>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</si>
  <si>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</si>
  <si>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</si>
  <si>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</si>
  <si>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</si>
  <si>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</si>
  <si>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</si>
  <si>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</si>
  <si>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</si>
  <si>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</si>
  <si>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</si>
  <si>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</si>
  <si>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</si>
  <si>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</si>
  <si>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</si>
  <si>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</si>
  <si>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</si>
  <si>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</si>
  <si>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</si>
  <si>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</si>
  <si>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</si>
  <si>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</si>
  <si>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</si>
  <si>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</si>
  <si>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</si>
  <si>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</si>
  <si>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</si>
  <si>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</si>
  <si>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</si>
  <si>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</si>
  <si>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</si>
  <si>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</si>
  <si>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</si>
  <si>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</si>
  <si>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</si>
  <si>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</si>
  <si>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</si>
  <si>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</si>
  <si>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</si>
  <si>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</si>
  <si>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</si>
  <si>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</si>
  <si>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</si>
  <si>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</si>
  <si>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</si>
  <si>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</si>
  <si>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</si>
  <si>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</si>
  <si>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</si>
  <si>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</si>
  <si>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</si>
  <si>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</si>
  <si>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</si>
  <si>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</si>
  <si>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</si>
  <si>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</si>
  <si>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</si>
  <si>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</si>
  <si>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</si>
  <si>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</si>
  <si>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</si>
  <si>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</si>
  <si>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</si>
  <si>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</si>
  <si>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</si>
  <si>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</si>
  <si>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</si>
  <si>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</si>
  <si>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</si>
  <si>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</si>
  <si>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</si>
  <si>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</si>
  <si>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</si>
  <si>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</si>
  <si>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</si>
  <si>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</si>
  <si>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</si>
  <si>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</si>
  <si>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</si>
  <si>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</si>
  <si>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</si>
  <si>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</si>
  <si>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</si>
  <si>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</si>
  <si>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</si>
  <si>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</si>
  <si>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</si>
  <si>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</si>
  <si>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</si>
  <si>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</si>
  <si>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</si>
  <si>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</si>
  <si>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</si>
  <si>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</si>
  <si>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</si>
  <si>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</si>
  <si>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</si>
  <si>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</si>
  <si>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</si>
  <si>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</si>
  <si>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</si>
  <si>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</si>
  <si>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</si>
  <si>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</si>
  <si>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</si>
  <si>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</si>
  <si>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</si>
  <si>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</si>
  <si>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</si>
  <si>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</si>
  <si>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</si>
  <si>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</si>
  <si>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</si>
  <si>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</si>
  <si>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</si>
  <si>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</si>
  <si>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</si>
  <si>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</si>
  <si>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</si>
  <si>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</si>
  <si>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</si>
  <si>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</si>
  <si>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</si>
  <si>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</si>
  <si>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</si>
  <si>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</si>
  <si>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</si>
  <si>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</si>
  <si>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</si>
  <si>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</si>
  <si>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</si>
  <si>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</si>
  <si>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</si>
  <si>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</si>
  <si>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</si>
  <si>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</si>
  <si>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</si>
  <si>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</si>
  <si>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</si>
  <si>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</si>
  <si>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</si>
  <si>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</si>
  <si>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</si>
  <si>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</si>
  <si>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</si>
  <si>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</si>
  <si>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</si>
  <si>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</si>
  <si>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</si>
  <si>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</si>
  <si>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</si>
  <si>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</si>
  <si>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</si>
  <si>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</si>
  <si>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</si>
  <si>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</si>
  <si>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</si>
  <si>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</si>
  <si>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</si>
  <si>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</si>
  <si>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</si>
  <si>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</si>
  <si>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</si>
  <si>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</si>
  <si>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</si>
  <si>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</si>
  <si>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</si>
  <si>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</si>
  <si>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</si>
  <si>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</si>
  <si>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</si>
  <si>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</si>
  <si>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</si>
  <si>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</si>
  <si>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</si>
  <si>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</si>
  <si>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</si>
  <si>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</si>
  <si>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</si>
  <si>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</si>
  <si>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</si>
  <si>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</si>
  <si>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</si>
  <si>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</si>
  <si>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</si>
  <si>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</si>
  <si>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</si>
  <si>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</si>
  <si>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</si>
  <si>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</si>
  <si>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</si>
  <si>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</si>
  <si>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</si>
  <si>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</si>
  <si>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</si>
  <si>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</si>
  <si>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</si>
  <si>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</si>
  <si>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</si>
  <si>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</si>
  <si>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</si>
  <si>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</si>
  <si>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</si>
  <si>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</si>
  <si>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</si>
  <si>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</si>
  <si>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</si>
  <si>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</si>
  <si>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</si>
  <si>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</si>
  <si>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</si>
  <si>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</si>
  <si>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</si>
  <si>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</si>
  <si>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</si>
  <si>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</si>
  <si>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</si>
  <si>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</si>
  <si>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</si>
  <si>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</si>
  <si>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</si>
  <si>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</si>
  <si>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</si>
  <si>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</si>
  <si>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</si>
  <si>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</si>
  <si>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</si>
  <si>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</si>
  <si>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</si>
  <si>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</si>
  <si>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</si>
  <si>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</si>
  <si>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</si>
  <si>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</si>
  <si>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</si>
  <si>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</si>
  <si>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</si>
  <si>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</si>
  <si>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</si>
  <si>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</si>
  <si>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</si>
  <si>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</si>
  <si>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</si>
  <si>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</si>
  <si>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</si>
  <si>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</si>
  <si>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</si>
  <si>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</si>
  <si>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</si>
  <si>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</si>
  <si>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</si>
  <si>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</si>
  <si>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</si>
  <si>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</si>
  <si>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</si>
  <si>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</si>
  <si>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</si>
  <si>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</si>
  <si>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</si>
  <si>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</si>
  <si>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</si>
  <si>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</si>
  <si>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</si>
  <si>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</si>
  <si>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</si>
  <si>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</si>
  <si>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</si>
  <si>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</si>
  <si>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</si>
  <si>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</si>
  <si>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</si>
  <si>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</si>
  <si>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</si>
  <si>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</si>
  <si>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</si>
  <si>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</si>
  <si>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</si>
  <si>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</si>
  <si>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</si>
  <si>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</si>
  <si>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</si>
  <si>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</si>
  <si>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</si>
  <si>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</si>
  <si>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</si>
  <si>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</si>
  <si>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</si>
  <si>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</si>
  <si>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</si>
  <si>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</si>
  <si>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</si>
  <si>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</si>
  <si>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</si>
  <si>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</si>
  <si>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</si>
  <si>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</si>
  <si>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</si>
  <si>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</si>
  <si>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</si>
  <si>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</si>
  <si>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</si>
  <si>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</si>
  <si>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</si>
  <si>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</si>
  <si>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</si>
  <si>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</si>
  <si>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</si>
  <si>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</si>
  <si>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</si>
  <si>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</si>
  <si>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</si>
  <si>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</si>
  <si>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</si>
  <si>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</si>
  <si>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</si>
  <si>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</si>
  <si>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</si>
  <si>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</si>
  <si>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</si>
  <si>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</si>
  <si>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</si>
  <si>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</si>
  <si>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</si>
  <si>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</si>
  <si>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</si>
  <si>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</si>
  <si>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</si>
  <si>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</si>
  <si>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</si>
  <si>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</si>
  <si>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</si>
  <si>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</si>
  <si>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</si>
  <si>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</si>
  <si>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</si>
  <si>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</si>
  <si>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</si>
  <si>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</si>
  <si>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</si>
  <si>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</si>
  <si>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</si>
  <si>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</si>
  <si>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</si>
  <si>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</si>
  <si>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</si>
  <si>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</si>
  <si>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</si>
  <si>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</si>
  <si>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</si>
  <si>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</si>
  <si>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</si>
  <si>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</si>
  <si>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</si>
  <si>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</si>
  <si>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</si>
  <si>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</si>
  <si>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</si>
  <si>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</si>
  <si>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</si>
  <si>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</si>
  <si>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</si>
  <si>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</si>
  <si>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</si>
  <si>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</si>
  <si>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</si>
  <si>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</si>
  <si>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</si>
  <si>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</si>
  <si>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</si>
  <si>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</si>
  <si>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</si>
  <si>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</si>
  <si>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</si>
  <si>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</si>
  <si>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</si>
  <si>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</si>
  <si>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</si>
  <si>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</si>
  <si>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</si>
  <si>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</si>
  <si>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</si>
  <si>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</si>
  <si>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</si>
  <si>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</si>
  <si>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</si>
  <si>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</si>
  <si>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</si>
  <si>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</si>
  <si>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</si>
  <si>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</si>
  <si>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</si>
  <si>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</si>
  <si>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</si>
  <si>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</si>
  <si>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</si>
  <si>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</si>
  <si>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</si>
  <si>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</si>
  <si>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</si>
  <si>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</si>
  <si>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</si>
  <si>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</si>
  <si>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</si>
  <si>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</si>
  <si>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</si>
  <si>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</si>
  <si>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</si>
  <si>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</si>
  <si>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</si>
  <si>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</si>
  <si>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</si>
  <si>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</si>
  <si>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</si>
  <si>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</si>
  <si>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</si>
  <si>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</si>
  <si>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</si>
  <si>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</si>
  <si>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</si>
  <si>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</si>
  <si>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</si>
  <si>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</si>
  <si>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</si>
  <si>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</si>
  <si>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</si>
  <si>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</si>
  <si>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</si>
  <si>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</si>
  <si>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</si>
  <si>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</si>
  <si>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</si>
  <si>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</si>
  <si>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</si>
  <si>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</si>
  <si>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</si>
  <si>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</si>
  <si>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</si>
  <si>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</si>
  <si>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</si>
  <si>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</si>
  <si>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</si>
  <si>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</si>
  <si>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</si>
  <si>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</si>
  <si>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</si>
  <si>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</si>
  <si>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</si>
  <si>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</si>
  <si>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</si>
  <si>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</si>
  <si>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</si>
  <si>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</si>
  <si>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</si>
  <si>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</si>
  <si>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</si>
  <si>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</si>
  <si>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</si>
  <si>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</si>
  <si>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</si>
  <si>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</si>
  <si>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</si>
  <si>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</si>
  <si>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</si>
  <si>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</si>
  <si>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</si>
  <si>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</si>
  <si>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</si>
  <si>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</si>
  <si>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</si>
  <si>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</si>
  <si>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</si>
  <si>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</si>
  <si>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</si>
  <si>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</si>
  <si>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</si>
  <si>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</si>
  <si>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</si>
  <si>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</si>
  <si>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</si>
  <si>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</si>
  <si>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</si>
  <si>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</si>
  <si>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</si>
  <si>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</si>
  <si>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</si>
  <si>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</si>
  <si>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</si>
  <si>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</si>
  <si>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</si>
  <si>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</si>
  <si>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</si>
  <si>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</si>
  <si>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</si>
  <si>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</si>
  <si>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</si>
  <si>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</si>
  <si>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</si>
  <si>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</si>
  <si>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</si>
  <si>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</si>
  <si>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</si>
  <si>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</si>
  <si>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</si>
  <si>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</si>
  <si>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</si>
  <si>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</si>
  <si>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</si>
  <si>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</si>
  <si>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</si>
  <si>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</si>
  <si>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</si>
  <si>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</si>
  <si>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</si>
  <si>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</si>
  <si>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</si>
  <si>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</si>
  <si>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</si>
  <si>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</si>
  <si>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</si>
  <si>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</si>
  <si>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</si>
  <si>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</si>
  <si>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</si>
  <si>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</si>
  <si>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</si>
  <si>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</si>
  <si>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</si>
  <si>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</si>
  <si>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</si>
  <si>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</si>
  <si>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</si>
  <si>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</si>
  <si>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</si>
  <si>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</si>
  <si>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</si>
  <si>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</si>
  <si>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</si>
  <si>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</si>
  <si>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</si>
  <si>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</si>
  <si>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</si>
  <si>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</si>
  <si>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</si>
  <si>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</si>
  <si>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</si>
  <si>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</si>
  <si>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</si>
  <si>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</si>
  <si>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</si>
  <si>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</si>
  <si>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</si>
  <si>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</si>
  <si>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</si>
  <si>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</si>
  <si>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</si>
  <si>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</si>
  <si>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</si>
  <si>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</si>
  <si>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</si>
  <si>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</si>
  <si>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</si>
  <si>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</si>
  <si>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</si>
  <si>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</si>
  <si>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</si>
  <si>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</si>
  <si>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</si>
  <si>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</si>
  <si>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</si>
  <si>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</si>
  <si>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</si>
  <si>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</si>
  <si>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</si>
  <si>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</si>
  <si>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</si>
  <si>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</si>
  <si>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</si>
  <si>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</si>
  <si>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</si>
  <si>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</si>
  <si>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</si>
  <si>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</si>
  <si>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</si>
  <si>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</si>
  <si>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</si>
  <si>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</si>
  <si>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</si>
  <si>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</si>
  <si>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</si>
  <si>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</si>
  <si>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</si>
  <si>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</si>
  <si>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</si>
  <si>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</si>
  <si>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</si>
  <si>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</si>
  <si>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</si>
  <si>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</si>
  <si>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</si>
  <si>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</si>
  <si>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</si>
  <si>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</si>
  <si>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</si>
  <si>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</si>
  <si>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</si>
  <si>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</si>
  <si>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</si>
  <si>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</si>
  <si>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</si>
  <si>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</si>
  <si>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</si>
  <si>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</si>
  <si>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</si>
  <si>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</si>
  <si>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</si>
  <si>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</si>
  <si>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</si>
  <si>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</si>
  <si>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</si>
  <si>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</si>
  <si>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</si>
  <si>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</si>
  <si>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</si>
  <si>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</si>
  <si>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</si>
  <si>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</si>
  <si>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</si>
  <si>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</si>
  <si>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</si>
  <si>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</si>
  <si>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</si>
  <si>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</si>
  <si>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</si>
  <si>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</si>
  <si>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</si>
  <si>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</si>
  <si>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</si>
  <si>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</si>
  <si>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</si>
  <si>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</si>
  <si>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</si>
  <si>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</si>
  <si>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</si>
  <si>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</si>
  <si>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</si>
  <si>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</si>
  <si>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</si>
  <si>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</si>
  <si>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</si>
  <si>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</si>
  <si>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</si>
  <si>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</si>
  <si>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</si>
  <si>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</si>
  <si>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</si>
  <si>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</si>
  <si>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</si>
  <si>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</si>
  <si>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</si>
  <si>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</si>
  <si>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</si>
  <si>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</si>
  <si>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</si>
  <si>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</si>
  <si>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</si>
  <si>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</si>
  <si>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</si>
  <si>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</si>
  <si>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</si>
  <si>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</si>
  <si>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</si>
  <si>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</si>
  <si>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</si>
  <si>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</si>
  <si>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</si>
  <si>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</si>
  <si>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</si>
  <si>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</si>
  <si>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</si>
  <si>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</si>
  <si>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</si>
  <si>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</si>
  <si>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</si>
  <si>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</si>
  <si>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</si>
  <si>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</si>
  <si>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</si>
  <si>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</si>
  <si>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</si>
  <si>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</si>
  <si>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</si>
  <si>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</si>
  <si>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</si>
  <si>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</si>
  <si>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</si>
  <si>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</si>
  <si>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</si>
  <si>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</si>
  <si>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</si>
  <si>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</si>
  <si>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</si>
  <si>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</si>
  <si>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</si>
  <si>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</si>
  <si>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</si>
  <si>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</si>
  <si>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</si>
  <si>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</si>
  <si>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</si>
  <si>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</si>
  <si>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</si>
  <si>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</si>
  <si>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</si>
  <si>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</si>
  <si>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</si>
  <si>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</si>
  <si>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</si>
  <si>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</si>
  <si>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</si>
  <si>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</si>
  <si>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</si>
  <si>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</si>
  <si>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</si>
  <si>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</si>
  <si>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</si>
  <si>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</si>
  <si>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</si>
  <si>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</si>
  <si>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</si>
  <si>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</si>
  <si>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</si>
  <si>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</si>
  <si>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</si>
  <si>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</si>
  <si>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</si>
  <si>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</si>
  <si>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</si>
  <si>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</si>
  <si>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</si>
  <si>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</si>
  <si>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</si>
  <si>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</si>
  <si>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</si>
  <si>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</si>
  <si>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</si>
  <si>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</si>
  <si>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</si>
  <si>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</si>
  <si>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</si>
  <si>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</si>
  <si>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</si>
  <si>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</si>
  <si>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</si>
  <si>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</si>
  <si>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</si>
  <si>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</si>
  <si>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</si>
  <si>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</si>
  <si>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</si>
  <si>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</si>
  <si>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</si>
  <si>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</si>
  <si>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</si>
  <si>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</si>
  <si>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</si>
  <si>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</si>
  <si>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</si>
  <si>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</si>
  <si>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</si>
  <si>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</si>
  <si>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</si>
  <si>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</si>
  <si>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</si>
  <si>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</si>
  <si>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</si>
  <si>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</si>
  <si>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</si>
  <si>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</si>
  <si>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</si>
  <si>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</si>
  <si>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</si>
  <si>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</si>
  <si>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</si>
  <si>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</si>
  <si>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</si>
  <si>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</si>
  <si>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</si>
  <si>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</si>
  <si>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</si>
  <si>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</si>
  <si>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</si>
  <si>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</si>
  <si>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</si>
  <si>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</si>
  <si>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</si>
  <si>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</si>
  <si>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</si>
  <si>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</si>
  <si>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</si>
  <si>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</si>
  <si>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</si>
  <si>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</si>
  <si>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</si>
  <si>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</si>
  <si>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</si>
  <si>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</si>
  <si>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</si>
  <si>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</si>
  <si>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</si>
  <si>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</si>
  <si>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</si>
  <si>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</si>
  <si>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</si>
  <si>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</si>
  <si>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</si>
  <si>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</si>
  <si>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</si>
  <si>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</si>
  <si>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</si>
  <si>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</si>
  <si>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</si>
  <si>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</si>
  <si>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</si>
  <si>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</si>
  <si>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</si>
  <si>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</si>
  <si>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</si>
  <si>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</si>
  <si>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</si>
  <si>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</si>
  <si>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</si>
  <si>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</si>
  <si>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</si>
  <si>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</si>
  <si>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</si>
  <si>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</si>
  <si>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</si>
  <si>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</si>
  <si>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</si>
  <si>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</si>
  <si>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</si>
  <si>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</si>
  <si>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</si>
  <si>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</si>
  <si>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</si>
  <si>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</si>
  <si>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</si>
  <si>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</si>
  <si>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</si>
  <si>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</si>
  <si>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</si>
  <si>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</si>
  <si>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</si>
  <si>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</si>
  <si>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</si>
  <si>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</si>
  <si>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</si>
  <si>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</si>
  <si>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</si>
  <si>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</si>
  <si>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</si>
  <si>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</si>
  <si>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</si>
  <si>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</si>
  <si>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</si>
  <si>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</si>
  <si>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</si>
  <si>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</si>
  <si>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</si>
  <si>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</si>
  <si>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</si>
  <si>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</si>
  <si>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</si>
  <si>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</si>
  <si>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</si>
  <si>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</si>
  <si>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</si>
  <si>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</si>
  <si>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</si>
  <si>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</si>
  <si>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</si>
  <si>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</si>
  <si>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</si>
  <si>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</si>
  <si>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</si>
  <si>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</si>
  <si>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</si>
  <si>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</si>
  <si>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</si>
  <si>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</si>
  <si>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</si>
  <si>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</si>
  <si>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</si>
  <si>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</si>
  <si>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</si>
  <si>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</si>
  <si>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</si>
  <si>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</si>
  <si>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</si>
  <si>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</si>
  <si>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</si>
  <si>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</si>
  <si>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</si>
  <si>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</si>
  <si>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</si>
  <si>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</si>
  <si>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</si>
  <si>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</si>
  <si>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</si>
  <si>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</si>
  <si>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</si>
  <si>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</si>
  <si>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</si>
  <si>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</si>
  <si>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</si>
  <si>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</si>
  <si>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</si>
  <si>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</si>
  <si>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</si>
  <si>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</si>
  <si>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</si>
  <si>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</si>
  <si>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</si>
  <si>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</si>
  <si>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</si>
  <si>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</si>
  <si>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</si>
  <si>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</si>
  <si>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</si>
  <si>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</si>
  <si>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</si>
  <si>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</si>
  <si>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</si>
  <si>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</si>
  <si>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</si>
  <si>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</si>
  <si>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</si>
  <si>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</si>
  <si>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</si>
  <si>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</si>
  <si>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</si>
  <si>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</si>
  <si>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</si>
  <si>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</si>
  <si>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</si>
  <si>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</si>
  <si>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</si>
  <si>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</si>
  <si>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</si>
  <si>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</si>
  <si>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</si>
  <si>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</si>
  <si>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</si>
  <si>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</si>
  <si>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</si>
  <si>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</si>
  <si>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</si>
  <si>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</si>
  <si>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</si>
  <si>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</si>
  <si>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</si>
  <si>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</si>
  <si>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</si>
  <si>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</si>
  <si>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</si>
  <si>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</si>
  <si>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</si>
  <si>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</si>
  <si>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</si>
  <si>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</si>
  <si>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</si>
  <si>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</si>
  <si>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</si>
  <si>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</si>
  <si>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</si>
  <si>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</si>
  <si>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</si>
  <si>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</si>
  <si>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</si>
  <si>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</si>
  <si>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</si>
  <si>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</si>
  <si>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</si>
  <si>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</si>
  <si>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</si>
  <si>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</si>
  <si>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</si>
  <si>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</si>
  <si>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</si>
  <si>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</si>
  <si>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</si>
  <si>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</si>
  <si>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</si>
  <si>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</si>
  <si>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</si>
  <si>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</si>
  <si>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</si>
  <si>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</si>
  <si>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</si>
  <si>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</si>
  <si>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</si>
  <si>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</si>
  <si>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</si>
  <si>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</si>
  <si>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</si>
  <si>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</si>
  <si>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</si>
  <si>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</si>
  <si>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</si>
  <si>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</si>
  <si>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</si>
  <si>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</si>
  <si>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</si>
  <si>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</si>
  <si>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</si>
  <si>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</si>
  <si>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</si>
  <si>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</si>
  <si>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</si>
  <si>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</si>
  <si>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</si>
  <si>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</si>
  <si>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</si>
  <si>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</si>
  <si>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</si>
  <si>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</si>
  <si>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</si>
  <si>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</si>
  <si>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</si>
  <si>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</si>
  <si>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</si>
  <si>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</si>
  <si>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</si>
  <si>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</si>
  <si>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</si>
  <si>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</si>
  <si>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</si>
  <si>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</si>
  <si>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</si>
  <si>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</si>
  <si>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</si>
  <si>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</si>
  <si>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</si>
  <si>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</si>
  <si>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</si>
  <si>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</si>
  <si>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</si>
  <si>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</si>
  <si>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</si>
  <si>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</si>
  <si>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</si>
  <si>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</si>
  <si>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</si>
  <si>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</si>
  <si>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</si>
  <si>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</si>
  <si>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</si>
  <si>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</si>
  <si>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</si>
  <si>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</si>
  <si>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</si>
  <si>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</si>
  <si>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</si>
  <si>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</si>
  <si>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</si>
  <si>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</si>
  <si>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</si>
  <si>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</si>
  <si>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</si>
  <si>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</si>
  <si>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</si>
  <si>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</si>
  <si>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</si>
  <si>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</si>
  <si>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</si>
  <si>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</si>
  <si>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</si>
  <si>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</si>
  <si>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</si>
  <si>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</si>
  <si>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</si>
  <si>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</si>
  <si>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</si>
  <si>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</si>
  <si>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</si>
  <si>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</si>
  <si>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</si>
  <si>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</si>
  <si>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</si>
  <si>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</si>
  <si>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</si>
  <si>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</si>
  <si>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</si>
  <si>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</si>
  <si>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</si>
  <si>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</si>
  <si>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</si>
  <si>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</si>
  <si>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</si>
  <si>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</si>
  <si>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</si>
  <si>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</si>
  <si>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</si>
  <si>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</si>
  <si>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</si>
  <si>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</si>
  <si>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</si>
  <si>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</si>
  <si>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</si>
  <si>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</si>
  <si>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</si>
  <si>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</si>
  <si>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</si>
  <si>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</si>
  <si>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</si>
  <si>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</si>
  <si>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</si>
  <si>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</si>
  <si>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</si>
  <si>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</si>
  <si>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</si>
  <si>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</si>
  <si>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</si>
  <si>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</si>
  <si>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</si>
  <si>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</si>
  <si>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</si>
  <si>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</si>
  <si>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</si>
  <si>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</si>
  <si>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</si>
  <si>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</si>
  <si>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</si>
  <si>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</si>
  <si>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</si>
  <si>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</si>
  <si>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</si>
  <si>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</si>
  <si>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</si>
  <si>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</si>
  <si>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</si>
  <si>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</si>
  <si>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</si>
  <si>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</si>
  <si>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</si>
  <si>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</si>
  <si>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</si>
  <si>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</si>
  <si>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</si>
  <si>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</si>
  <si>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</si>
  <si>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</si>
  <si>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</si>
  <si>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</si>
  <si>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</si>
  <si>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</si>
  <si>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</si>
  <si>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</si>
  <si>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</si>
  <si>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</si>
  <si>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</si>
  <si>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</si>
  <si>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</si>
  <si>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</si>
  <si>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</si>
  <si>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</si>
  <si>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</si>
  <si>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</si>
  <si>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</si>
  <si>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</si>
  <si>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</si>
  <si>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</si>
  <si>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</si>
  <si>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</si>
  <si>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</si>
  <si>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</si>
  <si>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</si>
  <si>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</si>
  <si>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</si>
  <si>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</si>
  <si>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</si>
  <si>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</si>
  <si>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</si>
  <si>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</si>
  <si>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</si>
  <si>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</si>
  <si>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</si>
  <si>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</si>
  <si>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</si>
  <si>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</si>
  <si>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</si>
  <si>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</si>
  <si>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</si>
  <si>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</si>
  <si>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</si>
  <si>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</si>
  <si>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</si>
  <si>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</si>
  <si>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</si>
  <si>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</si>
  <si>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</si>
  <si>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</si>
  <si>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</si>
  <si>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</si>
  <si>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</si>
  <si>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</si>
  <si>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</si>
  <si>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</si>
  <si>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</si>
  <si>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</si>
  <si>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</si>
  <si>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</si>
  <si>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</si>
  <si>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</si>
  <si>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</si>
  <si>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</si>
  <si>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</si>
  <si>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</si>
  <si>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</si>
  <si>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</si>
  <si>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</si>
  <si>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</si>
  <si>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</si>
  <si>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</si>
  <si>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</si>
  <si>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</si>
  <si>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</si>
  <si>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</si>
  <si>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</si>
  <si>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</si>
  <si>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</si>
  <si>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</si>
  <si>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</si>
  <si>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</si>
  <si>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</si>
  <si>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</si>
  <si>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</si>
  <si>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</si>
  <si>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</si>
  <si>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</si>
  <si>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</si>
  <si>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</si>
  <si>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</si>
  <si>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</si>
  <si>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</si>
  <si>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</si>
  <si>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</si>
  <si>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</si>
  <si>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</si>
  <si>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</si>
  <si>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</si>
  <si>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</si>
  <si>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</si>
  <si>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</si>
  <si>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</si>
  <si>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</si>
  <si>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</si>
  <si>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</si>
  <si>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</si>
  <si>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</si>
  <si>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</si>
  <si>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</si>
  <si>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</si>
  <si>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</si>
  <si>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</si>
  <si>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</si>
  <si>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</si>
  <si>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</si>
  <si>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</si>
  <si>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</si>
  <si>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</si>
  <si>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</si>
  <si>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</si>
  <si>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</si>
  <si>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</si>
  <si>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</si>
  <si>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</si>
  <si>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</si>
  <si>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</si>
  <si>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</si>
  <si>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</si>
  <si>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</si>
  <si>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</si>
  <si>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</si>
  <si>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</si>
  <si>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</si>
  <si>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</si>
  <si>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</si>
  <si>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</si>
  <si>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</si>
  <si>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</si>
  <si>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</si>
  <si>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</si>
  <si>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</si>
  <si>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</si>
  <si>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</si>
  <si>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</si>
  <si>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</si>
  <si>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</si>
  <si>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</si>
  <si>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</si>
  <si>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</si>
  <si>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</si>
  <si>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</si>
  <si>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</si>
  <si>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</si>
  <si>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</si>
  <si>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</si>
  <si>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</si>
  <si>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</si>
  <si>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</si>
  <si>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</si>
  <si>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</si>
  <si>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</si>
  <si>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</si>
  <si>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</si>
  <si>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</si>
  <si>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</si>
  <si>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</si>
  <si>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</si>
  <si>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</si>
  <si>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</si>
  <si>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</si>
  <si>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</si>
  <si>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</si>
  <si>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</si>
  <si>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</si>
  <si>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</si>
  <si>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</si>
  <si>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</si>
  <si>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</si>
  <si>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</si>
  <si>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</si>
  <si>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</si>
  <si>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</si>
  <si>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</si>
  <si>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</si>
  <si>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</si>
  <si>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</si>
  <si>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</si>
  <si>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</si>
  <si>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</si>
  <si>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</si>
  <si>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</si>
  <si>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</si>
  <si>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</si>
  <si>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</si>
  <si>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</si>
  <si>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</si>
  <si>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</si>
  <si>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</si>
  <si>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</si>
  <si>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</si>
  <si>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</si>
  <si>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</si>
  <si>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</si>
  <si>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</si>
  <si>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</si>
  <si>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</si>
  <si>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</si>
  <si>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</si>
  <si>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</si>
  <si>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</si>
  <si>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</si>
  <si>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</si>
  <si>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</si>
  <si>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</si>
  <si>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</si>
  <si>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</si>
  <si>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</si>
  <si>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</si>
  <si>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</si>
  <si>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</si>
  <si>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</si>
  <si>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</si>
  <si>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</si>
  <si>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</si>
  <si>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</si>
  <si>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</si>
  <si>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</si>
  <si>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</si>
  <si>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</si>
  <si>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</si>
  <si>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</si>
  <si>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</si>
  <si>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</si>
  <si>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</si>
  <si>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</si>
  <si>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</si>
  <si>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</si>
  <si>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</si>
  <si>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</si>
  <si>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</si>
  <si>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</si>
  <si>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</si>
  <si>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</si>
  <si>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</si>
  <si>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</si>
  <si>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</si>
  <si>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</si>
  <si>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</si>
  <si>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</si>
  <si>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</si>
  <si>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</si>
  <si>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</si>
  <si>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</si>
  <si>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</si>
  <si>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</si>
  <si>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</si>
  <si>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</si>
  <si>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</si>
  <si>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</si>
  <si>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</si>
  <si>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</si>
  <si>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</si>
  <si>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</si>
  <si>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</si>
  <si>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</si>
  <si>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</si>
  <si>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</si>
  <si>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</si>
  <si>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</si>
  <si>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</si>
  <si>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</si>
  <si>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</si>
  <si>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</si>
  <si>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</si>
  <si>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</si>
  <si>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</si>
  <si>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</si>
  <si>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</si>
  <si>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</si>
  <si>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</si>
  <si>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</si>
  <si>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</si>
  <si>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</si>
  <si>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</si>
  <si>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</si>
  <si>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</si>
  <si>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</si>
  <si>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</si>
  <si>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</si>
  <si>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</si>
  <si>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</si>
  <si>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</si>
  <si>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</si>
  <si>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</si>
  <si>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</si>
  <si>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</si>
  <si>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</si>
  <si>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</si>
  <si>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</si>
  <si>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</si>
  <si>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</si>
  <si>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</si>
  <si>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</si>
  <si>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</si>
  <si>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</si>
  <si>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</si>
  <si>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</si>
  <si>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</si>
  <si>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</si>
  <si>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</si>
  <si>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</si>
  <si>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</si>
  <si>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</si>
  <si>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</si>
  <si>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</si>
  <si>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</si>
  <si>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</si>
  <si>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</si>
  <si>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</si>
  <si>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</si>
  <si>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</si>
  <si>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</si>
  <si>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</si>
  <si>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</si>
  <si>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</si>
  <si>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</si>
  <si>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</si>
  <si>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</si>
  <si>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</si>
  <si>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</si>
  <si>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</si>
  <si>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</si>
  <si>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</si>
  <si>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</si>
  <si>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</si>
  <si>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</si>
  <si>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</si>
  <si>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</si>
  <si>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</si>
  <si>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</si>
  <si>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</si>
  <si>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</si>
  <si>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</si>
  <si>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</si>
  <si>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</si>
  <si>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</si>
  <si>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</si>
  <si>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</si>
  <si>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</si>
  <si>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</si>
  <si>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</si>
  <si>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</si>
  <si>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</si>
  <si>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</si>
  <si>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</si>
  <si>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</si>
  <si>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</si>
  <si>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</si>
  <si>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</si>
  <si>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</si>
  <si>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</si>
  <si>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</si>
  <si>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</si>
  <si>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</si>
  <si>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</si>
  <si>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</si>
  <si>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</si>
  <si>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</si>
  <si>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</si>
  <si>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</si>
  <si>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</si>
  <si>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</si>
  <si>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</si>
  <si>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</si>
  <si>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</si>
  <si>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</si>
  <si>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</si>
  <si>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</si>
  <si>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</si>
  <si>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</si>
  <si>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</si>
  <si>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</si>
  <si>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</si>
  <si>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</si>
  <si>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</si>
  <si>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</si>
  <si>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</si>
  <si>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</si>
  <si>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</si>
  <si>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</si>
  <si>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</si>
  <si>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</si>
  <si>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</si>
  <si>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</si>
  <si>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</si>
  <si>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</si>
  <si>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</si>
  <si>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</si>
  <si>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</si>
  <si>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</si>
  <si>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</si>
  <si>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</si>
  <si>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</si>
  <si>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</si>
  <si>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</si>
  <si>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</si>
  <si>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</si>
  <si>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</si>
  <si>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</si>
  <si>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</si>
  <si>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</si>
  <si>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</si>
  <si>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</si>
  <si>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</si>
  <si>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</si>
  <si>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</si>
  <si>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</si>
  <si>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</si>
  <si>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</si>
  <si>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</si>
  <si>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</si>
  <si>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</si>
  <si>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</si>
  <si>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</si>
  <si>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</si>
  <si>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</si>
  <si>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</si>
  <si>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</si>
  <si>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</si>
  <si>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</si>
  <si>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</si>
  <si>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</si>
  <si>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</si>
  <si>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</si>
  <si>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</si>
  <si>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</si>
  <si>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</si>
  <si>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</si>
  <si>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</si>
  <si>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</si>
  <si>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</si>
  <si>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</si>
  <si>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</si>
  <si>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</si>
  <si>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</si>
  <si>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</si>
  <si>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</si>
  <si>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</si>
  <si>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</si>
  <si>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</si>
  <si>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</si>
  <si>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</si>
  <si>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</si>
  <si>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</si>
  <si>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</si>
  <si>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</si>
  <si>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</si>
  <si>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</si>
  <si>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</si>
  <si>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</si>
  <si>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</si>
  <si>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</si>
  <si>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</si>
  <si>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</si>
  <si>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</si>
  <si>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</si>
  <si>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</si>
  <si>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</si>
  <si>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</si>
  <si>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</si>
  <si>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</si>
  <si>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</si>
  <si>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</si>
  <si>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</si>
  <si>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</si>
  <si>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</si>
  <si>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</si>
  <si>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</si>
  <si>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</si>
  <si>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</si>
  <si>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</si>
  <si>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</si>
  <si>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</si>
  <si>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</si>
  <si>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</si>
  <si>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</si>
  <si>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</si>
  <si>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</si>
  <si>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</si>
  <si>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</si>
  <si>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</si>
  <si>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</si>
  <si>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</si>
  <si>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</si>
  <si>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</si>
  <si>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</si>
  <si>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</si>
  <si>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</si>
  <si>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</si>
  <si>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</si>
  <si>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</si>
  <si>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</si>
  <si>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</si>
  <si>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</si>
  <si>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</si>
  <si>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</si>
  <si>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</si>
  <si>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</si>
  <si>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</si>
  <si>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</si>
  <si>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</si>
  <si>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</si>
  <si>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</si>
  <si>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</si>
  <si>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</si>
  <si>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</si>
  <si>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</si>
  <si>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</si>
  <si>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</si>
  <si>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</si>
  <si>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</si>
  <si>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</si>
  <si>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</si>
  <si>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</si>
  <si>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</si>
  <si>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</si>
  <si>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</si>
  <si>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</si>
  <si>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</si>
  <si>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</si>
  <si>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</si>
  <si>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</si>
  <si>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</si>
  <si>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</si>
  <si>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</si>
  <si>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</si>
  <si>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</si>
  <si>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</si>
  <si>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</si>
  <si>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</si>
  <si>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</si>
  <si>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</si>
  <si>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</si>
  <si>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</si>
  <si>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</si>
  <si>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</si>
  <si>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</si>
  <si>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</si>
  <si>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</si>
  <si>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</si>
  <si>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</si>
  <si>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</si>
  <si>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</si>
  <si>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</si>
  <si>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</si>
  <si>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</si>
  <si>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</si>
  <si>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</si>
  <si>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</si>
  <si>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</si>
  <si>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</si>
  <si>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</si>
  <si>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</si>
  <si>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</si>
  <si>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</si>
  <si>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</si>
  <si>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</si>
  <si>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</si>
  <si>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</si>
  <si>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</si>
  <si>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</si>
  <si>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</si>
  <si>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</si>
  <si>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</si>
  <si>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</si>
  <si>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</si>
  <si>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</si>
  <si>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</si>
  <si>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</si>
  <si>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</si>
  <si>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</si>
  <si>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</si>
  <si>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</si>
  <si>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</si>
  <si>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</si>
  <si>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</si>
  <si>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</si>
  <si>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</si>
  <si>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</si>
  <si>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</si>
  <si>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</si>
  <si>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</si>
  <si>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</si>
  <si>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</si>
  <si>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</si>
  <si>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</si>
  <si>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</si>
  <si>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</si>
  <si>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</si>
  <si>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</si>
  <si>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</si>
  <si>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</si>
  <si>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</si>
  <si>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</si>
  <si>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</si>
  <si>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</si>
  <si>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</si>
  <si>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</si>
  <si>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</si>
  <si>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</si>
  <si>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</si>
  <si>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</si>
  <si>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</si>
  <si>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</si>
  <si>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</si>
  <si>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</si>
  <si>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</si>
  <si>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</si>
  <si>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</si>
  <si>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</si>
  <si>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</si>
  <si>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</si>
  <si>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</si>
  <si>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</si>
  <si>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</si>
  <si>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</si>
  <si>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</si>
  <si>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</si>
  <si>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</si>
  <si>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</si>
  <si>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</si>
  <si>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</si>
  <si>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</si>
  <si>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</si>
  <si>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</si>
  <si>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</si>
  <si>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</si>
  <si>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</si>
  <si>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</si>
  <si>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</si>
  <si>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</si>
  <si>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</si>
  <si>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</si>
  <si>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</si>
  <si>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</si>
  <si>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</si>
  <si>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</si>
  <si>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</si>
  <si>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</si>
  <si>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</si>
  <si>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</si>
  <si>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</si>
  <si>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</si>
  <si>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</si>
  <si>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</si>
  <si>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</si>
  <si>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</si>
  <si>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</si>
  <si>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</si>
  <si>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</si>
  <si>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</si>
  <si>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</si>
  <si>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</si>
  <si>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</si>
  <si>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</si>
  <si>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</si>
  <si>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</si>
  <si>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</si>
  <si>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</si>
  <si>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</si>
  <si>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</si>
  <si>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</si>
  <si>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</si>
  <si>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</si>
  <si>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</si>
  <si>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</si>
  <si>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</si>
  <si>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</si>
  <si>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</si>
  <si>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</si>
  <si>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</si>
  <si>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</si>
  <si>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</si>
  <si>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</si>
  <si>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</si>
  <si>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</si>
  <si>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</si>
  <si>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</si>
  <si>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</si>
  <si>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</si>
  <si>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</si>
  <si>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</si>
  <si>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</si>
  <si>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</si>
  <si>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</si>
  <si>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</si>
  <si>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</si>
  <si>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</si>
  <si>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</si>
  <si>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</si>
  <si>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</si>
  <si>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</si>
  <si>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</si>
  <si>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</si>
  <si>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</si>
  <si>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</si>
  <si>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</si>
  <si>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</si>
  <si>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</si>
  <si>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</si>
  <si>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</si>
  <si>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</si>
  <si>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</si>
  <si>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</si>
  <si>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</si>
  <si>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</si>
  <si>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</si>
  <si>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</si>
  <si>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</si>
  <si>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</si>
  <si>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</si>
  <si>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</si>
  <si>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</si>
  <si>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</si>
  <si>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</si>
  <si>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</si>
  <si>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</si>
  <si>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</si>
  <si>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</si>
  <si>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</si>
  <si>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</si>
  <si>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</si>
  <si>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</si>
  <si>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</si>
  <si>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</si>
  <si>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</si>
  <si>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</si>
  <si>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</si>
  <si>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</si>
  <si>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</si>
  <si>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</si>
  <si>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</si>
  <si>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</si>
  <si>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</si>
  <si>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</si>
  <si>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</si>
  <si>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</si>
  <si>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</si>
  <si>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</si>
  <si>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</si>
  <si>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</si>
  <si>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</si>
  <si>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</si>
  <si>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</si>
  <si>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</si>
  <si>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</si>
  <si>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</si>
  <si>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</si>
  <si>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</si>
  <si>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</si>
  <si>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</si>
  <si>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</si>
  <si>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</si>
  <si>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</si>
  <si>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</si>
  <si>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</si>
  <si>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</si>
  <si>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</si>
  <si>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</si>
  <si>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</si>
  <si>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</si>
  <si>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</si>
  <si>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</si>
  <si>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</si>
  <si>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</si>
  <si>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</si>
  <si>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</si>
  <si>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</si>
  <si>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</si>
  <si>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</si>
  <si>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</si>
  <si>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</si>
  <si>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</si>
  <si>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</si>
  <si>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</si>
  <si>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</si>
  <si>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</si>
  <si>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</si>
  <si>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</si>
  <si>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</si>
  <si>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</si>
  <si>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</si>
  <si>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</si>
  <si>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</si>
  <si>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</si>
  <si>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</si>
  <si>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</si>
  <si>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</si>
  <si>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</si>
  <si>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</si>
  <si>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</si>
  <si>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</si>
  <si>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</si>
  <si>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</si>
  <si>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</si>
  <si>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</si>
  <si>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</si>
  <si>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</si>
  <si>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</si>
  <si>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</si>
  <si>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</si>
  <si>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</si>
  <si>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</si>
  <si>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</si>
  <si>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</si>
  <si>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</si>
  <si>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</si>
  <si>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</si>
  <si>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</si>
  <si>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</si>
  <si>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</si>
  <si>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</si>
  <si>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</si>
  <si>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</si>
  <si>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</si>
  <si>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</si>
  <si>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</si>
  <si>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</si>
  <si>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</si>
  <si>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</si>
  <si>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</si>
  <si>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</si>
  <si>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</si>
  <si>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</si>
  <si>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</si>
  <si>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</si>
  <si>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</si>
  <si>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</si>
  <si>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</si>
  <si>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</si>
  <si>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</si>
  <si>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</si>
  <si>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</si>
  <si>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</si>
  <si>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</si>
  <si>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</si>
  <si>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</si>
  <si>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</si>
  <si>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</si>
  <si>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</si>
  <si>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</si>
  <si>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</si>
  <si>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</si>
  <si>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</si>
  <si>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</si>
  <si>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</si>
  <si>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</si>
  <si>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</si>
  <si>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</si>
  <si>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</si>
  <si>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</si>
  <si>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</si>
  <si>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</si>
  <si>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</si>
  <si>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</si>
  <si>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</si>
  <si>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</si>
  <si>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</si>
  <si>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</si>
  <si>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</si>
  <si>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</si>
  <si>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</si>
  <si>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</si>
  <si>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</si>
  <si>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</si>
  <si>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</si>
  <si>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</si>
  <si>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</si>
  <si>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</si>
  <si>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</si>
  <si>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</si>
  <si>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</si>
  <si>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</si>
  <si>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</si>
  <si>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</si>
  <si>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</si>
  <si>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</si>
  <si>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</si>
  <si>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</si>
  <si>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</si>
  <si>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</si>
  <si>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</si>
  <si>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</si>
  <si>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</si>
  <si>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</si>
  <si>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</si>
  <si>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</si>
  <si>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</si>
  <si>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</si>
  <si>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</si>
  <si>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</si>
  <si>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</si>
  <si>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</si>
  <si>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</si>
  <si>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</si>
  <si>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</si>
  <si>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</si>
  <si>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</si>
  <si>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</si>
  <si>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</si>
  <si>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</si>
  <si>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</si>
  <si>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</si>
  <si>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</si>
  <si>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</si>
  <si>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</si>
  <si>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</si>
  <si>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</si>
  <si>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</si>
  <si>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</si>
  <si>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</si>
  <si>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</si>
  <si>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</si>
  <si>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</si>
  <si>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</si>
  <si>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</si>
  <si>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</si>
  <si>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</si>
  <si>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</si>
  <si>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</si>
  <si>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</si>
  <si>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</si>
  <si>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</si>
  <si>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</si>
  <si>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</si>
  <si>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</si>
  <si>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</si>
  <si>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</si>
  <si>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</si>
  <si>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</si>
  <si>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</si>
  <si>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</si>
  <si>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</si>
  <si>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</si>
  <si>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</si>
  <si>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</si>
  <si>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</si>
  <si>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</si>
  <si>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</si>
  <si>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</si>
  <si>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</si>
  <si>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</si>
  <si>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</si>
  <si>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</si>
  <si>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</si>
  <si>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</si>
  <si>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</si>
  <si>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</si>
  <si>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</si>
  <si>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</si>
  <si>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</si>
  <si>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</si>
  <si>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</si>
  <si>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</si>
  <si>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</si>
  <si>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</si>
  <si>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</si>
  <si>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</si>
  <si>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</si>
  <si>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</si>
  <si>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</si>
  <si>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</si>
  <si>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</si>
  <si>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</si>
  <si>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</si>
  <si>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</si>
  <si>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</si>
  <si>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</si>
  <si>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</si>
  <si>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</si>
  <si>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</si>
  <si>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</si>
  <si>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</si>
  <si>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</si>
  <si>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</si>
  <si>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</si>
  <si>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</si>
  <si>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</si>
  <si>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</si>
  <si>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</si>
  <si>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</si>
  <si>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</si>
  <si>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</si>
  <si>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</si>
  <si>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</si>
  <si>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</si>
  <si>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</si>
  <si>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</si>
  <si>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</si>
  <si>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</si>
  <si>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</si>
  <si>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</si>
  <si>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</si>
  <si>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</si>
  <si>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</si>
  <si>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</si>
  <si>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</si>
  <si>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</si>
  <si>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</si>
  <si>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</si>
  <si>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</si>
  <si>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</si>
  <si>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</si>
  <si>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</si>
  <si>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</si>
  <si>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</si>
  <si>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</si>
  <si>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</si>
  <si>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</si>
  <si>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</si>
  <si>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</si>
  <si>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</si>
  <si>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</si>
  <si>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</si>
  <si>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</si>
  <si>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</si>
  <si>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</si>
  <si>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</si>
  <si>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</si>
  <si>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</si>
  <si>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</si>
  <si>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</si>
  <si>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</si>
  <si>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</si>
  <si>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</si>
  <si>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</si>
  <si>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</si>
  <si>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</si>
  <si>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</si>
  <si>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</si>
  <si>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</si>
  <si>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</si>
  <si>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</si>
  <si>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</si>
  <si>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</si>
  <si>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</si>
  <si>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</si>
  <si>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</si>
  <si>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</si>
  <si>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</si>
  <si>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</si>
  <si>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</si>
  <si>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</si>
  <si>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</si>
  <si>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</si>
  <si>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</si>
  <si>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</si>
  <si>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</si>
  <si>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</si>
  <si>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</si>
  <si>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</si>
  <si>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</si>
  <si>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</si>
  <si>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</si>
  <si>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</si>
  <si>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</si>
  <si>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</si>
  <si>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</si>
  <si>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</si>
  <si>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</si>
  <si>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</si>
  <si>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</si>
  <si>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</si>
  <si>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</si>
  <si>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</si>
  <si>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</si>
  <si>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</si>
  <si>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</si>
  <si>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</si>
  <si>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</si>
  <si>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</si>
  <si>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</si>
  <si>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</si>
  <si>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</si>
  <si>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</si>
  <si>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</si>
  <si>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</si>
  <si>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</si>
  <si>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</si>
  <si>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</si>
  <si>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</si>
  <si>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</si>
  <si>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</si>
  <si>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</si>
  <si>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</si>
  <si>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</si>
  <si>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</si>
  <si>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</si>
  <si>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</si>
  <si>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</si>
  <si>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</si>
  <si>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</si>
  <si>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</si>
  <si>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</si>
  <si>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</si>
  <si>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</si>
  <si>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</si>
  <si>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</si>
  <si>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</si>
  <si>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</si>
  <si>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</si>
  <si>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</si>
  <si>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</si>
  <si>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</si>
  <si>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</si>
  <si>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</si>
  <si>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</si>
  <si>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</si>
  <si>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</si>
  <si>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</si>
  <si>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</si>
  <si>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</si>
  <si>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</si>
  <si>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</si>
  <si>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</si>
  <si>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</si>
  <si>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</si>
  <si>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</si>
  <si>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</si>
  <si>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</si>
  <si>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</si>
  <si>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</si>
  <si>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</si>
  <si>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</si>
  <si>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</si>
  <si>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</si>
  <si>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</si>
  <si>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</si>
  <si>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</si>
  <si>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</si>
  <si>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</si>
  <si>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</si>
  <si>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</si>
  <si>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</si>
  <si>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</si>
  <si>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</si>
  <si>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</si>
  <si>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</si>
  <si>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</si>
  <si>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</si>
  <si>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</si>
  <si>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</si>
  <si>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</si>
  <si>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</si>
  <si>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</si>
  <si>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</si>
  <si>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</si>
  <si>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</si>
  <si>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</si>
  <si>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</si>
  <si>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</si>
  <si>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</si>
  <si>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</si>
  <si>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</si>
  <si>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</si>
  <si>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</si>
  <si>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</si>
  <si>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</si>
  <si>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</si>
  <si>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</si>
  <si>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</si>
  <si>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</si>
  <si>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</si>
  <si>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</si>
  <si>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</si>
  <si>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</si>
  <si>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</si>
  <si>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</si>
  <si>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</si>
  <si>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</si>
  <si>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</si>
  <si>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</si>
  <si>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</si>
  <si>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</si>
  <si>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</si>
  <si>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</si>
  <si>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</si>
  <si>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</si>
  <si>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</si>
  <si>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</si>
  <si>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</si>
  <si>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</si>
  <si>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</si>
  <si>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</si>
  <si>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</si>
  <si>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</si>
  <si>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</si>
  <si>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</si>
  <si>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</si>
  <si>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</si>
  <si>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</si>
  <si>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</si>
  <si>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</si>
  <si>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</si>
  <si>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</si>
  <si>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</si>
  <si>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</si>
  <si>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</si>
  <si>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</si>
  <si>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</si>
  <si>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</si>
  <si>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</si>
  <si>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</si>
  <si>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</si>
  <si>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</si>
  <si>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</si>
  <si>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</si>
  <si>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</si>
  <si>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</si>
  <si>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</si>
  <si>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</si>
  <si>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</si>
  <si>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</si>
  <si>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</si>
  <si>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</si>
  <si>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</si>
  <si>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</si>
  <si>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</si>
  <si>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</si>
  <si>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</si>
  <si>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</si>
  <si>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</si>
  <si>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</si>
  <si>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</si>
  <si>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</si>
  <si>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</si>
  <si>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</si>
  <si>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</si>
  <si>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</si>
  <si>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</si>
  <si>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</si>
  <si>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</si>
  <si>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</si>
  <si>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</si>
  <si>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</si>
  <si>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</si>
  <si>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</si>
  <si>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</si>
  <si>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</si>
  <si>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</si>
  <si>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</si>
  <si>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</si>
  <si>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</si>
  <si>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</si>
  <si>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</si>
  <si>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</si>
  <si>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</si>
  <si>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</si>
  <si>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</si>
  <si>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</si>
  <si>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</si>
  <si>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</si>
  <si>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</si>
  <si>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</si>
  <si>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</si>
  <si>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</si>
  <si>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</si>
  <si>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</si>
  <si>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</si>
  <si>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</si>
  <si>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</si>
  <si>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</si>
  <si>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</si>
  <si>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</si>
  <si>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</si>
  <si>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</si>
  <si>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</si>
  <si>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</si>
  <si>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</si>
  <si>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</si>
  <si>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</si>
  <si>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</si>
  <si>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</si>
  <si>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</si>
  <si>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</si>
  <si>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</si>
  <si>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</si>
  <si>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</si>
  <si>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</si>
  <si>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</si>
  <si>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</si>
  <si>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</si>
  <si>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</si>
  <si>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</si>
  <si>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</si>
  <si>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</si>
  <si>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</si>
  <si>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</si>
  <si>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</si>
  <si>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</si>
  <si>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</si>
  <si>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</si>
  <si>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</si>
  <si>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</si>
  <si>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</si>
  <si>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</si>
  <si>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</si>
  <si>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</si>
  <si>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</si>
  <si>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</si>
  <si>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</si>
  <si>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</si>
  <si>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</si>
  <si>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</si>
  <si>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</si>
  <si>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</si>
  <si>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</si>
  <si>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</si>
  <si>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</si>
  <si>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</si>
  <si>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</si>
  <si>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</si>
  <si>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</si>
  <si>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</si>
  <si>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</si>
  <si>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</si>
  <si>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</si>
  <si>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</si>
  <si>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</si>
  <si>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</si>
  <si>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</si>
  <si>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</si>
  <si>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</si>
  <si>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</si>
  <si>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</si>
  <si>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</si>
  <si>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</si>
  <si>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</si>
  <si>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</si>
  <si>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</si>
  <si>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</si>
  <si>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</si>
  <si>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</si>
  <si>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</si>
  <si>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</si>
  <si>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</si>
  <si>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</si>
  <si>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</si>
  <si>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</si>
  <si>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</si>
  <si>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</si>
  <si>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</si>
  <si>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</si>
  <si>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</si>
  <si>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</si>
  <si>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</si>
  <si>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</si>
  <si>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</si>
  <si>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</si>
  <si>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</si>
  <si>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</si>
  <si>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</si>
  <si>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</si>
  <si>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</si>
  <si>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</si>
  <si>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</si>
  <si>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</si>
  <si>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</si>
  <si>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</si>
  <si>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</si>
  <si>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</si>
  <si>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</si>
  <si>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</si>
  <si>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</si>
  <si>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</si>
  <si>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</si>
  <si>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</si>
  <si>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</si>
  <si>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</si>
  <si>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</si>
  <si>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</si>
  <si>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</si>
  <si>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</si>
  <si>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</si>
  <si>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</si>
  <si>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</si>
  <si>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</si>
  <si>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</si>
  <si>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</si>
  <si>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</si>
  <si>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</si>
  <si>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</si>
  <si>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</si>
  <si>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</si>
  <si>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</si>
  <si>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</si>
  <si>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</si>
  <si>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</si>
  <si>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</si>
  <si>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</si>
  <si>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</si>
  <si>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</si>
  <si>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</si>
  <si>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</si>
  <si>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</si>
  <si>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</si>
  <si>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</si>
  <si>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</si>
  <si>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</si>
  <si>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</si>
  <si>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</si>
  <si>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</si>
  <si>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</si>
  <si>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</si>
  <si>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</si>
  <si>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</si>
  <si>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</si>
  <si>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</si>
  <si>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</si>
  <si>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</si>
  <si>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</si>
  <si>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</si>
  <si>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</si>
  <si>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</si>
  <si>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</si>
  <si>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</si>
  <si>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</si>
  <si>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</si>
  <si>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</si>
  <si>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</si>
  <si>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</si>
  <si>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</si>
  <si>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</si>
  <si>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</si>
  <si>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</si>
  <si>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</si>
  <si>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</si>
  <si>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</si>
  <si>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</si>
  <si>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</si>
  <si>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</si>
  <si>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</si>
  <si>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</si>
  <si>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</si>
  <si>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</si>
  <si>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</si>
  <si>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</si>
  <si>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</si>
  <si>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</si>
  <si>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</si>
  <si>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</si>
  <si>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</si>
  <si>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</si>
  <si>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</si>
  <si>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</si>
  <si>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</si>
  <si>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</si>
  <si>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</si>
  <si>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</si>
  <si>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</si>
  <si>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</si>
  <si>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</si>
  <si>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</si>
  <si>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</si>
  <si>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</si>
  <si>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</si>
  <si>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</si>
  <si>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</si>
  <si>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</si>
  <si>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</si>
  <si>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</si>
  <si>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</si>
  <si>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</si>
  <si>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</si>
  <si>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</si>
  <si>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</si>
  <si>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</si>
  <si>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</si>
  <si>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</si>
  <si>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</si>
  <si>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</si>
  <si>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</si>
  <si>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</si>
  <si>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</si>
  <si>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</si>
  <si>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</si>
  <si>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</si>
  <si>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</si>
  <si>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</si>
  <si>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</si>
  <si>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</si>
  <si>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</si>
  <si>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</si>
  <si>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</si>
  <si>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</si>
  <si>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</si>
  <si>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</si>
  <si>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</si>
  <si>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</si>
  <si>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</si>
  <si>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</si>
  <si>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</si>
  <si>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</si>
  <si>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</si>
  <si>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</si>
  <si>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</si>
  <si>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</si>
  <si>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</si>
  <si>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</si>
  <si>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</si>
  <si>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</si>
  <si>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</si>
  <si>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</si>
  <si>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</si>
  <si>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</si>
  <si>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</si>
  <si>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</si>
  <si>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</si>
  <si>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</si>
  <si>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</si>
  <si>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</si>
  <si>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</si>
  <si>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</si>
  <si>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</si>
  <si>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</si>
  <si>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</si>
  <si>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</si>
  <si>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</si>
  <si>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</si>
  <si>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</si>
  <si>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</si>
  <si>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</si>
  <si>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</si>
  <si>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</si>
  <si>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</si>
  <si>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</si>
  <si>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</si>
  <si>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</si>
  <si>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</si>
  <si>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</si>
  <si>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</si>
  <si>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</si>
  <si>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</si>
  <si>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</si>
  <si>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</si>
  <si>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</si>
  <si>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</si>
  <si>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</si>
  <si>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</si>
  <si>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</si>
  <si>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</si>
  <si>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</si>
  <si>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</si>
  <si>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</si>
  <si>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</si>
  <si>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</si>
  <si>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</si>
  <si>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</si>
  <si>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</si>
  <si>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</si>
  <si>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</si>
  <si>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</si>
  <si>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</si>
  <si>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</si>
  <si>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</si>
  <si>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</si>
  <si>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</si>
  <si>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</si>
  <si>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</si>
  <si>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</si>
  <si>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</si>
  <si>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</si>
  <si>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</si>
  <si>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</si>
  <si>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</si>
  <si>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</si>
  <si>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</si>
  <si>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</si>
  <si>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</si>
  <si>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</si>
  <si>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</si>
  <si>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</si>
  <si>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</si>
  <si>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</si>
  <si>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</si>
  <si>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</si>
  <si>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</si>
  <si>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</si>
  <si>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</si>
  <si>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</si>
  <si>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</si>
  <si>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</si>
  <si>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</si>
  <si>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</si>
  <si>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</si>
  <si>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</si>
  <si>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</si>
  <si>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</si>
  <si>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</si>
  <si>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</si>
  <si>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</si>
  <si>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</si>
  <si>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</si>
  <si>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</si>
  <si>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</si>
  <si>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</si>
  <si>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</si>
  <si>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</si>
  <si>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</si>
  <si>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</si>
  <si>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</si>
  <si>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</si>
  <si>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</si>
  <si>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</si>
  <si>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</si>
  <si>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</si>
  <si>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</si>
  <si>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</si>
  <si>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</si>
  <si>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</si>
  <si>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</si>
  <si>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</si>
  <si>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</si>
  <si>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</si>
  <si>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</si>
  <si>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</si>
  <si>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</si>
  <si>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</si>
  <si>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</si>
  <si>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</si>
  <si>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</si>
  <si>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</si>
  <si>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</si>
  <si>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</si>
  <si>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</si>
  <si>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</si>
  <si>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</si>
  <si>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</si>
  <si>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</si>
  <si>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</si>
  <si>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</si>
  <si>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</si>
  <si>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</si>
  <si>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</si>
  <si>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</si>
  <si>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</si>
  <si>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</si>
  <si>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</si>
  <si>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</si>
  <si>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</si>
  <si>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</si>
  <si>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</si>
  <si>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</si>
  <si>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</si>
  <si>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</si>
  <si>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</si>
  <si>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</si>
  <si>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</si>
  <si>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</si>
  <si>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</si>
  <si>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</si>
  <si>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</si>
  <si>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</si>
  <si>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</si>
  <si>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</si>
  <si>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</si>
  <si>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</si>
  <si>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</si>
  <si>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</si>
  <si>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</si>
  <si>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</si>
  <si>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</si>
  <si>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</si>
  <si>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</si>
  <si>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</si>
  <si>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</si>
  <si>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</si>
  <si>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</si>
  <si>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</si>
  <si>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</si>
  <si>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</si>
  <si>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</si>
  <si>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</si>
  <si>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</si>
  <si>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</si>
  <si>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</si>
  <si>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</si>
  <si>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</si>
  <si>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</si>
  <si>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</si>
  <si>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</si>
  <si>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</si>
  <si>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</si>
  <si>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</si>
  <si>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</si>
  <si>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</si>
  <si>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</si>
  <si>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</si>
  <si>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</si>
  <si>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</si>
  <si>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</si>
  <si>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</si>
  <si>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</si>
  <si>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</si>
  <si>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</si>
  <si>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</si>
  <si>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</si>
  <si>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</si>
  <si>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</si>
  <si>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</si>
  <si>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</si>
  <si>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</si>
  <si>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</si>
  <si>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</si>
  <si>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</si>
  <si>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</si>
  <si>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</si>
  <si>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</si>
  <si>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</si>
  <si>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</si>
  <si>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</si>
  <si>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</si>
  <si>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</si>
  <si>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</si>
  <si>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</si>
  <si>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</si>
  <si>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</si>
  <si>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</si>
  <si>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</si>
  <si>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</si>
  <si>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</si>
  <si>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</si>
  <si>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</si>
  <si>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</si>
  <si>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</si>
  <si>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</si>
  <si>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</si>
  <si>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</si>
  <si>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</si>
  <si>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</si>
  <si>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</si>
  <si>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</si>
  <si>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</si>
  <si>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</si>
  <si>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</si>
  <si>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</si>
  <si>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</si>
  <si>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</si>
  <si>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</si>
  <si>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</si>
  <si>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</si>
  <si>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</si>
  <si>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</si>
  <si>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</si>
  <si>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</si>
  <si>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</si>
  <si>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</si>
  <si>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</si>
  <si>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</si>
  <si>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</si>
  <si>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</si>
  <si>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</si>
  <si>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</si>
  <si>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</si>
  <si>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</si>
  <si>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</si>
  <si>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</si>
  <si>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</si>
  <si>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</si>
  <si>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</si>
  <si>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</si>
  <si>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</si>
  <si>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</si>
  <si>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</si>
  <si>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</si>
  <si>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</si>
  <si>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</si>
  <si>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</si>
  <si>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</si>
  <si>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</si>
  <si>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</si>
  <si>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</si>
  <si>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</si>
  <si>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</si>
  <si>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</si>
  <si>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</si>
  <si>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</si>
  <si>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</si>
  <si>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</si>
  <si>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</si>
  <si>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</si>
  <si>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</si>
  <si>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</si>
  <si>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</si>
  <si>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</si>
  <si>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</si>
  <si>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</si>
  <si>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</si>
  <si>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</si>
  <si>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</si>
  <si>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</si>
  <si>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</si>
  <si>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</si>
  <si>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</si>
  <si>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</si>
  <si>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</si>
  <si>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</si>
  <si>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</si>
  <si>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</si>
  <si>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</si>
  <si>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</si>
  <si>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</si>
  <si>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</si>
  <si>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</si>
  <si>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</si>
  <si>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</si>
  <si>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</si>
  <si>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</si>
  <si>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</si>
  <si>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</si>
  <si>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</si>
  <si>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</si>
  <si>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</si>
  <si>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</si>
  <si>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</si>
  <si>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</si>
  <si>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</si>
  <si>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</si>
  <si>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</si>
  <si>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</si>
  <si>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</si>
  <si>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</si>
  <si>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</si>
  <si>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</si>
  <si>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</si>
  <si>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</si>
  <si>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</si>
  <si>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</si>
  <si>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</si>
  <si>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</si>
  <si>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</si>
  <si>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</si>
  <si>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</si>
  <si>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</si>
  <si>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</si>
  <si>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</si>
  <si>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</si>
  <si>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</si>
  <si>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</si>
  <si>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</si>
  <si>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</si>
  <si>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</si>
  <si>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</si>
  <si>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</si>
  <si>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</si>
  <si>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</si>
  <si>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</si>
  <si>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</si>
  <si>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</si>
  <si>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</si>
  <si>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</si>
  <si>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</si>
  <si>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</si>
  <si>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</si>
  <si>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</si>
  <si>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</si>
  <si>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</si>
  <si>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</si>
  <si>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</si>
  <si>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</si>
  <si>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</si>
  <si>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</si>
  <si>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</si>
  <si>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</si>
  <si>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</si>
  <si>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</si>
  <si>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</si>
  <si>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</si>
  <si>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</si>
  <si>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</si>
  <si>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</si>
  <si>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</si>
  <si>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</si>
  <si>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</si>
  <si>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</si>
  <si>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</si>
  <si>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</si>
  <si>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</si>
  <si>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</si>
  <si>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</si>
  <si>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</si>
  <si>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</si>
  <si>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</si>
  <si>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</si>
  <si>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</si>
  <si>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</si>
  <si>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</si>
  <si>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</si>
  <si>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</si>
  <si>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</si>
  <si>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</si>
  <si>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</si>
  <si>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</si>
  <si>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</si>
  <si>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</si>
  <si>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</si>
  <si>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</si>
  <si>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</si>
  <si>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</si>
  <si>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</si>
  <si>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</si>
  <si>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</si>
  <si>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</si>
  <si>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</si>
  <si>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</si>
  <si>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</si>
  <si>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</si>
  <si>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</si>
  <si>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</si>
  <si>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</si>
  <si>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</si>
  <si>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</si>
  <si>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</si>
  <si>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</si>
  <si>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</si>
  <si>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</si>
  <si>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</si>
  <si>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</si>
  <si>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</si>
  <si>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</si>
  <si>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</si>
  <si>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</si>
  <si>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</si>
  <si>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</si>
  <si>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</si>
  <si>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</si>
  <si>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</si>
  <si>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</si>
  <si>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</si>
  <si>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</si>
  <si>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</si>
  <si>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</si>
  <si>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</si>
  <si>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</si>
  <si>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</si>
  <si>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</si>
  <si>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</si>
  <si>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</si>
  <si>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</si>
  <si>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</si>
  <si>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</si>
  <si>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</si>
  <si>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</si>
  <si>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</si>
  <si>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</si>
  <si>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</si>
  <si>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</si>
  <si>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</si>
  <si>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</si>
  <si>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</si>
  <si>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</si>
  <si>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</si>
  <si>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</si>
  <si>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</si>
  <si>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</si>
  <si>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</si>
  <si>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</si>
  <si>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</si>
  <si>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</si>
  <si>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</si>
  <si>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</si>
  <si>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</si>
  <si>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</si>
  <si>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</si>
  <si>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</si>
  <si>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</si>
  <si>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</si>
  <si>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</si>
  <si>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</si>
  <si>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</si>
  <si>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</si>
  <si>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</si>
  <si>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</si>
  <si>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</si>
  <si>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</si>
  <si>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</si>
  <si>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</si>
  <si>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</si>
  <si>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</si>
  <si>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</si>
  <si>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</si>
  <si>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</si>
  <si>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</si>
  <si>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</si>
  <si>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</si>
  <si>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</si>
  <si>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</si>
  <si>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</si>
  <si>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</si>
  <si>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</si>
  <si>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</si>
  <si>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</si>
  <si>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</si>
  <si>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</si>
  <si>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</si>
  <si>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</si>
  <si>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</si>
  <si>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</si>
  <si>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</si>
  <si>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</si>
  <si>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</si>
  <si>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</si>
  <si>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</si>
  <si>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</si>
  <si>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</si>
  <si>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</si>
  <si>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</si>
  <si>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</si>
  <si>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</si>
  <si>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</si>
  <si>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</si>
  <si>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</si>
  <si>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</si>
  <si>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</si>
  <si>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</si>
  <si>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</si>
  <si>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</si>
  <si>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</si>
  <si>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</si>
  <si>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</si>
  <si>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</si>
  <si>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</si>
  <si>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</si>
  <si>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</si>
  <si>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</si>
  <si>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</si>
  <si>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</si>
  <si>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</si>
  <si>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</si>
  <si>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</si>
  <si>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</si>
  <si>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</si>
  <si>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</si>
  <si>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</si>
  <si>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</si>
  <si>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</si>
  <si>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</si>
  <si>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</si>
  <si>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</si>
  <si>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</si>
  <si>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</si>
  <si>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</si>
  <si>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</si>
  <si>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</si>
  <si>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</si>
  <si>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</si>
  <si>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</si>
  <si>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</si>
  <si>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</si>
  <si>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</si>
  <si>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</si>
  <si>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</si>
  <si>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</si>
  <si>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</si>
  <si>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</si>
  <si>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</si>
  <si>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</si>
  <si>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</si>
  <si>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</si>
  <si>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</si>
  <si>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</si>
  <si>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</si>
  <si>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</si>
  <si>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</si>
  <si>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</si>
  <si>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</si>
  <si>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</si>
  <si>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</si>
  <si>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</si>
  <si>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</si>
  <si>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</si>
  <si>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</si>
  <si>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</si>
  <si>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</si>
  <si>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</si>
  <si>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</si>
  <si>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</si>
  <si>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</si>
  <si>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</si>
  <si>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</si>
  <si>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</si>
  <si>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</si>
  <si>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</si>
  <si>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</si>
  <si>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</si>
  <si>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</si>
  <si>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</si>
  <si>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</si>
  <si>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</si>
  <si>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</si>
  <si>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</si>
  <si>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</si>
  <si>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</si>
  <si>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</si>
  <si>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</si>
  <si>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</si>
  <si>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</si>
  <si>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</si>
  <si>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</si>
  <si>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</si>
  <si>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</si>
  <si>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</si>
  <si>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</si>
  <si>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</si>
  <si>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</si>
  <si>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</si>
  <si>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</si>
  <si>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</si>
  <si>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</si>
  <si>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</si>
  <si>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</si>
  <si>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</si>
  <si>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</si>
  <si>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</si>
  <si>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</si>
  <si>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</si>
  <si>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</si>
  <si>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</si>
  <si>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</si>
  <si>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</si>
  <si>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</si>
  <si>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</si>
  <si>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</si>
  <si>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</si>
  <si>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</si>
  <si>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</si>
  <si>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</si>
  <si>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</si>
  <si>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</si>
  <si>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</si>
  <si>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</si>
  <si>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</si>
  <si>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</si>
  <si>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</si>
  <si>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</si>
  <si>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</si>
  <si>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</si>
  <si>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</si>
  <si>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</si>
  <si>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</si>
  <si>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</si>
  <si>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</si>
  <si>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</si>
  <si>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</si>
  <si>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</si>
  <si>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</si>
  <si>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</si>
  <si>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</si>
  <si>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</si>
  <si>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</si>
  <si>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</si>
  <si>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</si>
  <si>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</si>
  <si>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</si>
  <si>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</si>
  <si>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</si>
  <si>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</si>
  <si>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</si>
  <si>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</si>
  <si>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</si>
  <si>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</si>
  <si>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</si>
  <si>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</si>
  <si>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</si>
  <si>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</si>
  <si>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</si>
  <si>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</si>
  <si>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</si>
  <si>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</si>
  <si>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</si>
  <si>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</si>
  <si>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</si>
  <si>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</si>
  <si>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</si>
  <si>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</si>
  <si>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</si>
  <si>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</si>
  <si>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</si>
  <si>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</si>
  <si>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</si>
  <si>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</si>
  <si>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</si>
  <si>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</si>
  <si>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</si>
  <si>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</si>
  <si>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</si>
  <si>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</si>
  <si>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</si>
  <si>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</si>
  <si>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</si>
  <si>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</si>
  <si>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</si>
  <si>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</si>
  <si>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</si>
  <si>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</si>
  <si>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</si>
  <si>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</si>
  <si>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</si>
  <si>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</si>
  <si>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</si>
  <si>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</si>
  <si>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</si>
  <si>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</si>
  <si>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</si>
  <si>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</si>
  <si>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</si>
  <si>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</si>
  <si>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</si>
  <si>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</si>
  <si>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</si>
  <si>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</si>
  <si>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</si>
  <si>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</si>
  <si>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</si>
  <si>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</si>
  <si>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</si>
  <si>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</si>
  <si>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</si>
  <si>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</si>
  <si>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</si>
  <si>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</si>
  <si>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</si>
  <si>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</si>
  <si>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</si>
  <si>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</si>
  <si>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</si>
  <si>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</si>
  <si>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</si>
  <si>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</si>
  <si>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</si>
  <si>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</si>
  <si>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</si>
  <si>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</si>
  <si>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</si>
  <si>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</si>
  <si>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</si>
  <si>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</si>
  <si>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</si>
  <si>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</si>
  <si>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</si>
  <si>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</si>
  <si>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</si>
  <si>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</si>
  <si>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</si>
  <si>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</si>
  <si>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</si>
  <si>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</si>
  <si>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</si>
  <si>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</si>
  <si>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</si>
  <si>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</si>
  <si>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</si>
  <si>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</si>
  <si>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</si>
  <si>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</si>
  <si>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</si>
  <si>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</si>
  <si>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</si>
  <si>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</si>
  <si>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</si>
  <si>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</si>
  <si>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</si>
  <si>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</si>
  <si>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</si>
  <si>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</si>
  <si>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</si>
  <si>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</si>
  <si>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</si>
  <si>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</si>
  <si>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</si>
  <si>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</si>
  <si>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</si>
  <si>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</si>
  <si>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</si>
  <si>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</si>
  <si>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</si>
  <si>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</si>
  <si>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</si>
  <si>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</si>
  <si>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</si>
  <si>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</si>
  <si>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</si>
  <si>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</si>
  <si>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</si>
  <si>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</si>
  <si>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</si>
  <si>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</si>
  <si>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</si>
  <si>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</si>
  <si>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</si>
  <si>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</si>
  <si>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</si>
  <si>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</si>
  <si>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</si>
  <si>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</si>
  <si>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</si>
  <si>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</si>
  <si>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</si>
  <si>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</si>
  <si>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</si>
  <si>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</si>
  <si>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</si>
  <si>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</si>
  <si>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</si>
  <si>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</si>
  <si>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</si>
  <si>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</si>
  <si>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</si>
  <si>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</si>
  <si>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</si>
  <si>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</si>
  <si>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</si>
  <si>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</si>
  <si>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</si>
  <si>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</si>
  <si>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</si>
  <si>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</si>
  <si>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</si>
  <si>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</si>
  <si>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</si>
  <si>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</si>
  <si>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</si>
  <si>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</si>
  <si>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</si>
  <si>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</si>
  <si>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</si>
  <si>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</si>
  <si>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</si>
  <si>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</si>
  <si>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</si>
  <si>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</si>
  <si>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</si>
  <si>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</si>
  <si>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</si>
  <si>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</si>
  <si>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</si>
  <si>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</si>
  <si>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</si>
  <si>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</si>
  <si>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</si>
  <si>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</si>
  <si>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</si>
  <si>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</si>
  <si>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</si>
  <si>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</si>
  <si>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</si>
  <si>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</si>
  <si>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</si>
  <si>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</si>
  <si>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</si>
  <si>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</si>
  <si>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</si>
  <si>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</si>
  <si>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</si>
  <si>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</si>
  <si>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</si>
  <si>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</si>
  <si>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</si>
  <si>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</si>
  <si>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</si>
  <si>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</si>
  <si>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</si>
  <si>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</si>
  <si>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</si>
  <si>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</si>
  <si>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</si>
  <si>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</si>
  <si>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</si>
  <si>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</si>
  <si>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</si>
  <si>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</si>
  <si>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</si>
  <si>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</si>
  <si>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</si>
  <si>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</si>
  <si>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</si>
  <si>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</si>
  <si>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</si>
  <si>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</si>
  <si>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</si>
  <si>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</si>
  <si>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</si>
  <si>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</si>
  <si>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</si>
  <si>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</si>
  <si>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</si>
  <si>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</si>
  <si>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</si>
  <si>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</si>
  <si>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</si>
  <si>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</si>
  <si>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</si>
  <si>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</si>
  <si>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</si>
  <si>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</si>
  <si>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</si>
  <si>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</si>
  <si>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</si>
  <si>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</si>
  <si>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</si>
  <si>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</si>
  <si>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</si>
  <si>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</si>
  <si>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</si>
  <si>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</si>
  <si>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</si>
  <si>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</si>
  <si>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</si>
  <si>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</si>
  <si>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</si>
  <si>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</si>
  <si>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</si>
  <si>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</si>
  <si>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</si>
  <si>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</si>
  <si>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</si>
  <si>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</si>
  <si>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</si>
  <si>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</si>
  <si>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</si>
  <si>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</si>
  <si>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</si>
  <si>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</si>
  <si>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</si>
  <si>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</si>
  <si>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</si>
  <si>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</si>
  <si>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</si>
  <si>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</si>
  <si>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</si>
  <si>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</si>
  <si>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</si>
  <si>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</si>
  <si>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</si>
  <si>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</si>
  <si>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</si>
  <si>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</si>
  <si>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</si>
  <si>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</si>
  <si>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</si>
  <si>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</si>
  <si>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</si>
  <si>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</si>
  <si>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</si>
  <si>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</si>
  <si>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</si>
  <si>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</si>
  <si>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</si>
  <si>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</si>
  <si>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</si>
  <si>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</si>
  <si>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</si>
  <si>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</si>
  <si>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</si>
  <si>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</si>
  <si>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</si>
  <si>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</si>
  <si>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</si>
  <si>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</si>
  <si>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</si>
  <si>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</si>
  <si>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</si>
  <si>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</si>
  <si>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</si>
  <si>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</si>
  <si>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</si>
  <si>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</si>
  <si>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</si>
  <si>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</si>
  <si>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</si>
  <si>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</si>
  <si>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</si>
  <si>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</si>
  <si>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</si>
  <si>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</si>
  <si>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</si>
  <si>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</si>
  <si>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</si>
  <si>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</si>
  <si>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</si>
  <si>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</si>
  <si>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</si>
  <si>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</si>
  <si>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</si>
  <si>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</si>
  <si>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</si>
  <si>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</si>
  <si>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</si>
  <si>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</si>
  <si>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</si>
  <si>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</si>
  <si>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</si>
  <si>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</si>
  <si>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</si>
  <si>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</si>
  <si>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</si>
  <si>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</si>
  <si>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</si>
  <si>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</si>
  <si>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</si>
  <si>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</si>
  <si>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</si>
  <si>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</si>
  <si>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</si>
  <si>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</si>
  <si>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</si>
  <si>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</si>
  <si>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</si>
  <si>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</si>
  <si>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</si>
  <si>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</si>
  <si>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</si>
  <si>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</si>
  <si>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</si>
  <si>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</si>
  <si>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</si>
  <si>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</si>
  <si>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</si>
  <si>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</si>
  <si>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</si>
  <si>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</si>
  <si>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</si>
  <si>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</si>
  <si>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</si>
  <si>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</si>
  <si>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</si>
  <si>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</si>
  <si>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</si>
  <si>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</si>
  <si>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</si>
  <si>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</si>
  <si>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</si>
  <si>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</si>
  <si>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</si>
  <si>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</si>
  <si>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</si>
  <si>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</si>
  <si>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</si>
  <si>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</si>
  <si>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</si>
  <si>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</si>
  <si>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</si>
  <si>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</si>
  <si>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</si>
  <si>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</si>
  <si>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</si>
  <si>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</si>
  <si>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</si>
  <si>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</si>
  <si>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</si>
  <si>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</si>
  <si>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</si>
  <si>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</si>
  <si>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</si>
  <si>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</si>
  <si>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</si>
  <si>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</si>
  <si>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</si>
  <si>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</si>
  <si>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</si>
  <si>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</si>
  <si>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</si>
  <si>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</si>
  <si>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</si>
  <si>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</si>
  <si>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</si>
  <si>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</si>
  <si>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</si>
  <si>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</si>
  <si>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</si>
  <si>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</si>
  <si>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</si>
  <si>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</si>
  <si>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</si>
  <si>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</si>
  <si>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</si>
  <si>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</si>
  <si>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</si>
  <si>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</si>
  <si>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</si>
  <si>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</si>
  <si>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</si>
  <si>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</si>
  <si>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</si>
  <si>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</si>
  <si>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</si>
  <si>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</si>
  <si>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</si>
  <si>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</si>
  <si>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</si>
  <si>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</si>
  <si>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</si>
  <si>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</si>
  <si>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</si>
  <si>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</si>
  <si>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</si>
  <si>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</si>
  <si>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</si>
  <si>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</si>
  <si>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</si>
  <si>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</si>
  <si>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</si>
  <si>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</si>
  <si>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</si>
  <si>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</si>
  <si>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</si>
  <si>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</si>
  <si>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</si>
  <si>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</si>
  <si>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</si>
  <si>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</si>
  <si>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</si>
  <si>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</si>
  <si>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</si>
  <si>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</si>
  <si>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</si>
  <si>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</si>
  <si>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</si>
  <si>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</si>
  <si>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</si>
  <si>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</si>
  <si>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</si>
  <si>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</si>
  <si>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</si>
  <si>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</si>
  <si>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</si>
  <si>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</si>
  <si>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</si>
  <si>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</si>
  <si>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</si>
  <si>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</si>
  <si>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</si>
  <si>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</si>
  <si>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</si>
  <si>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</si>
  <si>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</si>
  <si>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</si>
  <si>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</si>
  <si>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</si>
  <si>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</si>
  <si>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</si>
  <si>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</si>
  <si>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</si>
  <si>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</si>
  <si>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</si>
  <si>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</si>
  <si>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</si>
  <si>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</si>
  <si>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</si>
  <si>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</si>
  <si>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</si>
  <si>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</si>
  <si>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</si>
  <si>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</si>
  <si>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</si>
  <si>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</si>
  <si>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</si>
  <si>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</si>
  <si>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</si>
  <si>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</si>
  <si>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</si>
  <si>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</si>
  <si>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</si>
  <si>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</si>
  <si>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</si>
  <si>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</si>
  <si>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</si>
  <si>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</si>
  <si>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</si>
  <si>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</si>
  <si>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</si>
  <si>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</si>
  <si>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</si>
  <si>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</si>
  <si>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</si>
  <si>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</si>
  <si>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</si>
  <si>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</si>
  <si>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</si>
  <si>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</si>
  <si>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</si>
  <si>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</si>
  <si>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</si>
  <si>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</si>
  <si>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</si>
  <si>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</si>
  <si>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</si>
  <si>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</si>
  <si>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</si>
  <si>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</si>
  <si>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</si>
  <si>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</si>
  <si>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</si>
  <si>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</si>
  <si>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</si>
  <si>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</si>
  <si>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</si>
  <si>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</si>
  <si>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</si>
  <si>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</si>
  <si>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</si>
  <si>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</si>
  <si>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</si>
  <si>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</si>
  <si>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</si>
  <si>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</si>
  <si>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</si>
  <si>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</si>
  <si>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</si>
  <si>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</si>
  <si>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</si>
  <si>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</si>
  <si>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</si>
  <si>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</si>
  <si>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</si>
  <si>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</si>
  <si>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</si>
  <si>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</si>
  <si>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</si>
  <si>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</si>
  <si>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</si>
  <si>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</si>
  <si>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</si>
  <si>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</si>
  <si>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</si>
  <si>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</si>
  <si>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</si>
  <si>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</si>
  <si>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</si>
  <si>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</si>
  <si>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</si>
  <si>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</si>
  <si>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</si>
  <si>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</si>
  <si>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</si>
  <si>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</si>
  <si>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</si>
  <si>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</si>
  <si>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</si>
  <si>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</si>
  <si>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</si>
  <si>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</si>
  <si>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</si>
  <si>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</si>
  <si>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</si>
  <si>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</si>
  <si>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</si>
  <si>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</si>
  <si>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</si>
  <si>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</si>
  <si>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</si>
  <si>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</si>
  <si>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</si>
  <si>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</si>
  <si>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</si>
  <si>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</si>
  <si>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</si>
  <si>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</si>
  <si>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</si>
  <si>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</si>
  <si>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</si>
  <si>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</si>
  <si>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</si>
  <si>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</si>
  <si>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</si>
  <si>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</si>
  <si>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</si>
  <si>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</si>
  <si>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</si>
  <si>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</si>
  <si>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</si>
  <si>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</si>
  <si>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</si>
  <si>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</si>
  <si>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</si>
  <si>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</si>
  <si>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</si>
  <si>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</si>
  <si>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</si>
  <si>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</si>
  <si>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</si>
  <si>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</si>
  <si>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</si>
  <si>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</si>
  <si>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</si>
  <si>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</si>
  <si>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</si>
  <si>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</si>
  <si>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</si>
  <si>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</si>
  <si>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</si>
  <si>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</si>
  <si>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</si>
  <si>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</si>
  <si>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</si>
  <si>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</si>
  <si>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</si>
  <si>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</si>
  <si>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</si>
  <si>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</si>
  <si>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</si>
  <si>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</si>
  <si>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</si>
  <si>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</si>
  <si>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</si>
  <si>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</si>
  <si>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</si>
  <si>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</si>
  <si>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</si>
  <si>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</si>
  <si>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</si>
  <si>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</si>
  <si>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</si>
  <si>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</si>
  <si>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</si>
  <si>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</si>
  <si>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</si>
  <si>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</si>
  <si>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</si>
  <si>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</si>
  <si>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</si>
  <si>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</si>
  <si>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</si>
  <si>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</si>
  <si>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</si>
  <si>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</si>
  <si>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</si>
  <si>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</si>
  <si>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</si>
  <si>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</si>
  <si>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</si>
  <si>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</si>
  <si>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</si>
  <si>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</si>
  <si>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</si>
  <si>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</si>
  <si>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</si>
  <si>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</si>
  <si>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</si>
  <si>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</si>
  <si>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</si>
  <si>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</si>
  <si>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</si>
  <si>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</si>
  <si>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</si>
  <si>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</si>
  <si>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</si>
  <si>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</si>
  <si>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</si>
  <si>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</si>
  <si>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</si>
  <si>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</si>
  <si>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</si>
  <si>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</si>
  <si>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</si>
  <si>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</si>
  <si>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</si>
  <si>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</si>
  <si>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</si>
  <si>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</si>
  <si>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</si>
  <si>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</si>
  <si>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</si>
  <si>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</si>
  <si>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</si>
  <si>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</si>
  <si>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</si>
  <si>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</si>
  <si>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</si>
  <si>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</si>
  <si>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</si>
  <si>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</si>
  <si>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</si>
  <si>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</si>
  <si>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</si>
  <si>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</si>
  <si>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</si>
  <si>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</si>
  <si>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</si>
  <si>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</si>
  <si>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</si>
  <si>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</si>
  <si>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</si>
  <si>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</si>
  <si>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</si>
  <si>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</si>
  <si>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</si>
  <si>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</si>
  <si>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</si>
  <si>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</si>
  <si>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</si>
  <si>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</si>
  <si>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</si>
  <si>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</si>
  <si>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</si>
  <si>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</si>
  <si>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</si>
  <si>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</si>
  <si>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</si>
  <si>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</si>
  <si>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</si>
  <si>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</si>
  <si>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</si>
  <si>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</si>
  <si>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</si>
  <si>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</si>
  <si>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</si>
  <si>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</si>
  <si>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</si>
  <si>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</si>
  <si>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</si>
  <si>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</si>
  <si>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</si>
  <si>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</si>
  <si>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</si>
  <si>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</si>
  <si>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</si>
  <si>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</si>
  <si>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</si>
  <si>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</si>
  <si>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</si>
  <si>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</si>
  <si>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</si>
  <si>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</si>
  <si>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</si>
  <si>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</si>
  <si>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</si>
  <si>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</si>
  <si>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</si>
  <si>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</si>
  <si>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</si>
  <si>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</si>
  <si>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</si>
  <si>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</si>
  <si>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</si>
  <si>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</si>
  <si>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</si>
  <si>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</si>
  <si>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</si>
  <si>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</si>
  <si>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</si>
  <si>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</si>
  <si>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</si>
  <si>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</si>
  <si>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</si>
  <si>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</si>
  <si>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</si>
  <si>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</si>
  <si>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</si>
  <si>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</si>
  <si>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</si>
  <si>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</si>
  <si>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</si>
  <si>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</si>
  <si>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</si>
  <si>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</si>
  <si>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</si>
  <si>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</si>
  <si>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</si>
  <si>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</si>
  <si>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</si>
  <si>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</si>
  <si>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</si>
  <si>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</si>
  <si>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</si>
  <si>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</si>
  <si>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</si>
  <si>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</si>
  <si>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</si>
  <si>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</si>
  <si>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</si>
  <si>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</si>
  <si>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</si>
  <si>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</si>
  <si>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</si>
  <si>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</si>
  <si>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</si>
  <si>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</si>
  <si>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</si>
  <si>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</si>
  <si>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</si>
  <si>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</si>
  <si>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</si>
  <si>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</si>
  <si>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</si>
  <si>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</si>
  <si>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</si>
  <si>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</si>
  <si>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</si>
  <si>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</si>
  <si>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</si>
  <si>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</si>
  <si>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</si>
  <si>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</si>
  <si>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</si>
  <si>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</si>
  <si>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</si>
  <si>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</si>
  <si>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</si>
  <si>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</si>
  <si>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</si>
  <si>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</si>
  <si>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</si>
  <si>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</si>
  <si>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</si>
  <si>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</si>
  <si>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</si>
  <si>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</si>
  <si>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</si>
  <si>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</si>
  <si>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</si>
  <si>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</si>
  <si>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</si>
  <si>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</si>
  <si>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</si>
  <si>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</si>
  <si>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</si>
  <si>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</si>
  <si>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</si>
  <si>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</si>
  <si>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</si>
  <si>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</si>
  <si>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</si>
  <si>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</si>
  <si>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</si>
  <si>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</si>
  <si>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</si>
  <si>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</si>
  <si>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</si>
  <si>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</si>
  <si>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</si>
  <si>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</si>
  <si>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</si>
  <si>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</si>
  <si>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</si>
  <si>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</si>
  <si>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</si>
  <si>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</si>
  <si>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</si>
  <si>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</si>
  <si>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</si>
  <si>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</si>
  <si>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</si>
  <si>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</si>
  <si>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</si>
  <si>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</si>
  <si>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</si>
  <si>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</si>
  <si>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</si>
  <si>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</si>
  <si>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</si>
  <si>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</si>
  <si>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</si>
  <si>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</si>
  <si>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</si>
  <si>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</si>
  <si>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</si>
  <si>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</si>
  <si>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</si>
  <si>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</si>
  <si>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</si>
  <si>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</si>
  <si>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</si>
  <si>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</si>
  <si>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</si>
  <si>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</si>
  <si>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</si>
  <si>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</si>
  <si>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</si>
  <si>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</si>
  <si>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</si>
  <si>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</si>
  <si>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</si>
  <si>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</si>
  <si>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</si>
  <si>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</si>
  <si>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</si>
  <si>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</si>
  <si>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</si>
  <si>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</si>
  <si>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</si>
  <si>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</si>
  <si>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</si>
  <si>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</si>
  <si>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</si>
  <si>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</si>
  <si>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</si>
  <si>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</si>
  <si>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</si>
  <si>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</si>
  <si>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</si>
  <si>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</si>
  <si>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</si>
  <si>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</si>
  <si>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</si>
  <si>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</si>
  <si>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</si>
  <si>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</si>
  <si>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</si>
  <si>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</si>
  <si>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</si>
  <si>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</si>
  <si>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</si>
  <si>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</si>
  <si>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</si>
  <si>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</si>
  <si>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</si>
  <si>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</si>
  <si>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</si>
  <si>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</si>
  <si>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</si>
  <si>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</si>
  <si>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</si>
  <si>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</si>
  <si>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</si>
  <si>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</si>
  <si>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</si>
  <si>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</si>
  <si>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</si>
  <si>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</si>
  <si>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</si>
  <si>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</si>
  <si>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</si>
  <si>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</si>
  <si>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</si>
  <si>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</si>
  <si>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</si>
  <si>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</si>
  <si>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</si>
  <si>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</si>
  <si>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</si>
  <si>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</si>
  <si>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</si>
  <si>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</si>
  <si>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</si>
  <si>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</si>
  <si>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</si>
  <si>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</si>
  <si>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</si>
  <si>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</si>
  <si>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</si>
  <si>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</si>
  <si>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</si>
  <si>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</si>
  <si>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</si>
  <si>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</si>
  <si>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</si>
  <si>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</si>
  <si>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</si>
  <si>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</si>
  <si>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</si>
  <si>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</si>
  <si>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</si>
  <si>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</si>
  <si>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</si>
  <si>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</si>
  <si>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</si>
  <si>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</si>
  <si>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</si>
  <si>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</si>
  <si>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</si>
  <si>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</si>
  <si>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</si>
  <si>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</si>
  <si>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</si>
  <si>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</si>
  <si>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</si>
  <si>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</si>
  <si>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</si>
  <si>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</si>
  <si>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</si>
  <si>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</si>
  <si>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</si>
  <si>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</si>
  <si>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</si>
  <si>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</si>
  <si>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</si>
  <si>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</si>
  <si>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</si>
  <si>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</si>
  <si>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</si>
  <si>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</si>
  <si>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</si>
  <si>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</si>
  <si>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</si>
  <si>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</si>
  <si>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</si>
  <si>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</si>
  <si>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</si>
  <si>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</si>
  <si>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</si>
  <si>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</si>
  <si>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</si>
  <si>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</si>
  <si>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</si>
  <si>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</si>
  <si>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</si>
  <si>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</si>
  <si>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</si>
  <si>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</si>
  <si>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</si>
  <si>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</si>
  <si>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</si>
  <si>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</si>
  <si>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</si>
  <si>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</si>
  <si>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</si>
  <si>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</si>
  <si>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</si>
  <si>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</si>
  <si>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</si>
  <si>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</si>
  <si>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</si>
  <si>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</si>
  <si>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</si>
  <si>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</si>
  <si>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</si>
  <si>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</si>
  <si>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</si>
  <si>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</si>
  <si>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</si>
  <si>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</si>
  <si>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</si>
  <si>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</si>
  <si>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</si>
  <si>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</si>
  <si>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</si>
  <si>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</si>
  <si>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</si>
  <si>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</si>
  <si>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</si>
  <si>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</si>
  <si>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</si>
  <si>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</si>
  <si>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</si>
  <si>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</si>
  <si>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</si>
  <si>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</si>
  <si>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</si>
  <si>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</si>
  <si>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</si>
  <si>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</si>
  <si>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</si>
  <si>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</si>
  <si>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</si>
  <si>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</si>
  <si>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</si>
  <si>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</si>
  <si>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</si>
  <si>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</si>
  <si>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</si>
  <si>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</si>
  <si>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</si>
  <si>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</si>
  <si>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</si>
  <si>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</si>
  <si>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</si>
  <si>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</si>
  <si>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</si>
  <si>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</si>
  <si>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</si>
  <si>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</si>
  <si>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</si>
  <si>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</si>
  <si>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</si>
  <si>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</si>
  <si>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</si>
  <si>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</si>
  <si>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</si>
  <si>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</si>
  <si>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</si>
  <si>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</si>
  <si>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</si>
  <si>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</si>
  <si>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</si>
  <si>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</si>
  <si>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</si>
  <si>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</si>
  <si>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</si>
  <si>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</si>
  <si>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</si>
  <si>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</si>
  <si>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</si>
  <si>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</si>
  <si>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</si>
  <si>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</si>
  <si>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</si>
  <si>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</si>
  <si>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</si>
  <si>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</si>
  <si>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</si>
  <si>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</si>
  <si>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</si>
  <si>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</si>
  <si>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</si>
  <si>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</si>
  <si>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</si>
  <si>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</si>
  <si>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</si>
  <si>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</si>
  <si>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</si>
  <si>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</si>
  <si>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</si>
  <si>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</si>
  <si>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</si>
  <si>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</si>
  <si>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</si>
  <si>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</si>
  <si>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</si>
  <si>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</si>
  <si>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</si>
  <si>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</si>
  <si>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</si>
  <si>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</si>
  <si>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</si>
  <si>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</si>
  <si>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</si>
  <si>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</si>
  <si>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</si>
  <si>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</si>
  <si>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</si>
  <si>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</si>
  <si>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</si>
  <si>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</si>
  <si>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</si>
  <si>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</si>
  <si>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</si>
  <si>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</si>
  <si>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</si>
  <si>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</si>
  <si>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</si>
  <si>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</si>
  <si>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</si>
  <si>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</si>
  <si>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</si>
  <si>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</si>
  <si>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</si>
  <si>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</si>
  <si>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</si>
  <si>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</si>
  <si>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</si>
  <si>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</si>
  <si>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</si>
  <si>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</si>
  <si>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</si>
  <si>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</si>
  <si>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</si>
  <si>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</si>
  <si>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</si>
  <si>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</si>
  <si>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</si>
  <si>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</si>
  <si>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</si>
  <si>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</si>
  <si>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</si>
  <si>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</si>
  <si>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</si>
  <si>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</si>
  <si>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</si>
  <si>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</si>
  <si>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</si>
  <si>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</si>
  <si>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</si>
  <si>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</si>
  <si>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</si>
  <si>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</si>
  <si>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</si>
  <si>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</si>
  <si>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</si>
  <si>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</si>
  <si>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</si>
  <si>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</si>
  <si>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</si>
  <si>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</si>
  <si>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</si>
  <si>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</si>
  <si>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</si>
  <si>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</si>
  <si>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</si>
  <si>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</si>
  <si>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</si>
  <si>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</si>
  <si>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</si>
  <si>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</si>
  <si>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</si>
  <si>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</si>
  <si>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</si>
  <si>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</si>
  <si>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</si>
  <si>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</si>
  <si>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</si>
  <si>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</si>
  <si>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</si>
  <si>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</si>
  <si>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</si>
  <si>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</si>
  <si>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</si>
  <si>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</si>
  <si>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</si>
  <si>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</si>
  <si>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</si>
  <si>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</si>
  <si>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</si>
  <si>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</si>
  <si>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</si>
  <si>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</si>
  <si>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</si>
  <si>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</si>
  <si>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</si>
  <si>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</si>
  <si>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</si>
  <si>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</si>
  <si>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</si>
  <si>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</si>
  <si>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</si>
  <si>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</si>
  <si>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</si>
  <si>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</si>
  <si>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</si>
  <si>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</si>
  <si>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</si>
  <si>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</si>
  <si>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</si>
  <si>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</si>
  <si>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</si>
  <si>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</si>
  <si>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</si>
  <si>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</si>
  <si>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</si>
  <si>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</si>
  <si>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</si>
  <si>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</si>
  <si>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</si>
  <si>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</si>
  <si>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</si>
  <si>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</si>
  <si>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</si>
  <si>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</si>
  <si>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</si>
  <si>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</si>
  <si>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</si>
  <si>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</si>
  <si>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</si>
  <si>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</si>
  <si>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</si>
  <si>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</si>
  <si>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</si>
  <si>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</si>
  <si>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</si>
  <si>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</si>
  <si>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</si>
  <si>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</si>
  <si>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</si>
  <si>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</si>
  <si>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</si>
  <si>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</si>
  <si>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</si>
  <si>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</si>
  <si>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</si>
  <si>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</si>
  <si>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</si>
  <si>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</si>
  <si>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</si>
  <si>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</si>
  <si>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</si>
  <si>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</si>
  <si>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</si>
  <si>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</si>
  <si>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</si>
  <si>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</si>
  <si>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</si>
  <si>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</si>
  <si>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</si>
  <si>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</si>
  <si>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</si>
  <si>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</si>
  <si>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</si>
  <si>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</si>
  <si>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</si>
  <si>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</si>
  <si>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</si>
  <si>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</si>
  <si>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</si>
  <si>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</si>
  <si>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</si>
  <si>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</si>
  <si>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</si>
  <si>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</si>
  <si>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</si>
  <si>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</si>
  <si>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</si>
  <si>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</si>
  <si>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</si>
  <si>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</si>
  <si>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</si>
  <si>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</si>
  <si>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</si>
  <si>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</si>
  <si>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</si>
  <si>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</si>
  <si>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</si>
  <si>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</si>
  <si>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</si>
  <si>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</si>
  <si>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</si>
  <si>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</si>
  <si>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</si>
  <si>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</si>
  <si>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</si>
  <si>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</si>
  <si>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</si>
  <si>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</si>
  <si>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</si>
  <si>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</si>
  <si>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</si>
  <si>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</si>
  <si>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</si>
  <si>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</si>
  <si>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</si>
  <si>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</si>
  <si>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</si>
  <si>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</si>
  <si>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</si>
  <si>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</si>
  <si>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</si>
  <si>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</si>
  <si>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</si>
  <si>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</si>
  <si>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</si>
  <si>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</si>
  <si>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</si>
  <si>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</si>
  <si>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</si>
  <si>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</si>
  <si>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</si>
  <si>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</si>
  <si>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</si>
  <si>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</si>
  <si>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</si>
  <si>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</si>
  <si>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</si>
  <si>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</si>
  <si>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</si>
  <si>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</si>
  <si>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</si>
  <si>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</si>
  <si>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</si>
  <si>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</si>
  <si>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</si>
  <si>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</si>
  <si>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</si>
  <si>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</si>
  <si>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</si>
  <si>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</si>
  <si>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</si>
  <si>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</si>
  <si>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</si>
  <si>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</si>
  <si>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</si>
  <si>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</si>
  <si>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</si>
  <si>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</si>
  <si>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</si>
  <si>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</si>
  <si>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</si>
  <si>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</si>
  <si>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</si>
  <si>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</si>
  <si>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</si>
  <si>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</si>
  <si>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</si>
  <si>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</si>
  <si>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</si>
  <si>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</si>
  <si>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</si>
  <si>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</si>
  <si>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</si>
  <si>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</si>
  <si>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</si>
  <si>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</si>
  <si>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</si>
  <si>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</si>
  <si>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</si>
  <si>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</si>
  <si>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</si>
  <si>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</si>
  <si>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</si>
  <si>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</si>
  <si>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</si>
  <si>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</si>
  <si>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</si>
  <si>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</si>
  <si>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</si>
  <si>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</si>
  <si>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</si>
  <si>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</si>
  <si>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</si>
  <si>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</si>
  <si>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</si>
  <si>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</si>
  <si>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</si>
  <si>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</si>
  <si>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</si>
  <si>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</si>
  <si>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</si>
  <si>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</si>
  <si>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</si>
  <si>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</si>
  <si>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</si>
  <si>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</si>
  <si>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</si>
  <si>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</si>
  <si>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</si>
  <si>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</si>
  <si>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</si>
  <si>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</si>
  <si>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</si>
  <si>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</si>
  <si>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</si>
  <si>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</si>
  <si>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</si>
  <si>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</si>
  <si>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</si>
  <si>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</si>
  <si>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</si>
  <si>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</si>
  <si>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</si>
  <si>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</si>
  <si>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</si>
  <si>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</si>
  <si>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</si>
  <si>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</si>
  <si>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</si>
  <si>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</si>
  <si>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</si>
  <si>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</si>
  <si>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</si>
  <si>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</si>
  <si>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</si>
  <si>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</si>
  <si>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</si>
  <si>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</si>
  <si>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</si>
  <si>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</si>
  <si>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</si>
  <si>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</si>
  <si>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</si>
  <si>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</si>
  <si>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</si>
  <si>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</si>
  <si>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</si>
  <si>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</si>
  <si>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</si>
  <si>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</si>
  <si>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</si>
  <si>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</si>
  <si>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</si>
  <si>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</si>
  <si>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</si>
  <si>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</si>
  <si>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</si>
  <si>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</si>
  <si>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</si>
  <si>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</si>
  <si>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</si>
  <si>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</si>
  <si>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</si>
  <si>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</si>
  <si>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</si>
  <si>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</si>
  <si>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</si>
  <si>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</si>
  <si>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</si>
  <si>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</si>
  <si>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</si>
  <si>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</si>
  <si>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</si>
  <si>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</si>
  <si>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</si>
  <si>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</si>
  <si>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</si>
  <si>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</si>
  <si>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</si>
  <si>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</si>
  <si>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</si>
  <si>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</si>
  <si>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</si>
  <si>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</si>
  <si>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</si>
  <si>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</si>
  <si>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</si>
  <si>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</si>
  <si>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</si>
  <si>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</si>
  <si>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</si>
  <si>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</si>
  <si>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</si>
  <si>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</si>
  <si>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</si>
  <si>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</si>
  <si>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</si>
  <si>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</si>
  <si>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</si>
  <si>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</si>
  <si>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</si>
  <si>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</si>
  <si>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</si>
  <si>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</si>
  <si>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</si>
  <si>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</si>
  <si>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</si>
  <si>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</si>
  <si>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</si>
  <si>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</si>
  <si>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</si>
  <si>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</si>
  <si>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</si>
  <si>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</si>
  <si>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</si>
  <si>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</si>
  <si>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</si>
  <si>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</si>
  <si>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</si>
  <si>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</si>
  <si>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</si>
  <si>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</si>
  <si>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</si>
  <si>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</si>
  <si>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</si>
  <si>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</si>
  <si>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</si>
  <si>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</si>
  <si>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</si>
  <si>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</si>
  <si>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</si>
  <si>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</si>
  <si>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</si>
  <si>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</si>
  <si>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</si>
  <si>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</si>
  <si>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</si>
  <si>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</si>
  <si>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</si>
  <si>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</si>
  <si>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</si>
  <si>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</si>
  <si>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</si>
  <si>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</si>
  <si>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</si>
  <si>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</si>
  <si>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</si>
  <si>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</si>
  <si>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</si>
  <si>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</si>
  <si>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</si>
  <si>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</si>
  <si>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</si>
  <si>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</si>
  <si>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</si>
  <si>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</si>
  <si>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</si>
  <si>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</si>
  <si>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</si>
  <si>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</si>
  <si>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</si>
  <si>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</si>
  <si>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</si>
  <si>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</si>
  <si>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</si>
  <si>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</si>
  <si>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</si>
  <si>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</si>
  <si>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</si>
  <si>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</si>
  <si>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</si>
  <si>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</si>
  <si>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</si>
  <si>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</si>
  <si>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</si>
  <si>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</si>
  <si>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</si>
  <si>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</si>
  <si>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</si>
  <si>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</si>
  <si>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</si>
  <si>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</si>
  <si>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</si>
  <si>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</si>
  <si>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</si>
  <si>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</si>
  <si>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</si>
  <si>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</si>
  <si>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</si>
  <si>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</si>
  <si>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</si>
  <si>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</si>
  <si>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</si>
  <si>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</si>
  <si>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</si>
  <si>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</si>
  <si>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</si>
  <si>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</si>
  <si>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</si>
  <si>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</si>
  <si>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</si>
  <si>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</si>
  <si>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</si>
  <si>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</si>
  <si>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</si>
  <si>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</si>
  <si>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</si>
  <si>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</si>
  <si>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</si>
  <si>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</si>
  <si>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</si>
  <si>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</si>
  <si>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</si>
  <si>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</si>
  <si>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</si>
  <si>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</si>
  <si>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</si>
  <si>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</si>
  <si>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</si>
  <si>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</si>
  <si>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</si>
  <si>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</si>
  <si>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</si>
  <si>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</si>
  <si>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</si>
  <si>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</si>
  <si>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</si>
  <si>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</si>
  <si>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</si>
  <si>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</si>
  <si>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</si>
  <si>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</si>
  <si>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</si>
  <si>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</si>
  <si>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</si>
  <si>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</si>
  <si>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</si>
  <si>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</si>
  <si>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</si>
  <si>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</si>
  <si>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</si>
  <si>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</si>
  <si>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</si>
  <si>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</si>
  <si>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</si>
  <si>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</si>
  <si>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</si>
  <si>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</si>
  <si>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</si>
  <si>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</si>
  <si>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</si>
  <si>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</si>
  <si>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</si>
  <si>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</si>
  <si>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</si>
  <si>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</si>
  <si>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</si>
  <si>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</si>
  <si>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</si>
  <si>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</si>
  <si>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</si>
  <si>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</si>
  <si>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</si>
  <si>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</si>
  <si>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</si>
  <si>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</si>
  <si>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</si>
  <si>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</si>
  <si>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</si>
  <si>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</si>
  <si>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</si>
  <si>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</si>
  <si>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</si>
  <si>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</si>
  <si>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</si>
  <si>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</si>
  <si>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</si>
  <si>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</si>
  <si>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</si>
  <si>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</si>
  <si>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</si>
  <si>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</si>
  <si>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</si>
  <si>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</si>
  <si>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</si>
  <si>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</si>
  <si>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</si>
  <si>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</si>
  <si>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</si>
  <si>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</si>
  <si>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</si>
  <si>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</si>
  <si>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</si>
  <si>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</si>
  <si>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</si>
  <si>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</si>
  <si>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</si>
  <si>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</si>
  <si>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</si>
  <si>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</si>
  <si>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</si>
  <si>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</si>
  <si>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</si>
  <si>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</si>
  <si>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</si>
  <si>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</si>
  <si>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</si>
  <si>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</si>
  <si>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</si>
  <si>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</si>
  <si>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</si>
  <si>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</si>
  <si>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</si>
  <si>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</si>
  <si>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</si>
  <si>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</si>
  <si>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</si>
  <si>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</si>
  <si>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</si>
  <si>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</si>
  <si>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</si>
  <si>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</si>
  <si>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</si>
  <si>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</si>
  <si>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</si>
  <si>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</si>
  <si>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</si>
  <si>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</si>
  <si>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</si>
  <si>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</si>
  <si>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</si>
  <si>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</si>
  <si>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</si>
  <si>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</si>
  <si>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</si>
  <si>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</si>
  <si>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</si>
  <si>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</si>
  <si>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</si>
  <si>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</si>
  <si>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</si>
  <si>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</si>
  <si>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</si>
  <si>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</si>
  <si>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</si>
  <si>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</si>
  <si>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</si>
  <si>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</si>
  <si>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</si>
  <si>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</si>
  <si>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</si>
  <si>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</si>
  <si>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</si>
  <si>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</si>
  <si>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</si>
  <si>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</si>
  <si>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</si>
  <si>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</si>
  <si>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</si>
  <si>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</si>
  <si>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</si>
  <si>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</si>
  <si>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</si>
  <si>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</si>
  <si>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</si>
  <si>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</si>
  <si>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</si>
  <si>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</si>
  <si>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</si>
  <si>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</si>
  <si>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</si>
  <si>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</si>
  <si>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</si>
  <si>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</si>
  <si>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</si>
  <si>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</si>
  <si>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</si>
  <si>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</si>
  <si>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</si>
  <si>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</si>
  <si>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</si>
  <si>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</si>
  <si>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</si>
  <si>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</si>
  <si>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</si>
  <si>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</si>
  <si>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</si>
  <si>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</si>
  <si>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</si>
  <si>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</si>
  <si>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</si>
  <si>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</si>
  <si>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</si>
  <si>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</si>
  <si>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</si>
  <si>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</si>
  <si>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</si>
  <si>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</si>
  <si>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</si>
  <si>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</si>
  <si>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</si>
  <si>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</si>
  <si>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</si>
  <si>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</si>
  <si>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</si>
  <si>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</si>
  <si>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</si>
  <si>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</si>
  <si>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</si>
  <si>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</si>
  <si>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</si>
  <si>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</si>
  <si>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</si>
  <si>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</si>
  <si>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</si>
  <si>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</si>
  <si>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</si>
  <si>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</si>
  <si>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</si>
  <si>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</si>
  <si>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</si>
  <si>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</si>
  <si>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</si>
  <si>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</si>
  <si>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</si>
  <si>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</si>
  <si>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</si>
  <si>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</si>
  <si>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</si>
  <si>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</si>
  <si>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</si>
  <si>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</si>
  <si>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</si>
  <si>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</si>
  <si>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</si>
  <si>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</si>
  <si>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</si>
  <si>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</si>
  <si>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</si>
  <si>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</si>
  <si>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</si>
  <si>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</si>
  <si>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</si>
  <si>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</si>
  <si>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</si>
  <si>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</si>
  <si>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</si>
  <si>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</si>
  <si>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</si>
  <si>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</si>
  <si>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</si>
  <si>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</si>
  <si>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</si>
  <si>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</si>
  <si>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</si>
  <si>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</si>
  <si>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</si>
  <si>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</si>
  <si>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</si>
  <si>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</si>
  <si>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</si>
  <si>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</si>
  <si>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</si>
  <si>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</si>
  <si>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</si>
  <si>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</si>
  <si>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</si>
  <si>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</si>
  <si>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</si>
  <si>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</si>
  <si>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</si>
  <si>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</si>
  <si>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</si>
  <si>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</si>
  <si>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</si>
  <si>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</si>
  <si>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</si>
  <si>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</si>
  <si>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</si>
  <si>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</si>
  <si>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</si>
  <si>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</si>
  <si>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</si>
  <si>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</si>
  <si>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</si>
  <si>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</si>
  <si>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</si>
  <si>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</si>
  <si>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</si>
  <si>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</si>
  <si>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</si>
  <si>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</si>
  <si>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</si>
  <si>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</si>
  <si>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</si>
  <si>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</si>
  <si>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</si>
  <si>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</si>
  <si>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</si>
  <si>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</si>
  <si>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</si>
  <si>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</si>
  <si>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</si>
  <si>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</si>
  <si>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</si>
  <si>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</si>
  <si>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</si>
  <si>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</si>
  <si>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</si>
  <si>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</si>
  <si>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</si>
  <si>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</si>
  <si>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</si>
  <si>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</si>
  <si>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</si>
  <si>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</si>
  <si>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</si>
  <si>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</si>
  <si>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</si>
  <si>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</si>
  <si>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</si>
  <si>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</si>
  <si>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</si>
  <si>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</si>
  <si>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</si>
  <si>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</si>
  <si>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</si>
  <si>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</si>
  <si>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</si>
  <si>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</si>
  <si>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</si>
  <si>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</si>
  <si>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</si>
  <si>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</si>
  <si>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</si>
  <si>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</si>
  <si>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</si>
  <si>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</si>
  <si>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</si>
  <si>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</si>
  <si>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</si>
  <si>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</si>
  <si>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</si>
  <si>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</si>
  <si>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</si>
  <si>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</si>
  <si>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</si>
  <si>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</si>
  <si>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</si>
  <si>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</si>
  <si>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</si>
  <si>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</si>
  <si>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</si>
  <si>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</si>
  <si>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</si>
  <si>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</si>
  <si>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</si>
  <si>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</si>
  <si>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</si>
  <si>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</si>
  <si>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</si>
  <si>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</si>
  <si>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</si>
  <si>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</si>
  <si>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</si>
  <si>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</si>
  <si>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</si>
  <si>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</si>
  <si>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</si>
  <si>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</si>
  <si>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</si>
  <si>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</si>
  <si>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</si>
  <si>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</si>
  <si>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</si>
  <si>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</si>
  <si>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</si>
  <si>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</si>
  <si>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</si>
  <si>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</si>
  <si>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</si>
  <si>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</si>
  <si>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</si>
  <si>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</si>
  <si>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</si>
  <si>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</si>
  <si>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</si>
  <si>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</si>
  <si>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</si>
  <si>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</si>
  <si>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</si>
  <si>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</si>
  <si>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</si>
  <si>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</si>
  <si>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</si>
  <si>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</si>
  <si>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</si>
  <si>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</si>
  <si>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</si>
  <si>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</si>
  <si>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</si>
  <si>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</si>
  <si>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</si>
  <si>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</si>
  <si>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</si>
  <si>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</si>
  <si>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</si>
  <si>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</si>
  <si>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</si>
  <si>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</si>
  <si>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</si>
  <si>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</si>
  <si>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</si>
  <si>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</si>
  <si>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</si>
  <si>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</si>
  <si>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</si>
  <si>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</si>
  <si>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</si>
  <si>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</si>
  <si>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</si>
  <si>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</si>
  <si>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</si>
  <si>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</si>
  <si>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</si>
  <si>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</si>
  <si>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</si>
  <si>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</si>
  <si>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</si>
  <si>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</si>
  <si>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</si>
  <si>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</si>
  <si>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</si>
  <si>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</si>
  <si>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</si>
  <si>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</si>
  <si>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</si>
  <si>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</si>
  <si>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</si>
  <si>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</si>
  <si>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</si>
  <si>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</si>
  <si>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</si>
  <si>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</si>
  <si>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</si>
  <si>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</si>
  <si>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</si>
  <si>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</si>
  <si>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</si>
  <si>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</si>
  <si>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</si>
  <si>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</si>
  <si>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</si>
  <si>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</si>
  <si>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</si>
  <si>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</si>
  <si>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</si>
  <si>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</si>
  <si>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</si>
  <si>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</si>
  <si>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</si>
  <si>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</si>
  <si>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</si>
  <si>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</si>
  <si>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</si>
  <si>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</si>
  <si>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</si>
  <si>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</si>
  <si>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</si>
  <si>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</si>
  <si>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</si>
  <si>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</si>
  <si>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</si>
  <si>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</si>
  <si>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</si>
  <si>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</si>
  <si>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</si>
  <si>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</si>
  <si>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</si>
  <si>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</si>
  <si>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</si>
  <si>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</si>
  <si>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</si>
  <si>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</si>
  <si>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</si>
  <si>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</si>
  <si>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</si>
  <si>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</si>
  <si>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</si>
  <si>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</si>
  <si>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</si>
  <si>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</si>
  <si>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</si>
  <si>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</si>
  <si>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</si>
  <si>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</si>
  <si>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</si>
  <si>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</si>
  <si>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</si>
  <si>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</si>
  <si>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</si>
  <si>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</si>
  <si>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</si>
  <si>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</si>
  <si>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</si>
  <si>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</si>
  <si>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</si>
  <si>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</si>
  <si>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</si>
  <si>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</si>
  <si>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</si>
  <si>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</si>
  <si>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</si>
  <si>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</si>
  <si>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</si>
  <si>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</si>
  <si>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</si>
  <si>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</si>
  <si>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</si>
  <si>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</si>
  <si>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</si>
  <si>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</si>
  <si>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</si>
  <si>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</si>
  <si>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</si>
  <si>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</si>
  <si>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</si>
  <si>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</si>
  <si>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</si>
  <si>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</si>
  <si>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</si>
  <si>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</si>
  <si>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</si>
  <si>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</si>
  <si>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</si>
  <si>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</si>
  <si>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</si>
  <si>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</si>
  <si>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</si>
  <si>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</si>
  <si>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</si>
  <si>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</si>
  <si>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</si>
  <si>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</si>
  <si>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</si>
  <si>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</si>
  <si>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</si>
  <si>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</si>
  <si>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</si>
  <si>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</si>
  <si>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</si>
  <si>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</si>
  <si>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</si>
  <si>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</si>
  <si>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</si>
  <si>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</si>
  <si>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</si>
  <si>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</si>
  <si>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</si>
  <si>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</si>
  <si>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</si>
  <si>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</si>
  <si>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</si>
  <si>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</si>
  <si>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</si>
  <si>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</si>
  <si>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</si>
  <si>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</si>
  <si>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</si>
  <si>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</si>
  <si>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</si>
  <si>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</si>
  <si>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</si>
  <si>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</si>
  <si>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</si>
  <si>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</si>
  <si>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</si>
  <si>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</si>
  <si>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</si>
  <si>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</si>
  <si>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</si>
  <si>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</si>
  <si>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</si>
  <si>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</si>
  <si>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</si>
  <si>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</si>
  <si>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</si>
  <si>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</si>
  <si>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</si>
  <si>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</si>
  <si>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</si>
  <si>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</si>
  <si>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</si>
  <si>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</si>
  <si>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</si>
  <si>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</si>
  <si>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</si>
  <si>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</si>
  <si>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</si>
  <si>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</si>
  <si>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</si>
  <si>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</si>
  <si>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</si>
  <si>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</si>
  <si>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</si>
  <si>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</si>
  <si>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</si>
  <si>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</si>
  <si>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</si>
  <si>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</si>
  <si>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</si>
  <si>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</si>
  <si>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</si>
  <si>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</si>
  <si>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</si>
  <si>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</si>
  <si>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</si>
  <si>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</si>
  <si>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</si>
  <si>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</si>
  <si>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</si>
  <si>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</si>
  <si>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</si>
  <si>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</si>
  <si>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</si>
  <si>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</si>
  <si>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</si>
  <si>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</si>
  <si>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</si>
  <si>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</si>
  <si>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</si>
  <si>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</si>
  <si>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</si>
  <si>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</si>
  <si>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</si>
  <si>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</si>
  <si>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</si>
  <si>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</si>
  <si>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</si>
  <si>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</si>
  <si>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</si>
  <si>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</si>
  <si>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</si>
  <si>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</si>
  <si>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</si>
  <si>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</si>
  <si>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</si>
  <si>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</si>
  <si>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</si>
  <si>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</si>
  <si>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</si>
  <si>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</si>
  <si>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</si>
  <si>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</si>
  <si>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</si>
  <si>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</si>
  <si>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</si>
  <si>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</si>
  <si>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</si>
  <si>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</si>
  <si>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</si>
  <si>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</si>
  <si>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</si>
  <si>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</si>
  <si>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</si>
  <si>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</si>
  <si>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</si>
  <si>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</si>
  <si>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</si>
  <si>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</si>
  <si>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</si>
  <si>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</si>
  <si>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</si>
  <si>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</si>
  <si>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</si>
  <si>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</si>
  <si>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</si>
  <si>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</si>
  <si>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</si>
  <si>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</si>
  <si>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</si>
  <si>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</si>
  <si>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</si>
  <si>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</si>
  <si>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</si>
  <si>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</si>
  <si>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</si>
  <si>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</si>
  <si>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</si>
  <si>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</si>
  <si>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</si>
  <si>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</si>
  <si>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</si>
  <si>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</si>
  <si>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</si>
  <si>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</si>
  <si>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</si>
  <si>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</si>
  <si>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</si>
  <si>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</si>
  <si>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</si>
  <si>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</si>
  <si>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</si>
  <si>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</si>
  <si>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</si>
  <si>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</si>
  <si>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</si>
  <si>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</si>
  <si>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</si>
  <si>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</si>
  <si>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</si>
  <si>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</si>
  <si>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</si>
  <si>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</si>
  <si>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</si>
  <si>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</si>
  <si>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</si>
  <si>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</si>
  <si>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</si>
  <si>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</si>
  <si>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</si>
  <si>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</si>
  <si>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</si>
  <si>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</si>
  <si>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</si>
  <si>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</si>
  <si>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</si>
  <si>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</si>
  <si>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</si>
  <si>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</si>
  <si>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</si>
  <si>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</si>
  <si>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</si>
  <si>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</si>
  <si>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</si>
  <si>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</si>
  <si>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</si>
  <si>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</si>
  <si>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</si>
  <si>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</si>
  <si>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</si>
  <si>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</si>
  <si>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</si>
  <si>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</si>
  <si>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</si>
  <si>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</si>
  <si>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</si>
  <si>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</si>
  <si>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</si>
  <si>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</si>
  <si>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</si>
  <si>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</si>
  <si>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</si>
  <si>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</si>
  <si>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</si>
  <si>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</si>
  <si>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</si>
  <si>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</si>
  <si>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</si>
  <si>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</si>
  <si>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</si>
  <si>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</si>
  <si>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</si>
  <si>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</si>
  <si>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</si>
  <si>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</si>
  <si>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</si>
  <si>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</si>
  <si>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</si>
  <si>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</si>
  <si>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</si>
  <si>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</si>
  <si>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</si>
  <si>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</si>
  <si>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</si>
  <si>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</si>
  <si>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</si>
  <si>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</si>
  <si>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</si>
  <si>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</si>
  <si>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</si>
  <si>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</si>
  <si>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</si>
  <si>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</si>
  <si>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</si>
  <si>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</si>
  <si>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</si>
  <si>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</si>
  <si>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</si>
  <si>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</si>
  <si>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</si>
  <si>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</si>
  <si>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</si>
  <si>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</si>
  <si>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</si>
  <si>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</si>
  <si>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</si>
  <si>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</si>
  <si>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</si>
  <si>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</si>
  <si>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</si>
  <si>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</si>
  <si>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</si>
  <si>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</si>
  <si>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</si>
  <si>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</si>
  <si>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</si>
  <si>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</si>
  <si>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</si>
  <si>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</si>
  <si>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</si>
  <si>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</si>
  <si>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</si>
  <si>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</si>
  <si>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</si>
  <si>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</si>
  <si>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</si>
  <si>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</si>
  <si>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</si>
  <si>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</si>
  <si>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</si>
  <si>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</si>
  <si>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</si>
  <si>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</si>
  <si>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</si>
  <si>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</si>
  <si>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</si>
  <si>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</si>
  <si>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</si>
  <si>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</si>
  <si>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</si>
  <si>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</si>
  <si>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</si>
  <si>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</si>
  <si>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</si>
  <si>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</si>
  <si>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</si>
  <si>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</si>
  <si>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</si>
  <si>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</si>
  <si>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</si>
  <si>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</si>
  <si>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</si>
  <si>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</si>
  <si>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</si>
  <si>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</si>
  <si>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</si>
  <si>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</si>
  <si>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</si>
  <si>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</si>
  <si>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</si>
  <si>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</si>
  <si>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</si>
  <si>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</si>
  <si>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</si>
  <si>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</si>
  <si>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</si>
  <si>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</si>
  <si>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</si>
  <si>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</si>
  <si>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</si>
  <si>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</si>
  <si>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</si>
  <si>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</si>
  <si>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</si>
  <si>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</si>
  <si>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</si>
  <si>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</si>
  <si>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</si>
  <si>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</si>
  <si>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</si>
  <si>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</si>
  <si>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</si>
  <si>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</si>
  <si>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</si>
  <si>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</si>
  <si>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</si>
  <si>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</si>
  <si>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</si>
  <si>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</si>
  <si>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</si>
  <si>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</si>
  <si>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</si>
  <si>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</si>
  <si>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</si>
  <si>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</si>
  <si>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</si>
  <si>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</si>
  <si>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</si>
  <si>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</si>
  <si>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</si>
  <si>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</si>
  <si>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</si>
  <si>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</si>
  <si>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</si>
  <si>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</si>
  <si>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</si>
  <si>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</si>
  <si>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</si>
  <si>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</si>
  <si>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</si>
  <si>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</si>
  <si>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</si>
  <si>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</si>
  <si>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</si>
  <si>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</si>
  <si>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</si>
  <si>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</si>
  <si>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</si>
  <si>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</si>
  <si>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</si>
  <si>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</si>
  <si>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</si>
  <si>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</si>
  <si>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</si>
  <si>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</si>
  <si>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</si>
  <si>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</si>
  <si>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</si>
  <si>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</si>
  <si>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</si>
  <si>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</si>
  <si>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</si>
  <si>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</si>
  <si>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</si>
  <si>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</si>
  <si>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</si>
  <si>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</si>
  <si>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</si>
  <si>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</si>
  <si>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</si>
  <si>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</si>
  <si>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</si>
  <si>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</si>
  <si>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</si>
  <si>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</si>
  <si>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</si>
  <si>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</si>
  <si>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</si>
  <si>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</si>
  <si>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</si>
  <si>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</si>
  <si>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</si>
  <si>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</si>
  <si>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</si>
  <si>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</si>
  <si>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</si>
  <si>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</si>
  <si>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</si>
  <si>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</si>
  <si>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</si>
  <si>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</si>
  <si>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</si>
  <si>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</si>
  <si>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</si>
  <si>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</si>
  <si>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</si>
  <si>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</si>
  <si>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</si>
  <si>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</si>
  <si>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</si>
  <si>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</si>
  <si>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</si>
  <si>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</si>
  <si>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</si>
  <si>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</si>
  <si>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</si>
  <si>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</si>
  <si>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</si>
  <si>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</si>
  <si>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</si>
  <si>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</si>
  <si>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</si>
  <si>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</si>
  <si>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</si>
  <si>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</si>
  <si>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</si>
  <si>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</si>
  <si>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</si>
  <si>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</si>
  <si>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</si>
  <si>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</si>
  <si>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</si>
  <si>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</si>
  <si>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</si>
  <si>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</si>
  <si>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</si>
  <si>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</si>
  <si>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</si>
  <si>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</si>
  <si>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</si>
  <si>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</si>
  <si>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</si>
  <si>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</si>
  <si>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</si>
  <si>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</si>
  <si>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</si>
  <si>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</si>
  <si>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</si>
  <si>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</si>
  <si>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</si>
  <si>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</si>
  <si>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</si>
  <si>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</si>
  <si>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</si>
  <si>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</si>
  <si>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</si>
  <si>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</si>
  <si>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</si>
  <si>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</si>
  <si>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</si>
  <si>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</si>
  <si>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</si>
  <si>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</si>
  <si>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</si>
  <si>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</si>
  <si>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</si>
  <si>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</si>
  <si>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</si>
  <si>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</si>
  <si>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</si>
  <si>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</si>
  <si>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</si>
  <si>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</si>
  <si>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</si>
  <si>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</si>
  <si>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</si>
  <si>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</si>
  <si>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</si>
  <si>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</si>
  <si>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</si>
  <si>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</si>
  <si>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</si>
  <si>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</si>
  <si>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</si>
  <si>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</si>
  <si>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</si>
  <si>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</si>
  <si>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</si>
  <si>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</si>
  <si>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</si>
  <si>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</si>
  <si>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</si>
  <si>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</si>
  <si>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</si>
  <si>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</si>
  <si>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</si>
  <si>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</si>
  <si>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</si>
  <si>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</si>
  <si>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</si>
  <si>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</si>
  <si>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</si>
  <si>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</si>
  <si>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</si>
  <si>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</si>
  <si>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</si>
  <si>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</si>
  <si>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</si>
  <si>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</si>
  <si>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</si>
  <si>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</si>
  <si>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</si>
  <si>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</si>
  <si>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</si>
  <si>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</si>
  <si>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</si>
  <si>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</si>
  <si>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</si>
  <si>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</si>
  <si>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</si>
  <si>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</si>
  <si>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</si>
  <si>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</si>
  <si>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</si>
  <si>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</si>
  <si>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</si>
  <si>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</si>
  <si>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</si>
  <si>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</si>
  <si>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</si>
  <si>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</si>
  <si>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</si>
  <si>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</si>
  <si>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</si>
  <si>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</si>
  <si>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</si>
  <si>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</si>
  <si>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</si>
  <si>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</si>
  <si>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</si>
  <si>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</si>
  <si>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</si>
  <si>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</si>
  <si>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</si>
  <si>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</si>
  <si>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</si>
  <si>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</si>
  <si>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</si>
  <si>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</si>
  <si>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</si>
  <si>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</si>
  <si>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</si>
  <si>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</si>
  <si>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</si>
  <si>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</si>
  <si>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</si>
  <si>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</si>
  <si>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</si>
  <si>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</si>
  <si>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</si>
  <si>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</si>
  <si>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</si>
  <si>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</si>
  <si>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</si>
  <si>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</si>
  <si>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</si>
  <si>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</si>
  <si>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</si>
  <si>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</si>
  <si>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</si>
  <si>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</si>
  <si>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</si>
  <si>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</si>
  <si>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</si>
  <si>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</si>
  <si>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</si>
  <si>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</si>
  <si>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</si>
  <si>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</si>
  <si>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</si>
  <si>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</si>
  <si>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</si>
  <si>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</si>
  <si>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</si>
  <si>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</si>
  <si>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</si>
  <si>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</si>
  <si>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</si>
  <si>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</si>
  <si>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</si>
  <si>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</si>
  <si>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</si>
  <si>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</si>
  <si>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</si>
  <si>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</si>
  <si>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</si>
  <si>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</si>
  <si>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</si>
  <si>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</si>
  <si>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</si>
  <si>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</si>
  <si>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</si>
  <si>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</si>
  <si>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</si>
  <si>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</si>
  <si>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</si>
  <si>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</si>
  <si>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</si>
  <si>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</si>
  <si>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</si>
  <si>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</si>
  <si>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</si>
  <si>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</si>
  <si>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</si>
  <si>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</si>
  <si>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</si>
  <si>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</si>
  <si>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</si>
  <si>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</si>
  <si>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</si>
  <si>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</si>
  <si>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</si>
  <si>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</si>
  <si>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</si>
  <si>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</si>
  <si>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</si>
  <si>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</si>
  <si>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</si>
  <si>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</si>
  <si>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</si>
  <si>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</si>
  <si>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</si>
  <si>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</si>
  <si>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</si>
  <si>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</si>
  <si>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</si>
  <si>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</si>
  <si>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</si>
  <si>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</si>
  <si>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</si>
  <si>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</si>
  <si>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</si>
  <si>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</si>
  <si>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</si>
  <si>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</si>
  <si>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</si>
  <si>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</si>
  <si>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</si>
  <si>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</si>
  <si>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</si>
  <si>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</si>
  <si>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</si>
  <si>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</si>
  <si>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</si>
  <si>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</si>
  <si>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</si>
  <si>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</si>
  <si>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</si>
  <si>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</si>
  <si>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</si>
  <si>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</si>
  <si>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</si>
  <si>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</si>
  <si>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</si>
  <si>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</si>
  <si>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</si>
  <si>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</si>
  <si>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</si>
  <si>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</si>
  <si>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</si>
  <si>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</si>
  <si>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</si>
  <si>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</si>
  <si>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</si>
  <si>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</si>
  <si>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</si>
  <si>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</si>
  <si>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</si>
  <si>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</si>
  <si>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</si>
  <si>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</si>
  <si>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</si>
  <si>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</si>
  <si>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</si>
  <si>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</si>
  <si>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</si>
  <si>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</si>
  <si>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</si>
  <si>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</si>
  <si>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</si>
  <si>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</si>
  <si>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</si>
  <si>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</si>
  <si>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</si>
  <si>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</si>
  <si>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</si>
  <si>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</si>
  <si>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</si>
  <si>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</si>
  <si>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</si>
  <si>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</si>
  <si>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</si>
  <si>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</si>
  <si>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</si>
  <si>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</si>
  <si>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</si>
  <si>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</si>
  <si>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</si>
  <si>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</si>
  <si>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</si>
  <si>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</si>
  <si>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</si>
  <si>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</si>
  <si>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</si>
  <si>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</si>
  <si>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</si>
  <si>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</si>
  <si>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</si>
  <si>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</si>
  <si>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</si>
  <si>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</si>
  <si>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</si>
  <si>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</si>
  <si>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</si>
  <si>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</si>
  <si>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</si>
  <si>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</si>
  <si>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</si>
  <si>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</si>
  <si>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</si>
  <si>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</si>
  <si>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</si>
  <si>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</si>
  <si>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</si>
  <si>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</si>
  <si>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</si>
  <si>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</si>
  <si>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</si>
  <si>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</si>
  <si>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</si>
  <si>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</si>
  <si>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</si>
  <si>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</si>
  <si>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</si>
  <si>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</si>
  <si>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</si>
  <si>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</si>
  <si>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</si>
  <si>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</si>
  <si>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</si>
  <si>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</si>
  <si>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</si>
  <si>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</si>
  <si>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</si>
  <si>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</si>
  <si>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</si>
  <si>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</si>
  <si>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</si>
  <si>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</si>
  <si>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</si>
  <si>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</si>
  <si>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</si>
  <si>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</si>
  <si>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</si>
  <si>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</si>
  <si>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</si>
  <si>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</si>
  <si>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</si>
  <si>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</si>
  <si>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</si>
  <si>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</si>
  <si>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</si>
  <si>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</si>
  <si>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</si>
  <si>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</si>
  <si>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</si>
  <si>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</si>
  <si>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</si>
  <si>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</si>
  <si>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</si>
  <si>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</si>
  <si>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</si>
  <si>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</si>
  <si>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</si>
  <si>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</si>
  <si>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</si>
  <si>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</si>
  <si>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</si>
  <si>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</si>
  <si>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</si>
  <si>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</si>
  <si>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</si>
  <si>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</si>
  <si>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</si>
  <si>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</si>
  <si>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</si>
  <si>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</si>
  <si>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</si>
  <si>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</si>
  <si>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</si>
  <si>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</si>
  <si>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</si>
  <si>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</si>
  <si>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</si>
  <si>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</si>
  <si>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</si>
  <si>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</si>
  <si>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</si>
  <si>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</si>
  <si>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</si>
  <si>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</si>
  <si>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</si>
  <si>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</si>
  <si>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</si>
  <si>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</si>
  <si>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</si>
  <si>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</si>
  <si>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</si>
  <si>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</si>
  <si>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</si>
  <si>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</si>
  <si>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</si>
  <si>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</si>
  <si>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</si>
  <si>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</si>
  <si>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</si>
  <si>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</si>
  <si>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</si>
  <si>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</si>
  <si>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</si>
  <si>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</si>
  <si>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</si>
  <si>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</si>
  <si>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</si>
  <si>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</si>
  <si>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</si>
  <si>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</si>
  <si>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</si>
  <si>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</si>
  <si>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</si>
  <si>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</si>
  <si>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</si>
  <si>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</si>
  <si>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</si>
  <si>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</si>
  <si>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</si>
  <si>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</si>
  <si>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</si>
  <si>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</si>
  <si>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</si>
  <si>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</si>
  <si>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</si>
  <si>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</si>
  <si>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</si>
  <si>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</si>
  <si>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</si>
  <si>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</si>
  <si>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</si>
  <si>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</si>
  <si>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</si>
  <si>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</si>
  <si>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</si>
  <si>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</si>
  <si>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</si>
  <si>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</si>
  <si>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</si>
  <si>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</si>
  <si>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</si>
  <si>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</si>
  <si>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</si>
  <si>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</si>
  <si>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</si>
  <si>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</si>
  <si>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</si>
  <si>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</si>
  <si>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</si>
  <si>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</si>
  <si>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</si>
  <si>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</si>
  <si>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</si>
  <si>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</si>
  <si>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</si>
  <si>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</si>
  <si>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</si>
  <si>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</si>
  <si>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</si>
  <si>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</si>
  <si>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</si>
  <si>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</si>
  <si>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</si>
  <si>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</si>
  <si>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</si>
  <si>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</si>
  <si>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</si>
  <si>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</si>
  <si>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</si>
  <si>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</si>
  <si>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</si>
  <si>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</si>
  <si>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</si>
  <si>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</si>
  <si>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</si>
  <si>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</si>
  <si>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</si>
  <si>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</si>
  <si>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</si>
  <si>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</si>
  <si>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</si>
  <si>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</si>
  <si>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</si>
  <si>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</si>
  <si>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</si>
  <si>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</si>
  <si>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</si>
  <si>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</si>
  <si>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</si>
  <si>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</si>
  <si>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</si>
  <si>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</si>
  <si>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</si>
  <si>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</si>
  <si>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</si>
  <si>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</si>
  <si>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</si>
  <si>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</si>
  <si>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</si>
  <si>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</si>
  <si>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</si>
  <si>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</si>
  <si>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</si>
  <si>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</si>
  <si>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</si>
  <si>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</si>
  <si>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</si>
  <si>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</si>
  <si>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</si>
  <si>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</si>
  <si>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</si>
  <si>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</si>
  <si>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</si>
  <si>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</si>
  <si>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</si>
  <si>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</si>
  <si>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</si>
  <si>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</si>
  <si>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</si>
  <si>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</si>
  <si>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</si>
  <si>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</si>
  <si>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</si>
  <si>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</si>
  <si>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</si>
  <si>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</si>
  <si>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</si>
  <si>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</si>
  <si>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</si>
  <si>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</si>
  <si>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</si>
  <si>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</si>
  <si>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</si>
  <si>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</si>
  <si>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</si>
  <si>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</si>
  <si>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</si>
  <si>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</si>
  <si>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</si>
  <si>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</si>
  <si>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</si>
  <si>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</si>
  <si>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</si>
  <si>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</si>
  <si>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</si>
  <si>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</si>
  <si>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</si>
  <si>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</si>
  <si>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</si>
  <si>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</si>
  <si>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</si>
  <si>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</si>
  <si>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</si>
  <si>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</si>
  <si>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</si>
  <si>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</si>
  <si>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</si>
  <si>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</si>
  <si>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</si>
  <si>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</si>
  <si>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</si>
  <si>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</si>
  <si>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</si>
  <si>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</si>
  <si>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</si>
  <si>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</si>
  <si>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</si>
  <si>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</si>
  <si>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</si>
  <si>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</si>
  <si>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</si>
  <si>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</si>
  <si>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</si>
  <si>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</si>
  <si>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</si>
  <si>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</si>
  <si>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</si>
  <si>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</si>
  <si>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</si>
  <si>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</si>
  <si>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</si>
  <si>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</si>
  <si>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</si>
  <si>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</si>
  <si>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</si>
  <si>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</si>
  <si>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</si>
  <si>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</si>
  <si>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</si>
  <si>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</si>
  <si>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</si>
  <si>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</si>
  <si>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</si>
  <si>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</si>
  <si>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</si>
  <si>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</si>
  <si>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</si>
  <si>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</si>
  <si>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</si>
  <si>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</si>
  <si>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</si>
  <si>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</si>
  <si>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</si>
  <si>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</si>
  <si>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</si>
  <si>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</si>
  <si>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</si>
  <si>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</si>
  <si>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</si>
  <si>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</si>
  <si>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</si>
  <si>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</si>
  <si>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</si>
  <si>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</si>
  <si>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</si>
  <si>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</si>
  <si>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</si>
  <si>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</si>
  <si>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</si>
  <si>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</si>
  <si>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</si>
  <si>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</si>
  <si>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</si>
  <si>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</si>
  <si>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</si>
  <si>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</si>
  <si>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</si>
  <si>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</si>
  <si>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</si>
  <si>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</si>
  <si>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</si>
  <si>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</si>
  <si>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</si>
  <si>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</si>
  <si>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</si>
  <si>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</si>
  <si>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</si>
  <si>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</si>
  <si>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</si>
  <si>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</si>
  <si>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</si>
  <si>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</si>
  <si>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</si>
  <si>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</si>
  <si>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</si>
  <si>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</si>
  <si>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</si>
  <si>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</si>
  <si>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</si>
  <si>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</si>
  <si>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</si>
  <si>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</si>
  <si>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</si>
  <si>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</si>
  <si>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</si>
  <si>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</si>
  <si>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</si>
  <si>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</si>
  <si>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</si>
  <si>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</si>
  <si>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</si>
  <si>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</si>
  <si>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</si>
  <si>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</si>
  <si>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</si>
  <si>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</si>
  <si>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</si>
  <si>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</si>
  <si>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</si>
  <si>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</si>
  <si>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</si>
  <si>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</si>
  <si>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</si>
  <si>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</si>
  <si>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</si>
  <si>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</si>
  <si>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</si>
  <si>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</si>
  <si>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</si>
  <si>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</si>
  <si>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</si>
  <si>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</si>
  <si>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</si>
  <si>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</si>
  <si>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</si>
  <si>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</si>
  <si>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</si>
  <si>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</si>
  <si>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</si>
  <si>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</si>
  <si>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</si>
  <si>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</si>
  <si>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</si>
  <si>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</si>
  <si>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</si>
  <si>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</si>
  <si>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</si>
  <si>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</si>
  <si>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</si>
  <si>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</si>
  <si>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</si>
  <si>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</si>
  <si>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</si>
  <si>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</si>
  <si>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</si>
  <si>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</si>
  <si>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</si>
  <si>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</si>
  <si>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</si>
  <si>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</si>
  <si>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</si>
  <si>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</si>
  <si>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</si>
  <si>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</si>
  <si>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</si>
  <si>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</si>
  <si>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</si>
  <si>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</si>
  <si>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</si>
  <si>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</si>
  <si>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</si>
  <si>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</si>
  <si>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</si>
  <si>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</si>
  <si>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</si>
  <si>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</si>
  <si>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</si>
  <si>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</si>
  <si>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</si>
  <si>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</si>
  <si>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</si>
  <si>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</si>
  <si>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</si>
  <si>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</si>
  <si>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</si>
  <si>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</si>
  <si>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</si>
  <si>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</si>
  <si>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</si>
  <si>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</si>
  <si>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</si>
  <si>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</si>
  <si>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</si>
  <si>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</si>
  <si>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</si>
  <si>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</si>
  <si>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</si>
  <si>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</si>
  <si>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</si>
  <si>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</si>
  <si>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</si>
  <si>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</si>
  <si>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</si>
  <si>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</si>
  <si>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</si>
  <si>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</si>
  <si>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</si>
  <si>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</si>
  <si>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</si>
  <si>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</si>
  <si>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</si>
  <si>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</si>
  <si>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</si>
  <si>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</si>
  <si>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</si>
  <si>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</si>
  <si>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</si>
  <si>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</si>
  <si>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</si>
  <si>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</si>
  <si>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</si>
  <si>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</si>
  <si>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</si>
  <si>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</si>
  <si>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</si>
  <si>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</si>
  <si>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</si>
  <si>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</si>
  <si>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</si>
  <si>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</si>
  <si>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</si>
  <si>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</si>
  <si>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</si>
  <si>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</si>
  <si>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</si>
  <si>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</si>
  <si>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</si>
  <si>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</si>
  <si>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</si>
  <si>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</si>
  <si>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</si>
  <si>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</si>
  <si>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</si>
  <si>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</si>
  <si>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</si>
  <si>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</si>
  <si>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</si>
  <si>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</si>
  <si>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</si>
  <si>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</si>
  <si>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</si>
  <si>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</si>
  <si>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</si>
  <si>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</si>
  <si>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</si>
  <si>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</si>
  <si>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</si>
  <si>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</si>
  <si>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</si>
  <si>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</si>
  <si>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</si>
  <si>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</si>
  <si>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</si>
  <si>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</si>
  <si>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</si>
  <si>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</si>
  <si>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</si>
  <si>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</si>
  <si>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</si>
  <si>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</si>
  <si>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</si>
  <si>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</si>
  <si>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</si>
  <si>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</si>
  <si>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</si>
  <si>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</si>
  <si>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</si>
  <si>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</si>
  <si>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</si>
  <si>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</si>
  <si>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</si>
  <si>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</si>
  <si>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</si>
  <si>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</si>
  <si>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</si>
  <si>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</si>
  <si>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</si>
  <si>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</si>
  <si>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</si>
  <si>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</si>
  <si>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</si>
  <si>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</si>
  <si>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</si>
  <si>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</si>
  <si>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</si>
  <si>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</si>
  <si>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</si>
  <si>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</si>
  <si>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</si>
  <si>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</si>
  <si>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</si>
  <si>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</si>
  <si>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</si>
  <si>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</si>
  <si>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</si>
  <si>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</si>
  <si>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</si>
  <si>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</si>
  <si>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</si>
  <si>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</si>
  <si>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</si>
  <si>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</si>
  <si>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</si>
  <si>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</si>
  <si>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</si>
  <si>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</si>
  <si>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</si>
  <si>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</si>
  <si>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</si>
  <si>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</si>
  <si>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</si>
  <si>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</si>
  <si>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</si>
  <si>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</si>
  <si>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</si>
  <si>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</si>
  <si>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</si>
  <si>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</si>
  <si>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</si>
  <si>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</si>
  <si>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</si>
  <si>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</si>
  <si>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</si>
  <si>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</si>
  <si>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</si>
  <si>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</si>
  <si>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</si>
  <si>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</si>
  <si>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</si>
  <si>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</si>
  <si>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</si>
  <si>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</si>
  <si>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</si>
  <si>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</si>
  <si>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</si>
  <si>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</si>
  <si>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</si>
  <si>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</si>
  <si>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</si>
  <si>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</si>
  <si>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</si>
  <si>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</si>
  <si>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</si>
  <si>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</si>
  <si>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</si>
  <si>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</si>
  <si>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</si>
  <si>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</si>
  <si>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</si>
  <si>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</si>
  <si>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</si>
  <si>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</si>
  <si>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</si>
  <si>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</si>
  <si>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</si>
  <si>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</si>
  <si>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</si>
  <si>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</si>
  <si>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</si>
  <si>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</si>
  <si>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</si>
  <si>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</si>
  <si>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</si>
  <si>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</si>
  <si>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</si>
  <si>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</si>
  <si>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</si>
  <si>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</si>
  <si>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</si>
  <si>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</si>
  <si>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</si>
  <si>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</si>
  <si>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</si>
  <si>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</si>
  <si>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</si>
  <si>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</si>
  <si>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</si>
  <si>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</si>
  <si>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</si>
  <si>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</si>
  <si>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</si>
  <si>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</si>
  <si>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</si>
  <si>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</si>
  <si>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</si>
  <si>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</si>
  <si>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</si>
  <si>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</si>
  <si>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</si>
  <si>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</si>
  <si>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</si>
  <si>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</si>
  <si>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</si>
  <si>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</si>
  <si>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</si>
  <si>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</si>
  <si>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</si>
  <si>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</si>
  <si>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</si>
  <si>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</si>
  <si>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</si>
  <si>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</si>
  <si>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</si>
  <si>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</si>
  <si>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</si>
  <si>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</si>
  <si>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</si>
  <si>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</si>
  <si>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</si>
  <si>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</si>
  <si>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</si>
  <si>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</si>
  <si>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</si>
  <si>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</si>
  <si>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</si>
  <si>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</si>
  <si>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</si>
  <si>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</si>
  <si>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</si>
  <si>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</si>
  <si>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</si>
  <si>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</si>
  <si>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</si>
  <si>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</si>
  <si>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</si>
  <si>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</si>
  <si>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</si>
  <si>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</si>
  <si>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</si>
  <si>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</si>
  <si>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</si>
  <si>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</si>
  <si>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</si>
  <si>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</si>
  <si>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</si>
  <si>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</si>
  <si>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</si>
  <si>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</si>
  <si>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</si>
  <si>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</si>
  <si>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</si>
  <si>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</si>
  <si>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</si>
  <si>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</si>
  <si>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</si>
  <si>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</si>
  <si>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</si>
  <si>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</si>
  <si>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</si>
  <si>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</si>
  <si>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</si>
  <si>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</si>
  <si>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</si>
  <si>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</si>
  <si>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</si>
  <si>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</si>
  <si>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</si>
  <si>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</si>
  <si>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</si>
  <si>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</si>
  <si>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</si>
  <si>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</si>
  <si>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</si>
  <si>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</si>
  <si>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</si>
  <si>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</si>
  <si>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</si>
  <si>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</si>
  <si>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</si>
  <si>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</si>
  <si>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</si>
  <si>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</si>
  <si>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</si>
  <si>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</si>
  <si>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</si>
  <si>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</si>
  <si>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</si>
  <si>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</si>
  <si>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</si>
  <si>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</si>
  <si>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</si>
  <si>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</si>
  <si>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</si>
  <si>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</si>
  <si>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</si>
  <si>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</si>
  <si>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</si>
  <si>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</si>
  <si>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</si>
  <si>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</si>
  <si>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</si>
  <si>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</si>
  <si>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</si>
  <si>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</si>
  <si>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</si>
  <si>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</si>
  <si>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</si>
  <si>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</si>
  <si>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</si>
  <si>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</si>
  <si>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</si>
  <si>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</si>
  <si>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</si>
  <si>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</si>
  <si>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</si>
  <si>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</si>
  <si>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</si>
  <si>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</si>
  <si>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</si>
  <si>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</si>
  <si>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</si>
  <si>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</si>
  <si>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</si>
  <si>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</si>
  <si>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</si>
  <si>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</si>
  <si>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</si>
  <si>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</si>
  <si>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</si>
  <si>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</si>
  <si>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</si>
  <si>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</si>
  <si>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</si>
  <si>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</si>
  <si>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</si>
  <si>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</si>
  <si>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</si>
  <si>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</si>
  <si>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</si>
  <si>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</si>
  <si>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</si>
  <si>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</si>
  <si>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</si>
  <si>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</si>
  <si>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</si>
  <si>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</si>
  <si>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</si>
  <si>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</si>
  <si>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</si>
  <si>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</si>
  <si>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</si>
  <si>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</si>
  <si>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</si>
  <si>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</si>
  <si>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</si>
  <si>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</si>
  <si>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</si>
  <si>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</si>
  <si>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</si>
  <si>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</si>
  <si>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</si>
  <si>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</si>
  <si>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</si>
  <si>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</si>
  <si>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</si>
  <si>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</si>
  <si>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</si>
  <si>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</si>
  <si>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</si>
  <si>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</si>
  <si>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</si>
  <si>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</si>
  <si>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</si>
  <si>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</si>
  <si>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</si>
  <si>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</si>
  <si>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</si>
  <si>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</si>
  <si>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</si>
  <si>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</si>
  <si>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</si>
  <si>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</si>
  <si>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</si>
  <si>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</si>
  <si>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</si>
  <si>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</si>
  <si>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</si>
  <si>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</si>
  <si>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</si>
  <si>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</si>
  <si>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</si>
  <si>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</si>
  <si>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</si>
  <si>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</si>
  <si>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</si>
  <si>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</si>
  <si>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</si>
  <si>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</si>
  <si>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</si>
  <si>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</si>
  <si>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</si>
  <si>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</si>
  <si>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</si>
  <si>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</si>
  <si>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</si>
  <si>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</si>
  <si>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</si>
  <si>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</si>
  <si>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</si>
  <si>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</si>
  <si>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</si>
  <si>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</si>
  <si>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</si>
  <si>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</si>
  <si>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</si>
  <si>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</si>
  <si>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</si>
  <si>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</si>
  <si>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</si>
  <si>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</si>
  <si>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</si>
  <si>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</si>
  <si>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</si>
  <si>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</si>
  <si>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</si>
  <si>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</si>
  <si>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</si>
  <si>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</si>
  <si>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</si>
  <si>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</si>
  <si>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</si>
  <si>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</si>
  <si>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</si>
  <si>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</si>
  <si>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</si>
  <si>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</si>
  <si>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</si>
  <si>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</si>
  <si>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</si>
  <si>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</si>
  <si>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</si>
  <si>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</si>
  <si>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</si>
  <si>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</si>
  <si>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</si>
  <si>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</si>
  <si>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</si>
  <si>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</si>
  <si>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</si>
  <si>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</si>
  <si>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</si>
  <si>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</si>
  <si>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</si>
  <si>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</si>
  <si>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</si>
  <si>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</si>
  <si>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</si>
  <si>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</si>
  <si>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</si>
  <si>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</si>
  <si>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</si>
  <si>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</si>
  <si>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</si>
  <si>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</si>
  <si>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</si>
  <si>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</si>
  <si>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</si>
  <si>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</si>
  <si>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</si>
  <si>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</si>
  <si>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</si>
  <si>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</si>
  <si>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</si>
  <si>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</si>
  <si>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</si>
  <si>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</si>
  <si>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</si>
  <si>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</si>
  <si>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</si>
  <si>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</si>
  <si>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</si>
  <si>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</si>
  <si>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</si>
  <si>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</si>
  <si>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</si>
  <si>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</si>
  <si>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</si>
  <si>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</si>
  <si>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</si>
  <si>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</si>
  <si>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</si>
  <si>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</si>
  <si>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</si>
  <si>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</si>
  <si>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</si>
  <si>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</si>
  <si>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</si>
  <si>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</si>
  <si>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</si>
  <si>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</si>
  <si>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</si>
  <si>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</si>
  <si>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</si>
  <si>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</si>
  <si>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</si>
  <si>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</si>
  <si>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</si>
  <si>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</si>
  <si>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</si>
  <si>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</si>
  <si>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</si>
  <si>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</si>
  <si>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</si>
  <si>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</si>
  <si>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</si>
  <si>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</si>
  <si>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</si>
  <si>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</si>
  <si>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</si>
  <si>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</si>
  <si>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</si>
  <si>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</si>
  <si>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</si>
  <si>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</si>
  <si>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</si>
  <si>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</si>
  <si>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</si>
  <si>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</si>
  <si>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</si>
  <si>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</si>
  <si>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</si>
  <si>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</si>
  <si>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</si>
  <si>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</si>
  <si>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</si>
  <si>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</si>
  <si>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</si>
  <si>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</si>
  <si>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</si>
  <si>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</si>
  <si>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</si>
  <si>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</si>
  <si>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</si>
  <si>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</si>
  <si>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</si>
  <si>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</si>
  <si>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</si>
  <si>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</si>
  <si>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</si>
  <si>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</si>
  <si>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</si>
  <si>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</si>
  <si>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</si>
  <si>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</si>
  <si>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</si>
  <si>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</si>
  <si>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</si>
  <si>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</si>
  <si>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</si>
  <si>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</si>
  <si>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</si>
  <si>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</si>
  <si>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</si>
  <si>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</si>
  <si>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</si>
  <si>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</si>
  <si>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</si>
  <si>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</si>
  <si>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</si>
  <si>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</si>
  <si>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</si>
  <si>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</si>
  <si>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</si>
  <si>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</si>
  <si>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</si>
  <si>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</si>
  <si>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</si>
  <si>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</si>
  <si>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</si>
  <si>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</si>
  <si>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</si>
  <si>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</si>
  <si>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</si>
  <si>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</si>
  <si>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</si>
  <si>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</si>
  <si>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</si>
  <si>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</si>
  <si>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</si>
  <si>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</si>
  <si>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</si>
  <si>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</si>
  <si>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</si>
  <si>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</si>
  <si>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</si>
  <si>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</si>
  <si>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</si>
  <si>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</si>
  <si>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</si>
  <si>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</si>
  <si>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</si>
  <si>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</si>
  <si>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</si>
  <si>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</si>
  <si>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</si>
  <si>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</si>
  <si>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</si>
  <si>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</si>
  <si>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</si>
  <si>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</si>
  <si>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</si>
  <si>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</si>
  <si>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</si>
  <si>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</si>
  <si>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</si>
  <si>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</si>
  <si>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</si>
  <si>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</si>
  <si>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</si>
  <si>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</si>
  <si>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</si>
  <si>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</si>
  <si>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</si>
  <si>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</si>
  <si>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</si>
  <si>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</si>
  <si>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</si>
  <si>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</si>
  <si>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</si>
  <si>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</si>
  <si>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</si>
  <si>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</si>
  <si>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</si>
  <si>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</si>
  <si>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</si>
  <si>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</si>
  <si>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</si>
  <si>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</si>
  <si>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</si>
  <si>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</si>
  <si>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</si>
  <si>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</si>
  <si>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</si>
  <si>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</si>
  <si>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</si>
  <si>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</si>
  <si>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</si>
  <si>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</si>
  <si>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</si>
  <si>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</si>
  <si>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</si>
  <si>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</si>
  <si>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</si>
  <si>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</si>
  <si>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</si>
  <si>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</si>
  <si>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</si>
  <si>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</si>
  <si>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</si>
  <si>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</si>
  <si>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</si>
  <si>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</si>
  <si>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</si>
  <si>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</si>
  <si>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</si>
  <si>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</si>
  <si>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</si>
  <si>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</si>
  <si>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</si>
  <si>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</si>
  <si>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</si>
  <si>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</si>
  <si>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</si>
  <si>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</si>
  <si>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</si>
  <si>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</si>
  <si>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</si>
  <si>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</si>
  <si>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</si>
  <si>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</si>
  <si>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</si>
  <si>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</si>
  <si>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</si>
  <si>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</si>
  <si>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</si>
  <si>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</si>
  <si>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</si>
  <si>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</si>
  <si>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</si>
  <si>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</si>
  <si>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</si>
  <si>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</si>
  <si>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</si>
  <si>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</si>
  <si>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</si>
  <si>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</si>
  <si>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</si>
  <si>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</si>
  <si>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</si>
  <si>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</si>
  <si>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</si>
  <si>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</si>
  <si>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</si>
  <si>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</si>
  <si>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</si>
  <si>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</si>
  <si>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</si>
  <si>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</si>
  <si>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</si>
  <si>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</si>
  <si>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</si>
  <si>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</si>
  <si>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</si>
  <si>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</si>
  <si>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</si>
  <si>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</si>
  <si>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</si>
  <si>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</si>
  <si>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</si>
  <si>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</si>
  <si>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</si>
  <si>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</si>
  <si>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</si>
  <si>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</si>
  <si>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</si>
  <si>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</si>
  <si>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</si>
  <si>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</si>
  <si>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</si>
  <si>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</si>
  <si>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</si>
  <si>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</si>
  <si>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</si>
  <si>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</si>
  <si>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</si>
  <si>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</si>
  <si>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</si>
  <si>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</si>
  <si>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</si>
  <si>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</si>
  <si>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</si>
  <si>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</si>
  <si>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</si>
  <si>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</si>
  <si>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</si>
  <si>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</si>
  <si>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</si>
  <si>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</si>
  <si>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</si>
  <si>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</si>
  <si>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</si>
  <si>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</si>
  <si>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</si>
  <si>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</si>
  <si>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</si>
  <si>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</si>
  <si>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</si>
  <si>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</si>
  <si>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</si>
  <si>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</si>
  <si>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</si>
  <si>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</si>
  <si>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</si>
  <si>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</si>
  <si>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</si>
  <si>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</si>
  <si>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</si>
  <si>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</si>
  <si>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</si>
  <si>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</si>
  <si>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</si>
  <si>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</si>
  <si>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</si>
  <si>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</si>
  <si>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</si>
  <si>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</si>
  <si>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</si>
  <si>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</si>
  <si>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</si>
  <si>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</si>
  <si>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</si>
  <si>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</si>
  <si>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</si>
  <si>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</si>
  <si>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</si>
  <si>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</si>
  <si>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</si>
  <si>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</si>
  <si>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</si>
  <si>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</si>
  <si>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</si>
  <si>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</si>
  <si>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</si>
  <si>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</si>
  <si>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</si>
  <si>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</si>
  <si>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</si>
  <si>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</si>
  <si>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</si>
  <si>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</si>
  <si>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</si>
  <si>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</si>
  <si>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</si>
  <si>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</si>
  <si>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</si>
  <si>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</si>
  <si>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</si>
  <si>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</si>
  <si>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</si>
  <si>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</si>
  <si>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</si>
  <si>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</si>
  <si>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</si>
  <si>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</si>
  <si>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</si>
  <si>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</si>
  <si>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</si>
  <si>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</si>
  <si>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</si>
  <si>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</si>
  <si>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</si>
  <si>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</si>
  <si>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</si>
  <si>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</si>
  <si>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</si>
  <si>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</si>
  <si>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</si>
  <si>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</si>
  <si>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</si>
  <si>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</si>
  <si>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</si>
  <si>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</si>
  <si>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</si>
  <si>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</si>
  <si>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</si>
  <si>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</si>
  <si>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</si>
  <si>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</si>
  <si>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</si>
  <si>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</si>
  <si>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</si>
  <si>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</si>
  <si>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</si>
  <si>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</si>
  <si>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</si>
  <si>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</si>
  <si>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</si>
  <si>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</si>
  <si>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</si>
  <si>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</si>
  <si>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</si>
  <si>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</si>
  <si>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</si>
  <si>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</si>
  <si>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</si>
  <si>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</si>
  <si>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</si>
  <si>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</si>
  <si>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</si>
  <si>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</si>
  <si>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</si>
  <si>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</si>
  <si>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</si>
  <si>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</si>
  <si>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</si>
  <si>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</si>
  <si>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</si>
  <si>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</si>
  <si>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</si>
  <si>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</si>
  <si>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</si>
  <si>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</si>
  <si>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</si>
  <si>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</si>
  <si>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</si>
  <si>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</si>
  <si>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</si>
  <si>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</si>
  <si>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</si>
  <si>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</si>
  <si>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</si>
  <si>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</si>
  <si>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</si>
  <si>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</si>
  <si>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</si>
  <si>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</si>
  <si>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</si>
  <si>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</si>
  <si>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</si>
  <si>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</si>
  <si>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</si>
  <si>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</si>
  <si>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</si>
  <si>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</si>
  <si>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</si>
  <si>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</si>
  <si>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</si>
  <si>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</si>
  <si>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</si>
  <si>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</si>
  <si>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</si>
  <si>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</si>
  <si>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</si>
  <si>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</si>
  <si>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</si>
  <si>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</si>
  <si>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</si>
  <si>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</si>
  <si>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</si>
  <si>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</si>
  <si>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</si>
  <si>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</si>
  <si>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</si>
  <si>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</si>
  <si>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</si>
  <si>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</si>
  <si>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</si>
  <si>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</si>
  <si>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</si>
  <si>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</si>
  <si>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</si>
  <si>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</si>
  <si>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</si>
  <si>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</si>
  <si>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</si>
  <si>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</si>
  <si>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</si>
  <si>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</si>
  <si>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</si>
  <si>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</si>
  <si>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</si>
  <si>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</si>
  <si>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</si>
  <si>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</si>
  <si>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</si>
  <si>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</si>
  <si>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</si>
  <si>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</si>
  <si>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</si>
  <si>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</si>
  <si>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</si>
  <si>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</si>
  <si>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</si>
  <si>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</si>
  <si>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</si>
  <si>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</si>
  <si>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</si>
  <si>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</si>
  <si>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</si>
  <si>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</si>
  <si>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</si>
  <si>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</si>
  <si>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</si>
  <si>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</si>
  <si>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</si>
  <si>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</si>
  <si>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</si>
  <si>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</si>
  <si>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</si>
  <si>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</si>
  <si>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</si>
  <si>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</si>
  <si>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</si>
  <si>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</si>
  <si>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</si>
  <si>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</si>
  <si>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</si>
  <si>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</si>
  <si>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</si>
  <si>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</si>
  <si>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</si>
  <si>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</si>
  <si>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</si>
  <si>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</si>
  <si>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</si>
  <si>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Sept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</si>
  <si>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</si>
  <si>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</si>
  <si>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</si>
  <si>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</si>
  <si>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</si>
  <si>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</si>
  <si>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</si>
  <si>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</si>
  <si>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</si>
  <si>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Scuccessful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</si>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</sst>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3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D-3C4D-9625-7F7A3A47CADD}"/>
            </c:ext>
          </c:extLst>
        </c:ser>
        <c:ser>
          <c:idx val="1"/>
          <c:order val="1"/>
          <c:tx>
            <c:strRef>
              <c:f>'Parent 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BD-3C4D-9625-7F7A3A47CADD}"/>
            </c:ext>
          </c:extLst>
        </c:ser>
        <c:ser>
          <c:idx val="2"/>
          <c:order val="2"/>
          <c:tx>
            <c:strRef>
              <c:f>'Parent 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BD-3C4D-9625-7F7A3A47CADD}"/>
            </c:ext>
          </c:extLst>
        </c:ser>
        <c:ser>
          <c:idx val="3"/>
          <c:order val="3"/>
          <c:tx>
            <c:strRef>
              <c:f>'Parent 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Analysis'!$E$5:$E$14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BD-3C4D-9625-7F7A3A47C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8391040"/>
        <c:axId val="378392688"/>
      </c:barChart>
      <c:catAx>
        <c:axId val="37839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92688"/>
        <c:crosses val="autoZero"/>
        <c:auto val="1"/>
        <c:lblAlgn val="ctr"/>
        <c:lblOffset val="100"/>
        <c:noMultiLvlLbl val="0"/>
      </c:catAx>
      <c:valAx>
        <c:axId val="37839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9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Analysis!PivotTable2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75-EA4F-B3AE-C90541DF5FCB}"/>
            </c:ext>
          </c:extLst>
        </c:ser>
        <c:ser>
          <c:idx val="1"/>
          <c:order val="1"/>
          <c:tx>
            <c:strRef>
              <c:f>'Subcategory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75-EA4F-B3AE-C90541DF5FCB}"/>
            </c:ext>
          </c:extLst>
        </c:ser>
        <c:ser>
          <c:idx val="2"/>
          <c:order val="2"/>
          <c:tx>
            <c:strRef>
              <c:f>'Subcategory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75-EA4F-B3AE-C90541DF5FCB}"/>
            </c:ext>
          </c:extLst>
        </c:ser>
        <c:ser>
          <c:idx val="3"/>
          <c:order val="3"/>
          <c:tx>
            <c:strRef>
              <c:f>'Subcategory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75-EA4F-B3AE-C90541DF5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7626848"/>
        <c:axId val="377851840"/>
      </c:barChart>
      <c:catAx>
        <c:axId val="37762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51840"/>
        <c:crosses val="autoZero"/>
        <c:auto val="1"/>
        <c:lblAlgn val="ctr"/>
        <c:lblOffset val="100"/>
        <c:noMultiLvlLbl val="0"/>
      </c:catAx>
      <c:valAx>
        <c:axId val="37785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6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D-8B4E-8BD0-0EF4DF67A78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4D-8B4E-8BD0-0EF4DF67A78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4D-8B4E-8BD0-0EF4DF67A78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4D-8B4E-8BD0-0EF4DF67A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093536"/>
        <c:axId val="334095184"/>
      </c:lineChart>
      <c:catAx>
        <c:axId val="33409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95184"/>
        <c:crosses val="autoZero"/>
        <c:auto val="1"/>
        <c:lblAlgn val="ctr"/>
        <c:lblOffset val="100"/>
        <c:noMultiLvlLbl val="0"/>
      </c:catAx>
      <c:valAx>
        <c:axId val="3340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9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ADB1203-6B57-EF4E-A8BC-3E34BB19275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D1090F6-AC1E-E546-8C08-FC3A5734C26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09DA43-CF9A-164A-96FD-5EE2DE0DA871}">
  <sheetPr/>
  <sheetViews>
    <sheetView tabSelected="1" zoomScale="84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7</xdr:row>
      <xdr:rowOff>101600</xdr:rowOff>
    </xdr:from>
    <xdr:to>
      <xdr:col>11</xdr:col>
      <xdr:colOff>114300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3C41D-D1A1-0CBE-4B93-D4A367223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7</xdr:row>
      <xdr:rowOff>101600</xdr:rowOff>
    </xdr:from>
    <xdr:to>
      <xdr:col>14</xdr:col>
      <xdr:colOff>482600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0424BF-9AFF-4D5B-5B26-507900628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7</xdr:row>
      <xdr:rowOff>101600</xdr:rowOff>
    </xdr:from>
    <xdr:to>
      <xdr:col>11</xdr:col>
      <xdr:colOff>114300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962ABF-4B2A-B275-B9B6-B05A93B9C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1754DE-A800-6ABB-67C1-FDBBB4FA914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FC5F95C-E55C-69E0-67CC-9043646BC6E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40.073663657407" createdVersion="8" refreshedVersion="8" minRefreshableVersion="3" recordCount="4114" xr:uid="{853C76FE-7CD8-5342-BCA5-5826C9FE5B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40.086250347224" createdVersion="8" refreshedVersion="8" minRefreshableVersion="3" recordCount="4114" xr:uid="{8F40B625-E0E8-4E4D-928A-67D3625F6F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88806-C012-F94B-AEEF-5FBBB7EA99FE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1116E-2047-B140-951B-A3B450CA9139}" name="PivotTable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A107D-00CD-9B4B-AB7B-8FB175E8DC6B}" name="PivotTable3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40944-4272-244C-96F5-5245AD5DC358}">
  <dimension ref="A1:F14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DA05C-6B56-9E4D-9120-6BE7000C94A7}">
  <dimension ref="A1:F47"/>
  <sheetViews>
    <sheetView workbookViewId="0">
      <selection activeCell="E6" sqref="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8359</v>
      </c>
      <c r="B2" t="s">
        <v>8362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8314</v>
      </c>
      <c r="B6" s="13"/>
      <c r="C6" s="13">
        <v>78</v>
      </c>
      <c r="D6" s="13"/>
      <c r="E6" s="13"/>
      <c r="F6" s="13">
        <v>78</v>
      </c>
    </row>
    <row r="7" spans="1:6" x14ac:dyDescent="0.2">
      <c r="A7" s="12" t="s">
        <v>8342</v>
      </c>
      <c r="B7" s="13">
        <v>16</v>
      </c>
      <c r="C7" s="13"/>
      <c r="D7" s="13"/>
      <c r="E7" s="13"/>
      <c r="F7" s="13">
        <v>16</v>
      </c>
    </row>
    <row r="8" spans="1:6" x14ac:dyDescent="0.2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2">
      <c r="A10" s="12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2">
      <c r="A11" s="12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2">
      <c r="A12" s="12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2">
      <c r="A13" s="12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2">
      <c r="A14" s="12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">
      <c r="A15" s="12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2">
      <c r="A16" s="12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">
      <c r="A17" s="12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2">
      <c r="A18" s="12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2">
      <c r="A19" s="12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">
      <c r="A20" s="12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2">
      <c r="A21" s="12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">
      <c r="A22" s="12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2">
      <c r="A23" s="12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2">
      <c r="A24" s="12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">
      <c r="A25" s="12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2">
      <c r="A26" s="12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2">
      <c r="A27" s="12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2">
      <c r="A28" s="12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">
      <c r="A29" s="12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2">
      <c r="A30" s="12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">
      <c r="A31" s="12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2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2">
      <c r="A34" s="12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2">
      <c r="A35" s="12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2">
      <c r="A36" s="12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2">
      <c r="A37" s="12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">
      <c r="A38" s="12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">
      <c r="A39" s="12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">
      <c r="A40" s="12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2">
      <c r="A41" s="12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2">
      <c r="A42" s="12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">
      <c r="A43" s="12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2">
      <c r="A44" s="12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">
      <c r="A46" s="12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2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8B0BB-9DCB-D843-BCFC-3D06EF02E50C}">
  <dimension ref="A1:F18"/>
  <sheetViews>
    <sheetView workbookViewId="0">
      <selection activeCell="O16" sqref="O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8359</v>
      </c>
      <c r="B1" t="s">
        <v>8362</v>
      </c>
    </row>
    <row r="2" spans="1:6" x14ac:dyDescent="0.2">
      <c r="A2" s="11" t="s">
        <v>8379</v>
      </c>
      <c r="B2" t="s">
        <v>8362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2924" zoomScaleNormal="100" workbookViewId="0">
      <selection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6.3320312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3" operator="containsText" text="canceled">
      <formula>NOT(ISERROR(SEARCH("canceled",F1)))</formula>
    </cfRule>
    <cfRule type="containsText" dxfId="18" priority="4" operator="containsText" text="failed">
      <formula>NOT(ISERROR(SEARCH("failed",F1)))</formula>
    </cfRule>
    <cfRule type="containsText" dxfId="17" priority="5" operator="containsText" text="live">
      <formula>NOT(ISERROR(SEARCH("live",F1)))</formula>
    </cfRule>
    <cfRule type="containsText" dxfId="16" priority="6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8B224-3B92-1E42-9900-2382DE4A07FB}">
  <dimension ref="A1:T251"/>
  <sheetViews>
    <sheetView topLeftCell="N1" workbookViewId="0">
      <selection activeCell="R2" sqref="R2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6.33203125" bestFit="1" customWidth="1"/>
    <col min="17" max="17" width="41.1640625" customWidth="1"/>
    <col min="18" max="18" width="14.5" bestFit="1" customWidth="1"/>
    <col min="19" max="20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4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8315</v>
      </c>
      <c r="R2" t="s">
        <v>8316</v>
      </c>
      <c r="S2" s="15">
        <f t="shared" ref="S2:S65" si="2">(((J2/60)/60)/24)+DATE(1970,1,1)</f>
        <v>42492.737847222219</v>
      </c>
      <c r="T2" s="15">
        <f t="shared" ref="T2:T65" si="3">(((I2/60)/60)/24)+DATE(1970,1,1)</f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5">
        <f t="shared" si="2"/>
        <v>42103.016585648147</v>
      </c>
      <c r="T3" s="15">
        <f t="shared" si="3"/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5">
        <f t="shared" si="2"/>
        <v>42108.692060185189</v>
      </c>
      <c r="T4" s="15">
        <f t="shared" si="3"/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5">
        <f t="shared" si="2"/>
        <v>42453.806307870371</v>
      </c>
      <c r="T5" s="15">
        <f t="shared" si="3"/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5">
        <f t="shared" si="2"/>
        <v>42123.648831018523</v>
      </c>
      <c r="T6" s="15">
        <f t="shared" si="3"/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5">
        <f t="shared" si="2"/>
        <v>41858.007071759261</v>
      </c>
      <c r="T7" s="15">
        <f t="shared" si="3"/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5">
        <f t="shared" si="2"/>
        <v>41781.045173611114</v>
      </c>
      <c r="T8" s="15">
        <f t="shared" si="3"/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5">
        <f t="shared" si="2"/>
        <v>42370.007766203707</v>
      </c>
      <c r="T9" s="15">
        <f t="shared" si="3"/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5">
        <f t="shared" si="2"/>
        <v>42165.037581018521</v>
      </c>
      <c r="T10" s="15">
        <f t="shared" si="3"/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5">
        <f t="shared" si="2"/>
        <v>42480.800648148142</v>
      </c>
      <c r="T11" s="15">
        <f t="shared" si="3"/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5">
        <f t="shared" si="2"/>
        <v>41784.789687500001</v>
      </c>
      <c r="T12" s="15">
        <f t="shared" si="3"/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5">
        <f t="shared" si="2"/>
        <v>41831.675034722226</v>
      </c>
      <c r="T13" s="15">
        <f t="shared" si="3"/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5">
        <f t="shared" si="2"/>
        <v>41950.114108796297</v>
      </c>
      <c r="T14" s="15">
        <f t="shared" si="3"/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5">
        <f t="shared" si="2"/>
        <v>42627.955104166671</v>
      </c>
      <c r="T15" s="15">
        <f t="shared" si="3"/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5">
        <f t="shared" si="2"/>
        <v>42531.195277777777</v>
      </c>
      <c r="T16" s="15">
        <f t="shared" si="3"/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5">
        <f t="shared" si="2"/>
        <v>42618.827013888891</v>
      </c>
      <c r="T17" s="15">
        <f t="shared" si="3"/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5">
        <f t="shared" si="2"/>
        <v>42540.593530092592</v>
      </c>
      <c r="T18" s="15">
        <f t="shared" si="3"/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5">
        <f t="shared" si="2"/>
        <v>41746.189409722225</v>
      </c>
      <c r="T19" s="15">
        <f t="shared" si="3"/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5">
        <f t="shared" si="2"/>
        <v>41974.738576388889</v>
      </c>
      <c r="T20" s="15">
        <f t="shared" si="3"/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5">
        <f t="shared" si="2"/>
        <v>42115.11618055556</v>
      </c>
      <c r="T21" s="15">
        <f t="shared" si="3"/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5">
        <f t="shared" si="2"/>
        <v>42002.817488425921</v>
      </c>
      <c r="T22" s="15">
        <f t="shared" si="3"/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5">
        <f t="shared" si="2"/>
        <v>42722.84474537037</v>
      </c>
      <c r="T23" s="15">
        <f t="shared" si="3"/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5">
        <f t="shared" si="2"/>
        <v>42465.128391203703</v>
      </c>
      <c r="T24" s="15">
        <f t="shared" si="3"/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5">
        <f t="shared" si="2"/>
        <v>42171.743969907402</v>
      </c>
      <c r="T25" s="15">
        <f t="shared" si="3"/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5">
        <f t="shared" si="2"/>
        <v>42672.955138888887</v>
      </c>
      <c r="T26" s="15">
        <f t="shared" si="3"/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5">
        <f t="shared" si="2"/>
        <v>42359.725243055553</v>
      </c>
      <c r="T27" s="15">
        <f t="shared" si="3"/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5">
        <f t="shared" si="2"/>
        <v>42192.905694444446</v>
      </c>
      <c r="T28" s="15">
        <f t="shared" si="3"/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5">
        <f t="shared" si="2"/>
        <v>41916.597638888888</v>
      </c>
      <c r="T29" s="15">
        <f t="shared" si="3"/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5">
        <f t="shared" si="2"/>
        <v>42461.596273148149</v>
      </c>
      <c r="T30" s="15">
        <f t="shared" si="3"/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5">
        <f t="shared" si="2"/>
        <v>42370.90320601852</v>
      </c>
      <c r="T31" s="15">
        <f t="shared" si="3"/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5">
        <f t="shared" si="2"/>
        <v>41948.727256944447</v>
      </c>
      <c r="T32" s="15">
        <f t="shared" si="3"/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5">
        <f t="shared" si="2"/>
        <v>42047.07640046296</v>
      </c>
      <c r="T33" s="15">
        <f t="shared" si="3"/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5">
        <f t="shared" si="2"/>
        <v>42261.632916666669</v>
      </c>
      <c r="T34" s="15">
        <f t="shared" si="3"/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5">
        <f t="shared" si="2"/>
        <v>41985.427361111113</v>
      </c>
      <c r="T35" s="15">
        <f t="shared" si="3"/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5">
        <f t="shared" si="2"/>
        <v>41922.535185185188</v>
      </c>
      <c r="T36" s="15">
        <f t="shared" si="3"/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5">
        <f t="shared" si="2"/>
        <v>41850.863252314812</v>
      </c>
      <c r="T37" s="15">
        <f t="shared" si="3"/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5">
        <f t="shared" si="2"/>
        <v>41831.742962962962</v>
      </c>
      <c r="T38" s="15">
        <f t="shared" si="3"/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5">
        <f t="shared" si="2"/>
        <v>42415.883425925931</v>
      </c>
      <c r="T39" s="15">
        <f t="shared" si="3"/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5">
        <f t="shared" si="2"/>
        <v>41869.714166666665</v>
      </c>
      <c r="T40" s="15">
        <f t="shared" si="3"/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5">
        <f t="shared" si="2"/>
        <v>41953.773090277777</v>
      </c>
      <c r="T41" s="15">
        <f t="shared" si="3"/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5">
        <f t="shared" si="2"/>
        <v>42037.986284722225</v>
      </c>
      <c r="T42" s="15">
        <f t="shared" si="3"/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5">
        <f t="shared" si="2"/>
        <v>41811.555462962962</v>
      </c>
      <c r="T43" s="15">
        <f t="shared" si="3"/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5">
        <f t="shared" si="2"/>
        <v>42701.908807870372</v>
      </c>
      <c r="T44" s="15">
        <f t="shared" si="3"/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5">
        <f t="shared" si="2"/>
        <v>42258.646504629629</v>
      </c>
      <c r="T45" s="15">
        <f t="shared" si="3"/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5">
        <f t="shared" si="2"/>
        <v>42278.664965277778</v>
      </c>
      <c r="T46" s="15">
        <f t="shared" si="3"/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5">
        <f t="shared" si="2"/>
        <v>42515.078217592592</v>
      </c>
      <c r="T47" s="15">
        <f t="shared" si="3"/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5">
        <f t="shared" si="2"/>
        <v>41830.234166666669</v>
      </c>
      <c r="T48" s="15">
        <f t="shared" si="3"/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5">
        <f t="shared" si="2"/>
        <v>41982.904386574075</v>
      </c>
      <c r="T49" s="15">
        <f t="shared" si="3"/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5">
        <f t="shared" si="2"/>
        <v>42210.439768518518</v>
      </c>
      <c r="T50" s="15">
        <f t="shared" si="3"/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5">
        <f t="shared" si="2"/>
        <v>42196.166874999995</v>
      </c>
      <c r="T51" s="15">
        <f t="shared" si="3"/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5">
        <f t="shared" si="2"/>
        <v>42606.056863425925</v>
      </c>
      <c r="T52" s="15">
        <f t="shared" si="3"/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5">
        <f t="shared" si="2"/>
        <v>42199.648912037039</v>
      </c>
      <c r="T53" s="15">
        <f t="shared" si="3"/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5">
        <f t="shared" si="2"/>
        <v>42444.877743055549</v>
      </c>
      <c r="T54" s="15">
        <f t="shared" si="3"/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5">
        <f t="shared" si="2"/>
        <v>42499.731701388882</v>
      </c>
      <c r="T55" s="15">
        <f t="shared" si="3"/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5">
        <f t="shared" si="2"/>
        <v>41929.266215277778</v>
      </c>
      <c r="T56" s="15">
        <f t="shared" si="3"/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5">
        <f t="shared" si="2"/>
        <v>42142.768819444449</v>
      </c>
      <c r="T57" s="15">
        <f t="shared" si="3"/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5">
        <f t="shared" si="2"/>
        <v>42354.131643518514</v>
      </c>
      <c r="T58" s="15">
        <f t="shared" si="3"/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5">
        <f t="shared" si="2"/>
        <v>41828.922905092593</v>
      </c>
      <c r="T59" s="15">
        <f t="shared" si="3"/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5">
        <f t="shared" si="2"/>
        <v>42245.234340277777</v>
      </c>
      <c r="T60" s="15">
        <f t="shared" si="3"/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5">
        <f t="shared" si="2"/>
        <v>42278.629710648151</v>
      </c>
      <c r="T61" s="15">
        <f t="shared" si="3"/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5">
        <f t="shared" si="2"/>
        <v>41826.61954861111</v>
      </c>
      <c r="T62" s="15">
        <f t="shared" si="3"/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5">
        <f t="shared" si="2"/>
        <v>42205.171018518522</v>
      </c>
      <c r="T63" s="15">
        <f t="shared" si="3"/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5">
        <f t="shared" si="2"/>
        <v>42041.205000000002</v>
      </c>
      <c r="T64" s="15">
        <f t="shared" si="3"/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5">
        <f t="shared" si="2"/>
        <v>42203.677766203706</v>
      </c>
      <c r="T65" s="15">
        <f t="shared" si="3"/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8315</v>
      </c>
      <c r="R66" t="s">
        <v>8316</v>
      </c>
      <c r="S66" s="15">
        <f t="shared" ref="S66:S129" si="6">(((J66/60)/60)/24)+DATE(1970,1,1)</f>
        <v>41983.752847222218</v>
      </c>
      <c r="T66" s="15">
        <f t="shared" ref="T66:T129" si="7">(((I66/60)/60)/24)+DATE(1970,1,1)</f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5">
        <f t="shared" si="6"/>
        <v>42103.024398148147</v>
      </c>
      <c r="T67" s="15">
        <f t="shared" si="7"/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5">
        <f t="shared" si="6"/>
        <v>42089.901574074072</v>
      </c>
      <c r="T68" s="15">
        <f t="shared" si="7"/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5">
        <f t="shared" si="6"/>
        <v>42297.691006944442</v>
      </c>
      <c r="T69" s="15">
        <f t="shared" si="7"/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5">
        <f t="shared" si="6"/>
        <v>41833.089756944442</v>
      </c>
      <c r="T70" s="15">
        <f t="shared" si="7"/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5">
        <f t="shared" si="6"/>
        <v>42325.920717592591</v>
      </c>
      <c r="T71" s="15">
        <f t="shared" si="7"/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5">
        <f t="shared" si="6"/>
        <v>41858.214629629627</v>
      </c>
      <c r="T72" s="15">
        <f t="shared" si="7"/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5">
        <f t="shared" si="6"/>
        <v>41793.710231481484</v>
      </c>
      <c r="T73" s="15">
        <f t="shared" si="7"/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5">
        <f t="shared" si="6"/>
        <v>41793.814259259263</v>
      </c>
      <c r="T74" s="15">
        <f t="shared" si="7"/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5">
        <f t="shared" si="6"/>
        <v>41831.697939814818</v>
      </c>
      <c r="T75" s="15">
        <f t="shared" si="7"/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5">
        <f t="shared" si="6"/>
        <v>42621.389340277776</v>
      </c>
      <c r="T76" s="15">
        <f t="shared" si="7"/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5">
        <f t="shared" si="6"/>
        <v>41780.785729166666</v>
      </c>
      <c r="T77" s="15">
        <f t="shared" si="7"/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5">
        <f t="shared" si="6"/>
        <v>41766.072500000002</v>
      </c>
      <c r="T78" s="15">
        <f t="shared" si="7"/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5">
        <f t="shared" si="6"/>
        <v>41766.617291666669</v>
      </c>
      <c r="T79" s="15">
        <f t="shared" si="7"/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5">
        <f t="shared" si="6"/>
        <v>42248.627013888887</v>
      </c>
      <c r="T80" s="15">
        <f t="shared" si="7"/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5">
        <f t="shared" si="6"/>
        <v>41885.221550925926</v>
      </c>
      <c r="T81" s="15">
        <f t="shared" si="7"/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5">
        <f t="shared" si="6"/>
        <v>42159.224432870367</v>
      </c>
      <c r="T82" s="15">
        <f t="shared" si="7"/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5">
        <f t="shared" si="6"/>
        <v>42265.817002314812</v>
      </c>
      <c r="T83" s="15">
        <f t="shared" si="7"/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5">
        <f t="shared" si="6"/>
        <v>41975.124340277776</v>
      </c>
      <c r="T84" s="15">
        <f t="shared" si="7"/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5">
        <f t="shared" si="6"/>
        <v>42065.190694444449</v>
      </c>
      <c r="T85" s="15">
        <f t="shared" si="7"/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5">
        <f t="shared" si="6"/>
        <v>41848.84002314815</v>
      </c>
      <c r="T86" s="15">
        <f t="shared" si="7"/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5">
        <f t="shared" si="6"/>
        <v>42103.884930555556</v>
      </c>
      <c r="T87" s="15">
        <f t="shared" si="7"/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5">
        <f t="shared" si="6"/>
        <v>42059.970729166671</v>
      </c>
      <c r="T88" s="15">
        <f t="shared" si="7"/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5">
        <f t="shared" si="6"/>
        <v>42041.743090277778</v>
      </c>
      <c r="T89" s="15">
        <f t="shared" si="7"/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5">
        <f t="shared" si="6"/>
        <v>41829.73715277778</v>
      </c>
      <c r="T90" s="15">
        <f t="shared" si="7"/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5">
        <f t="shared" si="6"/>
        <v>41789.893599537041</v>
      </c>
      <c r="T91" s="15">
        <f t="shared" si="7"/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5">
        <f t="shared" si="6"/>
        <v>41833.660995370366</v>
      </c>
      <c r="T92" s="15">
        <f t="shared" si="7"/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5">
        <f t="shared" si="6"/>
        <v>41914.590011574073</v>
      </c>
      <c r="T93" s="15">
        <f t="shared" si="7"/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5">
        <f t="shared" si="6"/>
        <v>42611.261064814811</v>
      </c>
      <c r="T94" s="15">
        <f t="shared" si="7"/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5">
        <f t="shared" si="6"/>
        <v>42253.633159722223</v>
      </c>
      <c r="T95" s="15">
        <f t="shared" si="7"/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5">
        <f t="shared" si="6"/>
        <v>42295.891828703709</v>
      </c>
      <c r="T96" s="15">
        <f t="shared" si="7"/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5">
        <f t="shared" si="6"/>
        <v>42402.947002314817</v>
      </c>
      <c r="T97" s="15">
        <f t="shared" si="7"/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5">
        <f t="shared" si="6"/>
        <v>42509.814108796301</v>
      </c>
      <c r="T98" s="15">
        <f t="shared" si="7"/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5">
        <f t="shared" si="6"/>
        <v>41977.004976851851</v>
      </c>
      <c r="T99" s="15">
        <f t="shared" si="7"/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5">
        <f t="shared" si="6"/>
        <v>42171.758611111116</v>
      </c>
      <c r="T100" s="15">
        <f t="shared" si="7"/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5">
        <f t="shared" si="6"/>
        <v>42056.1324537037</v>
      </c>
      <c r="T101" s="15">
        <f t="shared" si="7"/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5">
        <f t="shared" si="6"/>
        <v>41867.652280092596</v>
      </c>
      <c r="T102" s="15">
        <f t="shared" si="7"/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5">
        <f t="shared" si="6"/>
        <v>41779.657870370371</v>
      </c>
      <c r="T103" s="15">
        <f t="shared" si="7"/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5">
        <f t="shared" si="6"/>
        <v>42679.958472222221</v>
      </c>
      <c r="T104" s="15">
        <f t="shared" si="7"/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5">
        <f t="shared" si="6"/>
        <v>42032.250208333338</v>
      </c>
      <c r="T105" s="15">
        <f t="shared" si="7"/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5">
        <f t="shared" si="6"/>
        <v>41793.191875000004</v>
      </c>
      <c r="T106" s="15">
        <f t="shared" si="7"/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5">
        <f t="shared" si="6"/>
        <v>41843.775011574071</v>
      </c>
      <c r="T107" s="15">
        <f t="shared" si="7"/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5">
        <f t="shared" si="6"/>
        <v>42136.092488425929</v>
      </c>
      <c r="T108" s="15">
        <f t="shared" si="7"/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5">
        <f t="shared" si="6"/>
        <v>42317.826377314821</v>
      </c>
      <c r="T109" s="15">
        <f t="shared" si="7"/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5">
        <f t="shared" si="6"/>
        <v>42186.01116898148</v>
      </c>
      <c r="T110" s="15">
        <f t="shared" si="7"/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5">
        <f t="shared" si="6"/>
        <v>42095.229166666672</v>
      </c>
      <c r="T111" s="15">
        <f t="shared" si="7"/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5">
        <f t="shared" si="6"/>
        <v>41906.819513888891</v>
      </c>
      <c r="T112" s="15">
        <f t="shared" si="7"/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5">
        <f t="shared" si="6"/>
        <v>41834.135370370372</v>
      </c>
      <c r="T113" s="15">
        <f t="shared" si="7"/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5">
        <f t="shared" si="6"/>
        <v>41863.359282407408</v>
      </c>
      <c r="T114" s="15">
        <f t="shared" si="7"/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5">
        <f t="shared" si="6"/>
        <v>42224.756909722222</v>
      </c>
      <c r="T115" s="15">
        <f t="shared" si="7"/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5">
        <f t="shared" si="6"/>
        <v>41939.8122337963</v>
      </c>
      <c r="T116" s="15">
        <f t="shared" si="7"/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5">
        <f t="shared" si="6"/>
        <v>42059.270023148143</v>
      </c>
      <c r="T117" s="15">
        <f t="shared" si="7"/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5">
        <f t="shared" si="6"/>
        <v>42308.211215277777</v>
      </c>
      <c r="T118" s="15">
        <f t="shared" si="7"/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5">
        <f t="shared" si="6"/>
        <v>42020.768634259264</v>
      </c>
      <c r="T119" s="15">
        <f t="shared" si="7"/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5">
        <f t="shared" si="6"/>
        <v>41786.959745370368</v>
      </c>
      <c r="T120" s="15">
        <f t="shared" si="7"/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5">
        <f t="shared" si="6"/>
        <v>41820.870821759258</v>
      </c>
      <c r="T121" s="15">
        <f t="shared" si="7"/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5">
        <f t="shared" si="6"/>
        <v>42265.683182870373</v>
      </c>
      <c r="T122" s="15">
        <f t="shared" si="7"/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5">
        <f t="shared" si="6"/>
        <v>42601.827141203699</v>
      </c>
      <c r="T123" s="15">
        <f t="shared" si="7"/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5">
        <f t="shared" si="6"/>
        <v>42228.151701388888</v>
      </c>
      <c r="T124" s="15">
        <f t="shared" si="7"/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5">
        <f t="shared" si="6"/>
        <v>42415.168564814812</v>
      </c>
      <c r="T125" s="15">
        <f t="shared" si="7"/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5">
        <f t="shared" si="6"/>
        <v>42538.968310185184</v>
      </c>
      <c r="T126" s="15">
        <f t="shared" si="7"/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5">
        <f t="shared" si="6"/>
        <v>42233.671747685185</v>
      </c>
      <c r="T127" s="15">
        <f t="shared" si="7"/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5">
        <f t="shared" si="6"/>
        <v>42675.262962962966</v>
      </c>
      <c r="T128" s="15">
        <f t="shared" si="7"/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5">
        <f t="shared" si="6"/>
        <v>42534.631481481483</v>
      </c>
      <c r="T129" s="15">
        <f t="shared" si="7"/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8315</v>
      </c>
      <c r="R130" t="s">
        <v>8316</v>
      </c>
      <c r="S130" s="15">
        <f t="shared" ref="S130:S193" si="10">(((J130/60)/60)/24)+DATE(1970,1,1)</f>
        <v>42151.905717592599</v>
      </c>
      <c r="T130" s="15">
        <f t="shared" ref="T130:T193" si="11">(((I130/60)/60)/24)+DATE(1970,1,1)</f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5">
        <f t="shared" si="10"/>
        <v>41961.492488425924</v>
      </c>
      <c r="T131" s="15">
        <f t="shared" si="11"/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5">
        <f t="shared" si="10"/>
        <v>41940.587233796294</v>
      </c>
      <c r="T132" s="15">
        <f t="shared" si="11"/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5">
        <f t="shared" si="10"/>
        <v>42111.904097222221</v>
      </c>
      <c r="T133" s="15">
        <f t="shared" si="11"/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5">
        <f t="shared" si="10"/>
        <v>42279.778564814813</v>
      </c>
      <c r="T134" s="15">
        <f t="shared" si="11"/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5">
        <f t="shared" si="10"/>
        <v>42213.662905092591</v>
      </c>
      <c r="T135" s="15">
        <f t="shared" si="11"/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5">
        <f t="shared" si="10"/>
        <v>42109.801712962959</v>
      </c>
      <c r="T136" s="15">
        <f t="shared" si="11"/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5">
        <f t="shared" si="10"/>
        <v>42031.833587962959</v>
      </c>
      <c r="T137" s="15">
        <f t="shared" si="11"/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5">
        <f t="shared" si="10"/>
        <v>42615.142870370371</v>
      </c>
      <c r="T138" s="15">
        <f t="shared" si="11"/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5">
        <f t="shared" si="10"/>
        <v>42439.702314814815</v>
      </c>
      <c r="T139" s="15">
        <f t="shared" si="11"/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5">
        <f t="shared" si="10"/>
        <v>42243.790393518517</v>
      </c>
      <c r="T140" s="15">
        <f t="shared" si="11"/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5">
        <f t="shared" si="10"/>
        <v>42550.048449074078</v>
      </c>
      <c r="T141" s="15">
        <f t="shared" si="11"/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5">
        <f t="shared" si="10"/>
        <v>42306.848854166667</v>
      </c>
      <c r="T142" s="15">
        <f t="shared" si="11"/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5">
        <f t="shared" si="10"/>
        <v>42457.932025462964</v>
      </c>
      <c r="T143" s="15">
        <f t="shared" si="11"/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5">
        <f t="shared" si="10"/>
        <v>42513.976319444439</v>
      </c>
      <c r="T144" s="15">
        <f t="shared" si="11"/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5">
        <f t="shared" si="10"/>
        <v>41816.950370370374</v>
      </c>
      <c r="T145" s="15">
        <f t="shared" si="11"/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5">
        <f t="shared" si="10"/>
        <v>41880.788842592592</v>
      </c>
      <c r="T146" s="15">
        <f t="shared" si="11"/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5">
        <f t="shared" si="10"/>
        <v>42342.845555555556</v>
      </c>
      <c r="T147" s="15">
        <f t="shared" si="11"/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5">
        <f t="shared" si="10"/>
        <v>42053.722060185188</v>
      </c>
      <c r="T148" s="15">
        <f t="shared" si="11"/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5">
        <f t="shared" si="10"/>
        <v>42414.235879629632</v>
      </c>
      <c r="T149" s="15">
        <f t="shared" si="11"/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5">
        <f t="shared" si="10"/>
        <v>41801.711550925924</v>
      </c>
      <c r="T150" s="15">
        <f t="shared" si="11"/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5">
        <f t="shared" si="10"/>
        <v>42770.290590277778</v>
      </c>
      <c r="T151" s="15">
        <f t="shared" si="11"/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5">
        <f t="shared" si="10"/>
        <v>42452.815659722226</v>
      </c>
      <c r="T152" s="15">
        <f t="shared" si="11"/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5">
        <f t="shared" si="10"/>
        <v>42601.854699074072</v>
      </c>
      <c r="T153" s="15">
        <f t="shared" si="11"/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5">
        <f t="shared" si="10"/>
        <v>42447.863553240735</v>
      </c>
      <c r="T154" s="15">
        <f t="shared" si="11"/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5">
        <f t="shared" si="10"/>
        <v>41811.536180555559</v>
      </c>
      <c r="T155" s="15">
        <f t="shared" si="11"/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5">
        <f t="shared" si="10"/>
        <v>41981.067523148144</v>
      </c>
      <c r="T156" s="15">
        <f t="shared" si="11"/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5">
        <f t="shared" si="10"/>
        <v>42469.68414351852</v>
      </c>
      <c r="T157" s="15">
        <f t="shared" si="11"/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5">
        <f t="shared" si="10"/>
        <v>42534.866875</v>
      </c>
      <c r="T158" s="15">
        <f t="shared" si="11"/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5">
        <f t="shared" si="10"/>
        <v>41830.858344907407</v>
      </c>
      <c r="T159" s="15">
        <f t="shared" si="11"/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5">
        <f t="shared" si="10"/>
        <v>42543.788564814815</v>
      </c>
      <c r="T160" s="15">
        <f t="shared" si="11"/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5">
        <f t="shared" si="10"/>
        <v>41975.642974537041</v>
      </c>
      <c r="T161" s="15">
        <f t="shared" si="11"/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5">
        <f t="shared" si="10"/>
        <v>41795.598923611113</v>
      </c>
      <c r="T162" s="15">
        <f t="shared" si="11"/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5">
        <f t="shared" si="10"/>
        <v>42508.179965277777</v>
      </c>
      <c r="T163" s="15">
        <f t="shared" si="11"/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5">
        <f t="shared" si="10"/>
        <v>41747.86986111111</v>
      </c>
      <c r="T164" s="15">
        <f t="shared" si="11"/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5">
        <f t="shared" si="10"/>
        <v>42399.707407407404</v>
      </c>
      <c r="T165" s="15">
        <f t="shared" si="11"/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5">
        <f t="shared" si="10"/>
        <v>42230.08116898148</v>
      </c>
      <c r="T166" s="15">
        <f t="shared" si="11"/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5">
        <f t="shared" si="10"/>
        <v>42286.749780092592</v>
      </c>
      <c r="T167" s="15">
        <f t="shared" si="11"/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5">
        <f t="shared" si="10"/>
        <v>42125.644467592589</v>
      </c>
      <c r="T168" s="15">
        <f t="shared" si="11"/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5">
        <f t="shared" si="10"/>
        <v>42289.94049768518</v>
      </c>
      <c r="T169" s="15">
        <f t="shared" si="11"/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5">
        <f t="shared" si="10"/>
        <v>42107.864722222221</v>
      </c>
      <c r="T170" s="15">
        <f t="shared" si="11"/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5">
        <f t="shared" si="10"/>
        <v>41809.389930555553</v>
      </c>
      <c r="T171" s="15">
        <f t="shared" si="11"/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5">
        <f t="shared" si="10"/>
        <v>41950.26694444444</v>
      </c>
      <c r="T172" s="15">
        <f t="shared" si="11"/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5">
        <f t="shared" si="10"/>
        <v>42061.963263888887</v>
      </c>
      <c r="T173" s="15">
        <f t="shared" si="11"/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5">
        <f t="shared" si="10"/>
        <v>41842.828680555554</v>
      </c>
      <c r="T174" s="15">
        <f t="shared" si="11"/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5">
        <f t="shared" si="10"/>
        <v>42437.64534722222</v>
      </c>
      <c r="T175" s="15">
        <f t="shared" si="11"/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5">
        <f t="shared" si="10"/>
        <v>41879.043530092589</v>
      </c>
      <c r="T176" s="15">
        <f t="shared" si="11"/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5">
        <f t="shared" si="10"/>
        <v>42020.587349537032</v>
      </c>
      <c r="T177" s="15">
        <f t="shared" si="11"/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5">
        <f t="shared" si="10"/>
        <v>41890.16269675926</v>
      </c>
      <c r="T178" s="15">
        <f t="shared" si="11"/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5">
        <f t="shared" si="10"/>
        <v>41872.807696759257</v>
      </c>
      <c r="T179" s="15">
        <f t="shared" si="11"/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5">
        <f t="shared" si="10"/>
        <v>42391.772997685184</v>
      </c>
      <c r="T180" s="15">
        <f t="shared" si="11"/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5">
        <f t="shared" si="10"/>
        <v>41848.772928240738</v>
      </c>
      <c r="T181" s="15">
        <f t="shared" si="11"/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5">
        <f t="shared" si="10"/>
        <v>41921.770439814813</v>
      </c>
      <c r="T182" s="15">
        <f t="shared" si="11"/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5">
        <f t="shared" si="10"/>
        <v>42021.301192129627</v>
      </c>
      <c r="T183" s="15">
        <f t="shared" si="11"/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5">
        <f t="shared" si="10"/>
        <v>42419.246168981481</v>
      </c>
      <c r="T184" s="15">
        <f t="shared" si="11"/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5">
        <f t="shared" si="10"/>
        <v>42174.780821759254</v>
      </c>
      <c r="T185" s="15">
        <f t="shared" si="11"/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5">
        <f t="shared" si="10"/>
        <v>41856.672152777777</v>
      </c>
      <c r="T186" s="15">
        <f t="shared" si="11"/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5">
        <f t="shared" si="10"/>
        <v>42417.675879629634</v>
      </c>
      <c r="T187" s="15">
        <f t="shared" si="11"/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5">
        <f t="shared" si="10"/>
        <v>42057.190960648149</v>
      </c>
      <c r="T188" s="15">
        <f t="shared" si="11"/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5">
        <f t="shared" si="10"/>
        <v>41878.911550925928</v>
      </c>
      <c r="T189" s="15">
        <f t="shared" si="11"/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5">
        <f t="shared" si="10"/>
        <v>41990.584108796291</v>
      </c>
      <c r="T190" s="15">
        <f t="shared" si="11"/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5">
        <f t="shared" si="10"/>
        <v>42408.999571759254</v>
      </c>
      <c r="T191" s="15">
        <f t="shared" si="11"/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5">
        <f t="shared" si="10"/>
        <v>42217.670104166667</v>
      </c>
      <c r="T192" s="15">
        <f t="shared" si="11"/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5">
        <f t="shared" si="10"/>
        <v>42282.655543981484</v>
      </c>
      <c r="T193" s="15">
        <f t="shared" si="11"/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8315</v>
      </c>
      <c r="R194" t="s">
        <v>8316</v>
      </c>
      <c r="S194" s="15">
        <f t="shared" ref="S194:S251" si="14">(((J194/60)/60)/24)+DATE(1970,1,1)</f>
        <v>42768.97084490741</v>
      </c>
      <c r="T194" s="15">
        <f t="shared" ref="T194:T251" si="15">(((I194/60)/60)/24)+DATE(1970,1,1)</f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5">
        <f t="shared" si="14"/>
        <v>41765.938657407409</v>
      </c>
      <c r="T195" s="15">
        <f t="shared" si="15"/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5">
        <f t="shared" si="14"/>
        <v>42322.025115740747</v>
      </c>
      <c r="T196" s="15">
        <f t="shared" si="15"/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5">
        <f t="shared" si="14"/>
        <v>42374.655081018514</v>
      </c>
      <c r="T197" s="15">
        <f t="shared" si="15"/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5">
        <f t="shared" si="14"/>
        <v>41941.585231481484</v>
      </c>
      <c r="T198" s="15">
        <f t="shared" si="15"/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5">
        <f t="shared" si="14"/>
        <v>42293.809212962966</v>
      </c>
      <c r="T199" s="15">
        <f t="shared" si="15"/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5">
        <f t="shared" si="14"/>
        <v>42067.947337962964</v>
      </c>
      <c r="T200" s="15">
        <f t="shared" si="15"/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5">
        <f t="shared" si="14"/>
        <v>41903.882951388885</v>
      </c>
      <c r="T201" s="15">
        <f t="shared" si="15"/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5">
        <f t="shared" si="14"/>
        <v>41804.937083333331</v>
      </c>
      <c r="T202" s="15">
        <f t="shared" si="15"/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5">
        <f t="shared" si="14"/>
        <v>42497.070775462969</v>
      </c>
      <c r="T203" s="15">
        <f t="shared" si="15"/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5">
        <f t="shared" si="14"/>
        <v>41869.798726851855</v>
      </c>
      <c r="T204" s="15">
        <f t="shared" si="15"/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5">
        <f t="shared" si="14"/>
        <v>42305.670914351853</v>
      </c>
      <c r="T205" s="15">
        <f t="shared" si="15"/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5">
        <f t="shared" si="14"/>
        <v>42144.231527777782</v>
      </c>
      <c r="T206" s="15">
        <f t="shared" si="15"/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5">
        <f t="shared" si="14"/>
        <v>41995.084074074075</v>
      </c>
      <c r="T207" s="15">
        <f t="shared" si="15"/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5">
        <f t="shared" si="14"/>
        <v>42074.219699074078</v>
      </c>
      <c r="T208" s="15">
        <f t="shared" si="15"/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5">
        <f t="shared" si="14"/>
        <v>41904.650578703702</v>
      </c>
      <c r="T209" s="15">
        <f t="shared" si="15"/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5">
        <f t="shared" si="14"/>
        <v>41991.022488425922</v>
      </c>
      <c r="T210" s="15">
        <f t="shared" si="15"/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5">
        <f t="shared" si="14"/>
        <v>42169.958506944444</v>
      </c>
      <c r="T211" s="15">
        <f t="shared" si="15"/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5">
        <f t="shared" si="14"/>
        <v>41905.636469907404</v>
      </c>
      <c r="T212" s="15">
        <f t="shared" si="15"/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5">
        <f t="shared" si="14"/>
        <v>41761.810150462967</v>
      </c>
      <c r="T213" s="15">
        <f t="shared" si="15"/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5">
        <f t="shared" si="14"/>
        <v>41865.878657407404</v>
      </c>
      <c r="T214" s="15">
        <f t="shared" si="15"/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5">
        <f t="shared" si="14"/>
        <v>42613.841261574074</v>
      </c>
      <c r="T215" s="15">
        <f t="shared" si="15"/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5">
        <f t="shared" si="14"/>
        <v>42534.933321759265</v>
      </c>
      <c r="T216" s="15">
        <f t="shared" si="15"/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5">
        <f t="shared" si="14"/>
        <v>42446.060694444444</v>
      </c>
      <c r="T217" s="15">
        <f t="shared" si="15"/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5">
        <f t="shared" si="14"/>
        <v>42421.141469907408</v>
      </c>
      <c r="T218" s="15">
        <f t="shared" si="15"/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5">
        <f t="shared" si="14"/>
        <v>42523.739212962959</v>
      </c>
      <c r="T219" s="15">
        <f t="shared" si="15"/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5">
        <f t="shared" si="14"/>
        <v>41833.951516203706</v>
      </c>
      <c r="T220" s="15">
        <f t="shared" si="15"/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5">
        <f t="shared" si="14"/>
        <v>42479.039212962962</v>
      </c>
      <c r="T221" s="15">
        <f t="shared" si="15"/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5">
        <f t="shared" si="14"/>
        <v>42235.117476851854</v>
      </c>
      <c r="T222" s="15">
        <f t="shared" si="15"/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5">
        <f t="shared" si="14"/>
        <v>42718.963599537034</v>
      </c>
      <c r="T223" s="15">
        <f t="shared" si="15"/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5">
        <f t="shared" si="14"/>
        <v>42031.666898148149</v>
      </c>
      <c r="T224" s="15">
        <f t="shared" si="15"/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5">
        <f t="shared" si="14"/>
        <v>42078.34520833334</v>
      </c>
      <c r="T225" s="15">
        <f t="shared" si="15"/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5">
        <f t="shared" si="14"/>
        <v>41905.795706018522</v>
      </c>
      <c r="T226" s="15">
        <f t="shared" si="15"/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5">
        <f t="shared" si="14"/>
        <v>42695.7105787037</v>
      </c>
      <c r="T227" s="15">
        <f t="shared" si="15"/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5">
        <f t="shared" si="14"/>
        <v>42510.938900462963</v>
      </c>
      <c r="T228" s="15">
        <f t="shared" si="15"/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5">
        <f t="shared" si="14"/>
        <v>42511.698101851856</v>
      </c>
      <c r="T229" s="15">
        <f t="shared" si="15"/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5">
        <f t="shared" si="14"/>
        <v>42041.581307870365</v>
      </c>
      <c r="T230" s="15">
        <f t="shared" si="15"/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5">
        <f t="shared" si="14"/>
        <v>42307.189270833333</v>
      </c>
      <c r="T231" s="15">
        <f t="shared" si="15"/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5">
        <f t="shared" si="14"/>
        <v>42353.761759259258</v>
      </c>
      <c r="T232" s="15">
        <f t="shared" si="15"/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5">
        <f t="shared" si="14"/>
        <v>42058.603877314818</v>
      </c>
      <c r="T233" s="15">
        <f t="shared" si="15"/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5">
        <f t="shared" si="14"/>
        <v>42304.940960648149</v>
      </c>
      <c r="T234" s="15">
        <f t="shared" si="15"/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5">
        <f t="shared" si="14"/>
        <v>42538.742893518516</v>
      </c>
      <c r="T235" s="15">
        <f t="shared" si="15"/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5">
        <f t="shared" si="14"/>
        <v>42122.732499999998</v>
      </c>
      <c r="T236" s="15">
        <f t="shared" si="15"/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5">
        <f t="shared" si="14"/>
        <v>42209.67288194444</v>
      </c>
      <c r="T237" s="15">
        <f t="shared" si="15"/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5">
        <f t="shared" si="14"/>
        <v>41990.506377314814</v>
      </c>
      <c r="T238" s="15">
        <f t="shared" si="15"/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5">
        <f t="shared" si="14"/>
        <v>42039.194988425923</v>
      </c>
      <c r="T239" s="15">
        <f t="shared" si="15"/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5">
        <f t="shared" si="14"/>
        <v>41890.086805555555</v>
      </c>
      <c r="T240" s="15">
        <f t="shared" si="15"/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5">
        <f t="shared" si="14"/>
        <v>42495.722187499996</v>
      </c>
      <c r="T241" s="15">
        <f t="shared" si="15"/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5">
        <f t="shared" si="14"/>
        <v>42570.850381944445</v>
      </c>
      <c r="T242" s="15">
        <f t="shared" si="15"/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5">
        <f t="shared" si="14"/>
        <v>41927.124884259261</v>
      </c>
      <c r="T243" s="15">
        <f t="shared" si="15"/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5">
        <f t="shared" si="14"/>
        <v>42730.903726851851</v>
      </c>
      <c r="T244" s="15">
        <f t="shared" si="15"/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5">
        <f t="shared" si="14"/>
        <v>42475.848067129627</v>
      </c>
      <c r="T245" s="15">
        <f t="shared" si="15"/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5">
        <f t="shared" si="14"/>
        <v>42188.83293981482</v>
      </c>
      <c r="T246" s="15">
        <f t="shared" si="15"/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5">
        <f t="shared" si="14"/>
        <v>42053.049375000002</v>
      </c>
      <c r="T247" s="15">
        <f t="shared" si="15"/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5">
        <f t="shared" si="14"/>
        <v>41883.916678240741</v>
      </c>
      <c r="T248" s="15">
        <f t="shared" si="15"/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5">
        <f t="shared" si="14"/>
        <v>42767.031678240746</v>
      </c>
      <c r="T249" s="15">
        <f t="shared" si="15"/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5">
        <f t="shared" si="14"/>
        <v>42029.135879629626</v>
      </c>
      <c r="T250" s="15">
        <f t="shared" si="15"/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5">
        <f t="shared" si="14"/>
        <v>42358.573182870372</v>
      </c>
      <c r="T251" s="15">
        <f t="shared" si="15"/>
        <v>42377.273611111115</v>
      </c>
    </row>
  </sheetData>
  <conditionalFormatting sqref="F1:F251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live">
      <formula>NOT(ISERROR(SEARCH("live",F1)))</formula>
    </cfRule>
    <cfRule type="containsText" dxfId="4" priority="6" operator="containsText" text="successful">
      <formula>NOT(ISERROR(SEARCH("successful",F1)))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80D5C-5B6A-9E47-9422-801CBFDADC08}">
  <dimension ref="A1:T413"/>
  <sheetViews>
    <sheetView workbookViewId="0">
      <selection activeCell="D8" sqref="D8"/>
    </sheetView>
  </sheetViews>
  <sheetFormatPr baseColWidth="10" defaultRowHeight="15" x14ac:dyDescent="0.2"/>
  <cols>
    <col min="2" max="2" width="23.1640625" customWidth="1"/>
    <col min="3" max="3" width="46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4" t="s">
        <v>8366</v>
      </c>
    </row>
    <row r="2" spans="1:20" ht="49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9" customHeight="1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9" customHeight="1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9" customHeight="1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9" customHeight="1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51" customHeight="1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9" customHeight="1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9" customHeight="1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9" customHeight="1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9" customHeight="1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9" customHeight="1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9" customHeight="1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9" customHeight="1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9" customHeight="1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9" customHeight="1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9" customHeight="1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9" customHeight="1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9" customHeight="1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9" customHeight="1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9" customHeight="1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9" customHeight="1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9" customHeight="1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9" customHeight="1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49" customHeight="1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9" customHeight="1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9" customHeight="1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9" customHeight="1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9" customHeight="1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9" customHeight="1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9" customHeight="1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9" customHeight="1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9" customHeight="1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9" customHeight="1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9" customHeight="1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49" customHeight="1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9" customHeight="1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9" customHeight="1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9" customHeight="1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9" customHeight="1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9" customHeight="1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9" customHeight="1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9" customHeight="1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9" customHeight="1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9" customHeight="1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9" customHeight="1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9" customHeight="1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49" customHeight="1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9" customHeight="1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9" customHeight="1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9" customHeight="1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9" customHeight="1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9" customHeight="1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49" customHeight="1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9" customHeight="1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9" customHeight="1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9" customHeight="1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9" customHeight="1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9" customHeight="1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9" customHeight="1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9" customHeight="1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9" customHeight="1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9" customHeight="1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9" customHeight="1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9" customHeight="1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49" customHeight="1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9" customHeight="1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9" customHeight="1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9" customHeight="1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9" customHeight="1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9" customHeight="1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9" customHeight="1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9" customHeight="1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9" customHeight="1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9" customHeight="1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9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9" customHeight="1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49" customHeight="1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49" customHeight="1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9" customHeight="1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9" customHeight="1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9" customHeight="1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9" customHeight="1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9" customHeight="1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9" customHeight="1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9" customHeight="1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49" customHeight="1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9" customHeight="1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9" customHeight="1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9" customHeight="1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9" customHeight="1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9" customHeight="1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9" customHeight="1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9" customHeight="1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9" customHeight="1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9" customHeight="1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9" customHeight="1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9" customHeight="1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9" customHeight="1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9" customHeight="1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9" customHeight="1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9" customHeight="1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9" customHeight="1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9" customHeight="1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9" customHeight="1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9" customHeight="1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49" customHeight="1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9" customHeight="1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9" customHeight="1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9" customHeight="1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9" customHeight="1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9" customHeight="1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9" customHeight="1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9" customHeight="1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49" customHeight="1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9" customHeight="1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9" customHeight="1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9" customHeight="1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9" customHeight="1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9" customHeight="1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9" customHeight="1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9" customHeight="1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9" customHeight="1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9" customHeight="1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9" customHeight="1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9" customHeight="1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9" customHeight="1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9" customHeight="1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9" customHeight="1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9" customHeight="1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9" customHeight="1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9" customHeight="1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9" customHeight="1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9" customHeight="1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9" customHeight="1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9" customHeight="1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9" customHeight="1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9" customHeight="1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9" customHeight="1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9" customHeight="1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9" customHeight="1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9" customHeight="1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9" customHeight="1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9" customHeight="1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9" customHeight="1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9" customHeight="1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9" customHeight="1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9" customHeight="1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9" customHeight="1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9" customHeight="1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9" customHeight="1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9" customHeight="1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9" customHeight="1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9" customHeight="1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9" customHeight="1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9" customHeight="1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9" customHeight="1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9" customHeight="1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9" customHeight="1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9" customHeight="1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9" customHeight="1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9" customHeight="1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9" customHeight="1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9" customHeight="1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9" customHeight="1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9" customHeight="1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9" customHeight="1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9" customHeight="1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9" customHeight="1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9" customHeight="1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9" customHeight="1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9" customHeight="1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9" customHeight="1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9" customHeight="1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9" customHeight="1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9" customHeight="1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9" customHeight="1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9" customHeight="1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9" customHeight="1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9" customHeight="1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9" customHeight="1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9" customHeight="1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9" customHeight="1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9" customHeight="1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9" customHeight="1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9" customHeight="1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9" customHeight="1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9" customHeight="1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9" customHeight="1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9" customHeight="1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9" customHeight="1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9" customHeight="1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9" customHeight="1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9" customHeight="1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9" customHeight="1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9" customHeight="1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9" customHeight="1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9" customHeight="1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9" customHeight="1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9" customHeight="1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9" customHeight="1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9" customHeight="1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9" customHeight="1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9" customHeight="1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9" customHeight="1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9" customHeight="1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9" customHeight="1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9" customHeight="1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9" customHeight="1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9" customHeight="1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9" customHeight="1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9" customHeight="1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9" customHeight="1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9" customHeight="1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9" customHeight="1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9" customHeight="1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9" customHeight="1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9" customHeight="1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9" customHeight="1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9" customHeight="1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9" customHeight="1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9" customHeight="1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9" customHeight="1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9" customHeight="1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9" customHeight="1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9" customHeight="1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9" customHeight="1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9" customHeight="1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9" customHeight="1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9" customHeight="1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9" customHeight="1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9" customHeight="1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9" customHeight="1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9" customHeight="1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9" customHeight="1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9" customHeight="1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9" customHeight="1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9" customHeight="1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9" customHeight="1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9" customHeight="1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9" customHeight="1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9" customHeight="1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9" customHeight="1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9" customHeight="1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9" customHeight="1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9" customHeight="1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9" customHeight="1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9" customHeight="1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9" customHeight="1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9" customHeight="1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9" customHeight="1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9" customHeight="1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9" customHeight="1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9" customHeight="1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9" customHeight="1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9" customHeight="1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9" customHeight="1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9" customHeight="1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9" customHeight="1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9" customHeight="1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9" customHeight="1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9" customHeight="1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9" customHeight="1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9" customHeight="1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9" customHeight="1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9" customHeight="1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9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9" customHeight="1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9" customHeight="1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9" customHeight="1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9" customHeight="1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9" customHeight="1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9" customHeight="1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9" customHeight="1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9" customHeight="1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9" customHeight="1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9" customHeight="1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9" customHeight="1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9" customHeight="1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9" customHeight="1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9" customHeight="1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9" customHeight="1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9" customHeight="1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9" customHeight="1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49" customHeight="1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9" customHeight="1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9" customHeight="1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9" customHeight="1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9" customHeight="1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9" customHeight="1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9" customHeight="1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9" customHeight="1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9" customHeight="1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9" customHeight="1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9" customHeight="1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9" customHeight="1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9" customHeight="1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9" customHeight="1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9" customHeight="1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9" customHeight="1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49" customHeight="1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9" customHeight="1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9" customHeight="1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9" customHeight="1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9" customHeight="1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9" customHeight="1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9" customHeight="1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9" customHeight="1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9" customHeight="1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9" customHeight="1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9" customHeight="1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9" customHeight="1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9" customHeight="1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9" customHeight="1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9" customHeight="1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49" customHeight="1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9" customHeight="1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9" customHeight="1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9" customHeight="1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9" customHeight="1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9" customHeight="1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9" customHeight="1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9" customHeight="1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9" customHeight="1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9" customHeight="1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9" customHeight="1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9" customHeight="1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9" customHeight="1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49" customHeight="1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9" customHeight="1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9" customHeight="1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9" customHeight="1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9" customHeight="1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9" customHeight="1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9" customHeight="1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9" customHeight="1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9" customHeight="1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9" customHeight="1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49" customHeight="1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9" customHeight="1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9" customHeight="1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9" customHeight="1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9" customHeight="1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9" customHeight="1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9" customHeight="1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9" customHeight="1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9" customHeight="1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49" customHeight="1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9" customHeight="1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49" customHeight="1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9" customHeight="1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9" customHeight="1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9" customHeight="1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9" customHeight="1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9" customHeight="1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9" customHeight="1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9" customHeight="1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9" customHeight="1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49" customHeight="1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9" customHeight="1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9" customHeight="1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9" customHeight="1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9" customHeight="1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9" customHeight="1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9" customHeight="1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9" customHeight="1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9" customHeight="1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9" customHeight="1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9" customHeight="1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9" customHeight="1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9" customHeight="1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9" customHeight="1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9" customHeight="1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9" customHeight="1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9" customHeight="1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9" customHeight="1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9" customHeight="1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9" customHeight="1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9" customHeight="1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9" customHeight="1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9" customHeight="1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9" customHeight="1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9" customHeight="1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9" customHeight="1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9" customHeight="1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9" customHeight="1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9" customHeight="1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9" customHeight="1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9" customHeight="1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9" customHeight="1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9" customHeight="1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9" customHeight="1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9" customHeight="1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9" customHeight="1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9" customHeight="1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9" customHeight="1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9" customHeight="1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9" customHeight="1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9" customHeight="1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9" customHeight="1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9" customHeight="1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9" customHeight="1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9" customHeight="1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9" customHeight="1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9" customHeight="1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9" customHeight="1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9" customHeight="1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9" customHeight="1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9" customHeight="1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9" customHeight="1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9" customHeight="1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9" customHeight="1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9" customHeight="1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CABFA-C6AA-E642-9292-45F0951D3D38}">
  <dimension ref="A1:K25"/>
  <sheetViews>
    <sheetView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9.83203125" bestFit="1" customWidth="1"/>
    <col min="3" max="3" width="10.1640625" bestFit="1" customWidth="1"/>
  </cols>
  <sheetData>
    <row r="1" spans="1:11" x14ac:dyDescent="0.2">
      <c r="B1" t="s">
        <v>8380</v>
      </c>
      <c r="C1" t="s">
        <v>8381</v>
      </c>
    </row>
    <row r="2" spans="1:11" x14ac:dyDescent="0.2">
      <c r="A2" t="s">
        <v>8382</v>
      </c>
      <c r="B2" s="18">
        <f>AVERAGE('Successful US Kickstarters'!$D:$D)</f>
        <v>5048.8786407766993</v>
      </c>
      <c r="C2" s="18">
        <f>AVERAGE('Failed US Kickstarters'!$D:$D)</f>
        <v>10554.212</v>
      </c>
      <c r="F2" s="17"/>
      <c r="G2" s="17"/>
      <c r="J2" s="17"/>
      <c r="K2" s="17"/>
    </row>
    <row r="3" spans="1:11" x14ac:dyDescent="0.2">
      <c r="A3" t="s">
        <v>8383</v>
      </c>
      <c r="B3" s="18">
        <f>MEDIAN('Successful US Kickstarters'!$D:$D)</f>
        <v>3000</v>
      </c>
      <c r="C3" s="18">
        <f>MEDIAN('Failed US Kickstarters'!$D:$D)</f>
        <v>5000</v>
      </c>
      <c r="F3" s="17"/>
      <c r="G3" s="17"/>
      <c r="J3" s="17"/>
      <c r="K3" s="17"/>
    </row>
    <row r="4" spans="1:11" x14ac:dyDescent="0.2">
      <c r="A4" t="s">
        <v>8386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  <c r="D4" s="18"/>
      <c r="F4" s="17"/>
      <c r="G4" s="17"/>
      <c r="J4" s="17"/>
      <c r="K4" s="17"/>
    </row>
    <row r="5" spans="1:11" x14ac:dyDescent="0.2">
      <c r="A5" t="s">
        <v>8387</v>
      </c>
      <c r="B5" s="18">
        <f>_xlfn.QUARTILE.EXC('Successful US Kickstarters'!D:D, 3)</f>
        <v>5000</v>
      </c>
      <c r="C5" s="18">
        <f>_xlfn.QUARTILE.EXC('Failed US Kickstarters'!D:D, 3)</f>
        <v>10000</v>
      </c>
      <c r="D5" s="18"/>
      <c r="F5" s="17"/>
      <c r="G5" s="17"/>
      <c r="J5" s="17"/>
      <c r="K5" s="17"/>
    </row>
    <row r="6" spans="1:11" x14ac:dyDescent="0.2">
      <c r="A6" t="s">
        <v>8388</v>
      </c>
      <c r="B6" s="18">
        <f>_xlfn.QUARTILE.EXC('Successful US Kickstarters'!D:D, 1)</f>
        <v>1500</v>
      </c>
      <c r="C6" s="18">
        <f>_xlfn.QUARTILE.EXC('Failed US Kickstarters'!D:D, 1)</f>
        <v>2000</v>
      </c>
      <c r="D6" s="18"/>
      <c r="F6" s="17"/>
      <c r="G6" s="17"/>
      <c r="J6" s="17"/>
      <c r="K6" s="17"/>
    </row>
    <row r="7" spans="1:11" x14ac:dyDescent="0.2">
      <c r="A7" t="s">
        <v>8389</v>
      </c>
      <c r="B7" s="18">
        <f>B5-B6</f>
        <v>3500</v>
      </c>
      <c r="C7" s="18">
        <f>C5-C6</f>
        <v>8000</v>
      </c>
      <c r="D7" s="18"/>
      <c r="F7" s="17"/>
      <c r="G7" s="17"/>
      <c r="J7" s="17"/>
      <c r="K7" s="17"/>
    </row>
    <row r="8" spans="1:11" x14ac:dyDescent="0.2">
      <c r="B8" s="18"/>
      <c r="C8" s="18"/>
      <c r="F8" s="17"/>
      <c r="G8" s="17"/>
      <c r="J8" s="17"/>
      <c r="K8" s="17"/>
    </row>
    <row r="9" spans="1:11" x14ac:dyDescent="0.2">
      <c r="B9" s="18"/>
      <c r="C9" s="18"/>
      <c r="F9" s="17"/>
      <c r="G9" s="17"/>
      <c r="J9" s="17"/>
      <c r="K9" s="17"/>
    </row>
    <row r="10" spans="1:11" x14ac:dyDescent="0.2">
      <c r="B10" s="18"/>
      <c r="C10" s="18"/>
      <c r="F10" s="17"/>
      <c r="G10" s="17"/>
      <c r="J10" s="17"/>
      <c r="K10" s="17"/>
    </row>
    <row r="11" spans="1:11" x14ac:dyDescent="0.2">
      <c r="A11" t="s">
        <v>8384</v>
      </c>
      <c r="B11" s="18">
        <f>AVERAGE('Successful US Kickstarters'!$E:$E)</f>
        <v>5601.5458009708727</v>
      </c>
      <c r="C11" s="18">
        <f>AVERAGE('Failed US Kickstarters'!$E:$E)</f>
        <v>558.65484000000004</v>
      </c>
      <c r="F11" s="17"/>
      <c r="G11" s="17"/>
      <c r="J11" s="17"/>
      <c r="K11" s="17"/>
    </row>
    <row r="12" spans="1:11" x14ac:dyDescent="0.2">
      <c r="A12" t="s">
        <v>8385</v>
      </c>
      <c r="B12" s="18">
        <f>MEDIAN('Successful US Kickstarters'!$E:$E)</f>
        <v>3167.5</v>
      </c>
      <c r="C12" s="18">
        <f>MEDIAN('Failed US Kickstarters'!$E:$E)</f>
        <v>103</v>
      </c>
      <c r="F12" s="17"/>
      <c r="G12" s="17"/>
      <c r="J12" s="17"/>
      <c r="K12" s="17"/>
    </row>
    <row r="13" spans="1:11" x14ac:dyDescent="0.2">
      <c r="A13" t="s">
        <v>8390</v>
      </c>
      <c r="B13" s="18">
        <f>_xlfn.STDEV.P('Successful US Kickstarters'!$E:$E)</f>
        <v>8334.5731699164608</v>
      </c>
      <c r="C13" s="18">
        <f>_xlfn.STDEV.P('Failed US Kickstarters'!$E:$E)</f>
        <v>1330.5230280400915</v>
      </c>
    </row>
    <row r="14" spans="1:11" x14ac:dyDescent="0.2">
      <c r="A14" t="s">
        <v>8391</v>
      </c>
      <c r="B14" s="18">
        <f>_xlfn.QUARTILE.EXC('Successful US Kickstarters'!$E:$E, 3)</f>
        <v>5699</v>
      </c>
      <c r="C14" s="18">
        <f>_xlfn.QUARTILE.EXC('Failed US Kickstarters'!$E:$E, 3)</f>
        <v>501</v>
      </c>
    </row>
    <row r="15" spans="1:11" x14ac:dyDescent="0.2">
      <c r="A15" t="s">
        <v>8392</v>
      </c>
      <c r="B15" s="18">
        <f>_xlfn.QUARTILE.EXC('Successful US Kickstarters'!$E:$E, 1)</f>
        <v>1716.5074999999999</v>
      </c>
      <c r="C15" s="18">
        <f>_xlfn.QUARTILE.EXC('Failed US Kickstarters'!$E:$E, 1)</f>
        <v>9.25</v>
      </c>
    </row>
    <row r="16" spans="1:11" x14ac:dyDescent="0.2">
      <c r="A16" t="s">
        <v>8389</v>
      </c>
      <c r="B16" s="18">
        <f>B14-B15</f>
        <v>3982.4925000000003</v>
      </c>
      <c r="C16" s="18">
        <f>C14-C15</f>
        <v>491.75</v>
      </c>
    </row>
    <row r="17" spans="3:3" x14ac:dyDescent="0.2">
      <c r="C17" s="18"/>
    </row>
    <row r="20" spans="3:3" x14ac:dyDescent="0.2">
      <c r="C20" s="18"/>
    </row>
    <row r="21" spans="3:3" x14ac:dyDescent="0.2">
      <c r="C21" s="18"/>
    </row>
    <row r="22" spans="3:3" x14ac:dyDescent="0.2">
      <c r="C22" s="18"/>
    </row>
    <row r="23" spans="3:3" x14ac:dyDescent="0.2">
      <c r="C23" s="18"/>
    </row>
    <row r="24" spans="3:3" x14ac:dyDescent="0.2">
      <c r="C24" s="18"/>
    </row>
    <row r="25" spans="3:3" x14ac:dyDescent="0.2">
      <c r="C25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Parent Category Analysis</vt:lpstr>
      <vt:lpstr>Subcategory Analysis</vt:lpstr>
      <vt:lpstr>Sheet3</vt:lpstr>
      <vt:lpstr>Kickstarter</vt:lpstr>
      <vt:lpstr>Failed US Kickstarters</vt:lpstr>
      <vt:lpstr>Successful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2022-07-05T02:44:11Z</dcterms:modified>
</cp:coreProperties>
</file>