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akov.tayeb\Documents\GitHub\similar\similar\Clients\"/>
    </mc:Choice>
  </mc:AlternateContent>
  <bookViews>
    <workbookView xWindow="0" yWindow="0" windowWidth="20490" windowHeight="7455"/>
  </bookViews>
  <sheets>
    <sheet name="TotalJobs internal data" sheetId="1" r:id="rId1"/>
    <sheet name="sw + ga" sheetId="2" r:id="rId2"/>
    <sheet name="machine" sheetId="3" r:id="rId3"/>
    <sheet name="May Parameters" sheetId="4" r:id="rId4"/>
  </sheets>
  <calcPr calcId="152511"/>
</workbook>
</file>

<file path=xl/calcChain.xml><?xml version="1.0" encoding="utf-8"?>
<calcChain xmlns="http://schemas.openxmlformats.org/spreadsheetml/2006/main">
  <c r="N15" i="2" l="1"/>
  <c r="O10" i="2"/>
  <c r="O15" i="2"/>
  <c r="N16" i="2"/>
  <c r="C39" i="4"/>
  <c r="C52" i="4"/>
  <c r="C60" i="4"/>
  <c r="C134" i="4"/>
  <c r="C153" i="4"/>
  <c r="C188" i="4"/>
  <c r="C243" i="4"/>
  <c r="C245" i="4"/>
  <c r="C249" i="4"/>
  <c r="C289" i="4"/>
  <c r="C297" i="4"/>
  <c r="W12" i="1" l="1"/>
  <c r="V12" i="1"/>
</calcChain>
</file>

<file path=xl/sharedStrings.xml><?xml version="1.0" encoding="utf-8"?>
<sst xmlns="http://schemas.openxmlformats.org/spreadsheetml/2006/main" count="444" uniqueCount="323">
  <si>
    <t>Desktop</t>
  </si>
  <si>
    <t>Mobile (excluding App)</t>
  </si>
  <si>
    <t>Page Views</t>
  </si>
  <si>
    <t>Visits</t>
  </si>
  <si>
    <t>Unique Visitors</t>
  </si>
  <si>
    <t>App</t>
  </si>
  <si>
    <t>Organic Search</t>
  </si>
  <si>
    <t>Aggregator</t>
  </si>
  <si>
    <t>Email</t>
  </si>
  <si>
    <t>Paid Search</t>
  </si>
  <si>
    <t>Direct Traffic</t>
  </si>
  <si>
    <t>Display</t>
  </si>
  <si>
    <t>All Traffic</t>
  </si>
  <si>
    <t>site</t>
  </si>
  <si>
    <t>platform</t>
  </si>
  <si>
    <t>month</t>
  </si>
  <si>
    <t>year</t>
  </si>
  <si>
    <t>device</t>
  </si>
  <si>
    <t>totaljobs.com*</t>
  </si>
  <si>
    <t>mobile</t>
  </si>
  <si>
    <t>sw</t>
  </si>
  <si>
    <t>visits</t>
  </si>
  <si>
    <t>ga</t>
  </si>
  <si>
    <t>desktop</t>
  </si>
  <si>
    <t>["body","OCA","JobID","TemplateType","JBE","p72","utm_referrer","GUID","redirect","utm_campaign","INHSE","utm_medium","ReturnUrl","sendID","RecommendedJob","postedwithin","redir","M_BT","JobId","OcaOptIn","DCMP","IsFirstCvUpload","carousel","provider","LIds3","dcmp","sort","Sort","wt.srch","noteID","SEARCH","utm_source","isreload","Directory","path","PostedWithin","JBESuccess","m_i","</t>
  </si>
  <si>
    <t>Client</t>
  </si>
  <si>
    <t>Administrator","similarjobsmodal","cid","industry","CvDbOptedIn","wt.mc_id","SJ","token","r","Keywords","NewUser","page","companytype"]</t>
  </si>
  <si>
    <t>["","WT.srch","radius","WT.mc_id"]</t>
  </si>
  <si>
    <t>jobTemplateId</t>
  </si>
  <si>
    <t>code</t>
  </si>
  <si>
    <t>WT.srch</t>
  </si>
  <si>
    <t>DateUpdatedId</t>
  </si>
  <si>
    <t>jbid</t>
  </si>
  <si>
    <t>redir</t>
  </si>
  <si>
    <t>LastActivityId</t>
  </si>
  <si>
    <t>keywords</t>
  </si>
  <si>
    <t>ReturnApplicationFormNameToClient</t>
  </si>
  <si>
    <t>AbandonedApplication</t>
  </si>
  <si>
    <t>scr</t>
  </si>
  <si>
    <t>redirect</t>
  </si>
  <si>
    <t>layout</t>
  </si>
  <si>
    <t>blbl</t>
  </si>
  <si>
    <t>M_BT</t>
  </si>
  <si>
    <t>to</t>
  </si>
  <si>
    <t>DCMP</t>
  </si>
  <si>
    <t>xta</t>
  </si>
  <si>
    <t>searchParams</t>
  </si>
  <si>
    <t>Industry</t>
  </si>
  <si>
    <t>existingurl</t>
  </si>
  <si>
    <t>type%5B%5D</t>
  </si>
  <si>
    <t>StartLetter</t>
  </si>
  <si>
    <t>PostedWithin</t>
  </si>
  <si>
    <t>certification%5B%5D</t>
  </si>
  <si>
    <t>ft_height</t>
  </si>
  <si>
    <t>JobHours</t>
  </si>
  <si>
    <t>h</t>
  </si>
  <si>
    <t>t4</t>
  </si>
  <si>
    <t>t5</t>
  </si>
  <si>
    <t>t2</t>
  </si>
  <si>
    <t>t3</t>
  </si>
  <si>
    <t>employmentareaid</t>
  </si>
  <si>
    <t>t1</t>
  </si>
  <si>
    <t>subtype</t>
  </si>
  <si>
    <t>Education</t>
  </si>
  <si>
    <t>noteID</t>
  </si>
  <si>
    <t>referrer_override</t>
  </si>
  <si>
    <t>sortdir</t>
  </si>
  <si>
    <t>JobID</t>
  </si>
  <si>
    <t>LastActivityFacet</t>
  </si>
  <si>
    <t>cost</t>
  </si>
  <si>
    <t>radius</t>
  </si>
  <si>
    <t>TownFacetId</t>
  </si>
  <si>
    <t>utm_referrer</t>
  </si>
  <si>
    <t>wt.mc_id</t>
  </si>
  <si>
    <t>subject</t>
  </si>
  <si>
    <t>SEARCH</t>
  </si>
  <si>
    <t>LoginResult</t>
  </si>
  <si>
    <t>abn</t>
  </si>
  <si>
    <t>JobId</t>
  </si>
  <si>
    <t>state</t>
  </si>
  <si>
    <t>utm_medium</t>
  </si>
  <si>
    <t>splr_id</t>
  </si>
  <si>
    <t>new</t>
  </si>
  <si>
    <t>email</t>
  </si>
  <si>
    <t>body</t>
  </si>
  <si>
    <t>hash</t>
  </si>
  <si>
    <t>v</t>
  </si>
  <si>
    <t>RecommendedJobOCA</t>
  </si>
  <si>
    <t>js</t>
  </si>
  <si>
    <t>job</t>
  </si>
  <si>
    <t>Directory</t>
  </si>
  <si>
    <t>path</t>
  </si>
  <si>
    <t>aspxerrorpath</t>
  </si>
  <si>
    <t>ResidenceLocationIds</t>
  </si>
  <si>
    <t>c</t>
  </si>
  <si>
    <t>app_visitor_id</t>
  </si>
  <si>
    <t>step</t>
  </si>
  <si>
    <t>price%5B1%5D</t>
  </si>
  <si>
    <t>postRegUrl</t>
  </si>
  <si>
    <t>s</t>
  </si>
  <si>
    <t>error_description</t>
  </si>
  <si>
    <t>action</t>
  </si>
  <si>
    <t>price%5B0%5D</t>
  </si>
  <si>
    <t>companytype</t>
  </si>
  <si>
    <t>LocationIds</t>
  </si>
  <si>
    <t>PreviousOrNext</t>
  </si>
  <si>
    <t>gclid</t>
  </si>
  <si>
    <t>hitsperchunk</t>
  </si>
  <si>
    <t>+Spanish+</t>
  </si>
  <si>
    <t>price0</t>
  </si>
  <si>
    <t>market</t>
  </si>
  <si>
    <t>utm_campaign</t>
  </si>
  <si>
    <t>returnurl</t>
  </si>
  <si>
    <t>HideCareersLink</t>
  </si>
  <si>
    <t>locname</t>
  </si>
  <si>
    <t>subject%5B%5D</t>
  </si>
  <si>
    <t>entryurl</t>
  </si>
  <si>
    <t>dcmp</t>
  </si>
  <si>
    <t>type</t>
  </si>
  <si>
    <t>sort</t>
  </si>
  <si>
    <t>p_cand_id</t>
  </si>
  <si>
    <t>iis</t>
  </si>
  <si>
    <t>boardid</t>
  </si>
  <si>
    <t>company</t>
  </si>
  <si>
    <t>precision</t>
  </si>
  <si>
    <t>JobTypeProfile</t>
  </si>
  <si>
    <t>NewEmail</t>
  </si>
  <si>
    <t>Basket</t>
  </si>
  <si>
    <t>SAMLRequest</t>
  </si>
  <si>
    <t>candidateId</t>
  </si>
  <si>
    <t>similarjobsmodal</t>
  </si>
  <si>
    <t>alid</t>
  </si>
  <si>
    <t>jobid</t>
  </si>
  <si>
    <t>SJ</t>
  </si>
  <si>
    <t>JobDescription</t>
  </si>
  <si>
    <t>CompanyType</t>
  </si>
  <si>
    <t>iframe</t>
  </si>
  <si>
    <t>error</t>
  </si>
  <si>
    <t>aid</t>
  </si>
  <si>
    <t>industry</t>
  </si>
  <si>
    <t>Market</t>
  </si>
  <si>
    <t>trrfnbr</t>
  </si>
  <si>
    <t>Discipline</t>
  </si>
  <si>
    <t>f1</t>
  </si>
  <si>
    <t>RelayState</t>
  </si>
  <si>
    <t>OCAMode</t>
  </si>
  <si>
    <t>IndustrySectorIds</t>
  </si>
  <si>
    <t>specificsource</t>
  </si>
  <si>
    <t>notemplate</t>
  </si>
  <si>
    <t>LocationIdsFacet</t>
  </si>
  <si>
    <t>GUID</t>
  </si>
  <si>
    <t>id</t>
  </si>
  <si>
    <t>Sort</t>
  </si>
  <si>
    <t>rqmt_id</t>
  </si>
  <si>
    <t>CompanyId</t>
  </si>
  <si>
    <t>cxid</t>
  </si>
  <si>
    <t>sortdirection</t>
  </si>
  <si>
    <t>sid</t>
  </si>
  <si>
    <t>ApplicationId</t>
  </si>
  <si>
    <t>status</t>
  </si>
  <si>
    <t>sortcolumn</t>
  </si>
  <si>
    <t>LimitSearch</t>
  </si>
  <si>
    <t>utm_term</t>
  </si>
  <si>
    <t>SalaryFacets</t>
  </si>
  <si>
    <t>Q</t>
  </si>
  <si>
    <t>RateType</t>
  </si>
  <si>
    <t>lat</t>
  </si>
  <si>
    <t>job_alert</t>
  </si>
  <si>
    <t>lcvo</t>
  </si>
  <si>
    <t>off</t>
  </si>
  <si>
    <t>jobboard</t>
  </si>
  <si>
    <t>CvDbOptedIn</t>
  </si>
  <si>
    <t>clientId</t>
  </si>
  <si>
    <t>q</t>
  </si>
  <si>
    <t>TemplateType</t>
  </si>
  <si>
    <t>seqNo</t>
  </si>
  <si>
    <t>position</t>
  </si>
  <si>
    <t>inhse</t>
  </si>
  <si>
    <t>chunk</t>
  </si>
  <si>
    <t>FreeText</t>
  </si>
  <si>
    <t>isEditing</t>
  </si>
  <si>
    <t>mid</t>
  </si>
  <si>
    <t>INHSE</t>
  </si>
  <si>
    <t>postedBy</t>
  </si>
  <si>
    <t>fromSearch</t>
  </si>
  <si>
    <t>WT.mc_id</t>
  </si>
  <si>
    <t>source</t>
  </si>
  <si>
    <t>board</t>
  </si>
  <si>
    <t>lp</t>
  </si>
  <si>
    <t>LanguageIds</t>
  </si>
  <si>
    <t>JobType</t>
  </si>
  <si>
    <t>Salary</t>
  </si>
  <si>
    <t>wt.srch</t>
  </si>
  <si>
    <t>candidateIds</t>
  </si>
  <si>
    <t>LTxt</t>
  </si>
  <si>
    <t>salarytypeid</t>
  </si>
  <si>
    <t>utm_source</t>
  </si>
  <si>
    <t>rgtk</t>
  </si>
  <si>
    <t>pst</t>
  </si>
  <si>
    <t>linktype</t>
  </si>
  <si>
    <t>m_i</t>
  </si>
  <si>
    <t>name</t>
  </si>
  <si>
    <t>RHP</t>
  </si>
  <si>
    <t>ReturnEmailTemplateNameToClient</t>
  </si>
  <si>
    <t>l</t>
  </si>
  <si>
    <t>token</t>
  </si>
  <si>
    <t>mode</t>
  </si>
  <si>
    <t>page</t>
  </si>
  <si>
    <t>-fleet-sales-administrator-in-hyundai-bristol/11988/?tr</t>
  </si>
  <si>
    <t>parentCompanyId</t>
  </si>
  <si>
    <t>SearchTypeColumn</t>
  </si>
  <si>
    <t>searchquery</t>
  </si>
  <si>
    <t>From</t>
  </si>
  <si>
    <t>RecommendedJobPushNotification</t>
  </si>
  <si>
    <t>OCA</t>
  </si>
  <si>
    <t>sortfield</t>
  </si>
  <si>
    <t>companyUrl</t>
  </si>
  <si>
    <t>ATSI</t>
  </si>
  <si>
    <t>iasc</t>
  </si>
  <si>
    <t>ex</t>
  </si>
  <si>
    <t>jlc</t>
  </si>
  <si>
    <t>p72</t>
  </si>
  <si>
    <t>bsref</t>
  </si>
  <si>
    <t>p</t>
  </si>
  <si>
    <t>srKp</t>
  </si>
  <si>
    <t>clouderror</t>
  </si>
  <si>
    <t>IsFirstCvUpload</t>
  </si>
  <si>
    <t>provider</t>
  </si>
  <si>
    <t>LIds3</t>
  </si>
  <si>
    <t>jId</t>
  </si>
  <si>
    <t>QuestionAnswerIds</t>
  </si>
  <si>
    <t>ltxt</t>
  </si>
  <si>
    <t>discount</t>
  </si>
  <si>
    <t>JobType1</t>
  </si>
  <si>
    <t>cid</t>
  </si>
  <si>
    <t>Signature</t>
  </si>
  <si>
    <t>from</t>
  </si>
  <si>
    <t>stashid</t>
  </si>
  <si>
    <t>TownsFacet</t>
  </si>
  <si>
    <t>propertyValue</t>
  </si>
  <si>
    <t>Radius</t>
  </si>
  <si>
    <t>w</t>
  </si>
  <si>
    <t>SigAlg</t>
  </si>
  <si>
    <t>pagenum</t>
  </si>
  <si>
    <t>utm_content</t>
  </si>
  <si>
    <t>mId</t>
  </si>
  <si>
    <t>scrolled</t>
  </si>
  <si>
    <t>JBE</t>
  </si>
  <si>
    <t>PostCode</t>
  </si>
  <si>
    <t>iisn</t>
  </si>
  <si>
    <t>nPostingTargetID</t>
  </si>
  <si>
    <t>location%5B%5D</t>
  </si>
  <si>
    <t>ReturnUrl</t>
  </si>
  <si>
    <t>log</t>
  </si>
  <si>
    <t>RecommendedJob</t>
  </si>
  <si>
    <t>FacetUsed</t>
  </si>
  <si>
    <t>lon</t>
  </si>
  <si>
    <t>rsid</t>
  </si>
  <si>
    <t>OcaOptIn</t>
  </si>
  <si>
    <t>carousel</t>
  </si>
  <si>
    <t>SearchOptionColumn</t>
  </si>
  <si>
    <t>IsCallingPageSecure</t>
  </si>
  <si>
    <t>Search</t>
  </si>
  <si>
    <t>completed</t>
  </si>
  <si>
    <t>maxpage</t>
  </si>
  <si>
    <t>entryUrl</t>
  </si>
  <si>
    <t>postedwithin</t>
  </si>
  <si>
    <t>JBESuccess</t>
  </si>
  <si>
    <t>distance</t>
  </si>
  <si>
    <t>target</t>
  </si>
  <si>
    <t>keyword</t>
  </si>
  <si>
    <t>Source</t>
  </si>
  <si>
    <t>subject%5B0%5D</t>
  </si>
  <si>
    <t>downloadsRemaining</t>
  </si>
  <si>
    <t>RSID</t>
  </si>
  <si>
    <t>r</t>
  </si>
  <si>
    <t>param3</t>
  </si>
  <si>
    <t>param2</t>
  </si>
  <si>
    <t>param1</t>
  </si>
  <si>
    <t>Keywords</t>
  </si>
  <si>
    <t>NewUser</t>
  </si>
  <si>
    <t>display</t>
  </si>
  <si>
    <t>SalaryFacetsType</t>
  </si>
  <si>
    <t>username</t>
  </si>
  <si>
    <t>sp</t>
  </si>
  <si>
    <t>ad</t>
  </si>
  <si>
    <t>item</t>
  </si>
  <si>
    <t>chnksim</t>
  </si>
  <si>
    <t>similarjobs</t>
  </si>
  <si>
    <t>as</t>
  </si>
  <si>
    <t>qtylist</t>
  </si>
  <si>
    <t>SavedSearchId</t>
  </si>
  <si>
    <t>promo_set</t>
  </si>
  <si>
    <t>workflowid</t>
  </si>
  <si>
    <t>sendID</t>
  </si>
  <si>
    <t>SalaryTypeId</t>
  </si>
  <si>
    <t>Rate</t>
  </si>
  <si>
    <t>price%5B%5D</t>
  </si>
  <si>
    <t>atsiprovider</t>
  </si>
  <si>
    <t>stat</t>
  </si>
  <si>
    <t>PageNum</t>
  </si>
  <si>
    <t>price</t>
  </si>
  <si>
    <t>what</t>
  </si>
  <si>
    <t>itemlist</t>
  </si>
  <si>
    <t>isreload</t>
  </si>
  <si>
    <t>salary</t>
  </si>
  <si>
    <t>atsirefid</t>
  </si>
  <si>
    <t>url</t>
  </si>
  <si>
    <t>confirm</t>
  </si>
  <si>
    <t>subject0</t>
  </si>
  <si>
    <t>kw</t>
  </si>
  <si>
    <t>Visitor-Source</t>
  </si>
  <si>
    <t>jobtype</t>
  </si>
  <si>
    <t>CandidateSearchCriteria</t>
  </si>
  <si>
    <t>totaljobs.com/jobs/Catering/in-Leicester?WT.mc_id=A_SE_Google_SEC-LOC-Catering-Exact-NV_Catering-Leicester_catering%20jobs%20leicester_[*EngineAccountID*]</t>
  </si>
  <si>
    <t>example</t>
  </si>
  <si>
    <t>organic</t>
  </si>
  <si>
    <t>paid</t>
  </si>
  <si>
    <t>search</t>
  </si>
  <si>
    <t>all</t>
  </si>
  <si>
    <t>paid/visits</t>
  </si>
  <si>
    <t>A_SE</t>
  </si>
  <si>
    <t>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</si>
</sst>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Open Sans"/>
    </font>
    <font>
      <sz val="10.5"/>
      <color rgb="FFA5C26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3" fontId="0" fillId="0" borderId="4" xfId="0" applyNumberFormat="1" applyBorder="1"/>
    <xf numFmtId="3" fontId="0" fillId="0" borderId="0" xfId="0" applyNumberFormat="1" applyBorder="1"/>
    <xf numFmtId="3" fontId="0" fillId="0" borderId="5" xfId="0" applyNumberForma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0" xfId="0" applyNumberFormat="1" applyFont="1" applyBorder="1"/>
    <xf numFmtId="3" fontId="0" fillId="0" borderId="4" xfId="0" applyNumberFormat="1" applyFont="1" applyBorder="1"/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0" xfId="0" applyFont="1" applyBorder="1"/>
    <xf numFmtId="0" fontId="0" fillId="0" borderId="11" xfId="0" applyBorder="1"/>
    <xf numFmtId="17" fontId="0" fillId="0" borderId="1" xfId="0" applyNumberFormat="1" applyBorder="1" applyAlignment="1">
      <alignment horizontal="center"/>
    </xf>
    <xf numFmtId="17" fontId="0" fillId="0" borderId="2" xfId="0" applyNumberFormat="1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12" xfId="0" applyFont="1" applyFill="1" applyBorder="1" applyAlignment="1">
      <alignment horizontal="right" wrapText="1"/>
    </xf>
    <xf numFmtId="0" fontId="0" fillId="3" borderId="10" xfId="0" applyFill="1" applyBorder="1"/>
    <xf numFmtId="3" fontId="0" fillId="3" borderId="4" xfId="0" applyNumberFormat="1" applyFill="1" applyBorder="1"/>
    <xf numFmtId="3" fontId="0" fillId="3" borderId="0" xfId="0" applyNumberFormat="1" applyFill="1" applyBorder="1"/>
    <xf numFmtId="3" fontId="0" fillId="3" borderId="5" xfId="0" applyNumberFormat="1" applyFill="1" applyBorder="1"/>
    <xf numFmtId="0" fontId="0" fillId="3" borderId="0" xfId="0" applyFill="1"/>
    <xf numFmtId="3" fontId="0" fillId="3" borderId="0" xfId="0" applyNumberFormat="1" applyFill="1"/>
    <xf numFmtId="0" fontId="2" fillId="0" borderId="0" xfId="0" applyFont="1"/>
    <xf numFmtId="0" fontId="1" fillId="0" borderId="0" xfId="0" applyFont="1" applyFill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>
      <selection activeCell="R1" sqref="R1:T14"/>
    </sheetView>
  </sheetViews>
  <sheetFormatPr defaultRowHeight="15"/>
  <cols>
    <col min="1" max="1" width="20.7109375" bestFit="1" customWidth="1"/>
    <col min="2" max="2" width="10.42578125" bestFit="1" customWidth="1"/>
    <col min="4" max="4" width="13.7109375" bestFit="1" customWidth="1"/>
    <col min="5" max="5" width="2.28515625" customWidth="1"/>
    <col min="6" max="6" width="10.42578125" bestFit="1" customWidth="1"/>
    <col min="7" max="7" width="8.85546875" bestFit="1" customWidth="1"/>
    <col min="8" max="8" width="13.7109375" bestFit="1" customWidth="1"/>
    <col min="9" max="9" width="2.28515625" customWidth="1"/>
    <col min="10" max="10" width="10.42578125" bestFit="1" customWidth="1"/>
    <col min="11" max="11" width="9.140625" bestFit="1" customWidth="1"/>
    <col min="12" max="12" width="13.7109375" bestFit="1" customWidth="1"/>
    <col min="13" max="13" width="2.28515625" customWidth="1"/>
    <col min="14" max="14" width="10.42578125" bestFit="1" customWidth="1"/>
    <col min="16" max="16" width="13.7109375" bestFit="1" customWidth="1"/>
    <col min="17" max="17" width="2.28515625" customWidth="1"/>
    <col min="18" max="18" width="10.42578125" bestFit="1" customWidth="1"/>
    <col min="20" max="20" width="13.7109375" bestFit="1" customWidth="1"/>
    <col min="21" max="21" width="10.42578125" bestFit="1" customWidth="1"/>
    <col min="22" max="22" width="5.28515625" bestFit="1" customWidth="1"/>
    <col min="23" max="23" width="13.7109375" bestFit="1" customWidth="1"/>
  </cols>
  <sheetData>
    <row r="1" spans="1:23">
      <c r="A1" s="18"/>
      <c r="B1" s="23">
        <v>42736</v>
      </c>
      <c r="C1" s="26"/>
      <c r="D1" s="27"/>
      <c r="F1" s="23">
        <v>42767</v>
      </c>
      <c r="G1" s="24"/>
      <c r="H1" s="25"/>
      <c r="I1" s="3"/>
      <c r="J1" s="23">
        <v>42795</v>
      </c>
      <c r="K1" s="24"/>
      <c r="L1" s="25"/>
      <c r="M1" s="3"/>
      <c r="N1" s="23">
        <v>42826</v>
      </c>
      <c r="O1" s="24"/>
      <c r="P1" s="25"/>
      <c r="Q1" s="3"/>
      <c r="R1" s="23">
        <v>42856</v>
      </c>
      <c r="S1" s="24"/>
      <c r="T1" s="25"/>
      <c r="U1" s="3"/>
      <c r="V1" s="3"/>
      <c r="W1" s="3"/>
    </row>
    <row r="2" spans="1:23">
      <c r="A2" s="19" t="s">
        <v>12</v>
      </c>
      <c r="B2" s="4" t="s">
        <v>2</v>
      </c>
      <c r="C2" s="5" t="s">
        <v>3</v>
      </c>
      <c r="D2" s="6" t="s">
        <v>4</v>
      </c>
      <c r="F2" s="4" t="s">
        <v>2</v>
      </c>
      <c r="G2" s="5" t="s">
        <v>3</v>
      </c>
      <c r="H2" s="6" t="s">
        <v>4</v>
      </c>
      <c r="J2" s="4" t="s">
        <v>2</v>
      </c>
      <c r="K2" s="5" t="s">
        <v>3</v>
      </c>
      <c r="L2" s="6" t="s">
        <v>4</v>
      </c>
      <c r="N2" s="4" t="s">
        <v>2</v>
      </c>
      <c r="O2" s="5" t="s">
        <v>3</v>
      </c>
      <c r="P2" s="6" t="s">
        <v>4</v>
      </c>
      <c r="R2" s="4" t="s">
        <v>2</v>
      </c>
      <c r="S2" s="5" t="s">
        <v>3</v>
      </c>
      <c r="T2" s="6" t="s">
        <v>4</v>
      </c>
    </row>
    <row r="3" spans="1:23">
      <c r="A3" s="20" t="s">
        <v>0</v>
      </c>
      <c r="B3" s="7">
        <v>33652090</v>
      </c>
      <c r="C3" s="8">
        <v>6313753</v>
      </c>
      <c r="D3" s="9">
        <v>3358192</v>
      </c>
      <c r="F3" s="7">
        <v>31447994</v>
      </c>
      <c r="G3" s="8">
        <v>5962686</v>
      </c>
      <c r="H3" s="9">
        <v>3220956</v>
      </c>
      <c r="I3" s="1"/>
      <c r="J3" s="7">
        <v>32570316</v>
      </c>
      <c r="K3" s="8">
        <v>6260367</v>
      </c>
      <c r="L3" s="9">
        <v>3372400</v>
      </c>
      <c r="M3" s="1"/>
      <c r="N3" s="7">
        <v>24832977</v>
      </c>
      <c r="O3" s="8">
        <v>4817189</v>
      </c>
      <c r="P3" s="9">
        <v>2611747</v>
      </c>
      <c r="Q3" s="1"/>
      <c r="R3" s="7">
        <v>29085681</v>
      </c>
      <c r="S3" s="8">
        <v>5392134</v>
      </c>
      <c r="T3" s="9">
        <v>2801848</v>
      </c>
    </row>
    <row r="4" spans="1:23">
      <c r="A4" s="21" t="s">
        <v>1</v>
      </c>
      <c r="B4" s="7">
        <v>31283912</v>
      </c>
      <c r="C4" s="8">
        <v>8320998</v>
      </c>
      <c r="D4" s="9">
        <v>4085486</v>
      </c>
      <c r="F4" s="17">
        <v>28229663</v>
      </c>
      <c r="G4" s="8">
        <v>7623217</v>
      </c>
      <c r="H4" s="9">
        <v>3778135</v>
      </c>
      <c r="I4" s="1"/>
      <c r="J4" s="17">
        <v>30906687</v>
      </c>
      <c r="K4" s="8">
        <v>8420516</v>
      </c>
      <c r="L4" s="9">
        <v>4209558</v>
      </c>
      <c r="M4" s="1"/>
      <c r="N4" s="7">
        <v>25882760</v>
      </c>
      <c r="O4" s="16">
        <v>7090772</v>
      </c>
      <c r="P4" s="9">
        <v>3609544</v>
      </c>
      <c r="Q4" s="1"/>
      <c r="R4" s="7">
        <v>28695128</v>
      </c>
      <c r="S4" s="8">
        <v>7687092</v>
      </c>
      <c r="T4" s="9">
        <v>3794118</v>
      </c>
    </row>
    <row r="5" spans="1:23">
      <c r="A5" s="20" t="s">
        <v>5</v>
      </c>
      <c r="B5" s="7">
        <v>4829705</v>
      </c>
      <c r="C5" s="8">
        <v>435861</v>
      </c>
      <c r="D5" s="9">
        <v>80289</v>
      </c>
      <c r="F5" s="7">
        <v>4744404</v>
      </c>
      <c r="G5" s="8">
        <v>440762</v>
      </c>
      <c r="H5" s="9">
        <v>82895</v>
      </c>
      <c r="I5" s="1"/>
      <c r="J5" s="7">
        <v>5152041</v>
      </c>
      <c r="K5" s="8">
        <v>471141</v>
      </c>
      <c r="L5" s="9">
        <v>85894</v>
      </c>
      <c r="M5" s="1"/>
      <c r="N5" s="7">
        <v>4270301</v>
      </c>
      <c r="O5" s="8">
        <v>398266</v>
      </c>
      <c r="P5" s="9">
        <v>84991</v>
      </c>
      <c r="Q5" s="1"/>
      <c r="R5" s="7">
        <v>4800178</v>
      </c>
      <c r="S5" s="8">
        <v>441665</v>
      </c>
      <c r="T5" s="9">
        <v>88662</v>
      </c>
    </row>
    <row r="6" spans="1:23">
      <c r="A6" s="20"/>
      <c r="B6" s="10"/>
      <c r="C6" s="11"/>
      <c r="D6" s="12"/>
      <c r="F6" s="10"/>
      <c r="G6" s="11"/>
      <c r="H6" s="12"/>
      <c r="J6" s="10"/>
      <c r="K6" s="11"/>
      <c r="L6" s="12"/>
      <c r="N6" s="10"/>
      <c r="O6" s="11"/>
      <c r="P6" s="12"/>
      <c r="R6" s="10"/>
      <c r="S6" s="11"/>
      <c r="T6" s="12"/>
    </row>
    <row r="7" spans="1:23">
      <c r="A7" s="20"/>
      <c r="B7" s="10"/>
      <c r="C7" s="11"/>
      <c r="D7" s="12"/>
      <c r="F7" s="10"/>
      <c r="G7" s="11"/>
      <c r="H7" s="12"/>
      <c r="J7" s="10"/>
      <c r="K7" s="11"/>
      <c r="L7" s="12"/>
      <c r="N7" s="10"/>
      <c r="O7" s="11"/>
      <c r="P7" s="12"/>
      <c r="R7" s="10"/>
      <c r="S7" s="11"/>
      <c r="T7" s="12"/>
    </row>
    <row r="8" spans="1:23">
      <c r="A8" s="19" t="s">
        <v>0</v>
      </c>
      <c r="B8" s="4" t="s">
        <v>2</v>
      </c>
      <c r="C8" s="5" t="s">
        <v>3</v>
      </c>
      <c r="D8" s="6" t="s">
        <v>4</v>
      </c>
      <c r="F8" s="4" t="s">
        <v>2</v>
      </c>
      <c r="G8" s="5" t="s">
        <v>3</v>
      </c>
      <c r="H8" s="6" t="s">
        <v>4</v>
      </c>
      <c r="I8" s="2"/>
      <c r="J8" s="4" t="s">
        <v>2</v>
      </c>
      <c r="K8" s="5" t="s">
        <v>3</v>
      </c>
      <c r="L8" s="6" t="s">
        <v>4</v>
      </c>
      <c r="M8" s="2"/>
      <c r="N8" s="4" t="s">
        <v>2</v>
      </c>
      <c r="O8" s="5" t="s">
        <v>3</v>
      </c>
      <c r="P8" s="6" t="s">
        <v>4</v>
      </c>
      <c r="Q8" s="2"/>
      <c r="R8" s="4" t="s">
        <v>2</v>
      </c>
      <c r="S8" s="5" t="s">
        <v>3</v>
      </c>
      <c r="T8" s="6" t="s">
        <v>4</v>
      </c>
    </row>
    <row r="9" spans="1:23">
      <c r="A9" s="20" t="s">
        <v>6</v>
      </c>
      <c r="B9" s="7">
        <v>10108970</v>
      </c>
      <c r="C9" s="8">
        <v>1744125</v>
      </c>
      <c r="D9" s="9">
        <v>1275814</v>
      </c>
      <c r="F9" s="7">
        <v>9708968</v>
      </c>
      <c r="G9" s="8">
        <v>1673615</v>
      </c>
      <c r="H9" s="9">
        <v>1225330</v>
      </c>
      <c r="I9" s="1"/>
      <c r="J9" s="7">
        <v>10647919</v>
      </c>
      <c r="K9" s="8">
        <v>1870561</v>
      </c>
      <c r="L9" s="9">
        <v>1357700</v>
      </c>
      <c r="M9" s="1"/>
      <c r="N9" s="7">
        <v>7873642</v>
      </c>
      <c r="O9" s="8">
        <v>1381358</v>
      </c>
      <c r="P9" s="9">
        <v>1019746</v>
      </c>
      <c r="Q9" s="1"/>
      <c r="R9" s="7">
        <v>9089734</v>
      </c>
      <c r="S9" s="8">
        <v>1544594</v>
      </c>
      <c r="T9" s="9">
        <v>1112468</v>
      </c>
    </row>
    <row r="10" spans="1:23">
      <c r="A10" s="20" t="s">
        <v>7</v>
      </c>
      <c r="B10" s="7">
        <v>7373505</v>
      </c>
      <c r="C10" s="8">
        <v>2292197</v>
      </c>
      <c r="D10" s="9">
        <v>1318809</v>
      </c>
      <c r="F10" s="7">
        <v>7170260</v>
      </c>
      <c r="G10" s="8">
        <v>2151810</v>
      </c>
      <c r="H10" s="9">
        <v>1234057</v>
      </c>
      <c r="I10" s="1"/>
      <c r="J10" s="7">
        <v>7142697</v>
      </c>
      <c r="K10" s="8">
        <v>2164943</v>
      </c>
      <c r="L10" s="9">
        <v>1229789</v>
      </c>
      <c r="M10" s="1"/>
      <c r="N10" s="7">
        <v>5956186</v>
      </c>
      <c r="O10" s="8">
        <v>1815828</v>
      </c>
      <c r="P10" s="9">
        <v>1034202</v>
      </c>
      <c r="Q10" s="1"/>
      <c r="R10" s="7">
        <v>6623816</v>
      </c>
      <c r="S10" s="8">
        <v>1978405</v>
      </c>
      <c r="T10" s="9">
        <v>1082978</v>
      </c>
    </row>
    <row r="11" spans="1:23">
      <c r="A11" s="20" t="s">
        <v>8</v>
      </c>
      <c r="B11" s="7">
        <v>6609520</v>
      </c>
      <c r="C11" s="8">
        <v>1242351</v>
      </c>
      <c r="D11" s="9">
        <v>499284</v>
      </c>
      <c r="F11" s="7">
        <v>6186149</v>
      </c>
      <c r="G11" s="8">
        <v>1189985</v>
      </c>
      <c r="H11" s="9">
        <v>490074</v>
      </c>
      <c r="I11" s="1"/>
      <c r="J11" s="7">
        <v>6702158</v>
      </c>
      <c r="K11" s="8">
        <v>1313162</v>
      </c>
      <c r="L11" s="9">
        <v>527428</v>
      </c>
      <c r="M11" s="1"/>
      <c r="N11" s="7">
        <v>5204228</v>
      </c>
      <c r="O11" s="8">
        <v>1032803</v>
      </c>
      <c r="P11" s="9">
        <v>430972</v>
      </c>
      <c r="Q11" s="1"/>
      <c r="R11" s="7">
        <v>5921752</v>
      </c>
      <c r="S11" s="8">
        <v>1167049</v>
      </c>
      <c r="T11" s="9">
        <v>473441</v>
      </c>
    </row>
    <row r="12" spans="1:23" s="33" customFormat="1">
      <c r="A12" s="29" t="s">
        <v>9</v>
      </c>
      <c r="B12" s="30">
        <v>5702823</v>
      </c>
      <c r="C12" s="31">
        <v>801785</v>
      </c>
      <c r="D12" s="32">
        <v>584909</v>
      </c>
      <c r="F12" s="30">
        <v>4834599</v>
      </c>
      <c r="G12" s="31">
        <v>672649</v>
      </c>
      <c r="H12" s="32">
        <v>494522</v>
      </c>
      <c r="I12" s="34"/>
      <c r="J12" s="30">
        <v>4154297</v>
      </c>
      <c r="K12" s="31">
        <v>572673</v>
      </c>
      <c r="L12" s="32">
        <v>428686</v>
      </c>
      <c r="M12" s="34"/>
      <c r="N12" s="30">
        <v>2922085</v>
      </c>
      <c r="O12" s="31">
        <v>456654</v>
      </c>
      <c r="P12" s="32">
        <v>321235</v>
      </c>
      <c r="Q12" s="34"/>
      <c r="R12" s="30">
        <v>3582106</v>
      </c>
      <c r="S12" s="31">
        <v>478624</v>
      </c>
      <c r="T12" s="32">
        <v>310547</v>
      </c>
      <c r="V12" s="33">
        <f>S12/S3</f>
        <v>8.87633727203367E-2</v>
      </c>
      <c r="W12" s="33">
        <f>R12/R3</f>
        <v>0.12315702699207902</v>
      </c>
    </row>
    <row r="13" spans="1:23">
      <c r="A13" s="20" t="s">
        <v>10</v>
      </c>
      <c r="B13" s="7">
        <v>3441339</v>
      </c>
      <c r="C13" s="8">
        <v>551420</v>
      </c>
      <c r="D13" s="9">
        <v>387954</v>
      </c>
      <c r="F13" s="7">
        <v>3121658</v>
      </c>
      <c r="G13" s="8">
        <v>558834</v>
      </c>
      <c r="H13" s="9">
        <v>412185</v>
      </c>
      <c r="I13" s="1"/>
      <c r="J13" s="7">
        <v>3619917</v>
      </c>
      <c r="K13" s="8">
        <v>633628</v>
      </c>
      <c r="L13" s="9">
        <v>461304</v>
      </c>
      <c r="M13" s="1"/>
      <c r="N13" s="7">
        <v>2661335</v>
      </c>
      <c r="O13" s="8">
        <v>355679</v>
      </c>
      <c r="P13" s="9">
        <v>273228</v>
      </c>
      <c r="Q13" s="1"/>
      <c r="R13" s="7">
        <v>3548180</v>
      </c>
      <c r="S13" s="8">
        <v>444298</v>
      </c>
      <c r="T13" s="9">
        <v>330122</v>
      </c>
    </row>
    <row r="14" spans="1:23">
      <c r="A14" s="20" t="s">
        <v>11</v>
      </c>
      <c r="B14" s="7">
        <v>351076</v>
      </c>
      <c r="C14" s="8">
        <v>93937</v>
      </c>
      <c r="D14" s="9">
        <v>62769</v>
      </c>
      <c r="F14" s="7">
        <v>366199</v>
      </c>
      <c r="G14" s="8">
        <v>97778</v>
      </c>
      <c r="H14" s="9">
        <v>64843</v>
      </c>
      <c r="I14" s="1"/>
      <c r="J14" s="7">
        <v>240135</v>
      </c>
      <c r="K14" s="8">
        <v>66144</v>
      </c>
      <c r="L14" s="9">
        <v>45482</v>
      </c>
      <c r="M14" s="1"/>
      <c r="N14" s="7">
        <v>160267</v>
      </c>
      <c r="O14" s="8">
        <v>43534</v>
      </c>
      <c r="P14" s="9">
        <v>32056</v>
      </c>
      <c r="Q14" s="1"/>
      <c r="R14" s="7">
        <v>262517</v>
      </c>
      <c r="S14" s="8">
        <v>73935</v>
      </c>
      <c r="T14" s="9">
        <v>50308</v>
      </c>
    </row>
    <row r="15" spans="1:23">
      <c r="A15" s="20"/>
      <c r="B15" s="10"/>
      <c r="C15" s="11"/>
      <c r="D15" s="12"/>
      <c r="F15" s="10"/>
      <c r="G15" s="11"/>
      <c r="H15" s="12"/>
      <c r="J15" s="7">
        <v>42800</v>
      </c>
      <c r="K15" s="8">
        <v>11350</v>
      </c>
      <c r="L15" s="9">
        <v>4149</v>
      </c>
      <c r="N15" s="10"/>
      <c r="O15" s="11"/>
      <c r="P15" s="12"/>
      <c r="R15" s="10"/>
      <c r="S15" s="11"/>
      <c r="T15" s="12"/>
    </row>
    <row r="16" spans="1:23">
      <c r="A16" s="19" t="s">
        <v>1</v>
      </c>
      <c r="B16" s="4" t="s">
        <v>2</v>
      </c>
      <c r="C16" s="5" t="s">
        <v>3</v>
      </c>
      <c r="D16" s="6" t="s">
        <v>4</v>
      </c>
      <c r="F16" s="4" t="s">
        <v>2</v>
      </c>
      <c r="G16" s="5" t="s">
        <v>3</v>
      </c>
      <c r="H16" s="6" t="s">
        <v>4</v>
      </c>
      <c r="I16" s="2"/>
      <c r="J16" s="4" t="s">
        <v>2</v>
      </c>
      <c r="K16" s="5" t="s">
        <v>3</v>
      </c>
      <c r="L16" s="6" t="s">
        <v>4</v>
      </c>
      <c r="M16" s="2"/>
      <c r="N16" s="4" t="s">
        <v>2</v>
      </c>
      <c r="O16" s="5" t="s">
        <v>3</v>
      </c>
      <c r="P16" s="6" t="s">
        <v>4</v>
      </c>
      <c r="Q16" s="2"/>
      <c r="R16" s="4" t="s">
        <v>2</v>
      </c>
      <c r="S16" s="5" t="s">
        <v>3</v>
      </c>
      <c r="T16" s="6" t="s">
        <v>4</v>
      </c>
    </row>
    <row r="17" spans="1:20">
      <c r="A17" s="20" t="s">
        <v>8</v>
      </c>
      <c r="B17" s="7">
        <v>10581511</v>
      </c>
      <c r="C17" s="8">
        <v>3157004</v>
      </c>
      <c r="D17" s="9">
        <v>1074688</v>
      </c>
      <c r="F17" s="7">
        <v>9810176</v>
      </c>
      <c r="G17" s="8">
        <v>2948390</v>
      </c>
      <c r="H17" s="9">
        <v>1035782</v>
      </c>
      <c r="I17" s="1"/>
      <c r="J17" s="7">
        <v>10764884</v>
      </c>
      <c r="K17" s="8">
        <v>3274557</v>
      </c>
      <c r="L17" s="9">
        <v>1115624</v>
      </c>
      <c r="M17" s="1"/>
      <c r="N17" s="7">
        <v>9114601</v>
      </c>
      <c r="O17" s="8">
        <v>2804069</v>
      </c>
      <c r="P17" s="9">
        <v>982313</v>
      </c>
      <c r="Q17" s="1"/>
      <c r="R17" s="7">
        <v>10032342</v>
      </c>
      <c r="S17" s="8">
        <v>3060851</v>
      </c>
      <c r="T17" s="9">
        <v>1057781</v>
      </c>
    </row>
    <row r="18" spans="1:20">
      <c r="A18" s="20" t="s">
        <v>6</v>
      </c>
      <c r="B18" s="7">
        <v>9663997</v>
      </c>
      <c r="C18" s="8">
        <v>2068393</v>
      </c>
      <c r="D18" s="9">
        <v>1406382</v>
      </c>
      <c r="F18" s="7">
        <v>8854365</v>
      </c>
      <c r="G18" s="8">
        <v>1938498</v>
      </c>
      <c r="H18" s="9">
        <v>1330308</v>
      </c>
      <c r="I18" s="1"/>
      <c r="J18" s="7">
        <v>9056903</v>
      </c>
      <c r="K18" s="8">
        <v>2051705</v>
      </c>
      <c r="L18" s="9">
        <v>1401267</v>
      </c>
      <c r="M18" s="1"/>
      <c r="N18" s="7">
        <v>7071929</v>
      </c>
      <c r="O18" s="8">
        <v>1597068</v>
      </c>
      <c r="P18" s="9">
        <v>1116921</v>
      </c>
      <c r="Q18" s="1"/>
      <c r="R18" s="7">
        <v>7652403</v>
      </c>
      <c r="S18" s="8">
        <v>1699323</v>
      </c>
      <c r="T18" s="9">
        <v>1176138</v>
      </c>
    </row>
    <row r="19" spans="1:20">
      <c r="A19" s="20" t="s">
        <v>7</v>
      </c>
      <c r="B19" s="7">
        <v>5254348</v>
      </c>
      <c r="C19" s="8">
        <v>1918958</v>
      </c>
      <c r="D19" s="9">
        <v>1175446</v>
      </c>
      <c r="F19" s="7">
        <v>4890380</v>
      </c>
      <c r="G19" s="8">
        <v>1767100</v>
      </c>
      <c r="H19" s="9">
        <v>1076680</v>
      </c>
      <c r="I19" s="1"/>
      <c r="J19" s="7">
        <v>4832649</v>
      </c>
      <c r="K19" s="8">
        <v>1730774</v>
      </c>
      <c r="L19" s="9">
        <v>1059883</v>
      </c>
      <c r="M19" s="1"/>
      <c r="N19" s="7">
        <v>4083067</v>
      </c>
      <c r="O19" s="8">
        <v>1496841</v>
      </c>
      <c r="P19" s="9">
        <v>922539</v>
      </c>
      <c r="Q19" s="1"/>
      <c r="R19" s="7">
        <v>4804085</v>
      </c>
      <c r="S19" s="8">
        <v>1724043</v>
      </c>
      <c r="T19" s="9">
        <v>1036241</v>
      </c>
    </row>
    <row r="20" spans="1:20">
      <c r="A20" s="20" t="s">
        <v>9</v>
      </c>
      <c r="B20" s="7">
        <v>3219548</v>
      </c>
      <c r="C20" s="8">
        <v>592856</v>
      </c>
      <c r="D20" s="9">
        <v>425820</v>
      </c>
      <c r="F20" s="7">
        <v>2390665</v>
      </c>
      <c r="G20" s="8">
        <v>425154</v>
      </c>
      <c r="H20" s="9">
        <v>307389</v>
      </c>
      <c r="I20" s="1"/>
      <c r="J20" s="7">
        <v>3838095</v>
      </c>
      <c r="K20" s="8">
        <v>718498</v>
      </c>
      <c r="L20" s="9">
        <v>537535</v>
      </c>
      <c r="M20" s="1"/>
      <c r="N20" s="7">
        <v>3569375</v>
      </c>
      <c r="O20" s="8">
        <v>648684</v>
      </c>
      <c r="P20" s="9">
        <v>485895</v>
      </c>
      <c r="Q20" s="1"/>
      <c r="R20" s="7">
        <v>3938040</v>
      </c>
      <c r="S20" s="8">
        <v>675032</v>
      </c>
      <c r="T20" s="9">
        <v>493030</v>
      </c>
    </row>
    <row r="21" spans="1:20">
      <c r="A21" s="20" t="s">
        <v>10</v>
      </c>
      <c r="B21" s="7">
        <v>2236999</v>
      </c>
      <c r="C21" s="8">
        <v>741504</v>
      </c>
      <c r="D21" s="9">
        <v>617679</v>
      </c>
      <c r="F21" s="7">
        <v>1928786</v>
      </c>
      <c r="G21" s="8">
        <v>667635</v>
      </c>
      <c r="H21" s="9">
        <v>561305</v>
      </c>
      <c r="I21" s="1"/>
      <c r="J21" s="7">
        <v>2114442</v>
      </c>
      <c r="K21" s="8">
        <v>794441</v>
      </c>
      <c r="L21" s="9">
        <v>677922</v>
      </c>
      <c r="M21" s="1"/>
      <c r="N21" s="7">
        <v>1806259</v>
      </c>
      <c r="O21" s="8">
        <v>665696</v>
      </c>
      <c r="P21" s="9">
        <v>573253</v>
      </c>
      <c r="Q21" s="1"/>
      <c r="R21" s="7">
        <v>1939013</v>
      </c>
      <c r="S21" s="8">
        <v>643862</v>
      </c>
      <c r="T21" s="9">
        <v>543450</v>
      </c>
    </row>
    <row r="22" spans="1:20" ht="15.75" thickBot="1">
      <c r="A22" s="22" t="s">
        <v>11</v>
      </c>
      <c r="B22" s="13">
        <v>166791</v>
      </c>
      <c r="C22" s="14">
        <v>52002</v>
      </c>
      <c r="D22" s="15">
        <v>36131</v>
      </c>
      <c r="F22" s="13">
        <v>210540</v>
      </c>
      <c r="G22" s="14">
        <v>67055</v>
      </c>
      <c r="H22" s="15">
        <v>45418</v>
      </c>
      <c r="I22" s="1"/>
      <c r="J22" s="13">
        <v>142484</v>
      </c>
      <c r="K22" s="14">
        <v>51880</v>
      </c>
      <c r="L22" s="15">
        <v>37827</v>
      </c>
      <c r="M22" s="1"/>
      <c r="N22" s="13">
        <v>101824</v>
      </c>
      <c r="O22" s="14">
        <v>41403</v>
      </c>
      <c r="P22" s="15">
        <v>33588</v>
      </c>
      <c r="Q22" s="1"/>
      <c r="R22" s="13">
        <v>184476</v>
      </c>
      <c r="S22" s="14">
        <v>69176</v>
      </c>
      <c r="T22" s="15">
        <v>53660</v>
      </c>
    </row>
    <row r="24" spans="1:20">
      <c r="A24" s="2"/>
      <c r="B24" s="2"/>
      <c r="C24" s="2"/>
      <c r="D24" s="2"/>
    </row>
    <row r="40" spans="10:14" ht="15.75" thickBot="1"/>
    <row r="41" spans="10:14" ht="15.75" thickBot="1">
      <c r="J41" s="28"/>
      <c r="K41" s="28"/>
      <c r="L41" s="28"/>
      <c r="M41" s="28"/>
      <c r="N41" s="28"/>
    </row>
  </sheetData>
  <mergeCells count="5">
    <mergeCell ref="R1:T1"/>
    <mergeCell ref="B1:D1"/>
    <mergeCell ref="J1:L1"/>
    <mergeCell ref="F1:H1"/>
    <mergeCell ref="N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A10" workbookViewId="0">
      <selection activeCell="O24" sqref="O24"/>
    </sheetView>
  </sheetViews>
  <sheetFormatPr defaultRowHeight="15"/>
  <cols>
    <col min="1" max="1" width="27.140625" customWidth="1"/>
    <col min="6" max="6" width="12" bestFit="1" customWidth="1"/>
    <col min="9" max="9" width="11.140625" bestFit="1" customWidth="1"/>
    <col min="14" max="14" width="10.140625" bestFit="1" customWidth="1"/>
  </cols>
  <sheetData>
    <row r="1" spans="1:15">
      <c r="A1" t="s">
        <v>13</v>
      </c>
      <c r="B1" t="s">
        <v>14</v>
      </c>
      <c r="C1" t="s">
        <v>16</v>
      </c>
      <c r="D1" t="s">
        <v>15</v>
      </c>
      <c r="E1" t="s">
        <v>17</v>
      </c>
      <c r="F1" t="s">
        <v>21</v>
      </c>
    </row>
    <row r="2" spans="1:15">
      <c r="A2" t="s">
        <v>18</v>
      </c>
      <c r="B2" t="s">
        <v>20</v>
      </c>
      <c r="C2">
        <v>17</v>
      </c>
      <c r="D2">
        <v>1</v>
      </c>
      <c r="E2" t="s">
        <v>19</v>
      </c>
      <c r="F2">
        <v>10277008.3376006</v>
      </c>
    </row>
    <row r="3" spans="1:15">
      <c r="A3" t="s">
        <v>18</v>
      </c>
      <c r="B3" t="s">
        <v>20</v>
      </c>
      <c r="C3">
        <v>17</v>
      </c>
      <c r="D3">
        <v>2</v>
      </c>
      <c r="E3" t="s">
        <v>19</v>
      </c>
      <c r="F3">
        <v>9667231.0983693209</v>
      </c>
    </row>
    <row r="4" spans="1:15">
      <c r="A4" t="s">
        <v>18</v>
      </c>
      <c r="B4" t="s">
        <v>20</v>
      </c>
      <c r="C4">
        <v>17</v>
      </c>
      <c r="D4">
        <v>3</v>
      </c>
      <c r="E4" t="s">
        <v>19</v>
      </c>
      <c r="F4">
        <v>10389015.324266501</v>
      </c>
    </row>
    <row r="5" spans="1:15">
      <c r="A5" t="s">
        <v>18</v>
      </c>
      <c r="B5" t="s">
        <v>20</v>
      </c>
      <c r="C5">
        <v>17</v>
      </c>
      <c r="D5">
        <v>4</v>
      </c>
      <c r="E5" t="s">
        <v>19</v>
      </c>
      <c r="F5">
        <v>8647546.4174888991</v>
      </c>
    </row>
    <row r="6" spans="1:15" ht="15.75" thickBot="1">
      <c r="A6" t="s">
        <v>18</v>
      </c>
      <c r="B6" t="s">
        <v>20</v>
      </c>
      <c r="C6">
        <v>17</v>
      </c>
      <c r="D6">
        <v>5</v>
      </c>
      <c r="E6" t="s">
        <v>19</v>
      </c>
      <c r="F6">
        <v>8302976.9734185403</v>
      </c>
    </row>
    <row r="7" spans="1:15">
      <c r="A7" t="s">
        <v>18</v>
      </c>
      <c r="B7" t="s">
        <v>22</v>
      </c>
      <c r="C7">
        <v>17</v>
      </c>
      <c r="D7">
        <v>1</v>
      </c>
      <c r="E7" t="s">
        <v>19</v>
      </c>
      <c r="F7">
        <v>8320998</v>
      </c>
      <c r="I7" s="23">
        <v>42856</v>
      </c>
      <c r="J7" s="24"/>
      <c r="K7" s="25"/>
    </row>
    <row r="8" spans="1:15">
      <c r="A8" t="s">
        <v>18</v>
      </c>
      <c r="B8" t="s">
        <v>22</v>
      </c>
      <c r="C8">
        <v>17</v>
      </c>
      <c r="D8">
        <v>2</v>
      </c>
      <c r="E8" t="s">
        <v>19</v>
      </c>
      <c r="F8">
        <v>7623217</v>
      </c>
      <c r="I8" s="4" t="s">
        <v>2</v>
      </c>
      <c r="J8" s="5" t="s">
        <v>3</v>
      </c>
      <c r="K8" s="6" t="s">
        <v>4</v>
      </c>
    </row>
    <row r="9" spans="1:15">
      <c r="A9" t="s">
        <v>18</v>
      </c>
      <c r="B9" t="s">
        <v>22</v>
      </c>
      <c r="C9">
        <v>17</v>
      </c>
      <c r="D9">
        <v>3</v>
      </c>
      <c r="E9" t="s">
        <v>19</v>
      </c>
      <c r="F9">
        <v>8420516</v>
      </c>
      <c r="I9" s="7">
        <v>29085681</v>
      </c>
      <c r="J9" s="8">
        <v>5392134</v>
      </c>
      <c r="K9" s="9">
        <v>2801848</v>
      </c>
      <c r="O9" t="s">
        <v>22</v>
      </c>
    </row>
    <row r="10" spans="1:15">
      <c r="A10" t="s">
        <v>18</v>
      </c>
      <c r="B10" t="s">
        <v>22</v>
      </c>
      <c r="C10">
        <v>17</v>
      </c>
      <c r="D10">
        <v>4</v>
      </c>
      <c r="E10" t="s">
        <v>19</v>
      </c>
      <c r="F10">
        <v>7090772</v>
      </c>
      <c r="I10" s="7">
        <v>28695128</v>
      </c>
      <c r="J10" s="8">
        <v>7687092</v>
      </c>
      <c r="K10" s="9">
        <v>3794118</v>
      </c>
      <c r="M10" t="s">
        <v>320</v>
      </c>
      <c r="O10">
        <f>J18/J9</f>
        <v>8.87633727203367E-2</v>
      </c>
    </row>
    <row r="11" spans="1:15">
      <c r="A11" t="s">
        <v>18</v>
      </c>
      <c r="B11" t="s">
        <v>22</v>
      </c>
      <c r="C11">
        <v>17</v>
      </c>
      <c r="D11">
        <v>5</v>
      </c>
      <c r="E11" t="s">
        <v>19</v>
      </c>
      <c r="F11">
        <v>7687092</v>
      </c>
      <c r="I11" s="7">
        <v>4800178</v>
      </c>
      <c r="J11" s="8">
        <v>441665</v>
      </c>
      <c r="K11" s="9">
        <v>88662</v>
      </c>
    </row>
    <row r="12" spans="1:15">
      <c r="A12" t="s">
        <v>18</v>
      </c>
      <c r="B12" t="s">
        <v>20</v>
      </c>
      <c r="C12">
        <v>17</v>
      </c>
      <c r="D12">
        <v>1</v>
      </c>
      <c r="E12" t="s">
        <v>23</v>
      </c>
      <c r="F12">
        <v>6313753</v>
      </c>
      <c r="I12" s="10"/>
      <c r="J12" s="11"/>
      <c r="K12" s="12"/>
    </row>
    <row r="13" spans="1:15">
      <c r="A13" t="s">
        <v>18</v>
      </c>
      <c r="B13" t="s">
        <v>20</v>
      </c>
      <c r="C13">
        <v>17</v>
      </c>
      <c r="D13">
        <v>2</v>
      </c>
      <c r="E13" t="s">
        <v>23</v>
      </c>
      <c r="F13">
        <v>5962686</v>
      </c>
      <c r="I13" s="10"/>
      <c r="J13" s="11"/>
      <c r="K13" s="12"/>
    </row>
    <row r="14" spans="1:15">
      <c r="A14" t="s">
        <v>18</v>
      </c>
      <c r="B14" t="s">
        <v>20</v>
      </c>
      <c r="C14">
        <v>17</v>
      </c>
      <c r="D14">
        <v>3</v>
      </c>
      <c r="E14" t="s">
        <v>23</v>
      </c>
      <c r="F14">
        <v>6260367</v>
      </c>
      <c r="I14" s="4" t="s">
        <v>2</v>
      </c>
      <c r="J14" s="5" t="s">
        <v>3</v>
      </c>
      <c r="K14" s="6" t="s">
        <v>4</v>
      </c>
      <c r="M14" s="36" t="s">
        <v>22</v>
      </c>
    </row>
    <row r="15" spans="1:15">
      <c r="A15" t="s">
        <v>18</v>
      </c>
      <c r="B15" t="s">
        <v>20</v>
      </c>
      <c r="C15">
        <v>17</v>
      </c>
      <c r="D15">
        <v>4</v>
      </c>
      <c r="E15" t="s">
        <v>23</v>
      </c>
      <c r="F15">
        <v>4817189</v>
      </c>
      <c r="H15" t="s">
        <v>316</v>
      </c>
      <c r="I15" s="7">
        <v>9089734</v>
      </c>
      <c r="J15" s="8">
        <v>1544594</v>
      </c>
      <c r="K15" s="9">
        <v>1112468</v>
      </c>
      <c r="M15" t="s">
        <v>318</v>
      </c>
      <c r="N15" s="1">
        <f>SUM(J15,J18)</f>
        <v>2023218</v>
      </c>
      <c r="O15">
        <f>N15/N16</f>
        <v>0.35576785615374268</v>
      </c>
    </row>
    <row r="16" spans="1:15">
      <c r="A16" t="s">
        <v>18</v>
      </c>
      <c r="B16" t="s">
        <v>20</v>
      </c>
      <c r="C16">
        <v>17</v>
      </c>
      <c r="D16">
        <v>5</v>
      </c>
      <c r="E16" t="s">
        <v>23</v>
      </c>
      <c r="F16">
        <v>5392134</v>
      </c>
      <c r="I16" s="7">
        <v>6623816</v>
      </c>
      <c r="J16" s="8">
        <v>1978405</v>
      </c>
      <c r="K16" s="9">
        <v>1082978</v>
      </c>
      <c r="M16" t="s">
        <v>319</v>
      </c>
      <c r="N16" s="1">
        <f>SUM(J15:J20)</f>
        <v>5686905</v>
      </c>
    </row>
    <row r="17" spans="1:15">
      <c r="A17" t="s">
        <v>18</v>
      </c>
      <c r="B17" t="s">
        <v>22</v>
      </c>
      <c r="C17">
        <v>17</v>
      </c>
      <c r="D17">
        <v>1</v>
      </c>
      <c r="E17" t="s">
        <v>23</v>
      </c>
      <c r="F17">
        <v>6288265.2000000002</v>
      </c>
      <c r="I17" s="7">
        <v>5921752</v>
      </c>
      <c r="J17" s="8">
        <v>1167049</v>
      </c>
      <c r="K17" s="9">
        <v>473441</v>
      </c>
    </row>
    <row r="18" spans="1:15">
      <c r="A18" t="s">
        <v>18</v>
      </c>
      <c r="B18" t="s">
        <v>22</v>
      </c>
      <c r="C18">
        <v>17</v>
      </c>
      <c r="D18">
        <v>2</v>
      </c>
      <c r="E18" t="s">
        <v>23</v>
      </c>
      <c r="F18">
        <v>5876578.5499999998</v>
      </c>
      <c r="H18" t="s">
        <v>317</v>
      </c>
      <c r="I18" s="30">
        <v>3582106</v>
      </c>
      <c r="J18" s="31">
        <v>478624</v>
      </c>
      <c r="K18" s="32">
        <v>310547</v>
      </c>
      <c r="M18" t="s">
        <v>20</v>
      </c>
    </row>
    <row r="19" spans="1:15">
      <c r="A19" t="s">
        <v>18</v>
      </c>
      <c r="B19" t="s">
        <v>22</v>
      </c>
      <c r="C19">
        <v>17</v>
      </c>
      <c r="D19">
        <v>3</v>
      </c>
      <c r="E19" t="s">
        <v>23</v>
      </c>
      <c r="F19">
        <v>6344041.4680000003</v>
      </c>
      <c r="I19" s="7">
        <v>3548180</v>
      </c>
      <c r="J19" s="8">
        <v>444298</v>
      </c>
      <c r="K19" s="9">
        <v>330122</v>
      </c>
      <c r="M19" t="s">
        <v>318</v>
      </c>
      <c r="O19">
        <v>0.28599999999999998</v>
      </c>
    </row>
    <row r="20" spans="1:15">
      <c r="A20" t="s">
        <v>18</v>
      </c>
      <c r="B20" t="s">
        <v>22</v>
      </c>
      <c r="C20">
        <v>17</v>
      </c>
      <c r="D20">
        <v>4</v>
      </c>
      <c r="E20" t="s">
        <v>23</v>
      </c>
      <c r="F20">
        <v>5363434.3480000002</v>
      </c>
      <c r="I20" s="7">
        <v>262517</v>
      </c>
      <c r="J20" s="8">
        <v>73935</v>
      </c>
      <c r="K20" s="9">
        <v>50308</v>
      </c>
      <c r="M20" t="s">
        <v>319</v>
      </c>
    </row>
    <row r="21" spans="1:15">
      <c r="A21" t="s">
        <v>18</v>
      </c>
      <c r="B21" t="s">
        <v>22</v>
      </c>
      <c r="C21">
        <v>17</v>
      </c>
      <c r="D21">
        <v>5</v>
      </c>
      <c r="E21" t="s">
        <v>23</v>
      </c>
      <c r="F21">
        <v>5875381.0109999999</v>
      </c>
    </row>
    <row r="23" spans="1:15">
      <c r="O23" t="s">
        <v>20</v>
      </c>
    </row>
    <row r="24" spans="1:15">
      <c r="M24" t="s">
        <v>322</v>
      </c>
      <c r="N24" s="37" t="s">
        <v>321</v>
      </c>
      <c r="O24">
        <v>3.6999999999999998E-2</v>
      </c>
    </row>
  </sheetData>
  <mergeCells count="1">
    <mergeCell ref="I7:K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sheetData>
    <row r="1" spans="1:3">
      <c r="A1" t="s">
        <v>24</v>
      </c>
      <c r="B1" t="s">
        <v>25</v>
      </c>
      <c r="C1" t="s">
        <v>26</v>
      </c>
    </row>
    <row r="2" spans="1:3">
      <c r="A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workbookViewId="0">
      <selection activeCell="B8" sqref="B8"/>
    </sheetView>
  </sheetViews>
  <sheetFormatPr defaultRowHeight="15"/>
  <sheetData>
    <row r="1" spans="1:4">
      <c r="A1" t="s">
        <v>15</v>
      </c>
      <c r="B1" t="s">
        <v>16</v>
      </c>
      <c r="C1" t="s">
        <v>270</v>
      </c>
      <c r="D1" t="s">
        <v>315</v>
      </c>
    </row>
    <row r="2" spans="1:4">
      <c r="A2">
        <v>5</v>
      </c>
      <c r="B2">
        <v>17</v>
      </c>
      <c r="C2" t="s">
        <v>28</v>
      </c>
    </row>
    <row r="3" spans="1:4">
      <c r="A3">
        <v>5</v>
      </c>
      <c r="B3">
        <v>17</v>
      </c>
      <c r="C3" t="s">
        <v>29</v>
      </c>
    </row>
    <row r="4" spans="1:4">
      <c r="A4">
        <v>5</v>
      </c>
      <c r="B4">
        <v>17</v>
      </c>
      <c r="C4" s="35" t="s">
        <v>30</v>
      </c>
    </row>
    <row r="5" spans="1:4">
      <c r="A5">
        <v>5</v>
      </c>
      <c r="B5">
        <v>17</v>
      </c>
      <c r="C5" t="s">
        <v>31</v>
      </c>
    </row>
    <row r="6" spans="1:4">
      <c r="A6">
        <v>5</v>
      </c>
      <c r="B6">
        <v>17</v>
      </c>
      <c r="C6" t="s">
        <v>32</v>
      </c>
    </row>
    <row r="7" spans="1:4">
      <c r="A7">
        <v>5</v>
      </c>
      <c r="B7">
        <v>17</v>
      </c>
      <c r="C7" t="s">
        <v>33</v>
      </c>
    </row>
    <row r="8" spans="1:4">
      <c r="A8">
        <v>5</v>
      </c>
      <c r="B8">
        <v>17</v>
      </c>
      <c r="C8" t="s">
        <v>34</v>
      </c>
    </row>
    <row r="9" spans="1:4">
      <c r="A9">
        <v>5</v>
      </c>
      <c r="B9">
        <v>17</v>
      </c>
      <c r="C9" t="s">
        <v>35</v>
      </c>
    </row>
    <row r="10" spans="1:4">
      <c r="A10">
        <v>5</v>
      </c>
      <c r="B10">
        <v>17</v>
      </c>
      <c r="C10" t="s">
        <v>36</v>
      </c>
    </row>
    <row r="11" spans="1:4">
      <c r="A11">
        <v>5</v>
      </c>
      <c r="B11">
        <v>17</v>
      </c>
      <c r="C11" t="s">
        <v>37</v>
      </c>
    </row>
    <row r="12" spans="1:4">
      <c r="A12">
        <v>5</v>
      </c>
      <c r="B12">
        <v>17</v>
      </c>
      <c r="C12" t="s">
        <v>38</v>
      </c>
    </row>
    <row r="13" spans="1:4">
      <c r="A13">
        <v>5</v>
      </c>
      <c r="B13">
        <v>17</v>
      </c>
      <c r="C13" t="s">
        <v>39</v>
      </c>
    </row>
    <row r="14" spans="1:4">
      <c r="A14">
        <v>5</v>
      </c>
      <c r="B14">
        <v>17</v>
      </c>
      <c r="C14" t="s">
        <v>40</v>
      </c>
    </row>
    <row r="15" spans="1:4">
      <c r="A15">
        <v>5</v>
      </c>
      <c r="B15">
        <v>17</v>
      </c>
      <c r="C15" t="s">
        <v>41</v>
      </c>
    </row>
    <row r="16" spans="1:4">
      <c r="A16">
        <v>5</v>
      </c>
      <c r="B16">
        <v>17</v>
      </c>
      <c r="C16" t="s">
        <v>42</v>
      </c>
    </row>
    <row r="17" spans="1:3">
      <c r="A17">
        <v>5</v>
      </c>
      <c r="B17">
        <v>17</v>
      </c>
      <c r="C17" t="s">
        <v>43</v>
      </c>
    </row>
    <row r="18" spans="1:3">
      <c r="A18">
        <v>5</v>
      </c>
      <c r="B18">
        <v>17</v>
      </c>
      <c r="C18" t="s">
        <v>44</v>
      </c>
    </row>
    <row r="19" spans="1:3">
      <c r="A19">
        <v>5</v>
      </c>
      <c r="B19">
        <v>17</v>
      </c>
      <c r="C19" t="s">
        <v>45</v>
      </c>
    </row>
    <row r="20" spans="1:3">
      <c r="A20">
        <v>5</v>
      </c>
      <c r="B20">
        <v>17</v>
      </c>
      <c r="C20" t="s">
        <v>46</v>
      </c>
    </row>
    <row r="21" spans="1:3">
      <c r="A21">
        <v>5</v>
      </c>
      <c r="B21">
        <v>17</v>
      </c>
      <c r="C21" t="s">
        <v>47</v>
      </c>
    </row>
    <row r="22" spans="1:3">
      <c r="A22">
        <v>5</v>
      </c>
      <c r="B22">
        <v>17</v>
      </c>
      <c r="C22" t="s">
        <v>48</v>
      </c>
    </row>
    <row r="23" spans="1:3">
      <c r="A23">
        <v>5</v>
      </c>
      <c r="B23">
        <v>17</v>
      </c>
      <c r="C23" t="s">
        <v>49</v>
      </c>
    </row>
    <row r="24" spans="1:3">
      <c r="A24">
        <v>5</v>
      </c>
      <c r="B24">
        <v>17</v>
      </c>
      <c r="C24" t="s">
        <v>50</v>
      </c>
    </row>
    <row r="25" spans="1:3">
      <c r="A25">
        <v>5</v>
      </c>
      <c r="B25">
        <v>17</v>
      </c>
      <c r="C25" t="s">
        <v>51</v>
      </c>
    </row>
    <row r="26" spans="1:3">
      <c r="A26">
        <v>5</v>
      </c>
      <c r="B26">
        <v>17</v>
      </c>
      <c r="C26" t="s">
        <v>52</v>
      </c>
    </row>
    <row r="27" spans="1:3">
      <c r="A27">
        <v>5</v>
      </c>
      <c r="B27">
        <v>17</v>
      </c>
      <c r="C27" t="s">
        <v>53</v>
      </c>
    </row>
    <row r="28" spans="1:3">
      <c r="A28">
        <v>5</v>
      </c>
      <c r="B28">
        <v>17</v>
      </c>
      <c r="C28" t="s">
        <v>54</v>
      </c>
    </row>
    <row r="29" spans="1:3">
      <c r="A29">
        <v>5</v>
      </c>
      <c r="B29">
        <v>17</v>
      </c>
      <c r="C29" t="s">
        <v>55</v>
      </c>
    </row>
    <row r="30" spans="1:3">
      <c r="A30">
        <v>5</v>
      </c>
      <c r="B30">
        <v>17</v>
      </c>
      <c r="C30" t="s">
        <v>56</v>
      </c>
    </row>
    <row r="31" spans="1:3">
      <c r="A31">
        <v>5</v>
      </c>
      <c r="B31">
        <v>17</v>
      </c>
      <c r="C31" t="s">
        <v>57</v>
      </c>
    </row>
    <row r="32" spans="1:3">
      <c r="A32">
        <v>5</v>
      </c>
      <c r="B32">
        <v>17</v>
      </c>
      <c r="C32" t="s">
        <v>58</v>
      </c>
    </row>
    <row r="33" spans="1:4">
      <c r="A33">
        <v>5</v>
      </c>
      <c r="B33">
        <v>17</v>
      </c>
      <c r="C33" t="s">
        <v>59</v>
      </c>
    </row>
    <row r="34" spans="1:4">
      <c r="A34">
        <v>5</v>
      </c>
      <c r="B34">
        <v>17</v>
      </c>
      <c r="C34" t="s">
        <v>60</v>
      </c>
    </row>
    <row r="35" spans="1:4">
      <c r="A35">
        <v>5</v>
      </c>
      <c r="B35">
        <v>17</v>
      </c>
      <c r="C35" t="s">
        <v>61</v>
      </c>
    </row>
    <row r="36" spans="1:4">
      <c r="A36">
        <v>5</v>
      </c>
      <c r="B36">
        <v>17</v>
      </c>
      <c r="C36" t="s">
        <v>62</v>
      </c>
    </row>
    <row r="37" spans="1:4">
      <c r="A37">
        <v>5</v>
      </c>
      <c r="B37">
        <v>17</v>
      </c>
      <c r="C37" t="s">
        <v>63</v>
      </c>
    </row>
    <row r="38" spans="1:4">
      <c r="A38">
        <v>5</v>
      </c>
      <c r="B38">
        <v>17</v>
      </c>
      <c r="C38" t="s">
        <v>64</v>
      </c>
    </row>
    <row r="39" spans="1:4">
      <c r="A39">
        <v>5</v>
      </c>
      <c r="B39">
        <v>17</v>
      </c>
      <c r="C39" t="e">
        <f>+Packer</f>
        <v>#NAME?</v>
      </c>
    </row>
    <row r="40" spans="1:4">
      <c r="A40">
        <v>5</v>
      </c>
      <c r="B40">
        <v>17</v>
      </c>
      <c r="C40" t="s">
        <v>65</v>
      </c>
    </row>
    <row r="41" spans="1:4">
      <c r="A41">
        <v>5</v>
      </c>
      <c r="B41">
        <v>17</v>
      </c>
      <c r="C41" t="s">
        <v>66</v>
      </c>
    </row>
    <row r="42" spans="1:4">
      <c r="A42">
        <v>5</v>
      </c>
      <c r="B42">
        <v>17</v>
      </c>
      <c r="C42" t="s">
        <v>67</v>
      </c>
    </row>
    <row r="43" spans="1:4">
      <c r="A43">
        <v>5</v>
      </c>
      <c r="B43">
        <v>17</v>
      </c>
      <c r="C43" t="s">
        <v>68</v>
      </c>
    </row>
    <row r="44" spans="1:4">
      <c r="A44">
        <v>5</v>
      </c>
      <c r="B44">
        <v>17</v>
      </c>
      <c r="C44" t="s">
        <v>69</v>
      </c>
    </row>
    <row r="45" spans="1:4">
      <c r="A45">
        <v>5</v>
      </c>
      <c r="B45">
        <v>17</v>
      </c>
      <c r="C45" s="35" t="s">
        <v>70</v>
      </c>
    </row>
    <row r="46" spans="1:4">
      <c r="A46">
        <v>5</v>
      </c>
      <c r="B46">
        <v>17</v>
      </c>
      <c r="C46" t="s">
        <v>71</v>
      </c>
    </row>
    <row r="47" spans="1:4">
      <c r="A47">
        <v>5</v>
      </c>
      <c r="B47">
        <v>17</v>
      </c>
      <c r="C47" t="s">
        <v>72</v>
      </c>
    </row>
    <row r="48" spans="1:4">
      <c r="A48">
        <v>5</v>
      </c>
      <c r="B48">
        <v>17</v>
      </c>
      <c r="C48" s="35" t="s">
        <v>73</v>
      </c>
      <c r="D48" t="s">
        <v>314</v>
      </c>
    </row>
    <row r="49" spans="1:3">
      <c r="A49">
        <v>5</v>
      </c>
      <c r="B49">
        <v>17</v>
      </c>
      <c r="C49" t="s">
        <v>74</v>
      </c>
    </row>
    <row r="50" spans="1:3">
      <c r="A50">
        <v>5</v>
      </c>
      <c r="B50">
        <v>17</v>
      </c>
      <c r="C50" t="s">
        <v>75</v>
      </c>
    </row>
    <row r="51" spans="1:3">
      <c r="A51">
        <v>5</v>
      </c>
      <c r="B51">
        <v>17</v>
      </c>
      <c r="C51" t="s">
        <v>76</v>
      </c>
    </row>
    <row r="52" spans="1:3">
      <c r="A52">
        <v>5</v>
      </c>
      <c r="B52">
        <v>17</v>
      </c>
      <c r="C52" t="e">
        <f>+MM+Settlements+administrator</f>
        <v>#NAME?</v>
      </c>
    </row>
    <row r="53" spans="1:3">
      <c r="A53">
        <v>5</v>
      </c>
      <c r="B53">
        <v>17</v>
      </c>
      <c r="C53" t="s">
        <v>77</v>
      </c>
    </row>
    <row r="54" spans="1:3">
      <c r="A54">
        <v>5</v>
      </c>
      <c r="B54">
        <v>17</v>
      </c>
      <c r="C54" t="s">
        <v>78</v>
      </c>
    </row>
    <row r="55" spans="1:3">
      <c r="A55">
        <v>5</v>
      </c>
      <c r="B55">
        <v>17</v>
      </c>
      <c r="C55" t="s">
        <v>79</v>
      </c>
    </row>
    <row r="56" spans="1:3">
      <c r="A56">
        <v>5</v>
      </c>
      <c r="B56">
        <v>17</v>
      </c>
      <c r="C56" t="s">
        <v>80</v>
      </c>
    </row>
    <row r="57" spans="1:3">
      <c r="A57">
        <v>5</v>
      </c>
      <c r="B57">
        <v>17</v>
      </c>
      <c r="C57" t="s">
        <v>81</v>
      </c>
    </row>
    <row r="58" spans="1:3">
      <c r="A58">
        <v>5</v>
      </c>
      <c r="B58">
        <v>17</v>
      </c>
      <c r="C58" t="s">
        <v>82</v>
      </c>
    </row>
    <row r="59" spans="1:3">
      <c r="A59">
        <v>5</v>
      </c>
      <c r="B59">
        <v>17</v>
      </c>
      <c r="C59" t="s">
        <v>83</v>
      </c>
    </row>
    <row r="60" spans="1:3">
      <c r="A60">
        <v>5</v>
      </c>
      <c r="B60">
        <v>17</v>
      </c>
      <c r="C60" t="e">
        <f>+Experienced+IT+Data+Analysts</f>
        <v>#NAME?</v>
      </c>
    </row>
    <row r="61" spans="1:3">
      <c r="A61">
        <v>5</v>
      </c>
      <c r="B61">
        <v>17</v>
      </c>
      <c r="C61" t="s">
        <v>84</v>
      </c>
    </row>
    <row r="62" spans="1:3">
      <c r="A62">
        <v>5</v>
      </c>
      <c r="B62">
        <v>17</v>
      </c>
      <c r="C62" t="s">
        <v>85</v>
      </c>
    </row>
    <row r="63" spans="1:3">
      <c r="A63">
        <v>5</v>
      </c>
      <c r="B63">
        <v>17</v>
      </c>
      <c r="C63" t="s">
        <v>86</v>
      </c>
    </row>
    <row r="64" spans="1:3">
      <c r="A64">
        <v>5</v>
      </c>
      <c r="B64">
        <v>17</v>
      </c>
      <c r="C64" t="s">
        <v>87</v>
      </c>
    </row>
    <row r="65" spans="1:3">
      <c r="A65">
        <v>5</v>
      </c>
      <c r="B65">
        <v>17</v>
      </c>
      <c r="C65" t="s">
        <v>88</v>
      </c>
    </row>
    <row r="66" spans="1:3">
      <c r="A66">
        <v>5</v>
      </c>
      <c r="B66">
        <v>17</v>
      </c>
      <c r="C66" t="s">
        <v>89</v>
      </c>
    </row>
    <row r="67" spans="1:3">
      <c r="A67">
        <v>5</v>
      </c>
      <c r="B67">
        <v>17</v>
      </c>
      <c r="C67" t="s">
        <v>90</v>
      </c>
    </row>
    <row r="68" spans="1:3">
      <c r="A68">
        <v>5</v>
      </c>
      <c r="B68">
        <v>17</v>
      </c>
      <c r="C68" t="s">
        <v>91</v>
      </c>
    </row>
    <row r="69" spans="1:3">
      <c r="A69">
        <v>5</v>
      </c>
      <c r="B69">
        <v>17</v>
      </c>
      <c r="C69" t="s">
        <v>92</v>
      </c>
    </row>
    <row r="70" spans="1:3">
      <c r="A70">
        <v>5</v>
      </c>
      <c r="B70">
        <v>17</v>
      </c>
      <c r="C70" t="s">
        <v>93</v>
      </c>
    </row>
    <row r="71" spans="1:3">
      <c r="A71">
        <v>5</v>
      </c>
      <c r="B71">
        <v>17</v>
      </c>
      <c r="C71" t="s">
        <v>94</v>
      </c>
    </row>
    <row r="72" spans="1:3">
      <c r="A72">
        <v>5</v>
      </c>
      <c r="B72">
        <v>17</v>
      </c>
      <c r="C72" t="s">
        <v>95</v>
      </c>
    </row>
    <row r="73" spans="1:3">
      <c r="A73">
        <v>5</v>
      </c>
      <c r="B73">
        <v>17</v>
      </c>
      <c r="C73" t="s">
        <v>96</v>
      </c>
    </row>
    <row r="74" spans="1:3">
      <c r="A74">
        <v>5</v>
      </c>
      <c r="B74">
        <v>17</v>
      </c>
      <c r="C74" t="s">
        <v>97</v>
      </c>
    </row>
    <row r="75" spans="1:3">
      <c r="A75">
        <v>5</v>
      </c>
      <c r="B75">
        <v>17</v>
      </c>
      <c r="C75" t="s">
        <v>98</v>
      </c>
    </row>
    <row r="76" spans="1:3">
      <c r="A76">
        <v>5</v>
      </c>
      <c r="B76">
        <v>17</v>
      </c>
      <c r="C76" t="s">
        <v>99</v>
      </c>
    </row>
    <row r="77" spans="1:3">
      <c r="A77">
        <v>5</v>
      </c>
      <c r="B77">
        <v>17</v>
      </c>
      <c r="C77" t="s">
        <v>100</v>
      </c>
    </row>
    <row r="78" spans="1:3">
      <c r="A78">
        <v>5</v>
      </c>
      <c r="B78">
        <v>17</v>
      </c>
      <c r="C78" t="s">
        <v>101</v>
      </c>
    </row>
    <row r="79" spans="1:3">
      <c r="A79">
        <v>5</v>
      </c>
      <c r="B79">
        <v>17</v>
      </c>
      <c r="C79" t="s">
        <v>102</v>
      </c>
    </row>
    <row r="80" spans="1:3">
      <c r="A80">
        <v>5</v>
      </c>
      <c r="B80">
        <v>17</v>
      </c>
      <c r="C80" t="s">
        <v>103</v>
      </c>
    </row>
    <row r="81" spans="1:3">
      <c r="A81">
        <v>5</v>
      </c>
      <c r="B81">
        <v>17</v>
      </c>
      <c r="C81" t="s">
        <v>104</v>
      </c>
    </row>
    <row r="82" spans="1:3">
      <c r="A82">
        <v>5</v>
      </c>
      <c r="B82">
        <v>17</v>
      </c>
      <c r="C82" t="s">
        <v>105</v>
      </c>
    </row>
    <row r="83" spans="1:3">
      <c r="A83">
        <v>5</v>
      </c>
      <c r="B83">
        <v>17</v>
      </c>
      <c r="C83" t="s">
        <v>106</v>
      </c>
    </row>
    <row r="84" spans="1:3">
      <c r="A84">
        <v>5</v>
      </c>
      <c r="B84">
        <v>17</v>
      </c>
      <c r="C84" t="s">
        <v>107</v>
      </c>
    </row>
    <row r="85" spans="1:3">
      <c r="A85">
        <v>5</v>
      </c>
      <c r="B85">
        <v>17</v>
      </c>
      <c r="C85" t="s">
        <v>108</v>
      </c>
    </row>
    <row r="86" spans="1:3">
      <c r="A86">
        <v>5</v>
      </c>
      <c r="B86">
        <v>17</v>
      </c>
      <c r="C86" t="s">
        <v>109</v>
      </c>
    </row>
    <row r="87" spans="1:3">
      <c r="A87">
        <v>5</v>
      </c>
      <c r="B87">
        <v>17</v>
      </c>
      <c r="C87" t="s">
        <v>110</v>
      </c>
    </row>
    <row r="88" spans="1:3">
      <c r="A88">
        <v>5</v>
      </c>
      <c r="B88">
        <v>17</v>
      </c>
      <c r="C88" t="s">
        <v>111</v>
      </c>
    </row>
    <row r="89" spans="1:3">
      <c r="A89">
        <v>5</v>
      </c>
      <c r="B89">
        <v>17</v>
      </c>
      <c r="C89" t="s">
        <v>112</v>
      </c>
    </row>
    <row r="90" spans="1:3">
      <c r="A90">
        <v>5</v>
      </c>
      <c r="B90">
        <v>17</v>
      </c>
      <c r="C90" t="s">
        <v>113</v>
      </c>
    </row>
    <row r="91" spans="1:3">
      <c r="A91">
        <v>5</v>
      </c>
      <c r="B91">
        <v>17</v>
      </c>
      <c r="C91" t="s">
        <v>114</v>
      </c>
    </row>
    <row r="92" spans="1:3">
      <c r="A92">
        <v>5</v>
      </c>
      <c r="B92">
        <v>17</v>
      </c>
      <c r="C92" t="s">
        <v>115</v>
      </c>
    </row>
    <row r="93" spans="1:3">
      <c r="A93">
        <v>5</v>
      </c>
      <c r="B93">
        <v>17</v>
      </c>
      <c r="C93" t="s">
        <v>116</v>
      </c>
    </row>
    <row r="94" spans="1:3">
      <c r="A94">
        <v>5</v>
      </c>
      <c r="B94">
        <v>17</v>
      </c>
      <c r="C94" t="s">
        <v>117</v>
      </c>
    </row>
    <row r="95" spans="1:3">
      <c r="A95">
        <v>5</v>
      </c>
      <c r="B95">
        <v>17</v>
      </c>
      <c r="C95" t="s">
        <v>118</v>
      </c>
    </row>
    <row r="96" spans="1:3">
      <c r="A96">
        <v>5</v>
      </c>
      <c r="B96">
        <v>17</v>
      </c>
      <c r="C96" t="s">
        <v>119</v>
      </c>
    </row>
    <row r="97" spans="1:3">
      <c r="A97">
        <v>5</v>
      </c>
      <c r="B97">
        <v>17</v>
      </c>
      <c r="C97" t="s">
        <v>120</v>
      </c>
    </row>
    <row r="98" spans="1:3">
      <c r="A98">
        <v>5</v>
      </c>
      <c r="B98">
        <v>17</v>
      </c>
      <c r="C98" t="s">
        <v>121</v>
      </c>
    </row>
    <row r="99" spans="1:3">
      <c r="A99">
        <v>5</v>
      </c>
      <c r="B99">
        <v>17</v>
      </c>
      <c r="C99" t="s">
        <v>122</v>
      </c>
    </row>
    <row r="100" spans="1:3">
      <c r="A100">
        <v>5</v>
      </c>
      <c r="B100">
        <v>17</v>
      </c>
      <c r="C100" t="s">
        <v>123</v>
      </c>
    </row>
    <row r="101" spans="1:3">
      <c r="A101">
        <v>5</v>
      </c>
      <c r="B101">
        <v>17</v>
      </c>
      <c r="C101" t="s">
        <v>124</v>
      </c>
    </row>
    <row r="102" spans="1:3">
      <c r="A102">
        <v>5</v>
      </c>
      <c r="B102">
        <v>17</v>
      </c>
      <c r="C102" t="s">
        <v>125</v>
      </c>
    </row>
    <row r="103" spans="1:3">
      <c r="A103">
        <v>5</v>
      </c>
      <c r="B103">
        <v>17</v>
      </c>
      <c r="C103" t="s">
        <v>126</v>
      </c>
    </row>
    <row r="104" spans="1:3">
      <c r="A104">
        <v>5</v>
      </c>
      <c r="B104">
        <v>17</v>
      </c>
      <c r="C104" t="s">
        <v>127</v>
      </c>
    </row>
    <row r="105" spans="1:3">
      <c r="A105">
        <v>5</v>
      </c>
      <c r="B105">
        <v>17</v>
      </c>
      <c r="C105" t="s">
        <v>128</v>
      </c>
    </row>
    <row r="106" spans="1:3">
      <c r="A106">
        <v>5</v>
      </c>
      <c r="B106">
        <v>17</v>
      </c>
      <c r="C106" t="s">
        <v>129</v>
      </c>
    </row>
    <row r="107" spans="1:3">
      <c r="A107">
        <v>5</v>
      </c>
      <c r="B107">
        <v>17</v>
      </c>
      <c r="C107" t="s">
        <v>130</v>
      </c>
    </row>
    <row r="108" spans="1:3">
      <c r="A108">
        <v>5</v>
      </c>
      <c r="B108">
        <v>17</v>
      </c>
      <c r="C108" t="s">
        <v>131</v>
      </c>
    </row>
    <row r="109" spans="1:3">
      <c r="A109">
        <v>5</v>
      </c>
      <c r="B109">
        <v>17</v>
      </c>
      <c r="C109" t="s">
        <v>132</v>
      </c>
    </row>
    <row r="110" spans="1:3">
      <c r="A110">
        <v>5</v>
      </c>
      <c r="B110">
        <v>17</v>
      </c>
      <c r="C110" t="s">
        <v>133</v>
      </c>
    </row>
    <row r="111" spans="1:3">
      <c r="A111">
        <v>5</v>
      </c>
      <c r="B111">
        <v>17</v>
      </c>
      <c r="C111" t="s">
        <v>134</v>
      </c>
    </row>
    <row r="112" spans="1:3">
      <c r="A112">
        <v>5</v>
      </c>
      <c r="B112">
        <v>17</v>
      </c>
      <c r="C112" t="s">
        <v>135</v>
      </c>
    </row>
    <row r="113" spans="1:3">
      <c r="A113">
        <v>5</v>
      </c>
      <c r="B113">
        <v>17</v>
      </c>
      <c r="C113" t="s">
        <v>136</v>
      </c>
    </row>
    <row r="114" spans="1:3">
      <c r="A114">
        <v>5</v>
      </c>
      <c r="B114">
        <v>17</v>
      </c>
      <c r="C114" t="s">
        <v>137</v>
      </c>
    </row>
    <row r="115" spans="1:3">
      <c r="A115">
        <v>5</v>
      </c>
      <c r="B115">
        <v>17</v>
      </c>
      <c r="C115" t="s">
        <v>138</v>
      </c>
    </row>
    <row r="116" spans="1:3">
      <c r="A116">
        <v>5</v>
      </c>
      <c r="B116">
        <v>17</v>
      </c>
      <c r="C116" t="s">
        <v>139</v>
      </c>
    </row>
    <row r="117" spans="1:3">
      <c r="A117">
        <v>5</v>
      </c>
      <c r="B117">
        <v>17</v>
      </c>
      <c r="C117" t="s">
        <v>140</v>
      </c>
    </row>
    <row r="118" spans="1:3">
      <c r="A118">
        <v>5</v>
      </c>
      <c r="B118">
        <v>17</v>
      </c>
      <c r="C118" t="s">
        <v>141</v>
      </c>
    </row>
    <row r="119" spans="1:3">
      <c r="A119">
        <v>5</v>
      </c>
      <c r="B119">
        <v>17</v>
      </c>
      <c r="C119" t="s">
        <v>142</v>
      </c>
    </row>
    <row r="120" spans="1:3">
      <c r="A120">
        <v>5</v>
      </c>
      <c r="B120">
        <v>17</v>
      </c>
      <c r="C120" t="s">
        <v>143</v>
      </c>
    </row>
    <row r="121" spans="1:3">
      <c r="A121">
        <v>5</v>
      </c>
      <c r="B121">
        <v>17</v>
      </c>
      <c r="C121" t="s">
        <v>144</v>
      </c>
    </row>
    <row r="122" spans="1:3">
      <c r="A122">
        <v>5</v>
      </c>
      <c r="B122">
        <v>17</v>
      </c>
      <c r="C122" t="s">
        <v>145</v>
      </c>
    </row>
    <row r="123" spans="1:3">
      <c r="A123">
        <v>5</v>
      </c>
      <c r="B123">
        <v>17</v>
      </c>
      <c r="C123" t="s">
        <v>146</v>
      </c>
    </row>
    <row r="124" spans="1:3">
      <c r="A124">
        <v>5</v>
      </c>
      <c r="B124">
        <v>17</v>
      </c>
      <c r="C124" t="s">
        <v>147</v>
      </c>
    </row>
    <row r="125" spans="1:3">
      <c r="A125">
        <v>5</v>
      </c>
      <c r="B125">
        <v>17</v>
      </c>
      <c r="C125" t="s">
        <v>148</v>
      </c>
    </row>
    <row r="126" spans="1:3">
      <c r="A126">
        <v>5</v>
      </c>
      <c r="B126">
        <v>17</v>
      </c>
      <c r="C126" t="s">
        <v>149</v>
      </c>
    </row>
    <row r="127" spans="1:3">
      <c r="A127">
        <v>5</v>
      </c>
      <c r="B127">
        <v>17</v>
      </c>
      <c r="C127" t="s">
        <v>150</v>
      </c>
    </row>
    <row r="128" spans="1:3">
      <c r="A128">
        <v>5</v>
      </c>
      <c r="B128">
        <v>17</v>
      </c>
      <c r="C128" t="s">
        <v>151</v>
      </c>
    </row>
    <row r="129" spans="1:3">
      <c r="A129">
        <v>5</v>
      </c>
      <c r="B129">
        <v>17</v>
      </c>
      <c r="C129" t="s">
        <v>152</v>
      </c>
    </row>
    <row r="130" spans="1:3">
      <c r="A130">
        <v>5</v>
      </c>
      <c r="B130">
        <v>17</v>
      </c>
      <c r="C130" t="s">
        <v>153</v>
      </c>
    </row>
    <row r="131" spans="1:3">
      <c r="A131">
        <v>5</v>
      </c>
      <c r="B131">
        <v>17</v>
      </c>
      <c r="C131" t="s">
        <v>154</v>
      </c>
    </row>
    <row r="132" spans="1:3">
      <c r="A132">
        <v>5</v>
      </c>
      <c r="B132">
        <v>17</v>
      </c>
      <c r="C132" t="s">
        <v>155</v>
      </c>
    </row>
    <row r="133" spans="1:3">
      <c r="A133">
        <v>5</v>
      </c>
      <c r="B133">
        <v>17</v>
      </c>
      <c r="C133" t="s">
        <v>156</v>
      </c>
    </row>
    <row r="134" spans="1:3">
      <c r="A134">
        <v>5</v>
      </c>
      <c r="B134">
        <v>17</v>
      </c>
      <c r="C134" t="e">
        <f>+Development+Partner</f>
        <v>#NAME?</v>
      </c>
    </row>
    <row r="135" spans="1:3">
      <c r="A135">
        <v>5</v>
      </c>
      <c r="B135">
        <v>17</v>
      </c>
      <c r="C135" t="s">
        <v>157</v>
      </c>
    </row>
    <row r="136" spans="1:3">
      <c r="A136">
        <v>5</v>
      </c>
      <c r="B136">
        <v>17</v>
      </c>
      <c r="C136" t="s">
        <v>158</v>
      </c>
    </row>
    <row r="137" spans="1:3">
      <c r="A137">
        <v>5</v>
      </c>
      <c r="B137">
        <v>17</v>
      </c>
      <c r="C137" t="s">
        <v>159</v>
      </c>
    </row>
    <row r="138" spans="1:3">
      <c r="A138">
        <v>5</v>
      </c>
      <c r="B138">
        <v>17</v>
      </c>
      <c r="C138" t="s">
        <v>160</v>
      </c>
    </row>
    <row r="139" spans="1:3">
      <c r="A139">
        <v>5</v>
      </c>
      <c r="B139">
        <v>17</v>
      </c>
      <c r="C139" t="s">
        <v>161</v>
      </c>
    </row>
    <row r="140" spans="1:3">
      <c r="A140">
        <v>5</v>
      </c>
      <c r="B140">
        <v>17</v>
      </c>
      <c r="C140" t="s">
        <v>162</v>
      </c>
    </row>
    <row r="141" spans="1:3">
      <c r="A141">
        <v>5</v>
      </c>
      <c r="B141">
        <v>17</v>
      </c>
      <c r="C141" t="s">
        <v>163</v>
      </c>
    </row>
    <row r="142" spans="1:3">
      <c r="A142">
        <v>5</v>
      </c>
      <c r="B142">
        <v>17</v>
      </c>
      <c r="C142" t="s">
        <v>164</v>
      </c>
    </row>
    <row r="143" spans="1:3">
      <c r="A143">
        <v>5</v>
      </c>
      <c r="B143">
        <v>17</v>
      </c>
      <c r="C143" t="s">
        <v>165</v>
      </c>
    </row>
    <row r="144" spans="1:3">
      <c r="A144">
        <v>5</v>
      </c>
      <c r="B144">
        <v>17</v>
      </c>
      <c r="C144" t="s">
        <v>166</v>
      </c>
    </row>
    <row r="145" spans="1:3">
      <c r="A145">
        <v>5</v>
      </c>
      <c r="B145">
        <v>17</v>
      </c>
      <c r="C145" t="s">
        <v>167</v>
      </c>
    </row>
    <row r="146" spans="1:3">
      <c r="A146">
        <v>5</v>
      </c>
      <c r="B146">
        <v>17</v>
      </c>
      <c r="C146" t="s">
        <v>168</v>
      </c>
    </row>
    <row r="147" spans="1:3">
      <c r="A147">
        <v>5</v>
      </c>
      <c r="B147">
        <v>17</v>
      </c>
      <c r="C147" t="s">
        <v>169</v>
      </c>
    </row>
    <row r="148" spans="1:3">
      <c r="A148">
        <v>5</v>
      </c>
      <c r="B148">
        <v>17</v>
      </c>
      <c r="C148" t="s">
        <v>170</v>
      </c>
    </row>
    <row r="149" spans="1:3">
      <c r="A149">
        <v>5</v>
      </c>
      <c r="B149">
        <v>17</v>
      </c>
      <c r="C149" t="s">
        <v>171</v>
      </c>
    </row>
    <row r="150" spans="1:3">
      <c r="A150">
        <v>5</v>
      </c>
      <c r="B150">
        <v>17</v>
      </c>
      <c r="C150" t="s">
        <v>172</v>
      </c>
    </row>
    <row r="151" spans="1:3">
      <c r="A151">
        <v>5</v>
      </c>
      <c r="B151">
        <v>17</v>
      </c>
      <c r="C151" t="s">
        <v>173</v>
      </c>
    </row>
    <row r="152" spans="1:3">
      <c r="A152">
        <v>5</v>
      </c>
      <c r="B152">
        <v>17</v>
      </c>
      <c r="C152" t="s">
        <v>174</v>
      </c>
    </row>
    <row r="153" spans="1:3">
      <c r="A153">
        <v>5</v>
      </c>
      <c r="B153">
        <v>17</v>
      </c>
      <c r="C153" t="e">
        <f>+Decorator</f>
        <v>#NAME?</v>
      </c>
    </row>
    <row r="154" spans="1:3">
      <c r="A154">
        <v>5</v>
      </c>
      <c r="B154">
        <v>17</v>
      </c>
      <c r="C154" t="s">
        <v>175</v>
      </c>
    </row>
    <row r="155" spans="1:3">
      <c r="A155">
        <v>5</v>
      </c>
      <c r="B155">
        <v>17</v>
      </c>
      <c r="C155" t="s">
        <v>176</v>
      </c>
    </row>
    <row r="156" spans="1:3">
      <c r="A156">
        <v>5</v>
      </c>
      <c r="B156">
        <v>17</v>
      </c>
      <c r="C156" t="s">
        <v>177</v>
      </c>
    </row>
    <row r="157" spans="1:3">
      <c r="A157">
        <v>5</v>
      </c>
      <c r="B157">
        <v>17</v>
      </c>
      <c r="C157" t="s">
        <v>178</v>
      </c>
    </row>
    <row r="158" spans="1:3">
      <c r="A158">
        <v>5</v>
      </c>
      <c r="B158">
        <v>17</v>
      </c>
      <c r="C158" t="s">
        <v>179</v>
      </c>
    </row>
    <row r="159" spans="1:3">
      <c r="A159">
        <v>5</v>
      </c>
      <c r="B159">
        <v>17</v>
      </c>
      <c r="C159" t="s">
        <v>180</v>
      </c>
    </row>
    <row r="160" spans="1:3">
      <c r="A160">
        <v>5</v>
      </c>
      <c r="B160">
        <v>17</v>
      </c>
      <c r="C160" t="s">
        <v>181</v>
      </c>
    </row>
    <row r="161" spans="1:3">
      <c r="A161">
        <v>5</v>
      </c>
      <c r="B161">
        <v>17</v>
      </c>
      <c r="C161" t="s">
        <v>182</v>
      </c>
    </row>
    <row r="162" spans="1:3">
      <c r="A162">
        <v>5</v>
      </c>
      <c r="B162">
        <v>17</v>
      </c>
      <c r="C162" t="s">
        <v>183</v>
      </c>
    </row>
    <row r="163" spans="1:3">
      <c r="A163">
        <v>5</v>
      </c>
      <c r="B163">
        <v>17</v>
      </c>
      <c r="C163" t="s">
        <v>184</v>
      </c>
    </row>
    <row r="164" spans="1:3">
      <c r="A164">
        <v>5</v>
      </c>
      <c r="B164">
        <v>17</v>
      </c>
      <c r="C164" t="s">
        <v>185</v>
      </c>
    </row>
    <row r="165" spans="1:3">
      <c r="A165">
        <v>5</v>
      </c>
      <c r="B165">
        <v>17</v>
      </c>
      <c r="C165" t="s">
        <v>186</v>
      </c>
    </row>
    <row r="166" spans="1:3">
      <c r="A166">
        <v>5</v>
      </c>
      <c r="B166">
        <v>17</v>
      </c>
      <c r="C166" t="s">
        <v>187</v>
      </c>
    </row>
    <row r="167" spans="1:3">
      <c r="A167">
        <v>5</v>
      </c>
      <c r="B167">
        <v>17</v>
      </c>
      <c r="C167" t="s">
        <v>188</v>
      </c>
    </row>
    <row r="168" spans="1:3">
      <c r="A168">
        <v>5</v>
      </c>
      <c r="B168">
        <v>17</v>
      </c>
      <c r="C168" t="s">
        <v>189</v>
      </c>
    </row>
    <row r="169" spans="1:3">
      <c r="A169">
        <v>5</v>
      </c>
      <c r="B169">
        <v>17</v>
      </c>
      <c r="C169" t="s">
        <v>190</v>
      </c>
    </row>
    <row r="170" spans="1:3">
      <c r="A170">
        <v>5</v>
      </c>
      <c r="B170">
        <v>17</v>
      </c>
      <c r="C170" t="s">
        <v>191</v>
      </c>
    </row>
    <row r="171" spans="1:3">
      <c r="A171">
        <v>5</v>
      </c>
      <c r="B171">
        <v>17</v>
      </c>
      <c r="C171" t="s">
        <v>192</v>
      </c>
    </row>
    <row r="172" spans="1:3">
      <c r="A172">
        <v>5</v>
      </c>
      <c r="B172">
        <v>17</v>
      </c>
      <c r="C172" t="s">
        <v>193</v>
      </c>
    </row>
    <row r="173" spans="1:3">
      <c r="A173">
        <v>5</v>
      </c>
      <c r="B173">
        <v>17</v>
      </c>
      <c r="C173" t="s">
        <v>194</v>
      </c>
    </row>
    <row r="174" spans="1:3">
      <c r="A174">
        <v>5</v>
      </c>
      <c r="B174">
        <v>17</v>
      </c>
      <c r="C174" t="s">
        <v>195</v>
      </c>
    </row>
    <row r="175" spans="1:3">
      <c r="A175">
        <v>5</v>
      </c>
      <c r="B175">
        <v>17</v>
      </c>
      <c r="C175" t="s">
        <v>196</v>
      </c>
    </row>
    <row r="176" spans="1:3">
      <c r="A176">
        <v>5</v>
      </c>
      <c r="B176">
        <v>17</v>
      </c>
      <c r="C176" t="s">
        <v>197</v>
      </c>
    </row>
    <row r="177" spans="1:3">
      <c r="A177">
        <v>5</v>
      </c>
      <c r="B177">
        <v>17</v>
      </c>
      <c r="C177" t="s">
        <v>198</v>
      </c>
    </row>
    <row r="178" spans="1:3">
      <c r="A178">
        <v>5</v>
      </c>
      <c r="B178">
        <v>17</v>
      </c>
      <c r="C178" t="s">
        <v>199</v>
      </c>
    </row>
    <row r="179" spans="1:3">
      <c r="A179">
        <v>5</v>
      </c>
      <c r="B179">
        <v>17</v>
      </c>
      <c r="C179" t="s">
        <v>200</v>
      </c>
    </row>
    <row r="180" spans="1:3">
      <c r="A180">
        <v>5</v>
      </c>
      <c r="B180">
        <v>17</v>
      </c>
      <c r="C180" t="s">
        <v>201</v>
      </c>
    </row>
    <row r="181" spans="1:3">
      <c r="A181">
        <v>5</v>
      </c>
      <c r="B181">
        <v>17</v>
      </c>
      <c r="C181" t="s">
        <v>202</v>
      </c>
    </row>
    <row r="182" spans="1:3">
      <c r="A182">
        <v>5</v>
      </c>
      <c r="B182">
        <v>17</v>
      </c>
      <c r="C182" t="s">
        <v>203</v>
      </c>
    </row>
    <row r="183" spans="1:3">
      <c r="A183">
        <v>5</v>
      </c>
      <c r="B183">
        <v>17</v>
      </c>
      <c r="C183" t="s">
        <v>204</v>
      </c>
    </row>
    <row r="184" spans="1:3">
      <c r="A184">
        <v>5</v>
      </c>
      <c r="B184">
        <v>17</v>
      </c>
      <c r="C184" t="s">
        <v>205</v>
      </c>
    </row>
    <row r="185" spans="1:3">
      <c r="A185">
        <v>5</v>
      </c>
      <c r="B185">
        <v>17</v>
      </c>
      <c r="C185" t="s">
        <v>206</v>
      </c>
    </row>
    <row r="186" spans="1:3">
      <c r="A186">
        <v>5</v>
      </c>
      <c r="B186">
        <v>17</v>
      </c>
      <c r="C186" t="s">
        <v>207</v>
      </c>
    </row>
    <row r="187" spans="1:3">
      <c r="A187">
        <v>5</v>
      </c>
      <c r="B187">
        <v>17</v>
      </c>
      <c r="C187" t="s">
        <v>208</v>
      </c>
    </row>
    <row r="188" spans="1:3">
      <c r="A188">
        <v>5</v>
      </c>
      <c r="B188">
        <v>17</v>
      </c>
      <c r="C188" t="e">
        <f>+MM+Settlements</f>
        <v>#NAME?</v>
      </c>
    </row>
    <row r="189" spans="1:3">
      <c r="A189">
        <v>5</v>
      </c>
      <c r="B189">
        <v>17</v>
      </c>
      <c r="C189" t="s">
        <v>209</v>
      </c>
    </row>
    <row r="190" spans="1:3">
      <c r="A190">
        <v>5</v>
      </c>
      <c r="B190">
        <v>17</v>
      </c>
      <c r="C190" t="s">
        <v>210</v>
      </c>
    </row>
    <row r="191" spans="1:3">
      <c r="A191">
        <v>5</v>
      </c>
      <c r="B191">
        <v>17</v>
      </c>
      <c r="C191" t="s">
        <v>211</v>
      </c>
    </row>
    <row r="192" spans="1:3">
      <c r="A192">
        <v>5</v>
      </c>
      <c r="B192">
        <v>17</v>
      </c>
      <c r="C192" t="s">
        <v>212</v>
      </c>
    </row>
    <row r="193" spans="1:3">
      <c r="A193">
        <v>5</v>
      </c>
      <c r="B193">
        <v>17</v>
      </c>
      <c r="C193" t="s">
        <v>213</v>
      </c>
    </row>
    <row r="194" spans="1:3">
      <c r="A194">
        <v>5</v>
      </c>
      <c r="B194">
        <v>17</v>
      </c>
      <c r="C194" t="s">
        <v>214</v>
      </c>
    </row>
    <row r="195" spans="1:3">
      <c r="A195">
        <v>5</v>
      </c>
      <c r="B195">
        <v>17</v>
      </c>
      <c r="C195" t="s">
        <v>215</v>
      </c>
    </row>
    <row r="196" spans="1:3">
      <c r="A196">
        <v>5</v>
      </c>
      <c r="B196">
        <v>17</v>
      </c>
      <c r="C196" t="s">
        <v>216</v>
      </c>
    </row>
    <row r="197" spans="1:3">
      <c r="A197">
        <v>5</v>
      </c>
      <c r="B197">
        <v>17</v>
      </c>
      <c r="C197" t="s">
        <v>217</v>
      </c>
    </row>
    <row r="198" spans="1:3">
      <c r="A198">
        <v>5</v>
      </c>
      <c r="B198">
        <v>17</v>
      </c>
      <c r="C198" t="s">
        <v>218</v>
      </c>
    </row>
    <row r="199" spans="1:3">
      <c r="A199">
        <v>5</v>
      </c>
      <c r="B199">
        <v>17</v>
      </c>
      <c r="C199" t="s">
        <v>219</v>
      </c>
    </row>
    <row r="200" spans="1:3">
      <c r="A200">
        <v>5</v>
      </c>
      <c r="B200">
        <v>17</v>
      </c>
      <c r="C200" t="s">
        <v>220</v>
      </c>
    </row>
    <row r="201" spans="1:3">
      <c r="A201">
        <v>5</v>
      </c>
      <c r="B201">
        <v>17</v>
      </c>
      <c r="C201" t="s">
        <v>221</v>
      </c>
    </row>
    <row r="202" spans="1:3">
      <c r="A202">
        <v>5</v>
      </c>
      <c r="B202">
        <v>17</v>
      </c>
      <c r="C202" t="s">
        <v>222</v>
      </c>
    </row>
    <row r="203" spans="1:3">
      <c r="A203">
        <v>5</v>
      </c>
      <c r="B203">
        <v>17</v>
      </c>
      <c r="C203" t="s">
        <v>223</v>
      </c>
    </row>
    <row r="204" spans="1:3">
      <c r="A204">
        <v>5</v>
      </c>
      <c r="B204">
        <v>17</v>
      </c>
      <c r="C204" t="s">
        <v>224</v>
      </c>
    </row>
    <row r="205" spans="1:3">
      <c r="A205">
        <v>5</v>
      </c>
      <c r="B205">
        <v>17</v>
      </c>
      <c r="C205" t="s">
        <v>225</v>
      </c>
    </row>
    <row r="206" spans="1:3">
      <c r="A206">
        <v>5</v>
      </c>
      <c r="B206">
        <v>17</v>
      </c>
      <c r="C206" t="s">
        <v>226</v>
      </c>
    </row>
    <row r="207" spans="1:3">
      <c r="A207">
        <v>5</v>
      </c>
      <c r="B207">
        <v>17</v>
      </c>
      <c r="C207" t="s">
        <v>227</v>
      </c>
    </row>
    <row r="208" spans="1:3">
      <c r="A208">
        <v>5</v>
      </c>
      <c r="B208">
        <v>17</v>
      </c>
      <c r="C208" t="s">
        <v>228</v>
      </c>
    </row>
    <row r="209" spans="1:3">
      <c r="A209">
        <v>5</v>
      </c>
      <c r="B209">
        <v>17</v>
      </c>
      <c r="C209" t="s">
        <v>229</v>
      </c>
    </row>
    <row r="210" spans="1:3">
      <c r="A210">
        <v>5</v>
      </c>
      <c r="B210">
        <v>17</v>
      </c>
      <c r="C210" t="s">
        <v>230</v>
      </c>
    </row>
    <row r="211" spans="1:3">
      <c r="A211">
        <v>5</v>
      </c>
      <c r="B211">
        <v>17</v>
      </c>
      <c r="C211" t="s">
        <v>231</v>
      </c>
    </row>
    <row r="212" spans="1:3">
      <c r="A212">
        <v>5</v>
      </c>
      <c r="B212">
        <v>17</v>
      </c>
      <c r="C212" t="s">
        <v>232</v>
      </c>
    </row>
    <row r="213" spans="1:3">
      <c r="A213">
        <v>5</v>
      </c>
      <c r="B213">
        <v>17</v>
      </c>
      <c r="C213" t="s">
        <v>233</v>
      </c>
    </row>
    <row r="214" spans="1:3">
      <c r="A214">
        <v>5</v>
      </c>
      <c r="B214">
        <v>17</v>
      </c>
      <c r="C214" t="s">
        <v>234</v>
      </c>
    </row>
    <row r="215" spans="1:3">
      <c r="A215">
        <v>5</v>
      </c>
      <c r="B215">
        <v>17</v>
      </c>
      <c r="C215" t="s">
        <v>235</v>
      </c>
    </row>
    <row r="216" spans="1:3">
      <c r="A216">
        <v>5</v>
      </c>
      <c r="B216">
        <v>17</v>
      </c>
      <c r="C216" t="s">
        <v>236</v>
      </c>
    </row>
    <row r="217" spans="1:3">
      <c r="A217">
        <v>5</v>
      </c>
      <c r="B217">
        <v>17</v>
      </c>
      <c r="C217" t="s">
        <v>237</v>
      </c>
    </row>
    <row r="218" spans="1:3">
      <c r="A218">
        <v>5</v>
      </c>
      <c r="B218">
        <v>17</v>
      </c>
      <c r="C218" t="s">
        <v>238</v>
      </c>
    </row>
    <row r="219" spans="1:3">
      <c r="A219">
        <v>5</v>
      </c>
      <c r="B219">
        <v>17</v>
      </c>
      <c r="C219" t="s">
        <v>239</v>
      </c>
    </row>
    <row r="220" spans="1:3">
      <c r="A220">
        <v>5</v>
      </c>
      <c r="B220">
        <v>17</v>
      </c>
      <c r="C220" t="s">
        <v>240</v>
      </c>
    </row>
    <row r="221" spans="1:3">
      <c r="A221">
        <v>5</v>
      </c>
      <c r="B221">
        <v>17</v>
      </c>
      <c r="C221" t="s">
        <v>241</v>
      </c>
    </row>
    <row r="222" spans="1:3">
      <c r="A222">
        <v>5</v>
      </c>
      <c r="B222">
        <v>17</v>
      </c>
      <c r="C222" t="s">
        <v>242</v>
      </c>
    </row>
    <row r="223" spans="1:3">
      <c r="A223">
        <v>5</v>
      </c>
      <c r="B223">
        <v>17</v>
      </c>
      <c r="C223" t="s">
        <v>243</v>
      </c>
    </row>
    <row r="224" spans="1:3">
      <c r="A224">
        <v>5</v>
      </c>
      <c r="B224">
        <v>17</v>
      </c>
      <c r="C224" t="s">
        <v>244</v>
      </c>
    </row>
    <row r="225" spans="1:3">
      <c r="A225">
        <v>5</v>
      </c>
      <c r="B225">
        <v>17</v>
      </c>
      <c r="C225" t="s">
        <v>245</v>
      </c>
    </row>
    <row r="226" spans="1:3">
      <c r="A226">
        <v>5</v>
      </c>
      <c r="B226">
        <v>17</v>
      </c>
      <c r="C226" t="s">
        <v>246</v>
      </c>
    </row>
    <row r="227" spans="1:3">
      <c r="A227">
        <v>5</v>
      </c>
      <c r="B227">
        <v>17</v>
      </c>
      <c r="C227" t="s">
        <v>247</v>
      </c>
    </row>
    <row r="228" spans="1:3">
      <c r="A228">
        <v>5</v>
      </c>
      <c r="B228">
        <v>17</v>
      </c>
      <c r="C228" t="s">
        <v>248</v>
      </c>
    </row>
    <row r="229" spans="1:3">
      <c r="A229">
        <v>5</v>
      </c>
      <c r="B229">
        <v>17</v>
      </c>
      <c r="C229" t="s">
        <v>249</v>
      </c>
    </row>
    <row r="230" spans="1:3">
      <c r="A230">
        <v>5</v>
      </c>
      <c r="B230">
        <v>17</v>
      </c>
      <c r="C230" t="s">
        <v>250</v>
      </c>
    </row>
    <row r="231" spans="1:3">
      <c r="A231">
        <v>5</v>
      </c>
      <c r="B231">
        <v>17</v>
      </c>
      <c r="C231" t="s">
        <v>251</v>
      </c>
    </row>
    <row r="232" spans="1:3">
      <c r="A232">
        <v>5</v>
      </c>
      <c r="B232">
        <v>17</v>
      </c>
      <c r="C232" t="s">
        <v>252</v>
      </c>
    </row>
    <row r="233" spans="1:3">
      <c r="A233">
        <v>5</v>
      </c>
      <c r="B233">
        <v>17</v>
      </c>
      <c r="C233" t="s">
        <v>253</v>
      </c>
    </row>
    <row r="234" spans="1:3">
      <c r="A234">
        <v>5</v>
      </c>
      <c r="B234">
        <v>17</v>
      </c>
      <c r="C234" t="s">
        <v>254</v>
      </c>
    </row>
    <row r="235" spans="1:3">
      <c r="A235">
        <v>5</v>
      </c>
      <c r="B235">
        <v>17</v>
      </c>
      <c r="C235" t="s">
        <v>255</v>
      </c>
    </row>
    <row r="236" spans="1:3">
      <c r="A236">
        <v>5</v>
      </c>
      <c r="B236">
        <v>17</v>
      </c>
      <c r="C236" t="s">
        <v>256</v>
      </c>
    </row>
    <row r="237" spans="1:3">
      <c r="A237">
        <v>5</v>
      </c>
      <c r="B237">
        <v>17</v>
      </c>
      <c r="C237" t="s">
        <v>257</v>
      </c>
    </row>
    <row r="238" spans="1:3">
      <c r="A238">
        <v>5</v>
      </c>
      <c r="B238">
        <v>17</v>
      </c>
      <c r="C238" t="s">
        <v>258</v>
      </c>
    </row>
    <row r="239" spans="1:3">
      <c r="A239">
        <v>5</v>
      </c>
      <c r="B239">
        <v>17</v>
      </c>
      <c r="C239" t="s">
        <v>259</v>
      </c>
    </row>
    <row r="240" spans="1:3">
      <c r="A240">
        <v>5</v>
      </c>
      <c r="B240">
        <v>17</v>
      </c>
      <c r="C240" t="s">
        <v>260</v>
      </c>
    </row>
    <row r="241" spans="1:3">
      <c r="A241">
        <v>5</v>
      </c>
      <c r="B241">
        <v>17</v>
      </c>
      <c r="C241" t="s">
        <v>261</v>
      </c>
    </row>
    <row r="242" spans="1:3">
      <c r="A242">
        <v>5</v>
      </c>
      <c r="B242">
        <v>17</v>
      </c>
      <c r="C242" t="s">
        <v>262</v>
      </c>
    </row>
    <row r="243" spans="1:3">
      <c r="A243">
        <v>5</v>
      </c>
      <c r="B243">
        <v>17</v>
      </c>
      <c r="C243" t="e">
        <f>+Spanish+speakers</f>
        <v>#NAME?</v>
      </c>
    </row>
    <row r="244" spans="1:3">
      <c r="A244">
        <v>5</v>
      </c>
      <c r="B244">
        <v>17</v>
      </c>
      <c r="C244" t="s">
        <v>263</v>
      </c>
    </row>
    <row r="245" spans="1:3">
      <c r="A245">
        <v>5</v>
      </c>
      <c r="B245">
        <v>17</v>
      </c>
      <c r="C245" t="e">
        <f>+Safety</f>
        <v>#NAME?</v>
      </c>
    </row>
    <row r="246" spans="1:3">
      <c r="A246">
        <v>5</v>
      </c>
      <c r="B246">
        <v>17</v>
      </c>
      <c r="C246" t="s">
        <v>264</v>
      </c>
    </row>
    <row r="247" spans="1:3">
      <c r="A247">
        <v>5</v>
      </c>
      <c r="B247">
        <v>17</v>
      </c>
      <c r="C247" t="s">
        <v>265</v>
      </c>
    </row>
    <row r="248" spans="1:3">
      <c r="A248">
        <v>5</v>
      </c>
      <c r="B248">
        <v>17</v>
      </c>
      <c r="C248" t="s">
        <v>266</v>
      </c>
    </row>
    <row r="249" spans="1:3">
      <c r="A249">
        <v>5</v>
      </c>
      <c r="B249">
        <v>17</v>
      </c>
      <c r="C249" t="e">
        <f>+MM+Settlements</f>
        <v>#NAME?</v>
      </c>
    </row>
    <row r="250" spans="1:3">
      <c r="A250">
        <v>5</v>
      </c>
      <c r="B250">
        <v>17</v>
      </c>
      <c r="C250" t="s">
        <v>267</v>
      </c>
    </row>
    <row r="251" spans="1:3">
      <c r="A251">
        <v>5</v>
      </c>
      <c r="B251">
        <v>17</v>
      </c>
      <c r="C251" t="s">
        <v>268</v>
      </c>
    </row>
    <row r="252" spans="1:3">
      <c r="A252">
        <v>5</v>
      </c>
      <c r="B252">
        <v>17</v>
      </c>
      <c r="C252" t="s">
        <v>269</v>
      </c>
    </row>
    <row r="253" spans="1:3">
      <c r="A253">
        <v>5</v>
      </c>
      <c r="B253">
        <v>17</v>
      </c>
      <c r="C253" t="s">
        <v>270</v>
      </c>
    </row>
    <row r="254" spans="1:3">
      <c r="A254">
        <v>5</v>
      </c>
      <c r="B254">
        <v>17</v>
      </c>
      <c r="C254" t="s">
        <v>271</v>
      </c>
    </row>
    <row r="255" spans="1:3">
      <c r="A255">
        <v>5</v>
      </c>
      <c r="B255">
        <v>17</v>
      </c>
      <c r="C255" t="s">
        <v>272</v>
      </c>
    </row>
    <row r="256" spans="1:3">
      <c r="A256">
        <v>5</v>
      </c>
      <c r="B256">
        <v>17</v>
      </c>
      <c r="C256" t="s">
        <v>273</v>
      </c>
    </row>
    <row r="257" spans="1:3">
      <c r="A257">
        <v>5</v>
      </c>
      <c r="B257">
        <v>17</v>
      </c>
      <c r="C257" t="s">
        <v>274</v>
      </c>
    </row>
    <row r="258" spans="1:3">
      <c r="A258">
        <v>5</v>
      </c>
      <c r="B258">
        <v>17</v>
      </c>
      <c r="C258" t="s">
        <v>275</v>
      </c>
    </row>
    <row r="259" spans="1:3">
      <c r="A259">
        <v>5</v>
      </c>
      <c r="B259">
        <v>17</v>
      </c>
      <c r="C259" t="s">
        <v>276</v>
      </c>
    </row>
    <row r="260" spans="1:3">
      <c r="A260">
        <v>5</v>
      </c>
      <c r="B260">
        <v>17</v>
      </c>
      <c r="C260" t="s">
        <v>277</v>
      </c>
    </row>
    <row r="261" spans="1:3">
      <c r="A261">
        <v>5</v>
      </c>
      <c r="B261">
        <v>17</v>
      </c>
      <c r="C261" t="s">
        <v>278</v>
      </c>
    </row>
    <row r="262" spans="1:3">
      <c r="A262">
        <v>5</v>
      </c>
      <c r="B262">
        <v>17</v>
      </c>
      <c r="C262" t="s">
        <v>279</v>
      </c>
    </row>
    <row r="263" spans="1:3">
      <c r="A263">
        <v>5</v>
      </c>
      <c r="B263">
        <v>17</v>
      </c>
      <c r="C263" t="s">
        <v>280</v>
      </c>
    </row>
    <row r="264" spans="1:3">
      <c r="A264">
        <v>5</v>
      </c>
      <c r="B264">
        <v>17</v>
      </c>
      <c r="C264" t="s">
        <v>281</v>
      </c>
    </row>
    <row r="265" spans="1:3">
      <c r="A265">
        <v>5</v>
      </c>
      <c r="B265">
        <v>17</v>
      </c>
      <c r="C265" t="s">
        <v>282</v>
      </c>
    </row>
    <row r="266" spans="1:3">
      <c r="A266">
        <v>5</v>
      </c>
      <c r="B266">
        <v>17</v>
      </c>
      <c r="C266" t="s">
        <v>283</v>
      </c>
    </row>
    <row r="267" spans="1:3">
      <c r="A267">
        <v>5</v>
      </c>
      <c r="B267">
        <v>17</v>
      </c>
      <c r="C267" t="s">
        <v>284</v>
      </c>
    </row>
    <row r="268" spans="1:3">
      <c r="A268">
        <v>5</v>
      </c>
      <c r="B268">
        <v>17</v>
      </c>
      <c r="C268" t="s">
        <v>285</v>
      </c>
    </row>
    <row r="269" spans="1:3">
      <c r="A269">
        <v>5</v>
      </c>
      <c r="B269">
        <v>17</v>
      </c>
      <c r="C269" t="s">
        <v>286</v>
      </c>
    </row>
    <row r="270" spans="1:3">
      <c r="A270">
        <v>5</v>
      </c>
      <c r="B270">
        <v>17</v>
      </c>
      <c r="C270" t="s">
        <v>287</v>
      </c>
    </row>
    <row r="271" spans="1:3">
      <c r="A271">
        <v>5</v>
      </c>
      <c r="B271">
        <v>17</v>
      </c>
      <c r="C271" t="s">
        <v>288</v>
      </c>
    </row>
    <row r="272" spans="1:3">
      <c r="A272">
        <v>5</v>
      </c>
      <c r="B272">
        <v>17</v>
      </c>
      <c r="C272" t="s">
        <v>289</v>
      </c>
    </row>
    <row r="273" spans="1:3">
      <c r="A273">
        <v>5</v>
      </c>
      <c r="B273">
        <v>17</v>
      </c>
      <c r="C273" t="s">
        <v>290</v>
      </c>
    </row>
    <row r="274" spans="1:3">
      <c r="A274">
        <v>5</v>
      </c>
      <c r="B274">
        <v>17</v>
      </c>
      <c r="C274" t="s">
        <v>291</v>
      </c>
    </row>
    <row r="275" spans="1:3">
      <c r="A275">
        <v>5</v>
      </c>
      <c r="B275">
        <v>17</v>
      </c>
      <c r="C275" t="s">
        <v>292</v>
      </c>
    </row>
    <row r="276" spans="1:3">
      <c r="A276">
        <v>5</v>
      </c>
      <c r="B276">
        <v>17</v>
      </c>
      <c r="C276" t="s">
        <v>293</v>
      </c>
    </row>
    <row r="277" spans="1:3">
      <c r="A277">
        <v>5</v>
      </c>
      <c r="B277">
        <v>17</v>
      </c>
      <c r="C277" t="s">
        <v>294</v>
      </c>
    </row>
    <row r="278" spans="1:3">
      <c r="A278">
        <v>5</v>
      </c>
      <c r="B278">
        <v>17</v>
      </c>
      <c r="C278" t="s">
        <v>295</v>
      </c>
    </row>
    <row r="279" spans="1:3">
      <c r="A279">
        <v>5</v>
      </c>
      <c r="B279">
        <v>17</v>
      </c>
      <c r="C279" t="s">
        <v>296</v>
      </c>
    </row>
    <row r="280" spans="1:3">
      <c r="A280">
        <v>5</v>
      </c>
      <c r="B280">
        <v>17</v>
      </c>
      <c r="C280" t="s">
        <v>297</v>
      </c>
    </row>
    <row r="281" spans="1:3">
      <c r="A281">
        <v>5</v>
      </c>
      <c r="B281">
        <v>17</v>
      </c>
      <c r="C281" t="s">
        <v>298</v>
      </c>
    </row>
    <row r="282" spans="1:3">
      <c r="A282">
        <v>5</v>
      </c>
      <c r="B282">
        <v>17</v>
      </c>
      <c r="C282" t="s">
        <v>299</v>
      </c>
    </row>
    <row r="283" spans="1:3">
      <c r="A283">
        <v>5</v>
      </c>
      <c r="B283">
        <v>17</v>
      </c>
      <c r="C283" t="s">
        <v>300</v>
      </c>
    </row>
    <row r="284" spans="1:3">
      <c r="A284">
        <v>5</v>
      </c>
      <c r="B284">
        <v>17</v>
      </c>
      <c r="C284" t="s">
        <v>301</v>
      </c>
    </row>
    <row r="285" spans="1:3">
      <c r="A285">
        <v>5</v>
      </c>
      <c r="B285">
        <v>17</v>
      </c>
      <c r="C285" t="s">
        <v>302</v>
      </c>
    </row>
    <row r="286" spans="1:3">
      <c r="A286">
        <v>5</v>
      </c>
      <c r="B286">
        <v>17</v>
      </c>
      <c r="C286" t="s">
        <v>303</v>
      </c>
    </row>
    <row r="287" spans="1:3">
      <c r="A287">
        <v>5</v>
      </c>
      <c r="B287">
        <v>17</v>
      </c>
      <c r="C287" t="s">
        <v>304</v>
      </c>
    </row>
    <row r="288" spans="1:3">
      <c r="A288">
        <v>5</v>
      </c>
      <c r="B288">
        <v>17</v>
      </c>
      <c r="C288" t="s">
        <v>17</v>
      </c>
    </row>
    <row r="289" spans="1:3">
      <c r="A289">
        <v>5</v>
      </c>
      <c r="B289">
        <v>17</v>
      </c>
      <c r="C289" t="e">
        <f>+MM+Settlements</f>
        <v>#NAME?</v>
      </c>
    </row>
    <row r="290" spans="1:3">
      <c r="A290">
        <v>5</v>
      </c>
      <c r="B290">
        <v>17</v>
      </c>
      <c r="C290" t="s">
        <v>305</v>
      </c>
    </row>
    <row r="291" spans="1:3">
      <c r="A291">
        <v>5</v>
      </c>
      <c r="B291">
        <v>17</v>
      </c>
      <c r="C291" t="s">
        <v>306</v>
      </c>
    </row>
    <row r="292" spans="1:3">
      <c r="A292">
        <v>5</v>
      </c>
      <c r="B292">
        <v>17</v>
      </c>
      <c r="C292" t="s">
        <v>307</v>
      </c>
    </row>
    <row r="293" spans="1:3">
      <c r="A293">
        <v>5</v>
      </c>
      <c r="B293">
        <v>17</v>
      </c>
      <c r="C293" t="s">
        <v>308</v>
      </c>
    </row>
    <row r="294" spans="1:3">
      <c r="A294">
        <v>5</v>
      </c>
      <c r="B294">
        <v>17</v>
      </c>
      <c r="C294" t="s">
        <v>309</v>
      </c>
    </row>
    <row r="295" spans="1:3">
      <c r="A295">
        <v>5</v>
      </c>
      <c r="B295">
        <v>17</v>
      </c>
      <c r="C295" t="s">
        <v>310</v>
      </c>
    </row>
    <row r="296" spans="1:3">
      <c r="A296">
        <v>5</v>
      </c>
      <c r="B296">
        <v>17</v>
      </c>
      <c r="C296" t="s">
        <v>311</v>
      </c>
    </row>
    <row r="297" spans="1:3">
      <c r="A297">
        <v>5</v>
      </c>
      <c r="B297">
        <v>17</v>
      </c>
      <c r="C297" t="e">
        <f>+sales+Agent</f>
        <v>#NAME?</v>
      </c>
    </row>
    <row r="298" spans="1:3">
      <c r="A298">
        <v>5</v>
      </c>
      <c r="B298">
        <v>17</v>
      </c>
      <c r="C298" t="s">
        <v>312</v>
      </c>
    </row>
    <row r="299" spans="1:3">
      <c r="A299">
        <v>5</v>
      </c>
      <c r="B299">
        <v>17</v>
      </c>
      <c r="C29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TotalJobs internal data</vt:lpstr>
      <vt:lpstr>sw + ga</vt:lpstr>
      <vt:lpstr>machine</vt:lpstr>
      <vt:lpstr>May Parameters</vt:lpstr>
    </vt:vector>
  </TitlesOfParts>
  <Company>StepStone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Datema</dc:creator>
  <cp:lastModifiedBy>Yaakov Tayeb</cp:lastModifiedBy>
  <dcterms:created xsi:type="dcterms:W3CDTF">2017-07-07T07:40:43Z</dcterms:created>
  <dcterms:modified xsi:type="dcterms:W3CDTF">2017-08-17T20:05:33Z</dcterms:modified>
</cp:coreProperties>
</file>