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kt\Desktop\"/>
    </mc:Choice>
  </mc:AlternateContent>
  <bookViews>
    <workbookView xWindow="0" yWindow="0" windowWidth="28800" windowHeight="14235"/>
  </bookViews>
  <sheets>
    <sheet name="Overview" sheetId="8" r:id="rId1"/>
    <sheet name="fr.myprotein.com (WW)" sheetId="1" r:id="rId2"/>
    <sheet name="de.myprotein.com (WW)" sheetId="2" r:id="rId3"/>
    <sheet name=" Lookfantastic.fr (WW)" sheetId="4" r:id="rId4"/>
    <sheet name="Lookfantastic.com (UK)" sheetId="5" r:id="rId5"/>
    <sheet name="zavvi.com (UK)" sheetId="6" r:id="rId6"/>
    <sheet name="idealfit.com (US)" sheetId="3" r:id="rId7"/>
  </sheets>
  <calcPr calcId="152511"/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6" i="2"/>
  <c r="Q3" i="2"/>
  <c r="E2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Q26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3" i="5"/>
  <c r="E2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E4" i="4" l="1"/>
  <c r="Q4" i="4" s="1"/>
  <c r="E5" i="4"/>
  <c r="Q5" i="4" s="1"/>
  <c r="E6" i="4"/>
  <c r="Q6" i="4" s="1"/>
  <c r="E7" i="4"/>
  <c r="Q7" i="4" s="1"/>
  <c r="E8" i="4"/>
  <c r="Q8" i="4" s="1"/>
  <c r="E9" i="4"/>
  <c r="Q9" i="4" s="1"/>
  <c r="E10" i="4"/>
  <c r="Q10" i="4" s="1"/>
  <c r="E11" i="4"/>
  <c r="Q11" i="4" s="1"/>
  <c r="E12" i="4"/>
  <c r="Q12" i="4" s="1"/>
  <c r="E13" i="4"/>
  <c r="Q13" i="4" s="1"/>
  <c r="E14" i="4"/>
  <c r="Q14" i="4" s="1"/>
  <c r="E15" i="4"/>
  <c r="Q15" i="4" s="1"/>
  <c r="E16" i="4"/>
  <c r="Q16" i="4" s="1"/>
  <c r="E17" i="4"/>
  <c r="Q17" i="4" s="1"/>
  <c r="E18" i="4"/>
  <c r="Q18" i="4" s="1"/>
  <c r="E19" i="4"/>
  <c r="Q19" i="4" s="1"/>
  <c r="E20" i="4"/>
  <c r="Q20" i="4" s="1"/>
  <c r="E21" i="4"/>
  <c r="Q21" i="4" s="1"/>
  <c r="E22" i="4"/>
  <c r="Q22" i="4" s="1"/>
  <c r="E23" i="4"/>
  <c r="Q23" i="4" s="1"/>
  <c r="E24" i="4"/>
  <c r="Q24" i="4" s="1"/>
  <c r="E3" i="4"/>
  <c r="Q3" i="4" s="1"/>
  <c r="Q7" i="6"/>
  <c r="Q11" i="6"/>
  <c r="Q15" i="6"/>
  <c r="Q19" i="6"/>
  <c r="Q23" i="6"/>
  <c r="E4" i="6"/>
  <c r="Q4" i="6" s="1"/>
  <c r="E5" i="6"/>
  <c r="Q5" i="6" s="1"/>
  <c r="E6" i="6"/>
  <c r="Q6" i="6" s="1"/>
  <c r="E7" i="6"/>
  <c r="E8" i="6"/>
  <c r="Q8" i="6" s="1"/>
  <c r="E9" i="6"/>
  <c r="Q9" i="6" s="1"/>
  <c r="E10" i="6"/>
  <c r="Q10" i="6" s="1"/>
  <c r="E11" i="6"/>
  <c r="E12" i="6"/>
  <c r="Q12" i="6" s="1"/>
  <c r="E13" i="6"/>
  <c r="Q13" i="6" s="1"/>
  <c r="E14" i="6"/>
  <c r="Q14" i="6" s="1"/>
  <c r="E15" i="6"/>
  <c r="E16" i="6"/>
  <c r="Q16" i="6" s="1"/>
  <c r="E17" i="6"/>
  <c r="Q17" i="6" s="1"/>
  <c r="E18" i="6"/>
  <c r="Q18" i="6" s="1"/>
  <c r="E19" i="6"/>
  <c r="E20" i="6"/>
  <c r="Q20" i="6" s="1"/>
  <c r="E21" i="6"/>
  <c r="Q21" i="6" s="1"/>
  <c r="E22" i="6"/>
  <c r="Q22" i="6" s="1"/>
  <c r="E23" i="6"/>
  <c r="E24" i="6"/>
  <c r="Q24" i="6" s="1"/>
  <c r="E3" i="6"/>
  <c r="E26" i="6" s="1"/>
  <c r="Q26" i="6" s="1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 s="1"/>
  <c r="E12" i="3"/>
  <c r="Q12" i="3" s="1"/>
  <c r="E13" i="3"/>
  <c r="Q13" i="3" s="1"/>
  <c r="E14" i="3"/>
  <c r="Q14" i="3" s="1"/>
  <c r="E15" i="3"/>
  <c r="Q15" i="3" s="1"/>
  <c r="E16" i="3"/>
  <c r="Q16" i="3" s="1"/>
  <c r="E17" i="3"/>
  <c r="Q17" i="3" s="1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 s="1"/>
  <c r="E24" i="3"/>
  <c r="Q24" i="3" s="1"/>
  <c r="E3" i="3"/>
  <c r="Q3" i="3" s="1"/>
  <c r="E26" i="3" l="1"/>
  <c r="Q26" i="3" s="1"/>
  <c r="Q3" i="6"/>
  <c r="E26" i="4"/>
  <c r="Q26" i="4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3" i="6"/>
  <c r="C21" i="5"/>
  <c r="C22" i="5"/>
  <c r="C23" i="5"/>
  <c r="C24" i="5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O21" i="1" s="1"/>
  <c r="E22" i="1"/>
  <c r="O22" i="1" s="1"/>
  <c r="E23" i="1"/>
  <c r="O23" i="1" s="1"/>
  <c r="E24" i="1"/>
  <c r="O24" i="1" s="1"/>
  <c r="E3" i="1"/>
  <c r="O3" i="1" l="1"/>
  <c r="E26" i="1"/>
  <c r="O26" i="1" s="1"/>
  <c r="P26" i="3"/>
  <c r="O26" i="3"/>
  <c r="N26" i="3"/>
  <c r="M26" i="3"/>
  <c r="L26" i="3"/>
  <c r="K26" i="3"/>
  <c r="J26" i="3"/>
  <c r="V26" i="3" s="1"/>
  <c r="I26" i="3"/>
  <c r="U26" i="3" s="1"/>
  <c r="H26" i="3"/>
  <c r="T26" i="3" s="1"/>
  <c r="G26" i="3"/>
  <c r="S26" i="3" s="1"/>
  <c r="F26" i="3"/>
  <c r="R26" i="3" s="1"/>
  <c r="B26" i="3"/>
  <c r="P26" i="6"/>
  <c r="O26" i="6"/>
  <c r="N26" i="6"/>
  <c r="M26" i="6"/>
  <c r="L26" i="6"/>
  <c r="K26" i="6"/>
  <c r="J26" i="6"/>
  <c r="V26" i="6" s="1"/>
  <c r="I26" i="6"/>
  <c r="U26" i="6" s="1"/>
  <c r="H26" i="6"/>
  <c r="T26" i="6" s="1"/>
  <c r="G26" i="6"/>
  <c r="S26" i="6" s="1"/>
  <c r="F26" i="6"/>
  <c r="R26" i="6" s="1"/>
  <c r="B26" i="6"/>
  <c r="P26" i="5"/>
  <c r="O26" i="5"/>
  <c r="N26" i="5"/>
  <c r="M26" i="5"/>
  <c r="L26" i="5"/>
  <c r="K26" i="5"/>
  <c r="J26" i="5"/>
  <c r="V26" i="5" s="1"/>
  <c r="I26" i="5"/>
  <c r="U26" i="5" s="1"/>
  <c r="H26" i="5"/>
  <c r="T26" i="5" s="1"/>
  <c r="G26" i="5"/>
  <c r="S26" i="5" s="1"/>
  <c r="F26" i="5"/>
  <c r="R26" i="5" s="1"/>
  <c r="B26" i="5"/>
  <c r="P26" i="4"/>
  <c r="O26" i="4"/>
  <c r="N26" i="4"/>
  <c r="M26" i="4"/>
  <c r="L26" i="4"/>
  <c r="K26" i="4"/>
  <c r="J26" i="4"/>
  <c r="V26" i="4" s="1"/>
  <c r="I26" i="4"/>
  <c r="U26" i="4" s="1"/>
  <c r="H26" i="4"/>
  <c r="T26" i="4" s="1"/>
  <c r="G26" i="4"/>
  <c r="S26" i="4" s="1"/>
  <c r="F26" i="4"/>
  <c r="R26" i="4" s="1"/>
  <c r="B26" i="4"/>
  <c r="V26" i="2"/>
  <c r="U26" i="2"/>
  <c r="T26" i="2"/>
  <c r="S26" i="2"/>
  <c r="R26" i="2"/>
  <c r="P26" i="2"/>
  <c r="O26" i="2"/>
  <c r="N26" i="2"/>
  <c r="M26" i="2"/>
  <c r="L26" i="2"/>
  <c r="K26" i="2"/>
  <c r="J26" i="2"/>
  <c r="I26" i="2"/>
  <c r="H26" i="2"/>
  <c r="G26" i="2"/>
  <c r="F26" i="2"/>
  <c r="B26" i="2"/>
  <c r="P26" i="1"/>
  <c r="Q26" i="1"/>
  <c r="R26" i="1"/>
  <c r="S26" i="1"/>
  <c r="N26" i="1"/>
  <c r="M26" i="1"/>
  <c r="L26" i="1"/>
  <c r="K26" i="1"/>
  <c r="J26" i="1"/>
  <c r="I26" i="1"/>
  <c r="H26" i="1"/>
  <c r="G26" i="1"/>
  <c r="F26" i="1"/>
  <c r="B26" i="1"/>
  <c r="V24" i="3" l="1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V8" i="3"/>
  <c r="U8" i="3"/>
  <c r="T8" i="3"/>
  <c r="S8" i="3"/>
  <c r="R8" i="3"/>
  <c r="V7" i="3"/>
  <c r="U7" i="3"/>
  <c r="T7" i="3"/>
  <c r="S7" i="3"/>
  <c r="R7" i="3"/>
  <c r="V6" i="3"/>
  <c r="U6" i="3"/>
  <c r="T6" i="3"/>
  <c r="S6" i="3"/>
  <c r="R6" i="3"/>
  <c r="V5" i="3"/>
  <c r="U5" i="3"/>
  <c r="T5" i="3"/>
  <c r="S5" i="3"/>
  <c r="R5" i="3"/>
  <c r="V4" i="3"/>
  <c r="U4" i="3"/>
  <c r="T4" i="3"/>
  <c r="S4" i="3"/>
  <c r="R4" i="3"/>
  <c r="V3" i="3"/>
  <c r="U3" i="3"/>
  <c r="T3" i="3"/>
  <c r="S3" i="3"/>
  <c r="R3" i="3"/>
  <c r="R4" i="6"/>
  <c r="S4" i="6"/>
  <c r="T4" i="6"/>
  <c r="U4" i="6"/>
  <c r="V4" i="6"/>
  <c r="R5" i="6"/>
  <c r="S5" i="6"/>
  <c r="T5" i="6"/>
  <c r="U5" i="6"/>
  <c r="V5" i="6"/>
  <c r="R6" i="6"/>
  <c r="S6" i="6"/>
  <c r="T6" i="6"/>
  <c r="U6" i="6"/>
  <c r="V6" i="6"/>
  <c r="R7" i="6"/>
  <c r="S7" i="6"/>
  <c r="T7" i="6"/>
  <c r="U7" i="6"/>
  <c r="V7" i="6"/>
  <c r="R8" i="6"/>
  <c r="S8" i="6"/>
  <c r="T8" i="6"/>
  <c r="U8" i="6"/>
  <c r="V8" i="6"/>
  <c r="R9" i="6"/>
  <c r="S9" i="6"/>
  <c r="T9" i="6"/>
  <c r="U9" i="6"/>
  <c r="V9" i="6"/>
  <c r="R10" i="6"/>
  <c r="S10" i="6"/>
  <c r="T10" i="6"/>
  <c r="U10" i="6"/>
  <c r="V10" i="6"/>
  <c r="R11" i="6"/>
  <c r="S11" i="6"/>
  <c r="T11" i="6"/>
  <c r="U11" i="6"/>
  <c r="V11" i="6"/>
  <c r="R12" i="6"/>
  <c r="S12" i="6"/>
  <c r="T12" i="6"/>
  <c r="U12" i="6"/>
  <c r="V12" i="6"/>
  <c r="R13" i="6"/>
  <c r="S13" i="6"/>
  <c r="T13" i="6"/>
  <c r="U13" i="6"/>
  <c r="V13" i="6"/>
  <c r="R14" i="6"/>
  <c r="S14" i="6"/>
  <c r="T14" i="6"/>
  <c r="U14" i="6"/>
  <c r="V14" i="6"/>
  <c r="R15" i="6"/>
  <c r="S15" i="6"/>
  <c r="T15" i="6"/>
  <c r="U15" i="6"/>
  <c r="V15" i="6"/>
  <c r="R16" i="6"/>
  <c r="S16" i="6"/>
  <c r="T16" i="6"/>
  <c r="U16" i="6"/>
  <c r="V16" i="6"/>
  <c r="R17" i="6"/>
  <c r="S17" i="6"/>
  <c r="T17" i="6"/>
  <c r="U17" i="6"/>
  <c r="V17" i="6"/>
  <c r="R18" i="6"/>
  <c r="S18" i="6"/>
  <c r="T18" i="6"/>
  <c r="U18" i="6"/>
  <c r="V18" i="6"/>
  <c r="R19" i="6"/>
  <c r="S19" i="6"/>
  <c r="T19" i="6"/>
  <c r="U19" i="6"/>
  <c r="V19" i="6"/>
  <c r="R20" i="6"/>
  <c r="S20" i="6"/>
  <c r="T20" i="6"/>
  <c r="U20" i="6"/>
  <c r="V20" i="6"/>
  <c r="R21" i="6"/>
  <c r="S21" i="6"/>
  <c r="T21" i="6"/>
  <c r="U21" i="6"/>
  <c r="V21" i="6"/>
  <c r="R22" i="6"/>
  <c r="S22" i="6"/>
  <c r="T22" i="6"/>
  <c r="U22" i="6"/>
  <c r="V22" i="6"/>
  <c r="R23" i="6"/>
  <c r="S23" i="6"/>
  <c r="T23" i="6"/>
  <c r="U23" i="6"/>
  <c r="V23" i="6"/>
  <c r="R24" i="6"/>
  <c r="S24" i="6"/>
  <c r="T24" i="6"/>
  <c r="U24" i="6"/>
  <c r="V24" i="6"/>
  <c r="V3" i="6"/>
  <c r="U3" i="6"/>
  <c r="T3" i="6"/>
  <c r="S3" i="6"/>
  <c r="R3" i="6"/>
  <c r="R4" i="2" l="1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V3" i="2"/>
  <c r="U3" i="2"/>
  <c r="T3" i="2"/>
  <c r="S3" i="2"/>
  <c r="R3" i="2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P3" i="2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N3" i="1"/>
  <c r="S24" i="1" l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V24" i="4" l="1"/>
  <c r="U24" i="4"/>
  <c r="S24" i="4"/>
  <c r="R24" i="4"/>
  <c r="V23" i="4"/>
  <c r="U23" i="4"/>
  <c r="S23" i="4"/>
  <c r="R23" i="4"/>
  <c r="V22" i="4"/>
  <c r="U22" i="4"/>
  <c r="S22" i="4"/>
  <c r="R22" i="4"/>
  <c r="V21" i="4"/>
  <c r="U21" i="4"/>
  <c r="S21" i="4"/>
  <c r="R21" i="4"/>
  <c r="V20" i="4"/>
  <c r="U20" i="4"/>
  <c r="S20" i="4"/>
  <c r="R20" i="4"/>
  <c r="V19" i="4"/>
  <c r="U19" i="4"/>
  <c r="S19" i="4"/>
  <c r="R19" i="4"/>
  <c r="V18" i="4"/>
  <c r="U18" i="4"/>
  <c r="S18" i="4"/>
  <c r="R18" i="4"/>
  <c r="V17" i="4"/>
  <c r="U17" i="4"/>
  <c r="S17" i="4"/>
  <c r="R17" i="4"/>
  <c r="V16" i="4"/>
  <c r="U16" i="4"/>
  <c r="S16" i="4"/>
  <c r="R16" i="4"/>
  <c r="V15" i="4"/>
  <c r="U15" i="4"/>
  <c r="S15" i="4"/>
  <c r="R15" i="4"/>
  <c r="V14" i="4"/>
  <c r="U14" i="4"/>
  <c r="S14" i="4"/>
  <c r="R14" i="4"/>
  <c r="V13" i="4"/>
  <c r="U13" i="4"/>
  <c r="S13" i="4"/>
  <c r="R13" i="4"/>
  <c r="V12" i="4"/>
  <c r="U12" i="4"/>
  <c r="S12" i="4"/>
  <c r="R12" i="4"/>
  <c r="V11" i="4"/>
  <c r="U11" i="4"/>
  <c r="S11" i="4"/>
  <c r="R11" i="4"/>
  <c r="V10" i="4"/>
  <c r="U10" i="4"/>
  <c r="S10" i="4"/>
  <c r="R10" i="4"/>
  <c r="V9" i="4"/>
  <c r="U9" i="4"/>
  <c r="S9" i="4"/>
  <c r="R9" i="4"/>
  <c r="V8" i="4"/>
  <c r="U8" i="4"/>
  <c r="S8" i="4"/>
  <c r="R8" i="4"/>
  <c r="V7" i="4"/>
  <c r="U7" i="4"/>
  <c r="S7" i="4"/>
  <c r="R7" i="4"/>
  <c r="V6" i="4"/>
  <c r="U6" i="4"/>
  <c r="S6" i="4"/>
  <c r="R6" i="4"/>
  <c r="V5" i="4"/>
  <c r="U5" i="4"/>
  <c r="S5" i="4"/>
  <c r="R5" i="4"/>
  <c r="V4" i="4"/>
  <c r="U4" i="4"/>
  <c r="S4" i="4"/>
  <c r="R4" i="4"/>
  <c r="V3" i="4"/>
  <c r="U3" i="4"/>
  <c r="S3" i="4"/>
  <c r="R3" i="4"/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/>
  <c r="U4" i="5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3" i="5"/>
</calcChain>
</file>

<file path=xl/sharedStrings.xml><?xml version="1.0" encoding="utf-8"?>
<sst xmlns="http://schemas.openxmlformats.org/spreadsheetml/2006/main" count="174" uniqueCount="38">
  <si>
    <t>Date</t>
  </si>
  <si>
    <t>Visits</t>
  </si>
  <si>
    <t>Desktop Share</t>
  </si>
  <si>
    <t>Avg. Visit Duration</t>
  </si>
  <si>
    <t>Pages / Visit</t>
  </si>
  <si>
    <t>Bounce Rate</t>
  </si>
  <si>
    <t>Total Page Views</t>
  </si>
  <si>
    <t>Similar Web Data</t>
  </si>
  <si>
    <t>LF UK GA Data</t>
  </si>
  <si>
    <t>Sessions</t>
  </si>
  <si>
    <t>Pages / Session</t>
  </si>
  <si>
    <t>Variance%</t>
  </si>
  <si>
    <t>LF FR GA Data</t>
  </si>
  <si>
    <t>MP DE GA Data</t>
  </si>
  <si>
    <t>MP FR GA Data</t>
  </si>
  <si>
    <t>ZAVVI UK GA Data</t>
  </si>
  <si>
    <t>IF US GA Data</t>
  </si>
  <si>
    <t>Total</t>
  </si>
  <si>
    <t>Website</t>
  </si>
  <si>
    <t>Myprotein FR</t>
  </si>
  <si>
    <t>Myprotein DE</t>
  </si>
  <si>
    <t>Lookfantastic FR</t>
  </si>
  <si>
    <t>Lookfantastic UK</t>
  </si>
  <si>
    <t>Zavvi UK</t>
  </si>
  <si>
    <t>IdealFit USA</t>
  </si>
  <si>
    <t>N/A</t>
  </si>
  <si>
    <t>desktop</t>
  </si>
  <si>
    <t>mobile</t>
  </si>
  <si>
    <t>all</t>
  </si>
  <si>
    <t>share</t>
  </si>
  <si>
    <t>NEW</t>
  </si>
  <si>
    <t>OLD</t>
  </si>
  <si>
    <t>1. Fr.Myprotein.com – worldwide traffic to this domain</t>
  </si>
  <si>
    <t>2. De.Myprotein.com – worldwide traffic to this domain</t>
  </si>
  <si>
    <t>3. Lookfantastic.fr – worldwide traffic to this domain</t>
  </si>
  <si>
    <t>4. Lookfantastic.com – UK traffic only</t>
  </si>
  <si>
    <t>5. Idealfit.com – worldwide traffic</t>
  </si>
  <si>
    <t>6. Zavvi.com – UK traffic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</si>
</sst>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5">
    <xf numFmtId="0" fontId="0" fillId="0" borderId="0" xfId="0"/>
    <xf numFmtId="3" fontId="19" fillId="0" borderId="17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2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" fontId="19" fillId="0" borderId="18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9" fontId="19" fillId="0" borderId="10" xfId="1" applyFont="1" applyBorder="1" applyAlignment="1">
      <alignment horizontal="center"/>
    </xf>
    <xf numFmtId="9" fontId="19" fillId="0" borderId="18" xfId="1" applyFont="1" applyBorder="1" applyAlignment="1">
      <alignment horizontal="center"/>
    </xf>
    <xf numFmtId="3" fontId="19" fillId="0" borderId="19" xfId="0" applyNumberFormat="1" applyFont="1" applyBorder="1" applyAlignment="1">
      <alignment horizontal="center"/>
    </xf>
    <xf numFmtId="10" fontId="19" fillId="0" borderId="20" xfId="0" applyNumberFormat="1" applyFont="1" applyBorder="1" applyAlignment="1">
      <alignment horizontal="center"/>
    </xf>
    <xf numFmtId="21" fontId="19" fillId="0" borderId="20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" fontId="19" fillId="0" borderId="21" xfId="0" applyNumberFormat="1" applyFont="1" applyBorder="1" applyAlignment="1">
      <alignment horizontal="center"/>
    </xf>
    <xf numFmtId="2" fontId="19" fillId="0" borderId="20" xfId="0" applyNumberFormat="1" applyFont="1" applyBorder="1" applyAlignment="1">
      <alignment horizontal="center"/>
    </xf>
    <xf numFmtId="9" fontId="19" fillId="0" borderId="20" xfId="1" applyFont="1" applyBorder="1" applyAlignment="1">
      <alignment horizontal="center"/>
    </xf>
    <xf numFmtId="9" fontId="19" fillId="0" borderId="21" xfId="1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10" fontId="19" fillId="0" borderId="10" xfId="1" applyNumberFormat="1" applyFont="1" applyBorder="1" applyAlignment="1">
      <alignment horizontal="center"/>
    </xf>
    <xf numFmtId="21" fontId="20" fillId="0" borderId="10" xfId="0" applyNumberFormat="1" applyFont="1" applyFill="1" applyBorder="1" applyAlignment="1">
      <alignment horizontal="center"/>
    </xf>
    <xf numFmtId="10" fontId="19" fillId="0" borderId="20" xfId="1" applyNumberFormat="1" applyFont="1" applyBorder="1" applyAlignment="1">
      <alignment horizontal="center"/>
    </xf>
    <xf numFmtId="21" fontId="20" fillId="0" borderId="20" xfId="0" applyNumberFormat="1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14" fontId="19" fillId="0" borderId="24" xfId="0" applyNumberFormat="1" applyFont="1" applyBorder="1"/>
    <xf numFmtId="14" fontId="19" fillId="0" borderId="25" xfId="0" applyNumberFormat="1" applyFont="1" applyBorder="1"/>
    <xf numFmtId="10" fontId="19" fillId="0" borderId="12" xfId="0" applyNumberFormat="1" applyFont="1" applyBorder="1" applyAlignment="1">
      <alignment horizontal="center"/>
    </xf>
    <xf numFmtId="21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" fontId="19" fillId="0" borderId="26" xfId="0" applyNumberFormat="1" applyFont="1" applyBorder="1" applyAlignment="1">
      <alignment horizont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31" xfId="0" applyFont="1" applyFill="1" applyBorder="1" applyAlignment="1">
      <alignment horizontal="center" vertical="center"/>
    </xf>
    <xf numFmtId="3" fontId="19" fillId="0" borderId="14" xfId="0" applyNumberFormat="1" applyFont="1" applyBorder="1" applyAlignment="1">
      <alignment horizontal="center"/>
    </xf>
    <xf numFmtId="10" fontId="19" fillId="0" borderId="15" xfId="1" applyNumberFormat="1" applyFont="1" applyBorder="1" applyAlignment="1">
      <alignment horizontal="center"/>
    </xf>
    <xf numFmtId="21" fontId="20" fillId="0" borderId="15" xfId="0" applyNumberFormat="1" applyFont="1" applyFill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9" fontId="19" fillId="0" borderId="14" xfId="1" applyFont="1" applyBorder="1" applyAlignment="1">
      <alignment horizontal="center"/>
    </xf>
    <xf numFmtId="9" fontId="19" fillId="0" borderId="15" xfId="1" applyFont="1" applyBorder="1" applyAlignment="1">
      <alignment horizontal="center"/>
    </xf>
    <xf numFmtId="9" fontId="19" fillId="0" borderId="16" xfId="1" applyFont="1" applyBorder="1" applyAlignment="1">
      <alignment horizontal="center"/>
    </xf>
    <xf numFmtId="3" fontId="19" fillId="0" borderId="27" xfId="1" applyNumberFormat="1" applyFont="1" applyBorder="1" applyAlignment="1">
      <alignment horizontal="center"/>
    </xf>
    <xf numFmtId="3" fontId="19" fillId="0" borderId="13" xfId="1" applyNumberFormat="1" applyFont="1" applyBorder="1" applyAlignment="1">
      <alignment horizontal="center"/>
    </xf>
    <xf numFmtId="3" fontId="19" fillId="0" borderId="28" xfId="1" applyNumberFormat="1" applyFont="1" applyBorder="1" applyAlignment="1">
      <alignment horizontal="center"/>
    </xf>
    <xf numFmtId="3" fontId="19" fillId="0" borderId="26" xfId="0" applyNumberFormat="1" applyFont="1" applyBorder="1" applyAlignment="1">
      <alignment horizontal="center"/>
    </xf>
    <xf numFmtId="3" fontId="19" fillId="0" borderId="18" xfId="0" applyNumberFormat="1" applyFont="1" applyBorder="1" applyAlignment="1">
      <alignment horizontal="center"/>
    </xf>
    <xf numFmtId="3" fontId="19" fillId="0" borderId="21" xfId="0" applyNumberFormat="1" applyFont="1" applyBorder="1" applyAlignment="1">
      <alignment horizontal="center"/>
    </xf>
    <xf numFmtId="2" fontId="0" fillId="0" borderId="0" xfId="0" applyNumberFormat="1"/>
    <xf numFmtId="14" fontId="21" fillId="0" borderId="38" xfId="0" applyNumberFormat="1" applyFont="1" applyBorder="1" applyAlignment="1">
      <alignment horizontal="center"/>
    </xf>
    <xf numFmtId="3" fontId="21" fillId="0" borderId="39" xfId="0" applyNumberFormat="1" applyFont="1" applyBorder="1" applyAlignment="1">
      <alignment horizontal="center"/>
    </xf>
    <xf numFmtId="10" fontId="21" fillId="0" borderId="40" xfId="0" applyNumberFormat="1" applyFont="1" applyBorder="1" applyAlignment="1">
      <alignment horizontal="center"/>
    </xf>
    <xf numFmtId="2" fontId="21" fillId="0" borderId="40" xfId="0" applyNumberFormat="1" applyFont="1" applyBorder="1" applyAlignment="1">
      <alignment horizontal="center"/>
    </xf>
    <xf numFmtId="3" fontId="21" fillId="0" borderId="41" xfId="0" applyNumberFormat="1" applyFont="1" applyBorder="1" applyAlignment="1">
      <alignment horizontal="center"/>
    </xf>
    <xf numFmtId="9" fontId="21" fillId="0" borderId="39" xfId="1" applyFont="1" applyBorder="1" applyAlignment="1">
      <alignment horizontal="center"/>
    </xf>
    <xf numFmtId="9" fontId="21" fillId="0" borderId="38" xfId="1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3" fontId="21" fillId="0" borderId="43" xfId="0" applyNumberFormat="1" applyFont="1" applyBorder="1" applyAlignment="1">
      <alignment horizontal="center"/>
    </xf>
    <xf numFmtId="10" fontId="21" fillId="0" borderId="43" xfId="0" applyNumberFormat="1" applyFont="1" applyBorder="1" applyAlignment="1">
      <alignment horizontal="center"/>
    </xf>
    <xf numFmtId="21" fontId="21" fillId="0" borderId="43" xfId="0" applyNumberFormat="1" applyFont="1" applyBorder="1" applyAlignment="1">
      <alignment horizontal="center"/>
    </xf>
    <xf numFmtId="2" fontId="21" fillId="0" borderId="43" xfId="0" applyNumberFormat="1" applyFont="1" applyBorder="1" applyAlignment="1">
      <alignment horizontal="center"/>
    </xf>
    <xf numFmtId="9" fontId="21" fillId="0" borderId="43" xfId="1" applyFont="1" applyBorder="1" applyAlignment="1">
      <alignment horizontal="center"/>
    </xf>
    <xf numFmtId="9" fontId="21" fillId="0" borderId="44" xfId="1" applyFont="1" applyBorder="1" applyAlignment="1">
      <alignment horizontal="center"/>
    </xf>
    <xf numFmtId="9" fontId="21" fillId="0" borderId="0" xfId="1" applyFont="1" applyBorder="1" applyAlignment="1">
      <alignment horizontal="center"/>
    </xf>
    <xf numFmtId="0" fontId="0" fillId="0" borderId="0" xfId="0" applyBorder="1"/>
    <xf numFmtId="0" fontId="19" fillId="0" borderId="0" xfId="0" applyFont="1" applyBorder="1"/>
    <xf numFmtId="0" fontId="0" fillId="0" borderId="0" xfId="0" applyFont="1" applyBorder="1"/>
    <xf numFmtId="0" fontId="18" fillId="33" borderId="10" xfId="0" applyFont="1" applyFill="1" applyBorder="1" applyAlignment="1">
      <alignment horizontal="center" vertical="center"/>
    </xf>
    <xf numFmtId="0" fontId="18" fillId="33" borderId="46" xfId="0" applyFont="1" applyFill="1" applyBorder="1" applyAlignment="1">
      <alignment horizontal="center" vertical="center"/>
    </xf>
    <xf numFmtId="3" fontId="19" fillId="0" borderId="47" xfId="0" applyNumberFormat="1" applyFont="1" applyBorder="1" applyAlignment="1">
      <alignment horizontal="center"/>
    </xf>
    <xf numFmtId="3" fontId="21" fillId="0" borderId="48" xfId="0" applyNumberFormat="1" applyFont="1" applyBorder="1" applyAlignment="1">
      <alignment horizontal="center"/>
    </xf>
    <xf numFmtId="0" fontId="0" fillId="0" borderId="49" xfId="0" applyNumberFormat="1" applyFont="1" applyBorder="1"/>
    <xf numFmtId="3" fontId="19" fillId="34" borderId="17" xfId="0" applyNumberFormat="1" applyFont="1" applyFill="1" applyBorder="1" applyAlignment="1">
      <alignment horizontal="center"/>
    </xf>
    <xf numFmtId="3" fontId="19" fillId="34" borderId="19" xfId="0" applyNumberFormat="1" applyFont="1" applyFill="1" applyBorder="1" applyAlignment="1">
      <alignment horizontal="center"/>
    </xf>
    <xf numFmtId="3" fontId="19" fillId="34" borderId="47" xfId="0" applyNumberFormat="1" applyFont="1" applyFill="1" applyBorder="1" applyAlignment="1">
      <alignment horizontal="center"/>
    </xf>
    <xf numFmtId="3" fontId="19" fillId="34" borderId="14" xfId="0" applyNumberFormat="1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/>
    </xf>
    <xf numFmtId="0" fontId="18" fillId="33" borderId="45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35" xfId="0" applyFont="1" applyFill="1" applyBorder="1" applyAlignment="1">
      <alignment horizontal="center"/>
    </xf>
    <xf numFmtId="0" fontId="18" fillId="33" borderId="30" xfId="0" applyFont="1" applyFill="1" applyBorder="1" applyAlignment="1">
      <alignment horizontal="center"/>
    </xf>
    <xf numFmtId="0" fontId="18" fillId="33" borderId="37" xfId="0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33" borderId="33" xfId="0" applyFont="1" applyFill="1" applyBorder="1" applyAlignment="1">
      <alignment horizontal="center"/>
    </xf>
    <xf numFmtId="1" fontId="0" fillId="0" borderId="49" xfId="0" applyNumberFormat="1" applyFont="1" applyBorder="1"/>
    <xf numFmtId="3" fontId="0" fillId="0" borderId="0" xfId="0" applyNumberFormat="1" applyFont="1" applyFill="1" applyBorder="1" applyAlignment="1">
      <alignment vertical="center"/>
    </xf>
    <xf numFmtId="0" fontId="0" fillId="34" borderId="0" xfId="0" applyFill="1"/>
    <xf numFmtId="3" fontId="21" fillId="34" borderId="48" xfId="0" applyNumberFormat="1" applyFont="1" applyFill="1" applyBorder="1" applyAlignment="1">
      <alignment horizontal="center"/>
    </xf>
    <xf numFmtId="3" fontId="21" fillId="34" borderId="39" xfId="0" applyNumberFormat="1" applyFont="1" applyFill="1" applyBorder="1" applyAlignment="1">
      <alignment horizontal="center"/>
    </xf>
    <xf numFmtId="1" fontId="19" fillId="34" borderId="47" xfId="0" applyNumberFormat="1" applyFont="1" applyFill="1" applyBorder="1" applyAlignment="1">
      <alignment horizontal="center"/>
    </xf>
    <xf numFmtId="1" fontId="19" fillId="34" borderId="0" xfId="0" applyNumberFormat="1" applyFont="1" applyFill="1" applyAlignment="1">
      <alignment horizontal="center"/>
    </xf>
    <xf numFmtId="1" fontId="21" fillId="34" borderId="43" xfId="0" applyNumberFormat="1" applyFont="1" applyFill="1" applyBorder="1" applyAlignment="1">
      <alignment horizontal="center"/>
    </xf>
    <xf numFmtId="4" fontId="19" fillId="34" borderId="0" xfId="0" applyNumberFormat="1" applyFont="1" applyFill="1" applyAlignment="1">
      <alignment horizontal="center"/>
    </xf>
    <xf numFmtId="3" fontId="21" fillId="34" borderId="43" xfId="0" applyNumberFormat="1" applyFont="1" applyFill="1" applyBorder="1" applyAlignment="1">
      <alignment horizontal="center"/>
    </xf>
    <xf numFmtId="1" fontId="0" fillId="0" borderId="0" xfId="0" applyNumberFormat="1"/>
    <xf numFmtId="4" fontId="0" fillId="0" borderId="0" xfId="0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9" fontId="19" fillId="0" borderId="14" xfId="1" applyFont="1" applyFill="1" applyBorder="1" applyAlignment="1">
      <alignment horizontal="center"/>
    </xf>
    <xf numFmtId="0" fontId="0" fillId="0" borderId="0" xfId="0" applyFill="1"/>
    <xf numFmtId="9" fontId="21" fillId="0" borderId="39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31" sqref="K31"/>
    </sheetView>
  </sheetViews>
  <sheetFormatPr defaultRowHeight="15" x14ac:dyDescent="0.25"/>
  <cols>
    <col min="1" max="1" width="14" customWidth="1"/>
    <col min="2" max="2" width="10.7109375" customWidth="1"/>
    <col min="3" max="3" width="11.5703125" customWidth="1"/>
    <col min="4" max="4" width="10.7109375" hidden="1" customWidth="1"/>
    <col min="5" max="5" width="13.7109375" hidden="1" customWidth="1"/>
    <col min="6" max="6" width="11.28515625" hidden="1" customWidth="1"/>
    <col min="7" max="7" width="9.28515625" hidden="1" customWidth="1"/>
    <col min="8" max="8" width="12.42578125" hidden="1" customWidth="1"/>
  </cols>
  <sheetData>
    <row r="1" spans="1:9" x14ac:dyDescent="0.25">
      <c r="A1" s="68" t="s">
        <v>18</v>
      </c>
      <c r="B1" s="68" t="s">
        <v>31</v>
      </c>
      <c r="C1" s="68" t="s">
        <v>30</v>
      </c>
      <c r="D1" s="68" t="s">
        <v>2</v>
      </c>
      <c r="E1" s="68" t="s">
        <v>3</v>
      </c>
      <c r="F1" s="68" t="s">
        <v>10</v>
      </c>
      <c r="G1" s="68" t="s">
        <v>5</v>
      </c>
      <c r="H1" s="68" t="s">
        <v>6</v>
      </c>
    </row>
    <row r="2" spans="1:9" x14ac:dyDescent="0.25">
      <c r="A2" s="4" t="s">
        <v>19</v>
      </c>
      <c r="B2" s="7">
        <v>0.38197557031697826</v>
      </c>
      <c r="C2" s="7">
        <v>0.7</v>
      </c>
      <c r="D2" s="7">
        <v>0.98498211237321787</v>
      </c>
      <c r="E2" s="4" t="s">
        <v>25</v>
      </c>
      <c r="F2" s="7">
        <v>0.15597553982024404</v>
      </c>
      <c r="G2" s="7">
        <v>-4.677648697027903E-2</v>
      </c>
      <c r="H2" s="7">
        <v>0.59909612317502359</v>
      </c>
      <c r="I2" s="67"/>
    </row>
    <row r="3" spans="1:9" x14ac:dyDescent="0.25">
      <c r="A3" s="4" t="s">
        <v>20</v>
      </c>
      <c r="B3" s="7">
        <v>-0.2334542632423966</v>
      </c>
      <c r="C3" s="7">
        <v>0.15</v>
      </c>
      <c r="D3" s="7">
        <v>0.99179587299545324</v>
      </c>
      <c r="E3" s="7">
        <v>0.23741643081117259</v>
      </c>
      <c r="F3" s="7">
        <v>0.17674975161269391</v>
      </c>
      <c r="G3" s="7">
        <v>5.820070705199698E-2</v>
      </c>
      <c r="H3" s="7">
        <v>-0.11465042021186445</v>
      </c>
      <c r="I3" s="67"/>
    </row>
    <row r="4" spans="1:9" x14ac:dyDescent="0.25">
      <c r="A4" s="4" t="s">
        <v>21</v>
      </c>
      <c r="B4" s="7">
        <v>-0.2224293634153558</v>
      </c>
      <c r="C4" s="7">
        <v>-0.2</v>
      </c>
      <c r="D4" s="7">
        <v>0.45268322678129946</v>
      </c>
      <c r="E4" s="7">
        <v>0.59991604617255434</v>
      </c>
      <c r="F4" s="7">
        <v>0.22010383314579296</v>
      </c>
      <c r="G4" s="7">
        <v>-8.9442446800290232E-2</v>
      </c>
      <c r="H4" s="7">
        <v>-5.938381410298077E-2</v>
      </c>
      <c r="I4" s="67"/>
    </row>
    <row r="5" spans="1:9" x14ac:dyDescent="0.25">
      <c r="A5" s="4" t="s">
        <v>22</v>
      </c>
      <c r="B5" s="7">
        <v>-0.70379857620781361</v>
      </c>
      <c r="C5" s="7">
        <v>-0.65</v>
      </c>
      <c r="D5" s="7">
        <v>0.33004460189805362</v>
      </c>
      <c r="E5" s="7">
        <v>0.47917275294781669</v>
      </c>
      <c r="F5" s="7">
        <v>0.19106428695342847</v>
      </c>
      <c r="G5" s="7">
        <v>1.1182008449281744E-2</v>
      </c>
      <c r="H5" s="7">
        <v>-0.64975223304292484</v>
      </c>
      <c r="I5" s="67"/>
    </row>
    <row r="6" spans="1:9" x14ac:dyDescent="0.25">
      <c r="A6" s="4" t="s">
        <v>23</v>
      </c>
      <c r="B6" s="7">
        <v>-0.35583722682840191</v>
      </c>
      <c r="C6" s="7">
        <v>-0.27</v>
      </c>
      <c r="D6" s="7">
        <v>0.50279065252736066</v>
      </c>
      <c r="E6" s="7">
        <v>0.32565011820330958</v>
      </c>
      <c r="F6" s="7">
        <v>0.17880716643092898</v>
      </c>
      <c r="G6" s="7">
        <v>-4.6977214366220155E-2</v>
      </c>
      <c r="H6" s="7">
        <v>-0.22281593763889285</v>
      </c>
      <c r="I6" s="67"/>
    </row>
    <row r="7" spans="1:9" x14ac:dyDescent="0.25">
      <c r="A7" s="4" t="s">
        <v>24</v>
      </c>
      <c r="B7" s="7">
        <v>-0.63941746142464817</v>
      </c>
      <c r="C7" s="7">
        <v>-0.53</v>
      </c>
      <c r="D7" s="7">
        <v>0.46179698216735177</v>
      </c>
      <c r="E7" s="7">
        <v>0.5329527763362738</v>
      </c>
      <c r="F7" s="7">
        <v>1.9449617214980286E-2</v>
      </c>
      <c r="G7" s="7">
        <v>9.8289967216987906E-2</v>
      </c>
      <c r="H7" s="7">
        <v>-0.63953476838585543</v>
      </c>
      <c r="I7" s="67"/>
    </row>
    <row r="8" spans="1:9" x14ac:dyDescent="0.25">
      <c r="A8" s="17"/>
      <c r="B8" s="66"/>
      <c r="C8" s="66"/>
      <c r="D8" s="66"/>
      <c r="E8" s="66"/>
      <c r="F8" s="66"/>
      <c r="G8" s="66"/>
      <c r="H8" s="66"/>
      <c r="I8" s="67"/>
    </row>
    <row r="9" spans="1:9" x14ac:dyDescent="0.25">
      <c r="A9" s="17"/>
      <c r="B9" s="66"/>
      <c r="C9" s="66"/>
      <c r="D9" s="66"/>
      <c r="E9" s="66"/>
      <c r="F9" s="66"/>
      <c r="G9" s="66"/>
      <c r="H9" s="66"/>
      <c r="I9" s="67"/>
    </row>
    <row r="10" spans="1:9" x14ac:dyDescent="0.25">
      <c r="A10" s="17" t="s">
        <v>32</v>
      </c>
      <c r="B10" s="66"/>
      <c r="C10" s="66"/>
      <c r="D10" s="66"/>
      <c r="E10" s="66"/>
      <c r="F10" s="66"/>
      <c r="G10" s="66"/>
      <c r="H10" s="66"/>
      <c r="I10" s="67"/>
    </row>
    <row r="11" spans="1:9" x14ac:dyDescent="0.25">
      <c r="A11" s="17" t="s">
        <v>33</v>
      </c>
      <c r="B11" s="66"/>
      <c r="C11" s="66"/>
      <c r="D11" s="66"/>
      <c r="E11" s="66"/>
      <c r="F11" s="66"/>
      <c r="G11" s="66"/>
      <c r="H11" s="66"/>
      <c r="I11" s="67"/>
    </row>
    <row r="12" spans="1:9" x14ac:dyDescent="0.25">
      <c r="A12" s="17" t="s">
        <v>34</v>
      </c>
      <c r="B12" s="66"/>
      <c r="C12" s="66"/>
      <c r="D12" s="66"/>
      <c r="E12" s="66"/>
      <c r="F12" s="66"/>
      <c r="G12" s="66"/>
      <c r="H12" s="66"/>
      <c r="I12" s="67"/>
    </row>
    <row r="13" spans="1:9" x14ac:dyDescent="0.25">
      <c r="A13" s="17" t="s">
        <v>35</v>
      </c>
      <c r="B13" s="66"/>
      <c r="C13" s="66"/>
      <c r="D13" s="66"/>
      <c r="E13" s="66"/>
      <c r="F13" s="66"/>
      <c r="G13" s="66"/>
      <c r="H13" s="66"/>
      <c r="I13" s="67"/>
    </row>
    <row r="14" spans="1:9" x14ac:dyDescent="0.25">
      <c r="A14" s="17" t="s">
        <v>36</v>
      </c>
      <c r="B14" s="17"/>
      <c r="C14" s="17"/>
      <c r="D14" s="17"/>
      <c r="E14" s="17"/>
      <c r="F14" s="17"/>
      <c r="G14" s="17"/>
      <c r="H14" s="17"/>
    </row>
    <row r="15" spans="1:9" x14ac:dyDescent="0.25">
      <c r="A15" s="17" t="s">
        <v>37</v>
      </c>
      <c r="B15" s="17"/>
      <c r="C15" s="17"/>
      <c r="D15" s="17"/>
      <c r="E15" s="17"/>
      <c r="F15" s="17"/>
      <c r="G15" s="17"/>
      <c r="H15" s="17"/>
    </row>
    <row r="16" spans="1:9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17"/>
      <c r="B17" s="17"/>
      <c r="C17" s="17"/>
      <c r="D17" s="17"/>
      <c r="E17" s="17"/>
      <c r="F17" s="17"/>
      <c r="G17" s="17"/>
      <c r="H17" s="17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0" spans="1:8" x14ac:dyDescent="0.25">
      <c r="A20" s="17"/>
      <c r="B20" s="17"/>
      <c r="C20" s="17"/>
      <c r="D20" s="17"/>
      <c r="E20" s="17"/>
      <c r="F20" s="17"/>
      <c r="G20" s="17"/>
      <c r="H20" s="17"/>
    </row>
    <row r="21" spans="1:8" x14ac:dyDescent="0.25">
      <c r="A21" s="17"/>
      <c r="B21" s="17"/>
      <c r="C21" s="17"/>
      <c r="D21" s="17"/>
      <c r="E21" s="17"/>
      <c r="F21" s="17"/>
      <c r="G21" s="17"/>
      <c r="H21" s="17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</sheetData>
  <conditionalFormatting sqref="B2:D2">
    <cfRule type="cellIs" dxfId="20" priority="3" operator="lessThan">
      <formula>0</formula>
    </cfRule>
  </conditionalFormatting>
  <conditionalFormatting sqref="F2:H2">
    <cfRule type="cellIs" dxfId="19" priority="2" operator="lessThan">
      <formula>0</formula>
    </cfRule>
  </conditionalFormatting>
  <conditionalFormatting sqref="B2:H7">
    <cfRule type="cellIs" dxfId="1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W15" sqref="W15"/>
    </sheetView>
  </sheetViews>
  <sheetFormatPr defaultRowHeight="15" x14ac:dyDescent="0.25"/>
  <cols>
    <col min="1" max="1" width="9.85546875" customWidth="1"/>
    <col min="2" max="2" width="7.140625" hidden="1" customWidth="1"/>
    <col min="3" max="3" width="10.7109375" hidden="1" customWidth="1"/>
    <col min="4" max="4" width="7.140625" hidden="1" customWidth="1"/>
    <col min="5" max="5" width="15.42578125" customWidth="1"/>
    <col min="6" max="6" width="10.7109375" hidden="1" customWidth="1"/>
    <col min="7" max="8" width="9.28515625" hidden="1" customWidth="1"/>
    <col min="9" max="9" width="12.42578125" hidden="1" customWidth="1"/>
    <col min="10" max="10" width="12.7109375" customWidth="1"/>
    <col min="11" max="11" width="10.7109375" hidden="1" customWidth="1"/>
    <col min="12" max="12" width="11.28515625" hidden="1" customWidth="1"/>
    <col min="13" max="13" width="9.28515625" hidden="1" customWidth="1"/>
    <col min="14" max="14" width="12.42578125" hidden="1" customWidth="1"/>
    <col min="15" max="15" width="9.7109375" customWidth="1"/>
    <col min="16" max="16" width="10.7109375" hidden="1" customWidth="1"/>
    <col min="17" max="17" width="11.28515625" hidden="1" customWidth="1"/>
    <col min="18" max="18" width="9.28515625" hidden="1" customWidth="1"/>
    <col min="19" max="19" width="1.140625" hidden="1" customWidth="1"/>
  </cols>
  <sheetData>
    <row r="1" spans="1:20" x14ac:dyDescent="0.25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2"/>
      <c r="J1" s="83" t="s">
        <v>14</v>
      </c>
      <c r="K1" s="84"/>
      <c r="L1" s="84"/>
      <c r="M1" s="84"/>
      <c r="N1" s="85"/>
      <c r="O1" s="83" t="s">
        <v>11</v>
      </c>
      <c r="P1" s="84"/>
      <c r="Q1" s="84"/>
      <c r="R1" s="84"/>
      <c r="S1" s="84"/>
    </row>
    <row r="2" spans="1:20" ht="15.75" thickBot="1" x14ac:dyDescent="0.3">
      <c r="A2" s="78"/>
      <c r="B2" s="33" t="s">
        <v>1</v>
      </c>
      <c r="C2" s="69" t="s">
        <v>26</v>
      </c>
      <c r="D2" s="69" t="s">
        <v>27</v>
      </c>
      <c r="E2" s="69" t="s">
        <v>28</v>
      </c>
      <c r="F2" s="31" t="s">
        <v>2</v>
      </c>
      <c r="G2" s="31" t="s">
        <v>4</v>
      </c>
      <c r="H2" s="31" t="s">
        <v>5</v>
      </c>
      <c r="I2" s="32" t="s">
        <v>6</v>
      </c>
      <c r="J2" s="33" t="s">
        <v>9</v>
      </c>
      <c r="K2" s="24" t="s">
        <v>2</v>
      </c>
      <c r="L2" s="24" t="s">
        <v>10</v>
      </c>
      <c r="M2" s="34" t="s">
        <v>5</v>
      </c>
      <c r="N2" s="35" t="s">
        <v>6</v>
      </c>
      <c r="O2" s="33" t="s">
        <v>9</v>
      </c>
      <c r="P2" s="24" t="s">
        <v>2</v>
      </c>
      <c r="Q2" s="24" t="s">
        <v>10</v>
      </c>
      <c r="R2" s="34" t="s">
        <v>5</v>
      </c>
      <c r="S2" s="35" t="s">
        <v>6</v>
      </c>
    </row>
    <row r="3" spans="1:20" ht="15.75" thickBot="1" x14ac:dyDescent="0.3">
      <c r="A3" s="25">
        <v>42736</v>
      </c>
      <c r="B3" s="1">
        <v>324205.71000000002</v>
      </c>
      <c r="C3" s="100">
        <v>148878.49211758125</v>
      </c>
      <c r="D3">
        <v>247626.9892371</v>
      </c>
      <c r="E3" s="75">
        <f>C3+D3</f>
        <v>396505.48135468125</v>
      </c>
      <c r="F3" s="27">
        <v>0.4592</v>
      </c>
      <c r="G3" s="29">
        <v>6.36</v>
      </c>
      <c r="H3" s="27">
        <v>0.4113</v>
      </c>
      <c r="I3" s="46">
        <v>2062109.97</v>
      </c>
      <c r="J3" s="76">
        <v>207858</v>
      </c>
      <c r="K3" s="37">
        <v>0.32107030022303412</v>
      </c>
      <c r="L3" s="39">
        <v>5.4310093199930156</v>
      </c>
      <c r="M3" s="37">
        <v>0.49120217697115054</v>
      </c>
      <c r="N3" s="36">
        <f t="shared" ref="N3:N24" si="0">J3*L3</f>
        <v>1128878.7352351083</v>
      </c>
      <c r="O3" s="102">
        <f>SUM(E3/J3)-1</f>
        <v>0.90757864193190185</v>
      </c>
      <c r="P3" s="41">
        <f t="shared" ref="P3:P24" si="1">SUM(F3/K3)-1</f>
        <v>0.43021637218083675</v>
      </c>
      <c r="Q3" s="41">
        <f t="shared" ref="Q3:Q24" si="2">SUM(G3/L3)-1</f>
        <v>0.17105304470517457</v>
      </c>
      <c r="R3" s="41">
        <f t="shared" ref="R3:R24" si="3">SUM(H3/M3)-1</f>
        <v>-0.16266657746478874</v>
      </c>
      <c r="S3" s="42">
        <f t="shared" ref="S3:S24" si="4">SUM(I3/N3)-1</f>
        <v>0.82668864744850601</v>
      </c>
      <c r="T3" s="49"/>
    </row>
    <row r="4" spans="1:20" ht="15.75" thickBot="1" x14ac:dyDescent="0.3">
      <c r="A4" s="25">
        <v>42743</v>
      </c>
      <c r="B4" s="1">
        <v>364989.81</v>
      </c>
      <c r="C4" s="100">
        <v>177378.7784253257</v>
      </c>
      <c r="D4">
        <v>282359.8166427</v>
      </c>
      <c r="E4" s="75">
        <f t="shared" ref="E4:E24" si="5">C4+D4</f>
        <v>459738.59506802569</v>
      </c>
      <c r="F4" s="2">
        <v>0.48599999999999999</v>
      </c>
      <c r="G4" s="4">
        <v>6.67</v>
      </c>
      <c r="H4" s="2">
        <v>0.44690000000000002</v>
      </c>
      <c r="I4" s="47">
        <v>2434482.2799999998</v>
      </c>
      <c r="J4" s="73">
        <v>276220</v>
      </c>
      <c r="K4" s="20">
        <v>0.29857386232601046</v>
      </c>
      <c r="L4" s="6">
        <v>5.2712339773395129</v>
      </c>
      <c r="M4" s="20">
        <v>0.4799693495711172</v>
      </c>
      <c r="N4" s="1">
        <f t="shared" si="0"/>
        <v>1456020.2492207203</v>
      </c>
      <c r="O4" s="102">
        <f t="shared" ref="O4:O24" si="6">SUM(E4/J4)-1</f>
        <v>0.66439285738913068</v>
      </c>
      <c r="P4" s="7">
        <f t="shared" si="1"/>
        <v>0.62773792794139616</v>
      </c>
      <c r="Q4" s="7">
        <f t="shared" si="2"/>
        <v>0.26535836365329946</v>
      </c>
      <c r="R4" s="7">
        <f t="shared" si="3"/>
        <v>-6.8898877815149473E-2</v>
      </c>
      <c r="S4" s="8">
        <f t="shared" si="4"/>
        <v>0.67201127958417084</v>
      </c>
      <c r="T4" s="49"/>
    </row>
    <row r="5" spans="1:20" ht="15.75" thickBot="1" x14ac:dyDescent="0.3">
      <c r="A5" s="25">
        <v>42750</v>
      </c>
      <c r="B5" s="1">
        <v>285883.05</v>
      </c>
      <c r="C5" s="100">
        <v>161562.37218986766</v>
      </c>
      <c r="D5">
        <v>217002.8479462</v>
      </c>
      <c r="E5" s="75">
        <f t="shared" si="5"/>
        <v>378565.22013606766</v>
      </c>
      <c r="F5" s="2">
        <v>0.56510000000000005</v>
      </c>
      <c r="G5" s="4">
        <v>6</v>
      </c>
      <c r="H5" s="2">
        <v>0.48</v>
      </c>
      <c r="I5" s="47">
        <v>1714703.75</v>
      </c>
      <c r="J5" s="73">
        <v>237826</v>
      </c>
      <c r="K5" s="20">
        <v>0.30407293298220855</v>
      </c>
      <c r="L5" s="6">
        <v>4.8457776094826643</v>
      </c>
      <c r="M5" s="20">
        <v>0.51517811551547077</v>
      </c>
      <c r="N5" s="1">
        <f t="shared" si="0"/>
        <v>1152451.9057528242</v>
      </c>
      <c r="O5" s="102">
        <f t="shared" si="6"/>
        <v>0.5917739025004316</v>
      </c>
      <c r="P5" s="7">
        <f t="shared" si="1"/>
        <v>0.85843571954187814</v>
      </c>
      <c r="Q5" s="7">
        <f t="shared" si="2"/>
        <v>0.23819136649165396</v>
      </c>
      <c r="R5" s="7">
        <f t="shared" si="3"/>
        <v>-6.8283404236363365E-2</v>
      </c>
      <c r="S5" s="8">
        <f t="shared" si="4"/>
        <v>0.48787445397115481</v>
      </c>
      <c r="T5" s="49"/>
    </row>
    <row r="6" spans="1:20" ht="15.75" thickBot="1" x14ac:dyDescent="0.3">
      <c r="A6" s="25">
        <v>42757</v>
      </c>
      <c r="B6" s="1">
        <v>318405.99</v>
      </c>
      <c r="C6" s="100">
        <v>178567.38497652698</v>
      </c>
      <c r="D6">
        <v>242984.1555274</v>
      </c>
      <c r="E6" s="75">
        <f t="shared" si="5"/>
        <v>421551.54050392698</v>
      </c>
      <c r="F6" s="2">
        <v>0.56079999999999997</v>
      </c>
      <c r="G6" s="4">
        <v>5.54</v>
      </c>
      <c r="H6" s="2">
        <v>0.42030000000000001</v>
      </c>
      <c r="I6" s="47">
        <v>1763155.76</v>
      </c>
      <c r="J6" s="73">
        <v>230601</v>
      </c>
      <c r="K6" s="20">
        <v>0.29953644166641746</v>
      </c>
      <c r="L6" s="6">
        <v>4.9522744265334806</v>
      </c>
      <c r="M6" s="20">
        <v>0.51675987678320423</v>
      </c>
      <c r="N6" s="1">
        <f t="shared" si="0"/>
        <v>1141999.4350330471</v>
      </c>
      <c r="O6" s="102">
        <f t="shared" si="6"/>
        <v>0.82805599500404159</v>
      </c>
      <c r="P6" s="7">
        <f t="shared" si="1"/>
        <v>0.87222628699229188</v>
      </c>
      <c r="Q6" s="7">
        <f t="shared" si="2"/>
        <v>0.11867790894575259</v>
      </c>
      <c r="R6" s="7">
        <f t="shared" si="3"/>
        <v>-0.18666286048301683</v>
      </c>
      <c r="S6" s="8">
        <f t="shared" si="4"/>
        <v>0.54391999322572171</v>
      </c>
      <c r="T6" s="49"/>
    </row>
    <row r="7" spans="1:20" ht="15.75" thickBot="1" x14ac:dyDescent="0.3">
      <c r="A7" s="25">
        <v>42764</v>
      </c>
      <c r="B7" s="1">
        <v>350461.33</v>
      </c>
      <c r="C7" s="100">
        <v>199190.42923105319</v>
      </c>
      <c r="D7">
        <v>248513.31604539999</v>
      </c>
      <c r="E7" s="75">
        <f t="shared" si="5"/>
        <v>447703.74527645321</v>
      </c>
      <c r="F7" s="2">
        <v>0.56840000000000002</v>
      </c>
      <c r="G7" s="4">
        <v>7.02</v>
      </c>
      <c r="H7" s="2">
        <v>0.41360000000000002</v>
      </c>
      <c r="I7" s="47">
        <v>2459374.67</v>
      </c>
      <c r="J7" s="73">
        <v>226390</v>
      </c>
      <c r="K7" s="20">
        <v>0.30843147038745644</v>
      </c>
      <c r="L7" s="6">
        <v>5.0316497739301864</v>
      </c>
      <c r="M7" s="20">
        <v>0.51795548399144087</v>
      </c>
      <c r="N7" s="1">
        <f t="shared" si="0"/>
        <v>1139115.1923200549</v>
      </c>
      <c r="O7" s="102">
        <f t="shared" si="6"/>
        <v>0.97757738979837105</v>
      </c>
      <c r="P7" s="7">
        <f t="shared" si="1"/>
        <v>0.84287290556299932</v>
      </c>
      <c r="Q7" s="7">
        <f t="shared" si="2"/>
        <v>0.39516864555474163</v>
      </c>
      <c r="R7" s="7">
        <f t="shared" si="3"/>
        <v>-0.2014757777777777</v>
      </c>
      <c r="S7" s="8">
        <f t="shared" si="4"/>
        <v>1.1590219203300682</v>
      </c>
      <c r="T7" s="49"/>
    </row>
    <row r="8" spans="1:20" ht="15.75" thickBot="1" x14ac:dyDescent="0.3">
      <c r="A8" s="25">
        <v>42771</v>
      </c>
      <c r="B8" s="1">
        <v>325902.59999999998</v>
      </c>
      <c r="C8" s="100">
        <v>175308.90996095547</v>
      </c>
      <c r="D8">
        <v>240094.17372729996</v>
      </c>
      <c r="E8" s="75">
        <f t="shared" si="5"/>
        <v>415403.0836882554</v>
      </c>
      <c r="F8" s="2">
        <v>0.53790000000000004</v>
      </c>
      <c r="G8" s="4">
        <v>6.01</v>
      </c>
      <c r="H8" s="2">
        <v>0.44729999999999998</v>
      </c>
      <c r="I8" s="47">
        <v>1958126.17</v>
      </c>
      <c r="J8" s="73">
        <v>211790</v>
      </c>
      <c r="K8" s="20">
        <v>0.30516895293858742</v>
      </c>
      <c r="L8" s="6">
        <v>5.0718525137876531</v>
      </c>
      <c r="M8" s="20">
        <v>0.45773342313925031</v>
      </c>
      <c r="N8" s="1">
        <f t="shared" si="0"/>
        <v>1074167.6438950871</v>
      </c>
      <c r="O8" s="102">
        <f t="shared" si="6"/>
        <v>0.96139139566672371</v>
      </c>
      <c r="P8" s="7">
        <f t="shared" si="1"/>
        <v>0.76263015886890595</v>
      </c>
      <c r="Q8" s="7">
        <f t="shared" si="2"/>
        <v>0.18497136572130701</v>
      </c>
      <c r="R8" s="7">
        <f t="shared" si="3"/>
        <v>-2.2793666819642122E-2</v>
      </c>
      <c r="S8" s="8">
        <f t="shared" si="4"/>
        <v>0.82292417866875178</v>
      </c>
      <c r="T8" s="49"/>
    </row>
    <row r="9" spans="1:20" ht="15.75" thickBot="1" x14ac:dyDescent="0.3">
      <c r="A9" s="25">
        <v>42778</v>
      </c>
      <c r="B9" s="1">
        <v>312935.44</v>
      </c>
      <c r="C9" s="100">
        <v>195653.04541275316</v>
      </c>
      <c r="D9">
        <v>183845.97100100003</v>
      </c>
      <c r="E9" s="75">
        <f t="shared" si="5"/>
        <v>379499.01641375315</v>
      </c>
      <c r="F9" s="2">
        <v>0.62519999999999998</v>
      </c>
      <c r="G9" s="4">
        <v>5.75</v>
      </c>
      <c r="H9" s="2">
        <v>0.46479999999999999</v>
      </c>
      <c r="I9" s="47">
        <v>1799663.67</v>
      </c>
      <c r="J9" s="73">
        <v>192942</v>
      </c>
      <c r="K9" s="20">
        <v>0.29779451707529064</v>
      </c>
      <c r="L9" s="6">
        <v>5.1236881179154743</v>
      </c>
      <c r="M9" s="20">
        <v>0.42017165827689856</v>
      </c>
      <c r="N9" s="1">
        <f t="shared" si="0"/>
        <v>988574.63284684741</v>
      </c>
      <c r="O9" s="102">
        <f t="shared" si="6"/>
        <v>0.96690723851599514</v>
      </c>
      <c r="P9" s="7">
        <f t="shared" si="1"/>
        <v>1.0994342210871944</v>
      </c>
      <c r="Q9" s="7">
        <f t="shared" si="2"/>
        <v>0.1222384867444537</v>
      </c>
      <c r="R9" s="7">
        <f t="shared" si="3"/>
        <v>0.10621454551722942</v>
      </c>
      <c r="S9" s="8">
        <f t="shared" si="4"/>
        <v>0.82046312964497092</v>
      </c>
      <c r="T9" s="49"/>
    </row>
    <row r="10" spans="1:20" ht="15.75" thickBot="1" x14ac:dyDescent="0.3">
      <c r="A10" s="25">
        <v>42785</v>
      </c>
      <c r="B10" s="1">
        <v>323548.96999999997</v>
      </c>
      <c r="C10" s="100">
        <v>180825.97105468911</v>
      </c>
      <c r="D10">
        <v>242095.18337180003</v>
      </c>
      <c r="E10" s="75">
        <f t="shared" si="5"/>
        <v>422921.15442648914</v>
      </c>
      <c r="F10" s="2">
        <v>0.55889999999999995</v>
      </c>
      <c r="G10" s="4">
        <v>5.38</v>
      </c>
      <c r="H10" s="2">
        <v>0.44359999999999999</v>
      </c>
      <c r="I10" s="47">
        <v>1741338.17</v>
      </c>
      <c r="J10" s="73">
        <v>207489</v>
      </c>
      <c r="K10" s="20">
        <v>0.29067142357741904</v>
      </c>
      <c r="L10" s="6">
        <v>4.8552605356098546</v>
      </c>
      <c r="M10" s="20">
        <v>0.4360447071200107</v>
      </c>
      <c r="N10" s="1">
        <f t="shared" si="0"/>
        <v>1007413.1532731531</v>
      </c>
      <c r="O10" s="102">
        <f t="shared" si="6"/>
        <v>1.0382822917190269</v>
      </c>
      <c r="P10" s="7">
        <f t="shared" si="1"/>
        <v>0.92278963346783693</v>
      </c>
      <c r="Q10" s="7">
        <f t="shared" si="2"/>
        <v>0.10807647922115771</v>
      </c>
      <c r="R10" s="7">
        <f t="shared" si="3"/>
        <v>1.7326876709249595E-2</v>
      </c>
      <c r="S10" s="8">
        <f t="shared" si="4"/>
        <v>0.72852435402721816</v>
      </c>
      <c r="T10" s="49"/>
    </row>
    <row r="11" spans="1:20" ht="15.75" thickBot="1" x14ac:dyDescent="0.3">
      <c r="A11" s="25">
        <v>42792</v>
      </c>
      <c r="B11" s="1">
        <v>299453.65000000002</v>
      </c>
      <c r="C11" s="100">
        <v>187609.5138421577</v>
      </c>
      <c r="D11">
        <v>183754.43181060001</v>
      </c>
      <c r="E11" s="75">
        <f t="shared" si="5"/>
        <v>371363.94565275771</v>
      </c>
      <c r="F11" s="2">
        <v>0.62649999999999995</v>
      </c>
      <c r="G11" s="4">
        <v>6.45</v>
      </c>
      <c r="H11" s="2">
        <v>0.4269</v>
      </c>
      <c r="I11" s="47">
        <v>1930068.03</v>
      </c>
      <c r="J11" s="73">
        <v>219654</v>
      </c>
      <c r="K11" s="20">
        <v>0.30910667117337037</v>
      </c>
      <c r="L11" s="6">
        <v>5.4445957111202912</v>
      </c>
      <c r="M11" s="20">
        <v>0.41374043890286799</v>
      </c>
      <c r="N11" s="1">
        <f t="shared" si="0"/>
        <v>1195927.2263304165</v>
      </c>
      <c r="O11" s="102">
        <f t="shared" si="6"/>
        <v>0.6906769084685811</v>
      </c>
      <c r="P11" s="7">
        <f t="shared" si="1"/>
        <v>1.026808407666528</v>
      </c>
      <c r="Q11" s="7">
        <f t="shared" si="2"/>
        <v>0.18466096331564619</v>
      </c>
      <c r="R11" s="7">
        <f t="shared" si="3"/>
        <v>3.180632072617251E-2</v>
      </c>
      <c r="S11" s="8">
        <f t="shared" si="4"/>
        <v>0.61386745573325685</v>
      </c>
      <c r="T11" s="49"/>
    </row>
    <row r="12" spans="1:20" ht="15.75" thickBot="1" x14ac:dyDescent="0.3">
      <c r="A12" s="25">
        <v>42799</v>
      </c>
      <c r="B12" s="1">
        <v>259511.02</v>
      </c>
      <c r="C12" s="100">
        <v>173847.45309007016</v>
      </c>
      <c r="D12">
        <v>130867.17547480001</v>
      </c>
      <c r="E12" s="75">
        <f t="shared" si="5"/>
        <v>304714.62856487016</v>
      </c>
      <c r="F12" s="2">
        <v>0.66990000000000005</v>
      </c>
      <c r="G12" s="4">
        <v>5.98</v>
      </c>
      <c r="H12" s="2">
        <v>0.47099999999999997</v>
      </c>
      <c r="I12" s="47">
        <v>1551939.13</v>
      </c>
      <c r="J12" s="73">
        <v>210091</v>
      </c>
      <c r="K12" s="20">
        <v>0.30242953214114071</v>
      </c>
      <c r="L12" s="6">
        <v>5.0399735167889439</v>
      </c>
      <c r="M12" s="20">
        <v>0.42808363048526787</v>
      </c>
      <c r="N12" s="1">
        <f t="shared" si="0"/>
        <v>1058853.076115706</v>
      </c>
      <c r="O12" s="102">
        <f t="shared" si="6"/>
        <v>0.45039353691909767</v>
      </c>
      <c r="P12" s="7">
        <f t="shared" si="1"/>
        <v>1.2150614566548503</v>
      </c>
      <c r="Q12" s="7">
        <f t="shared" si="2"/>
        <v>0.18651417117167002</v>
      </c>
      <c r="R12" s="7">
        <f t="shared" si="3"/>
        <v>0.10025230225711468</v>
      </c>
      <c r="S12" s="8">
        <f t="shared" si="4"/>
        <v>0.4656793893380653</v>
      </c>
      <c r="T12" s="49"/>
    </row>
    <row r="13" spans="1:20" ht="15.75" thickBot="1" x14ac:dyDescent="0.3">
      <c r="A13" s="25">
        <v>42806</v>
      </c>
      <c r="B13" s="1">
        <v>326555.19</v>
      </c>
      <c r="C13" s="100">
        <v>171192.08944345365</v>
      </c>
      <c r="D13">
        <v>239763.72378919995</v>
      </c>
      <c r="E13" s="75">
        <f t="shared" si="5"/>
        <v>410955.8132326536</v>
      </c>
      <c r="F13" s="2">
        <v>0.5242</v>
      </c>
      <c r="G13" s="4">
        <v>4.82</v>
      </c>
      <c r="H13" s="2">
        <v>0.4879</v>
      </c>
      <c r="I13" s="47">
        <v>1572456.22</v>
      </c>
      <c r="J13" s="73">
        <v>209036</v>
      </c>
      <c r="K13" s="20">
        <v>0.30249572486851634</v>
      </c>
      <c r="L13" s="6">
        <v>4.9597100729917081</v>
      </c>
      <c r="M13" s="20">
        <v>0.44101338464624351</v>
      </c>
      <c r="N13" s="1">
        <f t="shared" si="0"/>
        <v>1036757.9548178947</v>
      </c>
      <c r="O13" s="102">
        <f t="shared" si="6"/>
        <v>0.9659571233311659</v>
      </c>
      <c r="P13" s="7">
        <f t="shared" si="1"/>
        <v>0.73291705272148988</v>
      </c>
      <c r="Q13" s="7">
        <f t="shared" si="2"/>
        <v>-2.816899998903255E-2</v>
      </c>
      <c r="R13" s="7">
        <f t="shared" si="3"/>
        <v>0.10631562892669644</v>
      </c>
      <c r="S13" s="8">
        <f t="shared" si="4"/>
        <v>0.51670523741117558</v>
      </c>
      <c r="T13" s="49"/>
    </row>
    <row r="14" spans="1:20" ht="15.75" thickBot="1" x14ac:dyDescent="0.3">
      <c r="A14" s="25">
        <v>42813</v>
      </c>
      <c r="B14" s="1">
        <v>314204.95</v>
      </c>
      <c r="C14" s="100">
        <v>184631.81665321189</v>
      </c>
      <c r="D14">
        <v>224633.6191483</v>
      </c>
      <c r="E14" s="75">
        <f t="shared" si="5"/>
        <v>409265.43580151186</v>
      </c>
      <c r="F14" s="2">
        <v>0.58760000000000001</v>
      </c>
      <c r="G14" s="4">
        <v>4.7</v>
      </c>
      <c r="H14" s="2">
        <v>0.45390000000000003</v>
      </c>
      <c r="I14" s="47">
        <v>1476944.3</v>
      </c>
      <c r="J14" s="73">
        <v>237094</v>
      </c>
      <c r="K14" s="20">
        <v>0.29426555301325097</v>
      </c>
      <c r="L14" s="6">
        <v>4.9894866404995319</v>
      </c>
      <c r="M14" s="20">
        <v>0.44330970850307866</v>
      </c>
      <c r="N14" s="1">
        <f t="shared" si="0"/>
        <v>1182977.345542596</v>
      </c>
      <c r="O14" s="102">
        <f t="shared" si="6"/>
        <v>0.72617373616165692</v>
      </c>
      <c r="P14" s="7">
        <f t="shared" si="1"/>
        <v>0.99683583070812243</v>
      </c>
      <c r="Q14" s="7">
        <f t="shared" si="2"/>
        <v>-5.8019323701515968E-2</v>
      </c>
      <c r="R14" s="7">
        <f t="shared" si="3"/>
        <v>2.3889148587973752E-2</v>
      </c>
      <c r="S14" s="8">
        <f t="shared" si="4"/>
        <v>0.24849753510923778</v>
      </c>
      <c r="T14" s="49"/>
    </row>
    <row r="15" spans="1:20" ht="15.75" thickBot="1" x14ac:dyDescent="0.3">
      <c r="A15" s="25">
        <v>42820</v>
      </c>
      <c r="B15" s="1">
        <v>326611.34000000003</v>
      </c>
      <c r="C15" s="100">
        <v>207682.56780151516</v>
      </c>
      <c r="D15">
        <v>260121.38941910004</v>
      </c>
      <c r="E15" s="75">
        <f t="shared" si="5"/>
        <v>467803.95722061524</v>
      </c>
      <c r="F15" s="2">
        <v>0.63590000000000002</v>
      </c>
      <c r="G15" s="4">
        <v>5.79</v>
      </c>
      <c r="H15" s="2">
        <v>0.4274</v>
      </c>
      <c r="I15" s="47">
        <v>1891573.04</v>
      </c>
      <c r="J15" s="73">
        <v>233135</v>
      </c>
      <c r="K15" s="20">
        <v>0.30128701634140864</v>
      </c>
      <c r="L15" s="6">
        <v>5.1432062545643085</v>
      </c>
      <c r="M15" s="20">
        <v>0.44345000047421385</v>
      </c>
      <c r="N15" s="1">
        <f t="shared" si="0"/>
        <v>1199061.39015785</v>
      </c>
      <c r="O15" s="102">
        <f t="shared" si="6"/>
        <v>1.0065796951149131</v>
      </c>
      <c r="P15" s="7">
        <f t="shared" si="1"/>
        <v>1.1106120261067569</v>
      </c>
      <c r="Q15" s="7">
        <f t="shared" si="2"/>
        <v>0.12575691376594089</v>
      </c>
      <c r="R15" s="7">
        <f t="shared" si="3"/>
        <v>-3.619348394869859E-2</v>
      </c>
      <c r="S15" s="8">
        <f t="shared" si="4"/>
        <v>0.57754478254944441</v>
      </c>
      <c r="T15" s="49"/>
    </row>
    <row r="16" spans="1:20" ht="15.75" thickBot="1" x14ac:dyDescent="0.3">
      <c r="A16" s="25">
        <v>42827</v>
      </c>
      <c r="B16" s="1">
        <v>328511.69</v>
      </c>
      <c r="C16" s="100">
        <v>214944.29344075895</v>
      </c>
      <c r="D16">
        <v>192251.02876060002</v>
      </c>
      <c r="E16" s="75">
        <f t="shared" si="5"/>
        <v>407195.32220135897</v>
      </c>
      <c r="F16" s="2">
        <v>0.65429999999999999</v>
      </c>
      <c r="G16" s="4">
        <v>5.33</v>
      </c>
      <c r="H16" s="2">
        <v>0.43070000000000003</v>
      </c>
      <c r="I16" s="47">
        <v>1750233.75</v>
      </c>
      <c r="J16" s="73">
        <v>240811</v>
      </c>
      <c r="K16" s="20">
        <v>0.287334623261424</v>
      </c>
      <c r="L16" s="6">
        <v>4.6680277920870452</v>
      </c>
      <c r="M16" s="20">
        <v>0.47084783455415813</v>
      </c>
      <c r="N16" s="1">
        <f t="shared" si="0"/>
        <v>1124112.4406402735</v>
      </c>
      <c r="O16" s="102">
        <f t="shared" si="6"/>
        <v>0.69093323063049028</v>
      </c>
      <c r="P16" s="7">
        <f t="shared" si="1"/>
        <v>1.2771359489270528</v>
      </c>
      <c r="Q16" s="7">
        <f t="shared" si="2"/>
        <v>0.14180982577590684</v>
      </c>
      <c r="R16" s="7">
        <f t="shared" si="3"/>
        <v>-8.5267110959900139E-2</v>
      </c>
      <c r="S16" s="8">
        <f t="shared" si="4"/>
        <v>0.556991708946037</v>
      </c>
      <c r="T16" s="49"/>
    </row>
    <row r="17" spans="1:20" ht="15.75" thickBot="1" x14ac:dyDescent="0.3">
      <c r="A17" s="25">
        <v>42834</v>
      </c>
      <c r="B17" s="1">
        <v>354212.05</v>
      </c>
      <c r="C17" s="100">
        <v>230586.61033712144</v>
      </c>
      <c r="D17">
        <v>199010.17447719999</v>
      </c>
      <c r="E17" s="75">
        <f t="shared" si="5"/>
        <v>429596.78481432144</v>
      </c>
      <c r="F17" s="2">
        <v>0.65100000000000002</v>
      </c>
      <c r="G17" s="4">
        <v>4.9000000000000004</v>
      </c>
      <c r="H17" s="2">
        <v>0.45319999999999999</v>
      </c>
      <c r="I17" s="47">
        <v>1736668.55</v>
      </c>
      <c r="J17" s="73">
        <v>229599</v>
      </c>
      <c r="K17" s="20">
        <v>0.27994561310286625</v>
      </c>
      <c r="L17" s="6">
        <v>4.5260744537867659</v>
      </c>
      <c r="M17" s="20">
        <v>0.48523114431281844</v>
      </c>
      <c r="N17" s="1">
        <f t="shared" si="0"/>
        <v>1039182.1685149877</v>
      </c>
      <c r="O17" s="102">
        <f t="shared" si="6"/>
        <v>0.87107428522912311</v>
      </c>
      <c r="P17" s="7">
        <f t="shared" si="1"/>
        <v>1.3254516932215314</v>
      </c>
      <c r="Q17" s="7">
        <f t="shared" si="2"/>
        <v>8.2615862825762276E-2</v>
      </c>
      <c r="R17" s="7">
        <f t="shared" si="3"/>
        <v>-6.6012136047410519E-2</v>
      </c>
      <c r="S17" s="8">
        <f t="shared" si="4"/>
        <v>0.67118778845265847</v>
      </c>
      <c r="T17" s="49"/>
    </row>
    <row r="18" spans="1:20" ht="15.75" thickBot="1" x14ac:dyDescent="0.3">
      <c r="A18" s="25">
        <v>42841</v>
      </c>
      <c r="B18" s="1">
        <v>355058.71</v>
      </c>
      <c r="C18" s="100">
        <v>222359.82779773106</v>
      </c>
      <c r="D18">
        <v>172811.7292454</v>
      </c>
      <c r="E18" s="75">
        <f t="shared" si="5"/>
        <v>395171.55704313109</v>
      </c>
      <c r="F18" s="2">
        <v>0.62629999999999997</v>
      </c>
      <c r="G18" s="4">
        <v>5.16</v>
      </c>
      <c r="H18" s="2">
        <v>0.38990000000000002</v>
      </c>
      <c r="I18" s="47">
        <v>1830378.59</v>
      </c>
      <c r="J18" s="73">
        <v>226086</v>
      </c>
      <c r="K18" s="20">
        <v>0.28039713661604865</v>
      </c>
      <c r="L18" s="6">
        <v>4.5769304155591231</v>
      </c>
      <c r="M18" s="20">
        <v>0.47860686369976579</v>
      </c>
      <c r="N18" s="1">
        <f t="shared" si="0"/>
        <v>1034779.8899320998</v>
      </c>
      <c r="O18" s="102">
        <f t="shared" si="6"/>
        <v>0.74788158949749683</v>
      </c>
      <c r="P18" s="7">
        <f t="shared" si="1"/>
        <v>1.2336176736982893</v>
      </c>
      <c r="Q18" s="7">
        <f t="shared" si="2"/>
        <v>0.12739315032161103</v>
      </c>
      <c r="R18" s="7">
        <f t="shared" si="3"/>
        <v>-0.18534390212049356</v>
      </c>
      <c r="S18" s="8">
        <f t="shared" si="4"/>
        <v>0.76885790669946807</v>
      </c>
      <c r="T18" s="49"/>
    </row>
    <row r="19" spans="1:20" ht="15.75" thickBot="1" x14ac:dyDescent="0.3">
      <c r="A19" s="25">
        <v>42848</v>
      </c>
      <c r="B19" s="1">
        <v>358404.97</v>
      </c>
      <c r="C19" s="100">
        <v>189703.1927910728</v>
      </c>
      <c r="D19">
        <v>170965.93783860002</v>
      </c>
      <c r="E19" s="75">
        <f t="shared" si="5"/>
        <v>360669.13062967279</v>
      </c>
      <c r="F19" s="2">
        <v>0.52929999999999999</v>
      </c>
      <c r="G19" s="4">
        <v>4.01</v>
      </c>
      <c r="H19" s="2">
        <v>0.49480000000000002</v>
      </c>
      <c r="I19" s="47">
        <v>1437351.84</v>
      </c>
      <c r="J19" s="73">
        <v>203542</v>
      </c>
      <c r="K19" s="20">
        <v>0.29246107417929407</v>
      </c>
      <c r="L19" s="6">
        <v>4.5847558667341231</v>
      </c>
      <c r="M19" s="20">
        <v>0.47859743218716944</v>
      </c>
      <c r="N19" s="1">
        <f t="shared" si="0"/>
        <v>933190.37862679688</v>
      </c>
      <c r="O19" s="102">
        <f t="shared" si="6"/>
        <v>0.77196416773772869</v>
      </c>
      <c r="P19" s="7">
        <f t="shared" si="1"/>
        <v>0.80981349906248101</v>
      </c>
      <c r="Q19" s="7">
        <f t="shared" si="2"/>
        <v>-0.1253623711797639</v>
      </c>
      <c r="R19" s="7">
        <f t="shared" si="3"/>
        <v>3.3854272344892244E-2</v>
      </c>
      <c r="S19" s="8">
        <f t="shared" si="4"/>
        <v>0.54025574300828527</v>
      </c>
      <c r="T19" s="49"/>
    </row>
    <row r="20" spans="1:20" ht="15.75" thickBot="1" x14ac:dyDescent="0.3">
      <c r="A20" s="25">
        <v>42855</v>
      </c>
      <c r="B20" s="1">
        <v>339031.91</v>
      </c>
      <c r="C20" s="100">
        <v>193740.56448291312</v>
      </c>
      <c r="D20">
        <v>172630.73082150001</v>
      </c>
      <c r="E20" s="75">
        <f t="shared" si="5"/>
        <v>366371.29530441313</v>
      </c>
      <c r="F20" s="2">
        <v>0.57150000000000001</v>
      </c>
      <c r="G20" s="4">
        <v>4.93</v>
      </c>
      <c r="H20" s="2">
        <v>0.45500000000000002</v>
      </c>
      <c r="I20" s="47">
        <v>1672651.54</v>
      </c>
      <c r="J20" s="73">
        <v>242371</v>
      </c>
      <c r="K20" s="20">
        <v>0.29912864715248338</v>
      </c>
      <c r="L20" s="6">
        <v>5.0600071213108588</v>
      </c>
      <c r="M20" s="20">
        <v>0.45763827771768706</v>
      </c>
      <c r="N20" s="1">
        <f t="shared" si="0"/>
        <v>1226398.9859992343</v>
      </c>
      <c r="O20" s="102">
        <f t="shared" si="6"/>
        <v>0.51161358126348921</v>
      </c>
      <c r="P20" s="7">
        <f t="shared" si="1"/>
        <v>0.91054920830993824</v>
      </c>
      <c r="Q20" s="7">
        <f t="shared" si="2"/>
        <v>-2.5693070818678887E-2</v>
      </c>
      <c r="R20" s="7">
        <f t="shared" si="3"/>
        <v>-5.7649848060012943E-3</v>
      </c>
      <c r="S20" s="8">
        <f t="shared" si="4"/>
        <v>0.3638722463857651</v>
      </c>
      <c r="T20" s="49"/>
    </row>
    <row r="21" spans="1:20" ht="15.75" thickBot="1" x14ac:dyDescent="0.3">
      <c r="A21" s="25">
        <v>42862</v>
      </c>
      <c r="B21" s="1">
        <v>321064.2</v>
      </c>
      <c r="C21" s="100">
        <v>191042.13918432366</v>
      </c>
      <c r="D21">
        <v>146494.03005910001</v>
      </c>
      <c r="E21" s="75">
        <f t="shared" si="5"/>
        <v>337536.16924342368</v>
      </c>
      <c r="F21" s="2">
        <v>0.59499999999999997</v>
      </c>
      <c r="G21" s="4">
        <v>6.56</v>
      </c>
      <c r="H21" s="2">
        <v>0.49440000000000001</v>
      </c>
      <c r="I21" s="47">
        <v>2105254.2200000002</v>
      </c>
      <c r="J21" s="73">
        <v>240525</v>
      </c>
      <c r="K21" s="20">
        <v>0.29827385713613541</v>
      </c>
      <c r="L21" s="6">
        <v>4.8307801923762019</v>
      </c>
      <c r="M21" s="20">
        <v>0.46884809539493583</v>
      </c>
      <c r="N21" s="1">
        <f t="shared" si="0"/>
        <v>1161923.405771286</v>
      </c>
      <c r="O21" s="102">
        <f t="shared" si="6"/>
        <v>0.40333091879606564</v>
      </c>
      <c r="P21" s="7">
        <f t="shared" si="1"/>
        <v>0.99481109646305854</v>
      </c>
      <c r="Q21" s="7">
        <f t="shared" si="2"/>
        <v>0.35795870206489688</v>
      </c>
      <c r="R21" s="7">
        <f t="shared" si="3"/>
        <v>5.4499324740864052E-2</v>
      </c>
      <c r="S21" s="8">
        <f t="shared" si="4"/>
        <v>0.81187005059299078</v>
      </c>
      <c r="T21" s="49"/>
    </row>
    <row r="22" spans="1:20" ht="15.75" thickBot="1" x14ac:dyDescent="0.3">
      <c r="A22" s="25">
        <v>42869</v>
      </c>
      <c r="B22" s="1">
        <v>316895.7</v>
      </c>
      <c r="C22" s="100">
        <v>210251.44695523786</v>
      </c>
      <c r="D22">
        <v>109729.59266990001</v>
      </c>
      <c r="E22" s="75">
        <f t="shared" si="5"/>
        <v>319981.03962513787</v>
      </c>
      <c r="F22" s="2">
        <v>0.66349999999999998</v>
      </c>
      <c r="G22" s="4">
        <v>6.17</v>
      </c>
      <c r="H22" s="2">
        <v>0.41649999999999998</v>
      </c>
      <c r="I22" s="47">
        <v>1955703.85</v>
      </c>
      <c r="J22" s="73">
        <v>265140</v>
      </c>
      <c r="K22" s="20">
        <v>0.28289473684210525</v>
      </c>
      <c r="L22" s="6">
        <v>4.1782293775303643</v>
      </c>
      <c r="M22" s="20">
        <v>0.50754048582995948</v>
      </c>
      <c r="N22" s="1">
        <f t="shared" si="0"/>
        <v>1107815.7371584007</v>
      </c>
      <c r="O22" s="102">
        <f t="shared" si="6"/>
        <v>0.20683804640996395</v>
      </c>
      <c r="P22" s="7">
        <f t="shared" si="1"/>
        <v>1.3453953488372092</v>
      </c>
      <c r="Q22" s="7">
        <f t="shared" si="2"/>
        <v>0.47670207700442635</v>
      </c>
      <c r="R22" s="7">
        <f t="shared" si="3"/>
        <v>-0.17937581015056336</v>
      </c>
      <c r="S22" s="8">
        <f t="shared" si="4"/>
        <v>0.76536926169371111</v>
      </c>
      <c r="T22" s="49"/>
    </row>
    <row r="23" spans="1:20" ht="15.75" thickBot="1" x14ac:dyDescent="0.3">
      <c r="A23" s="25">
        <v>42876</v>
      </c>
      <c r="B23" s="1">
        <v>312263.19</v>
      </c>
      <c r="C23" s="100">
        <v>202511.25346637861</v>
      </c>
      <c r="D23">
        <v>155902.84364089998</v>
      </c>
      <c r="E23" s="75">
        <f t="shared" si="5"/>
        <v>358414.09710727859</v>
      </c>
      <c r="F23" s="2">
        <v>0.64849999999999997</v>
      </c>
      <c r="G23" s="4">
        <v>5.62</v>
      </c>
      <c r="H23" s="2">
        <v>0.49130000000000001</v>
      </c>
      <c r="I23" s="47">
        <v>1754951.46</v>
      </c>
      <c r="J23" s="73">
        <v>256613</v>
      </c>
      <c r="K23" s="20">
        <v>0.2757231421946687</v>
      </c>
      <c r="L23" s="6">
        <v>4.4146979987173376</v>
      </c>
      <c r="M23" s="20">
        <v>0.50963148114650314</v>
      </c>
      <c r="N23" s="1">
        <f t="shared" si="0"/>
        <v>1132868.8975448522</v>
      </c>
      <c r="O23" s="102">
        <f t="shared" si="6"/>
        <v>0.39671059964724553</v>
      </c>
      <c r="P23" s="7">
        <f t="shared" si="1"/>
        <v>1.3519969881314489</v>
      </c>
      <c r="Q23" s="7">
        <f t="shared" si="2"/>
        <v>0.27302026132543045</v>
      </c>
      <c r="R23" s="7">
        <f t="shared" si="3"/>
        <v>-3.5970072149513421E-2</v>
      </c>
      <c r="S23" s="8">
        <f t="shared" si="4"/>
        <v>0.5491214065487382</v>
      </c>
      <c r="T23" s="49"/>
    </row>
    <row r="24" spans="1:20" ht="15.75" thickBot="1" x14ac:dyDescent="0.3">
      <c r="A24" s="26">
        <v>42883</v>
      </c>
      <c r="B24" s="9">
        <v>185761.45</v>
      </c>
      <c r="C24" s="100">
        <v>114422.90587452879</v>
      </c>
      <c r="D24">
        <v>257253.03815889999</v>
      </c>
      <c r="E24" s="75">
        <f t="shared" si="5"/>
        <v>371675.94403342879</v>
      </c>
      <c r="F24" s="10">
        <v>0.61599999999999999</v>
      </c>
      <c r="G24" s="12">
        <v>5.35</v>
      </c>
      <c r="H24" s="10">
        <v>0.44169999999999998</v>
      </c>
      <c r="I24" s="48">
        <v>994572.1</v>
      </c>
      <c r="J24" s="74">
        <v>263202</v>
      </c>
      <c r="K24" s="22">
        <v>0.2984666437446572</v>
      </c>
      <c r="L24" s="14">
        <v>4.7020191346205404</v>
      </c>
      <c r="M24" s="22">
        <v>0.48481311727762233</v>
      </c>
      <c r="N24" s="9">
        <f t="shared" si="0"/>
        <v>1237580.8402703954</v>
      </c>
      <c r="O24" s="102">
        <f t="shared" si="6"/>
        <v>0.41213191401824001</v>
      </c>
      <c r="P24" s="15">
        <f t="shared" si="1"/>
        <v>1.0638822223866242</v>
      </c>
      <c r="Q24" s="15">
        <f t="shared" si="2"/>
        <v>0.13780906602621723</v>
      </c>
      <c r="R24" s="15">
        <f t="shared" si="3"/>
        <v>-8.8927291241037376E-2</v>
      </c>
      <c r="S24" s="16">
        <f t="shared" si="4"/>
        <v>-0.19635787203791966</v>
      </c>
      <c r="T24" s="49"/>
    </row>
    <row r="25" spans="1:20" ht="15.75" thickBot="1" x14ac:dyDescent="0.3">
      <c r="E25" s="91"/>
      <c r="J25" s="91"/>
      <c r="O25" s="103"/>
    </row>
    <row r="26" spans="1:20" ht="15.75" thickBot="1" x14ac:dyDescent="0.3">
      <c r="A26" s="50" t="s">
        <v>17</v>
      </c>
      <c r="B26" s="51">
        <f>SUM(B3:B24)</f>
        <v>7003872.9200000009</v>
      </c>
      <c r="C26" s="71"/>
      <c r="E26" s="92">
        <f>SUM(E3:E25)</f>
        <v>8632602.9573422261</v>
      </c>
      <c r="F26" s="52">
        <f>AVERAGE(F3:F24)</f>
        <v>0.58913636363636368</v>
      </c>
      <c r="G26" s="53">
        <f>AVERAGE(G3:G24)</f>
        <v>5.6590909090909109</v>
      </c>
      <c r="H26" s="52">
        <f>AVERAGE(H3:H24)</f>
        <v>0.44829090909090913</v>
      </c>
      <c r="I26" s="54">
        <f>SUM(I3:I24)</f>
        <v>39593701.060000002</v>
      </c>
      <c r="J26" s="93">
        <f>SUM(J3:J24)</f>
        <v>5068015</v>
      </c>
      <c r="K26" s="52">
        <f>AVERAGE(K3:K24)</f>
        <v>0.2967968124065361</v>
      </c>
      <c r="L26" s="53">
        <f>AVERAGE(L3:L24)</f>
        <v>4.8955109465126814</v>
      </c>
      <c r="M26" s="52">
        <f>AVERAGE(M3:M24)</f>
        <v>0.47028939484094712</v>
      </c>
      <c r="N26" s="54">
        <f>SUM(N3:N24)</f>
        <v>24760050.684999634</v>
      </c>
      <c r="O26" s="104">
        <f>SUM(E26/J26)-1</f>
        <v>0.7033499224730444</v>
      </c>
      <c r="P26" s="55">
        <f t="shared" ref="P26:S26" si="7">SUM(F26/K26)-1</f>
        <v>0.98498211237321787</v>
      </c>
      <c r="Q26" s="55">
        <f t="shared" si="7"/>
        <v>0.15597553982024404</v>
      </c>
      <c r="R26" s="55">
        <f t="shared" si="7"/>
        <v>-4.677648697027903E-2</v>
      </c>
      <c r="S26" s="56">
        <f t="shared" si="7"/>
        <v>0.59909612317502359</v>
      </c>
    </row>
  </sheetData>
  <mergeCells count="4">
    <mergeCell ref="A1:A2"/>
    <mergeCell ref="B1:I1"/>
    <mergeCell ref="O1:S1"/>
    <mergeCell ref="J1:N1"/>
  </mergeCells>
  <conditionalFormatting sqref="O3:R24">
    <cfRule type="cellIs" dxfId="17" priority="4" operator="lessThan">
      <formula>0</formula>
    </cfRule>
  </conditionalFormatting>
  <conditionalFormatting sqref="S3:S24">
    <cfRule type="cellIs" dxfId="16" priority="3" operator="lessThan">
      <formula>0</formula>
    </cfRule>
  </conditionalFormatting>
  <conditionalFormatting sqref="O26:S26">
    <cfRule type="cellIs" dxfId="1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Q29" sqref="Q29"/>
    </sheetView>
  </sheetViews>
  <sheetFormatPr defaultRowHeight="15" x14ac:dyDescent="0.25"/>
  <cols>
    <col min="1" max="1" width="9.42578125" customWidth="1"/>
    <col min="2" max="2" width="7.140625" hidden="1" customWidth="1"/>
    <col min="3" max="3" width="10.7109375" hidden="1" customWidth="1"/>
    <col min="4" max="4" width="9.7109375" hidden="1" customWidth="1"/>
    <col min="5" max="5" width="14.140625" customWidth="1"/>
    <col min="6" max="6" width="10.7109375" hidden="1" customWidth="1"/>
    <col min="7" max="7" width="13.7109375" hidden="1" customWidth="1"/>
    <col min="8" max="9" width="9.28515625" hidden="1" customWidth="1"/>
    <col min="10" max="10" width="12.42578125" hidden="1" customWidth="1"/>
    <col min="11" max="11" width="13.85546875" customWidth="1"/>
    <col min="12" max="12" width="10.7109375" hidden="1" customWidth="1"/>
    <col min="13" max="13" width="13.7109375" hidden="1" customWidth="1"/>
    <col min="14" max="14" width="11.28515625" hidden="1" customWidth="1"/>
    <col min="15" max="15" width="9.28515625" hidden="1" customWidth="1"/>
    <col min="16" max="16" width="12.42578125" hidden="1" customWidth="1"/>
    <col min="17" max="17" width="15" customWidth="1"/>
    <col min="18" max="18" width="10.7109375" hidden="1" customWidth="1"/>
    <col min="19" max="19" width="13.7109375" hidden="1" customWidth="1"/>
    <col min="20" max="20" width="11.28515625" hidden="1" customWidth="1"/>
    <col min="21" max="21" width="9.28515625" hidden="1" customWidth="1"/>
    <col min="22" max="22" width="12.42578125" hidden="1" customWidth="1"/>
  </cols>
  <sheetData>
    <row r="1" spans="1:22" x14ac:dyDescent="0.25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1"/>
      <c r="J1" s="82"/>
      <c r="K1" s="86" t="s">
        <v>13</v>
      </c>
      <c r="L1" s="87"/>
      <c r="M1" s="87"/>
      <c r="N1" s="87"/>
      <c r="O1" s="87"/>
      <c r="P1" s="88"/>
      <c r="Q1" s="83" t="s">
        <v>11</v>
      </c>
      <c r="R1" s="84"/>
      <c r="S1" s="84"/>
      <c r="T1" s="84"/>
      <c r="U1" s="84"/>
      <c r="V1" s="84"/>
    </row>
    <row r="2" spans="1:22" ht="15.75" thickBot="1" x14ac:dyDescent="0.3">
      <c r="A2" s="78"/>
      <c r="B2" s="33" t="s">
        <v>1</v>
      </c>
      <c r="C2" s="69" t="s">
        <v>26</v>
      </c>
      <c r="D2" s="69" t="s">
        <v>27</v>
      </c>
      <c r="E2" s="69" t="s">
        <v>28</v>
      </c>
      <c r="F2" s="31" t="s">
        <v>2</v>
      </c>
      <c r="G2" s="31" t="s">
        <v>3</v>
      </c>
      <c r="H2" s="31" t="s">
        <v>4</v>
      </c>
      <c r="I2" s="31" t="s">
        <v>5</v>
      </c>
      <c r="J2" s="32" t="s">
        <v>6</v>
      </c>
      <c r="K2" s="33" t="s">
        <v>9</v>
      </c>
      <c r="L2" s="24" t="s">
        <v>2</v>
      </c>
      <c r="M2" s="24" t="s">
        <v>3</v>
      </c>
      <c r="N2" s="24" t="s">
        <v>10</v>
      </c>
      <c r="O2" s="34" t="s">
        <v>5</v>
      </c>
      <c r="P2" s="35" t="s">
        <v>6</v>
      </c>
      <c r="Q2" s="33" t="s">
        <v>9</v>
      </c>
      <c r="R2" s="24" t="s">
        <v>2</v>
      </c>
      <c r="S2" s="24" t="s">
        <v>3</v>
      </c>
      <c r="T2" s="24" t="s">
        <v>10</v>
      </c>
      <c r="U2" s="34" t="s">
        <v>5</v>
      </c>
      <c r="V2" s="35" t="s">
        <v>6</v>
      </c>
    </row>
    <row r="3" spans="1:22" ht="15.75" thickBot="1" x14ac:dyDescent="0.3">
      <c r="A3" s="25">
        <v>42736</v>
      </c>
      <c r="B3" s="1">
        <v>207150.32</v>
      </c>
      <c r="C3" s="90">
        <v>108330.67895874886</v>
      </c>
      <c r="D3" s="99">
        <v>213152.30636810002</v>
      </c>
      <c r="E3" s="75">
        <f>SUM(C3:D3)</f>
        <v>321482.98532684887</v>
      </c>
      <c r="F3" s="27">
        <v>0.52300000000000002</v>
      </c>
      <c r="G3" s="28">
        <v>4.1435185185185186E-3</v>
      </c>
      <c r="H3" s="29">
        <v>6.88</v>
      </c>
      <c r="I3" s="27">
        <v>0.45739999999999997</v>
      </c>
      <c r="J3" s="46">
        <v>1425182.48</v>
      </c>
      <c r="K3" s="76">
        <v>286958</v>
      </c>
      <c r="L3" s="37">
        <v>0.30998264554394722</v>
      </c>
      <c r="M3" s="38">
        <v>3.0490385997899291E-3</v>
      </c>
      <c r="N3" s="39">
        <v>5.994953965388663</v>
      </c>
      <c r="O3" s="37">
        <v>0.47900738087106826</v>
      </c>
      <c r="P3" s="43">
        <f>K3*N3</f>
        <v>1720300</v>
      </c>
      <c r="Q3" s="40">
        <f>SUM(E3/K3)-1</f>
        <v>0.12031372300771848</v>
      </c>
      <c r="R3" s="41">
        <f t="shared" ref="R3:V3" si="0">SUM(F3/L3)-1</f>
        <v>0.68719122672902233</v>
      </c>
      <c r="S3" s="41">
        <f t="shared" si="0"/>
        <v>0.35895902360960474</v>
      </c>
      <c r="T3" s="41">
        <f t="shared" si="0"/>
        <v>0.14763183165726912</v>
      </c>
      <c r="U3" s="41">
        <f t="shared" si="0"/>
        <v>-4.5108659561311049E-2</v>
      </c>
      <c r="V3" s="42">
        <f t="shared" si="0"/>
        <v>-0.1715500319711678</v>
      </c>
    </row>
    <row r="4" spans="1:22" ht="15.75" thickBot="1" x14ac:dyDescent="0.3">
      <c r="A4" s="25">
        <v>42743</v>
      </c>
      <c r="B4" s="1">
        <v>181208.54</v>
      </c>
      <c r="C4" s="90">
        <v>94770.074434936134</v>
      </c>
      <c r="D4" s="99">
        <v>193417.81091240002</v>
      </c>
      <c r="E4" s="75">
        <f t="shared" ref="E4:E24" si="1">SUM(C4:D4)</f>
        <v>288187.88534733618</v>
      </c>
      <c r="F4" s="2">
        <v>0.52300000000000002</v>
      </c>
      <c r="G4" s="3">
        <v>3.472222222222222E-3</v>
      </c>
      <c r="H4" s="4">
        <v>7.43</v>
      </c>
      <c r="I4" s="2">
        <v>0.44969999999999999</v>
      </c>
      <c r="J4" s="47">
        <v>1347070.5</v>
      </c>
      <c r="K4" s="73">
        <v>319460</v>
      </c>
      <c r="L4" s="20">
        <v>0.29044637826331937</v>
      </c>
      <c r="M4" s="21">
        <v>2.7198064702936204E-3</v>
      </c>
      <c r="N4" s="6">
        <v>5.444399924873224</v>
      </c>
      <c r="O4" s="20">
        <v>0.49330432605020974</v>
      </c>
      <c r="P4" s="44">
        <f>K4*N4</f>
        <v>1739268.0000000002</v>
      </c>
      <c r="Q4" s="40">
        <f t="shared" ref="Q4:Q26" si="2">SUM(E4/K4)-1</f>
        <v>-9.7890548590320647E-2</v>
      </c>
      <c r="R4" s="7">
        <f t="shared" ref="R4:R24" si="3">SUM(F4/L4)-1</f>
        <v>0.80067661069557894</v>
      </c>
      <c r="S4" s="7">
        <f t="shared" ref="S4:S24" si="4">SUM(G4/M4)-1</f>
        <v>0.27664312154069304</v>
      </c>
      <c r="T4" s="7">
        <f t="shared" ref="T4:T24" si="5">SUM(H4/N4)-1</f>
        <v>0.3647050368315865</v>
      </c>
      <c r="U4" s="7">
        <f t="shared" ref="U4:U24" si="6">SUM(I4/O4)-1</f>
        <v>-8.8392344740499174E-2</v>
      </c>
      <c r="V4" s="8">
        <f t="shared" ref="V4:V24" si="7">SUM(J4/P4)-1</f>
        <v>-0.2254957257880903</v>
      </c>
    </row>
    <row r="5" spans="1:22" ht="15.75" thickBot="1" x14ac:dyDescent="0.3">
      <c r="A5" s="25">
        <v>42750</v>
      </c>
      <c r="B5" s="1">
        <v>171796.95</v>
      </c>
      <c r="C5" s="90">
        <v>94651.098529163864</v>
      </c>
      <c r="D5" s="99">
        <v>173508.93010259999</v>
      </c>
      <c r="E5" s="75">
        <f t="shared" si="1"/>
        <v>268160.02863176388</v>
      </c>
      <c r="F5" s="2">
        <v>0.55089999999999995</v>
      </c>
      <c r="G5" s="3">
        <v>3.4953703703703705E-3</v>
      </c>
      <c r="H5" s="4">
        <v>6.27</v>
      </c>
      <c r="I5" s="2">
        <v>0.48299999999999998</v>
      </c>
      <c r="J5" s="47">
        <v>1077442.92</v>
      </c>
      <c r="K5" s="73">
        <v>314690</v>
      </c>
      <c r="L5" s="20">
        <v>0.29521433791985763</v>
      </c>
      <c r="M5" s="21">
        <v>2.6667614101120092E-3</v>
      </c>
      <c r="N5" s="6">
        <v>5.3284883536178462</v>
      </c>
      <c r="O5" s="20">
        <v>0.48397152753503447</v>
      </c>
      <c r="P5" s="44">
        <f t="shared" ref="P5:P24" si="8">K5*N5</f>
        <v>1676822</v>
      </c>
      <c r="Q5" s="40">
        <f t="shared" si="2"/>
        <v>-0.14785970754786015</v>
      </c>
      <c r="R5" s="7">
        <f t="shared" si="3"/>
        <v>0.86610177500780394</v>
      </c>
      <c r="S5" s="7">
        <f t="shared" si="4"/>
        <v>0.31071732068582691</v>
      </c>
      <c r="T5" s="7">
        <f t="shared" si="5"/>
        <v>0.17669394843340558</v>
      </c>
      <c r="U5" s="7">
        <f t="shared" si="6"/>
        <v>-2.0074063860382463E-3</v>
      </c>
      <c r="V5" s="8">
        <f t="shared" si="7"/>
        <v>-0.35744943708992372</v>
      </c>
    </row>
    <row r="6" spans="1:22" ht="15.75" thickBot="1" x14ac:dyDescent="0.3">
      <c r="A6" s="25">
        <v>42757</v>
      </c>
      <c r="B6" s="1">
        <v>171993.44</v>
      </c>
      <c r="C6" s="90">
        <v>99533.881589749581</v>
      </c>
      <c r="D6" s="99">
        <v>178252.94188693998</v>
      </c>
      <c r="E6" s="75">
        <f t="shared" si="1"/>
        <v>277786.82347668958</v>
      </c>
      <c r="F6" s="2">
        <v>0.57869999999999999</v>
      </c>
      <c r="G6" s="3">
        <v>3.5185185185185185E-3</v>
      </c>
      <c r="H6" s="4">
        <v>6.23</v>
      </c>
      <c r="I6" s="2">
        <v>0.44950000000000001</v>
      </c>
      <c r="J6" s="47">
        <v>1070763.92</v>
      </c>
      <c r="K6" s="73">
        <v>320597</v>
      </c>
      <c r="L6" s="20">
        <v>0.29506202490977768</v>
      </c>
      <c r="M6" s="21">
        <v>2.8251667981921231E-3</v>
      </c>
      <c r="N6" s="6">
        <v>5.5685081270255177</v>
      </c>
      <c r="O6" s="20">
        <v>0.46875360655277498</v>
      </c>
      <c r="P6" s="44">
        <f t="shared" si="8"/>
        <v>1785247</v>
      </c>
      <c r="Q6" s="40">
        <f t="shared" si="2"/>
        <v>-0.13353267972972427</v>
      </c>
      <c r="R6" s="7">
        <f t="shared" si="3"/>
        <v>0.96128254788786016</v>
      </c>
      <c r="S6" s="7">
        <f t="shared" si="4"/>
        <v>0.24541974681639478</v>
      </c>
      <c r="T6" s="7">
        <f t="shared" si="5"/>
        <v>0.11879157898038772</v>
      </c>
      <c r="U6" s="7">
        <f t="shared" si="6"/>
        <v>-4.1074044623072736E-2</v>
      </c>
      <c r="V6" s="8">
        <f t="shared" si="7"/>
        <v>-0.40021525312743844</v>
      </c>
    </row>
    <row r="7" spans="1:22" ht="15.75" thickBot="1" x14ac:dyDescent="0.3">
      <c r="A7" s="25">
        <v>42764</v>
      </c>
      <c r="B7" s="1">
        <v>208475.37</v>
      </c>
      <c r="C7" s="90">
        <v>132626.22777565342</v>
      </c>
      <c r="D7" s="99">
        <v>179219.49346800003</v>
      </c>
      <c r="E7" s="75">
        <f t="shared" si="1"/>
        <v>311845.72124365345</v>
      </c>
      <c r="F7" s="2">
        <v>0.63619999999999999</v>
      </c>
      <c r="G7" s="3">
        <v>3.6226851851851854E-3</v>
      </c>
      <c r="H7" s="4">
        <v>6.71</v>
      </c>
      <c r="I7" s="2">
        <v>0.44190000000000002</v>
      </c>
      <c r="J7" s="47">
        <v>1399008.38</v>
      </c>
      <c r="K7" s="73">
        <v>308192</v>
      </c>
      <c r="L7" s="20">
        <v>0.30324278371923996</v>
      </c>
      <c r="M7" s="21">
        <v>2.8233025492526063E-3</v>
      </c>
      <c r="N7" s="6">
        <v>5.5303739227494546</v>
      </c>
      <c r="O7" s="20">
        <v>0.47803641885577819</v>
      </c>
      <c r="P7" s="44">
        <f t="shared" si="8"/>
        <v>1704417</v>
      </c>
      <c r="Q7" s="40">
        <f t="shared" si="2"/>
        <v>1.1855340968141448E-2</v>
      </c>
      <c r="R7" s="7">
        <f t="shared" si="3"/>
        <v>1.0979889189680816</v>
      </c>
      <c r="S7" s="7">
        <f t="shared" si="4"/>
        <v>0.28313743284232662</v>
      </c>
      <c r="T7" s="7">
        <f t="shared" si="5"/>
        <v>0.21329951531814118</v>
      </c>
      <c r="U7" s="7">
        <f t="shared" si="6"/>
        <v>-7.5593443157058737E-2</v>
      </c>
      <c r="V7" s="8">
        <f t="shared" si="7"/>
        <v>-0.17918656056587101</v>
      </c>
    </row>
    <row r="8" spans="1:22" ht="15.75" thickBot="1" x14ac:dyDescent="0.3">
      <c r="A8" s="25">
        <v>42771</v>
      </c>
      <c r="B8" s="1">
        <v>175971.16</v>
      </c>
      <c r="C8" s="90">
        <v>126266.84557120482</v>
      </c>
      <c r="D8" s="99">
        <v>119018.4606469</v>
      </c>
      <c r="E8" s="75">
        <f t="shared" si="1"/>
        <v>245285.30621810482</v>
      </c>
      <c r="F8" s="2">
        <v>0.71750000000000003</v>
      </c>
      <c r="G8" s="3">
        <v>3.6921296296296298E-3</v>
      </c>
      <c r="H8" s="4">
        <v>6.47</v>
      </c>
      <c r="I8" s="2">
        <v>0.41980000000000001</v>
      </c>
      <c r="J8" s="47">
        <v>1138227.67</v>
      </c>
      <c r="K8" s="73">
        <v>266341</v>
      </c>
      <c r="L8" s="20">
        <v>0.30046444220003682</v>
      </c>
      <c r="M8" s="21">
        <v>2.7827668133457986E-3</v>
      </c>
      <c r="N8" s="6">
        <v>5.4884340000225276</v>
      </c>
      <c r="O8" s="20">
        <v>0.42658471658512959</v>
      </c>
      <c r="P8" s="44">
        <f t="shared" si="8"/>
        <v>1461795</v>
      </c>
      <c r="Q8" s="40">
        <f t="shared" si="2"/>
        <v>-7.9055398087020667E-2</v>
      </c>
      <c r="R8" s="7">
        <f t="shared" si="3"/>
        <v>1.3879697535800863</v>
      </c>
      <c r="S8" s="7">
        <f t="shared" si="4"/>
        <v>0.32678369309373756</v>
      </c>
      <c r="T8" s="7">
        <f t="shared" si="5"/>
        <v>0.17884263525323307</v>
      </c>
      <c r="U8" s="7">
        <f t="shared" si="6"/>
        <v>-1.5904734326729231E-2</v>
      </c>
      <c r="V8" s="8">
        <f t="shared" si="7"/>
        <v>-0.22134932052716016</v>
      </c>
    </row>
    <row r="9" spans="1:22" ht="15.75" thickBot="1" x14ac:dyDescent="0.3">
      <c r="A9" s="25">
        <v>42778</v>
      </c>
      <c r="B9" s="1">
        <v>191347.52</v>
      </c>
      <c r="C9" s="90">
        <v>126505.07014250767</v>
      </c>
      <c r="D9" s="99">
        <v>150046.75272720002</v>
      </c>
      <c r="E9" s="75">
        <f t="shared" si="1"/>
        <v>276551.82286970771</v>
      </c>
      <c r="F9" s="2">
        <v>0.66110000000000002</v>
      </c>
      <c r="G9" s="3">
        <v>3.5995370370370369E-3</v>
      </c>
      <c r="H9" s="4">
        <v>6.9</v>
      </c>
      <c r="I9" s="2">
        <v>0.45069999999999999</v>
      </c>
      <c r="J9" s="47">
        <v>1320996.01</v>
      </c>
      <c r="K9" s="73">
        <v>242963</v>
      </c>
      <c r="L9" s="20">
        <v>0.30441672188769481</v>
      </c>
      <c r="M9" s="21">
        <v>2.8729640723377937E-3</v>
      </c>
      <c r="N9" s="6">
        <v>5.8686425505118063</v>
      </c>
      <c r="O9" s="20">
        <v>0.3784032959751073</v>
      </c>
      <c r="P9" s="44">
        <f t="shared" si="8"/>
        <v>1425863</v>
      </c>
      <c r="Q9" s="40">
        <f t="shared" si="2"/>
        <v>0.13824665842003814</v>
      </c>
      <c r="R9" s="7">
        <f t="shared" si="3"/>
        <v>1.1716941037289423</v>
      </c>
      <c r="S9" s="7">
        <f t="shared" si="4"/>
        <v>0.25290012210560464</v>
      </c>
      <c r="T9" s="7">
        <f t="shared" si="5"/>
        <v>0.17574037617919824</v>
      </c>
      <c r="U9" s="7">
        <f t="shared" si="6"/>
        <v>0.19105727881833423</v>
      </c>
      <c r="V9" s="8">
        <f t="shared" si="7"/>
        <v>-7.3546329486072648E-2</v>
      </c>
    </row>
    <row r="10" spans="1:22" ht="15.75" thickBot="1" x14ac:dyDescent="0.3">
      <c r="A10" s="25">
        <v>42785</v>
      </c>
      <c r="B10" s="1">
        <v>204826.28</v>
      </c>
      <c r="C10" s="90">
        <v>122892.20435384563</v>
      </c>
      <c r="D10" s="99">
        <v>184077.9466158</v>
      </c>
      <c r="E10" s="75">
        <f t="shared" si="1"/>
        <v>306970.15096964565</v>
      </c>
      <c r="F10" s="2">
        <v>0.6</v>
      </c>
      <c r="G10" s="3">
        <v>3.8078703703703707E-3</v>
      </c>
      <c r="H10" s="4">
        <v>6.91</v>
      </c>
      <c r="I10" s="2">
        <v>0.4274</v>
      </c>
      <c r="J10" s="47">
        <v>1414339.62</v>
      </c>
      <c r="K10" s="73">
        <v>243873</v>
      </c>
      <c r="L10" s="20">
        <v>0.30001681202921193</v>
      </c>
      <c r="M10" s="21">
        <v>2.7719382268791694E-3</v>
      </c>
      <c r="N10" s="6">
        <v>5.6224428288494419</v>
      </c>
      <c r="O10" s="20">
        <v>0.38041111562165553</v>
      </c>
      <c r="P10" s="44">
        <f t="shared" si="8"/>
        <v>1371162</v>
      </c>
      <c r="Q10" s="40">
        <f t="shared" si="2"/>
        <v>0.25872954763194644</v>
      </c>
      <c r="R10" s="7">
        <f t="shared" si="3"/>
        <v>0.99988792608588684</v>
      </c>
      <c r="S10" s="7">
        <f t="shared" si="4"/>
        <v>0.373721222733568</v>
      </c>
      <c r="T10" s="7">
        <f t="shared" si="5"/>
        <v>0.22900315936410154</v>
      </c>
      <c r="U10" s="7">
        <f t="shared" si="6"/>
        <v>0.12352132324408238</v>
      </c>
      <c r="V10" s="8">
        <f t="shared" si="7"/>
        <v>3.1489802080279405E-2</v>
      </c>
    </row>
    <row r="11" spans="1:22" ht="15.75" thickBot="1" x14ac:dyDescent="0.3">
      <c r="A11" s="25">
        <v>42792</v>
      </c>
      <c r="B11" s="1">
        <v>204197.46</v>
      </c>
      <c r="C11" s="90">
        <v>118651.28130830004</v>
      </c>
      <c r="D11" s="99">
        <v>203237.69963399999</v>
      </c>
      <c r="E11" s="75">
        <f t="shared" si="1"/>
        <v>321888.98094230006</v>
      </c>
      <c r="F11" s="2">
        <v>0.58109999999999995</v>
      </c>
      <c r="G11" s="3">
        <v>4.363425925925926E-3</v>
      </c>
      <c r="H11" s="4">
        <v>7.74</v>
      </c>
      <c r="I11" s="2">
        <v>0.43409999999999999</v>
      </c>
      <c r="J11" s="47">
        <v>1579744.59</v>
      </c>
      <c r="K11" s="73">
        <v>269671</v>
      </c>
      <c r="L11" s="20">
        <v>0.30203470154373291</v>
      </c>
      <c r="M11" s="21">
        <v>2.9678409061411871E-3</v>
      </c>
      <c r="N11" s="6">
        <v>6.0117216905043556</v>
      </c>
      <c r="O11" s="20">
        <v>0.37200885523471194</v>
      </c>
      <c r="P11" s="44">
        <f t="shared" si="8"/>
        <v>1621187</v>
      </c>
      <c r="Q11" s="40">
        <f t="shared" si="2"/>
        <v>0.19363587831950801</v>
      </c>
      <c r="R11" s="7">
        <f t="shared" si="3"/>
        <v>0.92395111233885818</v>
      </c>
      <c r="S11" s="7">
        <f t="shared" si="4"/>
        <v>0.47023579225454193</v>
      </c>
      <c r="T11" s="7">
        <f t="shared" si="5"/>
        <v>0.2874847503711786</v>
      </c>
      <c r="U11" s="7">
        <f t="shared" si="6"/>
        <v>0.16690770633971286</v>
      </c>
      <c r="V11" s="8">
        <f t="shared" si="7"/>
        <v>-2.5563004144494084E-2</v>
      </c>
    </row>
    <row r="12" spans="1:22" ht="15.75" thickBot="1" x14ac:dyDescent="0.3">
      <c r="A12" s="25">
        <v>42799</v>
      </c>
      <c r="B12" s="1">
        <v>173634.68</v>
      </c>
      <c r="C12" s="90">
        <v>95979.814835452344</v>
      </c>
      <c r="D12" s="99">
        <v>180169.75194759999</v>
      </c>
      <c r="E12" s="75">
        <f t="shared" si="1"/>
        <v>276149.56678305235</v>
      </c>
      <c r="F12" s="2">
        <v>0.55279999999999996</v>
      </c>
      <c r="G12" s="3">
        <v>3.0787037037037037E-3</v>
      </c>
      <c r="H12" s="4">
        <v>5.74</v>
      </c>
      <c r="I12" s="2">
        <v>0.49440000000000001</v>
      </c>
      <c r="J12" s="47">
        <v>996954.85</v>
      </c>
      <c r="K12" s="73">
        <v>247605</v>
      </c>
      <c r="L12" s="20">
        <v>0.2970053108782133</v>
      </c>
      <c r="M12" s="21">
        <v>2.6809016489076467E-3</v>
      </c>
      <c r="N12" s="6">
        <v>5.4066274913672991</v>
      </c>
      <c r="O12" s="20">
        <v>0.41124775347832232</v>
      </c>
      <c r="P12" s="44">
        <f t="shared" si="8"/>
        <v>1338708</v>
      </c>
      <c r="Q12" s="40">
        <f t="shared" si="2"/>
        <v>0.11528267516024449</v>
      </c>
      <c r="R12" s="7">
        <f t="shared" si="3"/>
        <v>0.86124617895023081</v>
      </c>
      <c r="S12" s="7">
        <f t="shared" si="4"/>
        <v>0.14838368090009735</v>
      </c>
      <c r="T12" s="7">
        <f t="shared" si="5"/>
        <v>6.1659973646231991E-2</v>
      </c>
      <c r="U12" s="7">
        <f t="shared" si="6"/>
        <v>0.20219501703870302</v>
      </c>
      <c r="V12" s="8">
        <f t="shared" si="7"/>
        <v>-0.25528580541835866</v>
      </c>
    </row>
    <row r="13" spans="1:22" ht="15.75" thickBot="1" x14ac:dyDescent="0.3">
      <c r="A13" s="25">
        <v>42806</v>
      </c>
      <c r="B13" s="1">
        <v>172061.95</v>
      </c>
      <c r="C13" s="90">
        <v>104259.5595098285</v>
      </c>
      <c r="D13" s="99">
        <v>152416.71899369999</v>
      </c>
      <c r="E13" s="75">
        <f t="shared" si="1"/>
        <v>256676.27850352851</v>
      </c>
      <c r="F13" s="2">
        <v>0.60589999999999999</v>
      </c>
      <c r="G13" s="3">
        <v>3.5069444444444445E-3</v>
      </c>
      <c r="H13" s="4">
        <v>6.7</v>
      </c>
      <c r="I13" s="2">
        <v>0.41520000000000001</v>
      </c>
      <c r="J13" s="47">
        <v>1152193.52</v>
      </c>
      <c r="K13" s="73">
        <v>245010</v>
      </c>
      <c r="L13" s="20">
        <v>0.30200399983674137</v>
      </c>
      <c r="M13" s="21">
        <v>2.645326126144511E-3</v>
      </c>
      <c r="N13" s="6">
        <v>5.4087996408309866</v>
      </c>
      <c r="O13" s="20">
        <v>0.40916697277662134</v>
      </c>
      <c r="P13" s="44">
        <f t="shared" si="8"/>
        <v>1325210</v>
      </c>
      <c r="Q13" s="40">
        <f t="shared" si="2"/>
        <v>4.761551978910461E-2</v>
      </c>
      <c r="R13" s="7">
        <f t="shared" si="3"/>
        <v>1.0062648187690892</v>
      </c>
      <c r="S13" s="7">
        <f t="shared" si="4"/>
        <v>0.32571345732547474</v>
      </c>
      <c r="T13" s="7">
        <f t="shared" si="5"/>
        <v>0.23872216478897679</v>
      </c>
      <c r="U13" s="7">
        <f t="shared" si="6"/>
        <v>1.474465835411487E-2</v>
      </c>
      <c r="V13" s="8">
        <f t="shared" si="7"/>
        <v>-0.13055778329472312</v>
      </c>
    </row>
    <row r="14" spans="1:22" ht="15.75" thickBot="1" x14ac:dyDescent="0.3">
      <c r="A14" s="25">
        <v>42813</v>
      </c>
      <c r="B14" s="1">
        <v>186407.33</v>
      </c>
      <c r="C14" s="90">
        <v>121931.42703644872</v>
      </c>
      <c r="D14" s="99">
        <v>125339.25491721999</v>
      </c>
      <c r="E14" s="75">
        <f t="shared" si="1"/>
        <v>247270.68195366871</v>
      </c>
      <c r="F14" s="2">
        <v>0.65410000000000001</v>
      </c>
      <c r="G14" s="3">
        <v>3.0555555555555557E-3</v>
      </c>
      <c r="H14" s="4">
        <v>6.55</v>
      </c>
      <c r="I14" s="2">
        <v>0.37859999999999999</v>
      </c>
      <c r="J14" s="47">
        <v>1221860.77</v>
      </c>
      <c r="K14" s="73">
        <v>238875</v>
      </c>
      <c r="L14" s="20">
        <v>0.29900156985871273</v>
      </c>
      <c r="M14" s="21">
        <v>2.7411365001841193E-3</v>
      </c>
      <c r="N14" s="6">
        <v>5.4805777080062796</v>
      </c>
      <c r="O14" s="20">
        <v>0.41156253270538984</v>
      </c>
      <c r="P14" s="44">
        <f t="shared" si="8"/>
        <v>1309173</v>
      </c>
      <c r="Q14" s="40">
        <f t="shared" si="2"/>
        <v>3.5146758571088288E-2</v>
      </c>
      <c r="R14" s="7">
        <f t="shared" si="3"/>
        <v>1.1876139322916668</v>
      </c>
      <c r="S14" s="7">
        <f t="shared" si="4"/>
        <v>0.11470390305273637</v>
      </c>
      <c r="T14" s="7">
        <f t="shared" si="5"/>
        <v>0.19512948250536777</v>
      </c>
      <c r="U14" s="7">
        <f t="shared" si="6"/>
        <v>-8.0091189274961394E-2</v>
      </c>
      <c r="V14" s="8">
        <f t="shared" si="7"/>
        <v>-6.669266017554587E-2</v>
      </c>
    </row>
    <row r="15" spans="1:22" ht="15.75" thickBot="1" x14ac:dyDescent="0.3">
      <c r="A15" s="25">
        <v>42820</v>
      </c>
      <c r="B15" s="1">
        <v>186135.9</v>
      </c>
      <c r="C15" s="90">
        <v>122873.38469369526</v>
      </c>
      <c r="D15" s="99">
        <v>123958.10129438</v>
      </c>
      <c r="E15" s="75">
        <f t="shared" si="1"/>
        <v>246831.48598807526</v>
      </c>
      <c r="F15" s="2">
        <v>0.66010000000000002</v>
      </c>
      <c r="G15" s="3">
        <v>3.5416666666666665E-3</v>
      </c>
      <c r="H15" s="4">
        <v>7.8</v>
      </c>
      <c r="I15" s="2">
        <v>0.37430000000000002</v>
      </c>
      <c r="J15" s="47">
        <v>1452095</v>
      </c>
      <c r="K15" s="73">
        <v>261046</v>
      </c>
      <c r="L15" s="20">
        <v>0.30813726316434653</v>
      </c>
      <c r="M15" s="21">
        <v>2.8689969339162871E-3</v>
      </c>
      <c r="N15" s="6">
        <v>5.8392543842847617</v>
      </c>
      <c r="O15" s="20">
        <v>0.38912298981788651</v>
      </c>
      <c r="P15" s="44">
        <f t="shared" si="8"/>
        <v>1524314</v>
      </c>
      <c r="Q15" s="40">
        <f t="shared" si="2"/>
        <v>-5.4452142579946572E-2</v>
      </c>
      <c r="R15" s="7">
        <f t="shared" si="3"/>
        <v>1.1422271140505731</v>
      </c>
      <c r="S15" s="7">
        <f t="shared" si="4"/>
        <v>0.2344616422549326</v>
      </c>
      <c r="T15" s="7">
        <f t="shared" si="5"/>
        <v>0.33578698352176795</v>
      </c>
      <c r="U15" s="7">
        <f t="shared" si="6"/>
        <v>-3.809332834542567E-2</v>
      </c>
      <c r="V15" s="8">
        <f t="shared" si="7"/>
        <v>-4.7378033659731478E-2</v>
      </c>
    </row>
    <row r="16" spans="1:22" ht="15.75" thickBot="1" x14ac:dyDescent="0.3">
      <c r="A16" s="25">
        <v>42827</v>
      </c>
      <c r="B16" s="1">
        <v>189707.09</v>
      </c>
      <c r="C16" s="90">
        <v>123872.98844620294</v>
      </c>
      <c r="D16" s="99">
        <v>190861.98889809998</v>
      </c>
      <c r="E16" s="75">
        <f t="shared" si="1"/>
        <v>314734.97734430293</v>
      </c>
      <c r="F16" s="2">
        <v>0.65300000000000002</v>
      </c>
      <c r="G16" s="3">
        <v>3.1018518518518522E-3</v>
      </c>
      <c r="H16" s="4">
        <v>6.73</v>
      </c>
      <c r="I16" s="2">
        <v>0.38379999999999997</v>
      </c>
      <c r="J16" s="47">
        <v>1277155.79</v>
      </c>
      <c r="K16" s="73">
        <v>246640</v>
      </c>
      <c r="L16" s="20">
        <v>0.30160963347388908</v>
      </c>
      <c r="M16" s="21">
        <v>2.714235623070362E-3</v>
      </c>
      <c r="N16" s="6">
        <v>5.5654435614661049</v>
      </c>
      <c r="O16" s="20">
        <v>0.39018001946156339</v>
      </c>
      <c r="P16" s="44">
        <f t="shared" si="8"/>
        <v>1372661</v>
      </c>
      <c r="Q16" s="40">
        <f t="shared" si="2"/>
        <v>0.2760905665922111</v>
      </c>
      <c r="R16" s="7">
        <f t="shared" si="3"/>
        <v>1.1650502090362824</v>
      </c>
      <c r="S16" s="7">
        <f t="shared" si="4"/>
        <v>0.14280861450894089</v>
      </c>
      <c r="T16" s="7">
        <f t="shared" si="5"/>
        <v>0.20924773123152773</v>
      </c>
      <c r="U16" s="7">
        <f t="shared" si="6"/>
        <v>-1.6351476609098636E-2</v>
      </c>
      <c r="V16" s="8">
        <f t="shared" si="7"/>
        <v>-6.957669082169593E-2</v>
      </c>
    </row>
    <row r="17" spans="1:22" ht="15.75" thickBot="1" x14ac:dyDescent="0.3">
      <c r="A17" s="25">
        <v>42834</v>
      </c>
      <c r="B17" s="1">
        <v>214913.54</v>
      </c>
      <c r="C17" s="90">
        <v>137179.92225413158</v>
      </c>
      <c r="D17" s="99">
        <v>191996.29770037998</v>
      </c>
      <c r="E17" s="75">
        <f t="shared" si="1"/>
        <v>329176.21995451156</v>
      </c>
      <c r="F17" s="2">
        <v>0.63829999999999998</v>
      </c>
      <c r="G17" s="3">
        <v>3.414351851851852E-3</v>
      </c>
      <c r="H17" s="4">
        <v>7.24</v>
      </c>
      <c r="I17" s="2">
        <v>0.40910000000000002</v>
      </c>
      <c r="J17" s="47">
        <v>1556501.12</v>
      </c>
      <c r="K17" s="73">
        <v>260549</v>
      </c>
      <c r="L17" s="20">
        <v>0.28408859753827492</v>
      </c>
      <c r="M17" s="21">
        <v>2.7191033271199575E-3</v>
      </c>
      <c r="N17" s="6">
        <v>5.6348210893152535</v>
      </c>
      <c r="O17" s="20">
        <v>0.38861787993813063</v>
      </c>
      <c r="P17" s="44">
        <f t="shared" si="8"/>
        <v>1468147</v>
      </c>
      <c r="Q17" s="40">
        <f t="shared" si="2"/>
        <v>0.26339467798575922</v>
      </c>
      <c r="R17" s="7">
        <f t="shared" si="3"/>
        <v>1.2468342817384728</v>
      </c>
      <c r="S17" s="7">
        <f t="shared" si="4"/>
        <v>0.25569036593702887</v>
      </c>
      <c r="T17" s="7">
        <f t="shared" si="5"/>
        <v>0.28486776869073749</v>
      </c>
      <c r="U17" s="7">
        <f t="shared" si="6"/>
        <v>5.2705037825666157E-2</v>
      </c>
      <c r="V17" s="8">
        <f t="shared" si="7"/>
        <v>6.0180703975828198E-2</v>
      </c>
    </row>
    <row r="18" spans="1:22" ht="15.75" thickBot="1" x14ac:dyDescent="0.3">
      <c r="A18" s="25">
        <v>42841</v>
      </c>
      <c r="B18" s="1">
        <v>285276.93</v>
      </c>
      <c r="C18" s="90">
        <v>145727.92164347679</v>
      </c>
      <c r="D18" s="99">
        <v>287115.12669060001</v>
      </c>
      <c r="E18" s="75">
        <f t="shared" si="1"/>
        <v>432843.04833407677</v>
      </c>
      <c r="F18" s="2">
        <v>0.51080000000000003</v>
      </c>
      <c r="G18" s="3">
        <v>3.3333333333333335E-3</v>
      </c>
      <c r="H18" s="4">
        <v>6.31</v>
      </c>
      <c r="I18" s="2">
        <v>0.46260000000000001</v>
      </c>
      <c r="J18" s="47">
        <v>1800656.41</v>
      </c>
      <c r="K18" s="73">
        <v>281198</v>
      </c>
      <c r="L18" s="20">
        <v>0.2641626185108002</v>
      </c>
      <c r="M18" s="21">
        <v>2.6210411445948328E-3</v>
      </c>
      <c r="N18" s="6">
        <v>5.4594271652003217</v>
      </c>
      <c r="O18" s="20">
        <v>0.41406055519598289</v>
      </c>
      <c r="P18" s="44">
        <f t="shared" si="8"/>
        <v>1535180</v>
      </c>
      <c r="Q18" s="40">
        <f t="shared" si="2"/>
        <v>0.53928210134523269</v>
      </c>
      <c r="R18" s="7">
        <f t="shared" si="3"/>
        <v>0.93365739210037457</v>
      </c>
      <c r="S18" s="7">
        <f t="shared" si="4"/>
        <v>0.2717592549843808</v>
      </c>
      <c r="T18" s="7">
        <f t="shared" si="5"/>
        <v>0.15579891608801555</v>
      </c>
      <c r="U18" s="7">
        <f t="shared" si="6"/>
        <v>0.11722788900054115</v>
      </c>
      <c r="V18" s="8">
        <f t="shared" si="7"/>
        <v>0.17292852303964357</v>
      </c>
    </row>
    <row r="19" spans="1:22" ht="15.75" thickBot="1" x14ac:dyDescent="0.3">
      <c r="A19" s="25">
        <v>42848</v>
      </c>
      <c r="B19" s="1">
        <v>328420.47999999998</v>
      </c>
      <c r="C19" s="90">
        <v>129980.99554969175</v>
      </c>
      <c r="D19" s="99">
        <v>340780.43124950002</v>
      </c>
      <c r="E19" s="75">
        <f t="shared" si="1"/>
        <v>470761.42679919174</v>
      </c>
      <c r="F19" s="2">
        <v>0.39579999999999999</v>
      </c>
      <c r="G19" s="3">
        <v>2.2800925925925927E-3</v>
      </c>
      <c r="H19" s="4">
        <v>4.42</v>
      </c>
      <c r="I19" s="2">
        <v>0.57820000000000005</v>
      </c>
      <c r="J19" s="47">
        <v>1452388.86</v>
      </c>
      <c r="K19" s="73">
        <v>288809</v>
      </c>
      <c r="L19" s="20">
        <v>0.25921629866105278</v>
      </c>
      <c r="M19" s="21">
        <v>2.3565340440939884E-3</v>
      </c>
      <c r="N19" s="6">
        <v>4.8691799770782769</v>
      </c>
      <c r="O19" s="20">
        <v>0.44952892742262185</v>
      </c>
      <c r="P19" s="44">
        <f t="shared" si="8"/>
        <v>1406263</v>
      </c>
      <c r="Q19" s="40">
        <f t="shared" si="2"/>
        <v>0.63000954540610499</v>
      </c>
      <c r="R19" s="7">
        <f t="shared" si="3"/>
        <v>0.52691015975635835</v>
      </c>
      <c r="S19" s="7">
        <f t="shared" si="4"/>
        <v>-3.2438084946396328E-2</v>
      </c>
      <c r="T19" s="7">
        <f t="shared" si="5"/>
        <v>-9.2249614759116971E-2</v>
      </c>
      <c r="U19" s="7">
        <f t="shared" si="6"/>
        <v>0.28623535600948968</v>
      </c>
      <c r="V19" s="8">
        <f t="shared" si="7"/>
        <v>3.280030833492753E-2</v>
      </c>
    </row>
    <row r="20" spans="1:22" ht="15.75" thickBot="1" x14ac:dyDescent="0.3">
      <c r="A20" s="25">
        <v>42855</v>
      </c>
      <c r="B20" s="1">
        <v>295557.88</v>
      </c>
      <c r="C20" s="90">
        <v>120276.2294514488</v>
      </c>
      <c r="D20" s="99">
        <v>327570.69540160004</v>
      </c>
      <c r="E20" s="75">
        <f t="shared" si="1"/>
        <v>447846.92485304887</v>
      </c>
      <c r="F20" s="2">
        <v>0.40689999999999998</v>
      </c>
      <c r="G20" s="3">
        <v>3.4606481481481485E-3</v>
      </c>
      <c r="H20" s="4">
        <v>4.97</v>
      </c>
      <c r="I20" s="2">
        <v>0.52370000000000005</v>
      </c>
      <c r="J20" s="47">
        <v>1469827.38</v>
      </c>
      <c r="K20" s="73">
        <v>246502</v>
      </c>
      <c r="L20" s="20">
        <v>0.27979489010231157</v>
      </c>
      <c r="M20" s="21">
        <v>2.4982484083969567E-3</v>
      </c>
      <c r="N20" s="6">
        <v>5.0260119593350154</v>
      </c>
      <c r="O20" s="20">
        <v>0.42690525837518561</v>
      </c>
      <c r="P20" s="44">
        <f t="shared" si="8"/>
        <v>1238922</v>
      </c>
      <c r="Q20" s="40">
        <f t="shared" si="2"/>
        <v>0.81680848371635473</v>
      </c>
      <c r="R20" s="7">
        <f t="shared" si="3"/>
        <v>0.45427959692619968</v>
      </c>
      <c r="S20" s="7">
        <f t="shared" si="4"/>
        <v>0.3852298020150573</v>
      </c>
      <c r="T20" s="7">
        <f t="shared" si="5"/>
        <v>-1.1144414256910484E-2</v>
      </c>
      <c r="U20" s="7">
        <f t="shared" si="6"/>
        <v>0.22673588513109011</v>
      </c>
      <c r="V20" s="8">
        <f t="shared" si="7"/>
        <v>0.1863760430438719</v>
      </c>
    </row>
    <row r="21" spans="1:22" ht="15.75" thickBot="1" x14ac:dyDescent="0.3">
      <c r="A21" s="25">
        <v>42862</v>
      </c>
      <c r="B21" s="1">
        <v>209592.37</v>
      </c>
      <c r="C21" s="90">
        <v>118159.07074358589</v>
      </c>
      <c r="D21" s="99">
        <v>172180.4153467</v>
      </c>
      <c r="E21" s="75">
        <f t="shared" si="1"/>
        <v>290339.48609028588</v>
      </c>
      <c r="F21" s="2">
        <v>0.56379999999999997</v>
      </c>
      <c r="G21" s="3">
        <v>2.4768518518518516E-3</v>
      </c>
      <c r="H21" s="4">
        <v>5.23</v>
      </c>
      <c r="I21" s="2">
        <v>0.40500000000000003</v>
      </c>
      <c r="J21" s="47">
        <v>1095807.5900000001</v>
      </c>
      <c r="K21" s="73">
        <v>237029</v>
      </c>
      <c r="L21" s="20">
        <v>0.29900560690885924</v>
      </c>
      <c r="M21" s="21">
        <v>2.70851307575585E-3</v>
      </c>
      <c r="N21" s="6">
        <v>5.4682802526273155</v>
      </c>
      <c r="O21" s="20">
        <v>0.39449603213108947</v>
      </c>
      <c r="P21" s="44">
        <f t="shared" si="8"/>
        <v>1296141</v>
      </c>
      <c r="Q21" s="40">
        <f t="shared" si="2"/>
        <v>0.22491123909009403</v>
      </c>
      <c r="R21" s="7">
        <f t="shared" si="3"/>
        <v>0.88558337025383427</v>
      </c>
      <c r="S21" s="7">
        <f t="shared" si="4"/>
        <v>-8.5530775530537118E-2</v>
      </c>
      <c r="T21" s="7">
        <f t="shared" si="5"/>
        <v>-4.3574989140841791E-2</v>
      </c>
      <c r="U21" s="7">
        <f t="shared" si="6"/>
        <v>2.6626295357566887E-2</v>
      </c>
      <c r="V21" s="8">
        <f t="shared" si="7"/>
        <v>-0.15456143274535716</v>
      </c>
    </row>
    <row r="22" spans="1:22" ht="15.75" thickBot="1" x14ac:dyDescent="0.3">
      <c r="A22" s="25">
        <v>42869</v>
      </c>
      <c r="B22" s="1">
        <v>191044.21</v>
      </c>
      <c r="C22" s="90">
        <v>115565.86094643702</v>
      </c>
      <c r="D22" s="99">
        <v>155243.23468139998</v>
      </c>
      <c r="E22" s="75">
        <f t="shared" si="1"/>
        <v>270809.095627837</v>
      </c>
      <c r="F22" s="2">
        <v>0.60489999999999999</v>
      </c>
      <c r="G22" s="3">
        <v>3.2407407407407406E-3</v>
      </c>
      <c r="H22" s="4">
        <v>5.4</v>
      </c>
      <c r="I22" s="2">
        <v>0.42620000000000002</v>
      </c>
      <c r="J22" s="47">
        <v>1032027.07</v>
      </c>
      <c r="K22" s="73">
        <v>212813</v>
      </c>
      <c r="L22" s="20">
        <v>0.30746242005892499</v>
      </c>
      <c r="M22" s="21">
        <v>2.6394237764122944E-3</v>
      </c>
      <c r="N22" s="6">
        <v>5.3406511820236542</v>
      </c>
      <c r="O22" s="20">
        <v>0.38866516613176827</v>
      </c>
      <c r="P22" s="44">
        <f t="shared" si="8"/>
        <v>1136560</v>
      </c>
      <c r="Q22" s="40">
        <f t="shared" si="2"/>
        <v>0.27252139497040595</v>
      </c>
      <c r="R22" s="7">
        <f t="shared" si="3"/>
        <v>0.96739490921873084</v>
      </c>
      <c r="S22" s="7">
        <f t="shared" si="4"/>
        <v>0.22782130315799543</v>
      </c>
      <c r="T22" s="7">
        <f t="shared" si="5"/>
        <v>1.1112655733089394E-2</v>
      </c>
      <c r="U22" s="7">
        <f t="shared" si="6"/>
        <v>9.6573701836470738E-2</v>
      </c>
      <c r="V22" s="8">
        <f t="shared" si="7"/>
        <v>-9.1973085450834158E-2</v>
      </c>
    </row>
    <row r="23" spans="1:22" ht="15.75" thickBot="1" x14ac:dyDescent="0.3">
      <c r="A23" s="25">
        <v>42876</v>
      </c>
      <c r="B23" s="1">
        <v>190868.02</v>
      </c>
      <c r="C23" s="90">
        <v>121953.93728327536</v>
      </c>
      <c r="D23" s="99">
        <v>148110.60546419999</v>
      </c>
      <c r="E23" s="75">
        <f t="shared" si="1"/>
        <v>270064.54274747532</v>
      </c>
      <c r="F23" s="2">
        <v>0.63890000000000002</v>
      </c>
      <c r="G23" s="3">
        <v>3.2638888888888891E-3</v>
      </c>
      <c r="H23" s="4">
        <v>6.97</v>
      </c>
      <c r="I23" s="2">
        <v>0.4168</v>
      </c>
      <c r="J23" s="47">
        <v>1330949.54</v>
      </c>
      <c r="K23" s="73">
        <v>234006</v>
      </c>
      <c r="L23" s="20">
        <v>0.28519781544062972</v>
      </c>
      <c r="M23" s="21">
        <v>2.7931526011836989E-3</v>
      </c>
      <c r="N23" s="6">
        <v>5.8177610830491524</v>
      </c>
      <c r="O23" s="20">
        <v>0.36884096988966097</v>
      </c>
      <c r="P23" s="44">
        <f t="shared" si="8"/>
        <v>1361391</v>
      </c>
      <c r="Q23" s="40">
        <f t="shared" si="2"/>
        <v>0.15409238544086623</v>
      </c>
      <c r="R23" s="7">
        <f t="shared" si="3"/>
        <v>1.2401994875483235</v>
      </c>
      <c r="S23" s="7">
        <f t="shared" si="4"/>
        <v>0.16853224829380919</v>
      </c>
      <c r="T23" s="7">
        <f t="shared" si="5"/>
        <v>0.19805538599858519</v>
      </c>
      <c r="U23" s="7">
        <f t="shared" si="6"/>
        <v>0.13002630950863736</v>
      </c>
      <c r="V23" s="8">
        <f t="shared" si="7"/>
        <v>-2.2360556225213712E-2</v>
      </c>
    </row>
    <row r="24" spans="1:22" ht="15.75" thickBot="1" x14ac:dyDescent="0.3">
      <c r="A24" s="26">
        <v>42883</v>
      </c>
      <c r="B24" s="9">
        <v>112011.54</v>
      </c>
      <c r="C24" s="90">
        <v>74990.479980620352</v>
      </c>
      <c r="D24" s="99">
        <v>104747.96469326</v>
      </c>
      <c r="E24" s="75">
        <f t="shared" si="1"/>
        <v>179738.44467388035</v>
      </c>
      <c r="F24" s="10">
        <v>0.66949999999999998</v>
      </c>
      <c r="G24" s="11">
        <v>3.1712962962962958E-3</v>
      </c>
      <c r="H24" s="12">
        <v>7.98</v>
      </c>
      <c r="I24" s="10">
        <v>0.4249</v>
      </c>
      <c r="J24" s="48">
        <v>893328.96</v>
      </c>
      <c r="K24" s="74">
        <v>235827</v>
      </c>
      <c r="L24" s="22">
        <v>0.30220458217252477</v>
      </c>
      <c r="M24" s="23">
        <v>2.8539986115057037E-3</v>
      </c>
      <c r="N24" s="14">
        <v>5.8392465663388844</v>
      </c>
      <c r="O24" s="22">
        <v>0.36958024314433885</v>
      </c>
      <c r="P24" s="45">
        <f t="shared" si="8"/>
        <v>1377052</v>
      </c>
      <c r="Q24" s="40">
        <f t="shared" si="2"/>
        <v>-0.23783771716605673</v>
      </c>
      <c r="R24" s="15">
        <f t="shared" si="3"/>
        <v>1.215386660212157</v>
      </c>
      <c r="S24" s="15">
        <f t="shared" si="4"/>
        <v>0.11117653789719029</v>
      </c>
      <c r="T24" s="15">
        <f t="shared" si="5"/>
        <v>0.36661466669377774</v>
      </c>
      <c r="U24" s="15">
        <f t="shared" si="6"/>
        <v>0.14968266805879038</v>
      </c>
      <c r="V24" s="16">
        <f t="shared" si="7"/>
        <v>-0.351274345485864</v>
      </c>
    </row>
    <row r="25" spans="1:22" ht="15.75" thickBot="1" x14ac:dyDescent="0.3">
      <c r="E25" s="91"/>
      <c r="K25" s="91"/>
      <c r="Q25" s="40"/>
    </row>
    <row r="26" spans="1:22" ht="15.75" thickBot="1" x14ac:dyDescent="0.3">
      <c r="A26" s="57" t="s">
        <v>17</v>
      </c>
      <c r="B26" s="58">
        <f>SUM(B3:B24)</f>
        <v>4452598.96</v>
      </c>
      <c r="C26" s="58"/>
      <c r="E26" s="98">
        <f>SUM(E3:E25)</f>
        <v>6651401.884678985</v>
      </c>
      <c r="F26" s="59">
        <f>AVERAGE(F3:F24)</f>
        <v>0.58755909090909086</v>
      </c>
      <c r="G26" s="60">
        <f>AVERAGE(G3:G24)</f>
        <v>3.3927819865319855E-3</v>
      </c>
      <c r="H26" s="61">
        <f>AVERAGE(H3:H24)</f>
        <v>6.5263636363636355</v>
      </c>
      <c r="I26" s="59">
        <f>AVERAGE(I3:I24)</f>
        <v>0.4411954545454545</v>
      </c>
      <c r="J26" s="58">
        <f>SUM(J3:J24)</f>
        <v>28504522.949999999</v>
      </c>
      <c r="K26" s="98">
        <f>SUM(K3:K24)</f>
        <v>5808654</v>
      </c>
      <c r="L26" s="59">
        <f>AVERAGE(L3:L24)</f>
        <v>0.29498961157373182</v>
      </c>
      <c r="M26" s="60">
        <f>AVERAGE(M3:M24)</f>
        <v>2.7418271667104749E-3</v>
      </c>
      <c r="N26" s="61">
        <f>AVERAGE(N3:N24)</f>
        <v>5.5460930647484608</v>
      </c>
      <c r="O26" s="59">
        <f>AVERAGE(O3:O24)</f>
        <v>0.41692984289772866</v>
      </c>
      <c r="P26" s="58">
        <f>SUM(P3:P24)</f>
        <v>32195783</v>
      </c>
      <c r="Q26" s="40">
        <f t="shared" si="2"/>
        <v>0.14508488277645482</v>
      </c>
      <c r="R26" s="62">
        <f t="shared" ref="R26:V26" si="9">SUM(F26/L26)-1</f>
        <v>0.99179587299545324</v>
      </c>
      <c r="S26" s="62">
        <f t="shared" si="9"/>
        <v>0.23741643081117259</v>
      </c>
      <c r="T26" s="62">
        <f t="shared" si="9"/>
        <v>0.17674975161269391</v>
      </c>
      <c r="U26" s="62">
        <f t="shared" si="9"/>
        <v>5.820070705199698E-2</v>
      </c>
      <c r="V26" s="63">
        <f t="shared" si="9"/>
        <v>-0.11465042021186445</v>
      </c>
    </row>
  </sheetData>
  <mergeCells count="4">
    <mergeCell ref="A1:A2"/>
    <mergeCell ref="B1:J1"/>
    <mergeCell ref="K1:P1"/>
    <mergeCell ref="Q1:V1"/>
  </mergeCells>
  <conditionalFormatting sqref="Q3:U3 R4:U24 Q4:Q26">
    <cfRule type="cellIs" dxfId="14" priority="3" operator="lessThan">
      <formula>0</formula>
    </cfRule>
  </conditionalFormatting>
  <conditionalFormatting sqref="V3:V24">
    <cfRule type="cellIs" dxfId="13" priority="2" operator="lessThan">
      <formula>0</formula>
    </cfRule>
  </conditionalFormatting>
  <conditionalFormatting sqref="R26:V26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X17" sqref="X17"/>
    </sheetView>
  </sheetViews>
  <sheetFormatPr defaultColWidth="8.85546875" defaultRowHeight="12" x14ac:dyDescent="0.2"/>
  <cols>
    <col min="1" max="1" width="10.7109375" style="17" customWidth="1"/>
    <col min="2" max="4" width="7.140625" style="17" hidden="1" customWidth="1"/>
    <col min="5" max="5" width="12.85546875" style="17" customWidth="1"/>
    <col min="6" max="6" width="10.7109375" style="17" hidden="1" customWidth="1"/>
    <col min="7" max="7" width="13.7109375" style="17" hidden="1" customWidth="1"/>
    <col min="8" max="9" width="9.28515625" style="17" hidden="1" customWidth="1"/>
    <col min="10" max="10" width="12.42578125" style="17" hidden="1" customWidth="1"/>
    <col min="11" max="11" width="12.7109375" style="17" customWidth="1"/>
    <col min="12" max="12" width="10.7109375" style="17" hidden="1" customWidth="1"/>
    <col min="13" max="13" width="13.7109375" style="17" hidden="1" customWidth="1"/>
    <col min="14" max="14" width="11.28515625" style="17" hidden="1" customWidth="1"/>
    <col min="15" max="15" width="9.28515625" style="17" hidden="1" customWidth="1"/>
    <col min="16" max="16" width="12.42578125" style="17" hidden="1" customWidth="1"/>
    <col min="17" max="17" width="14.5703125" style="17" customWidth="1"/>
    <col min="18" max="18" width="10.7109375" style="17" hidden="1" customWidth="1"/>
    <col min="19" max="19" width="13.7109375" style="17" hidden="1" customWidth="1"/>
    <col min="20" max="20" width="11.28515625" style="17" hidden="1" customWidth="1"/>
    <col min="21" max="21" width="9.28515625" style="17" hidden="1" customWidth="1"/>
    <col min="22" max="22" width="12.42578125" style="17" hidden="1" customWidth="1"/>
    <col min="23" max="16384" width="8.85546875" style="17"/>
  </cols>
  <sheetData>
    <row r="1" spans="1:22" ht="14.45" customHeight="1" x14ac:dyDescent="0.2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1"/>
      <c r="J1" s="82"/>
      <c r="K1" s="86" t="s">
        <v>12</v>
      </c>
      <c r="L1" s="87"/>
      <c r="M1" s="87"/>
      <c r="N1" s="87"/>
      <c r="O1" s="87"/>
      <c r="P1" s="88"/>
      <c r="Q1" s="83" t="s">
        <v>11</v>
      </c>
      <c r="R1" s="84"/>
      <c r="S1" s="84"/>
      <c r="T1" s="84"/>
      <c r="U1" s="84"/>
      <c r="V1" s="84"/>
    </row>
    <row r="2" spans="1:22" ht="12.75" thickBot="1" x14ac:dyDescent="0.25">
      <c r="A2" s="78"/>
      <c r="B2" s="33" t="s">
        <v>1</v>
      </c>
      <c r="C2" s="69" t="s">
        <v>26</v>
      </c>
      <c r="D2" s="69" t="s">
        <v>27</v>
      </c>
      <c r="E2" s="69" t="s">
        <v>28</v>
      </c>
      <c r="F2" s="31" t="s">
        <v>2</v>
      </c>
      <c r="G2" s="31" t="s">
        <v>3</v>
      </c>
      <c r="H2" s="31" t="s">
        <v>4</v>
      </c>
      <c r="I2" s="31" t="s">
        <v>5</v>
      </c>
      <c r="J2" s="32" t="s">
        <v>6</v>
      </c>
      <c r="K2" s="33" t="s">
        <v>9</v>
      </c>
      <c r="L2" s="24" t="s">
        <v>2</v>
      </c>
      <c r="M2" s="24" t="s">
        <v>3</v>
      </c>
      <c r="N2" s="24" t="s">
        <v>10</v>
      </c>
      <c r="O2" s="34" t="s">
        <v>5</v>
      </c>
      <c r="P2" s="35" t="s">
        <v>6</v>
      </c>
      <c r="Q2" s="33" t="s">
        <v>9</v>
      </c>
      <c r="R2" s="24" t="s">
        <v>2</v>
      </c>
      <c r="S2" s="24" t="s">
        <v>3</v>
      </c>
      <c r="T2" s="24" t="s">
        <v>10</v>
      </c>
      <c r="U2" s="34" t="s">
        <v>5</v>
      </c>
      <c r="V2" s="35" t="s">
        <v>6</v>
      </c>
    </row>
    <row r="3" spans="1:22" ht="15.75" thickBot="1" x14ac:dyDescent="0.3">
      <c r="A3" s="25">
        <v>42736</v>
      </c>
      <c r="B3" s="1">
        <v>72305.73</v>
      </c>
      <c r="C3" s="90">
        <v>31394.415104877458</v>
      </c>
      <c r="D3">
        <v>49588.693098379998</v>
      </c>
      <c r="E3" s="75">
        <f>SUM(C3:D3)</f>
        <v>80983.108203257463</v>
      </c>
      <c r="F3" s="27">
        <v>0.43419999999999997</v>
      </c>
      <c r="G3" s="28">
        <v>2.5115740740740741E-3</v>
      </c>
      <c r="H3" s="29">
        <v>4.21</v>
      </c>
      <c r="I3" s="27">
        <v>0.60619999999999996</v>
      </c>
      <c r="J3" s="30">
        <v>304046.67</v>
      </c>
      <c r="K3" s="76">
        <v>93634</v>
      </c>
      <c r="L3" s="37">
        <v>0.33424824315953605</v>
      </c>
      <c r="M3" s="38">
        <v>2.0607414289997542E-3</v>
      </c>
      <c r="N3" s="39">
        <v>4.1480124741012876</v>
      </c>
      <c r="O3" s="37">
        <v>0.53907768545613777</v>
      </c>
      <c r="P3" s="43">
        <v>388395</v>
      </c>
      <c r="Q3" s="40">
        <f>SUM(E3/K3)-1</f>
        <v>-0.13511002196576605</v>
      </c>
      <c r="R3" s="41">
        <f>SUM(F3/L3)-1</f>
        <v>0.29903450170942891</v>
      </c>
      <c r="S3" s="41">
        <f>SUM(G3/M3)-1</f>
        <v>0.21877205879883044</v>
      </c>
      <c r="T3" s="41">
        <v>7.9858429702414302E-2</v>
      </c>
      <c r="U3" s="41">
        <f>SUM(I3/O3)-1</f>
        <v>0.12451324986132017</v>
      </c>
      <c r="V3" s="42">
        <f>SUM(J3/P3)-1</f>
        <v>-0.21717151353647712</v>
      </c>
    </row>
    <row r="4" spans="1:22" ht="15.75" thickBot="1" x14ac:dyDescent="0.3">
      <c r="A4" s="25">
        <v>42743</v>
      </c>
      <c r="B4" s="1">
        <v>66940.539999999994</v>
      </c>
      <c r="C4" s="90">
        <v>26101.27341457321</v>
      </c>
      <c r="D4">
        <v>45127.228209659996</v>
      </c>
      <c r="E4" s="75">
        <f t="shared" ref="E4:E24" si="0">SUM(C4:D4)</f>
        <v>71228.501624233206</v>
      </c>
      <c r="F4" s="2">
        <v>0.38990000000000002</v>
      </c>
      <c r="G4" s="3">
        <v>1.9791666666666668E-3</v>
      </c>
      <c r="H4" s="4">
        <v>3.62</v>
      </c>
      <c r="I4" s="2">
        <v>0.60840000000000005</v>
      </c>
      <c r="J4" s="5">
        <v>242544.85</v>
      </c>
      <c r="K4" s="73">
        <v>99714</v>
      </c>
      <c r="L4" s="20">
        <v>0.3535411276250075</v>
      </c>
      <c r="M4" s="21">
        <v>2.2860488636388962E-3</v>
      </c>
      <c r="N4" s="6">
        <v>4.348286098240969</v>
      </c>
      <c r="O4" s="20">
        <v>0.48835670016246463</v>
      </c>
      <c r="P4" s="44">
        <v>433585</v>
      </c>
      <c r="Q4" s="40">
        <f t="shared" ref="Q4:Q24" si="1">SUM(E4/K4)-1</f>
        <v>-0.28567200569395268</v>
      </c>
      <c r="R4" s="7">
        <f t="shared" ref="R4:R24" si="2">SUM(F4/L4)-1</f>
        <v>0.10284198791592214</v>
      </c>
      <c r="S4" s="7">
        <f t="shared" ref="S4:S24" si="3">SUM(G4/M4)-1</f>
        <v>-0.13424131122190419</v>
      </c>
      <c r="T4" s="7">
        <v>0.10184314065794831</v>
      </c>
      <c r="U4" s="7">
        <f t="shared" ref="U4:U24" si="4">SUM(I4/O4)-1</f>
        <v>0.24581069492360785</v>
      </c>
      <c r="V4" s="8">
        <f t="shared" ref="V4:V24" si="5">SUM(J4/P4)-1</f>
        <v>-0.44060599421105429</v>
      </c>
    </row>
    <row r="5" spans="1:22" ht="15.75" thickBot="1" x14ac:dyDescent="0.3">
      <c r="A5" s="25">
        <v>42750</v>
      </c>
      <c r="B5" s="1">
        <v>66504.600000000006</v>
      </c>
      <c r="C5" s="90">
        <v>32065.487088925001</v>
      </c>
      <c r="D5">
        <v>41941.334673729994</v>
      </c>
      <c r="E5" s="75">
        <f t="shared" si="0"/>
        <v>74006.821762654989</v>
      </c>
      <c r="F5" s="2">
        <v>0.48220000000000002</v>
      </c>
      <c r="G5" s="3">
        <v>2.7777777777777779E-3</v>
      </c>
      <c r="H5" s="4">
        <v>4.4000000000000004</v>
      </c>
      <c r="I5" s="2">
        <v>0.42459999999999998</v>
      </c>
      <c r="J5" s="5">
        <v>292697.71000000002</v>
      </c>
      <c r="K5" s="73">
        <v>99437</v>
      </c>
      <c r="L5" s="20">
        <v>0.38711948268753082</v>
      </c>
      <c r="M5" s="21">
        <v>2.1124268753452305E-3</v>
      </c>
      <c r="N5" s="6">
        <v>4.1111055241006866</v>
      </c>
      <c r="O5" s="20">
        <v>0.54114665567143017</v>
      </c>
      <c r="P5" s="44">
        <v>408796</v>
      </c>
      <c r="Q5" s="40">
        <f t="shared" si="1"/>
        <v>-0.25574160762437537</v>
      </c>
      <c r="R5" s="7">
        <f t="shared" si="2"/>
        <v>0.24561026133942954</v>
      </c>
      <c r="S5" s="7">
        <f t="shared" si="3"/>
        <v>0.3149699098217591</v>
      </c>
      <c r="T5" s="7">
        <v>-0.15693204043916253</v>
      </c>
      <c r="U5" s="7">
        <f t="shared" si="4"/>
        <v>-0.21536981601932736</v>
      </c>
      <c r="V5" s="8">
        <f t="shared" si="5"/>
        <v>-0.28400055284298276</v>
      </c>
    </row>
    <row r="6" spans="1:22" ht="15.75" thickBot="1" x14ac:dyDescent="0.3">
      <c r="A6" s="25">
        <v>42757</v>
      </c>
      <c r="B6" s="1">
        <v>54686.07</v>
      </c>
      <c r="C6" s="90">
        <v>29615.640536650113</v>
      </c>
      <c r="D6">
        <v>34089.680501530005</v>
      </c>
      <c r="E6" s="75">
        <f t="shared" si="0"/>
        <v>63705.321038180118</v>
      </c>
      <c r="F6" s="2">
        <v>0.54159999999999997</v>
      </c>
      <c r="G6" s="3">
        <v>3.483796296296296E-3</v>
      </c>
      <c r="H6" s="4">
        <v>5.05</v>
      </c>
      <c r="I6" s="2">
        <v>0.48299999999999998</v>
      </c>
      <c r="J6" s="5">
        <v>275992.21000000002</v>
      </c>
      <c r="K6" s="73">
        <v>99185</v>
      </c>
      <c r="L6" s="20">
        <v>0.34516307909462118</v>
      </c>
      <c r="M6" s="21">
        <v>2.0580718970722497E-3</v>
      </c>
      <c r="N6" s="6">
        <v>4.1469677874678634</v>
      </c>
      <c r="O6" s="20">
        <v>0.5332358723597318</v>
      </c>
      <c r="P6" s="44">
        <v>411317</v>
      </c>
      <c r="Q6" s="40">
        <f t="shared" si="1"/>
        <v>-0.35771214358844461</v>
      </c>
      <c r="R6" s="7">
        <f t="shared" si="2"/>
        <v>0.56911336351686859</v>
      </c>
      <c r="S6" s="7">
        <f t="shared" si="3"/>
        <v>0.69274761549984643</v>
      </c>
      <c r="T6" s="7">
        <v>1.0927835104236561E-2</v>
      </c>
      <c r="U6" s="7">
        <f t="shared" si="4"/>
        <v>-9.4209476450679674E-2</v>
      </c>
      <c r="V6" s="8">
        <f t="shared" si="5"/>
        <v>-0.32900363952863598</v>
      </c>
    </row>
    <row r="7" spans="1:22" ht="15.75" thickBot="1" x14ac:dyDescent="0.3">
      <c r="A7" s="25">
        <v>42764</v>
      </c>
      <c r="B7" s="1">
        <v>67958.740000000005</v>
      </c>
      <c r="C7" s="90">
        <v>41845.255599143813</v>
      </c>
      <c r="D7">
        <v>38021.463812220005</v>
      </c>
      <c r="E7" s="75">
        <f t="shared" si="0"/>
        <v>79866.719411363825</v>
      </c>
      <c r="F7" s="2">
        <v>0.61570000000000003</v>
      </c>
      <c r="G7" s="3">
        <v>3.4606481481481485E-3</v>
      </c>
      <c r="H7" s="4">
        <v>4.83</v>
      </c>
      <c r="I7" s="2">
        <v>0.52370000000000005</v>
      </c>
      <c r="J7" s="5">
        <v>328176.34999999998</v>
      </c>
      <c r="K7" s="73">
        <v>125658</v>
      </c>
      <c r="L7" s="20">
        <v>0.39978353944834394</v>
      </c>
      <c r="M7" s="21">
        <v>1.6262625944435895E-3</v>
      </c>
      <c r="N7" s="6">
        <v>3.5470881280937148</v>
      </c>
      <c r="O7" s="20">
        <v>0.59067468844005155</v>
      </c>
      <c r="P7" s="44">
        <v>445720</v>
      </c>
      <c r="Q7" s="40">
        <f t="shared" si="1"/>
        <v>-0.36441198004612663</v>
      </c>
      <c r="R7" s="7">
        <f t="shared" si="2"/>
        <v>0.54008341826578543</v>
      </c>
      <c r="S7" s="7">
        <f t="shared" si="3"/>
        <v>1.1279762321116271</v>
      </c>
      <c r="T7" s="7">
        <v>-0.26684364630099544</v>
      </c>
      <c r="U7" s="7">
        <f t="shared" si="4"/>
        <v>-0.11338675882138949</v>
      </c>
      <c r="V7" s="8">
        <f t="shared" si="5"/>
        <v>-0.26371634658530019</v>
      </c>
    </row>
    <row r="8" spans="1:22" ht="15.75" thickBot="1" x14ac:dyDescent="0.3">
      <c r="A8" s="25">
        <v>42771</v>
      </c>
      <c r="B8" s="1">
        <v>58526.44</v>
      </c>
      <c r="C8" s="90">
        <v>38747.467611487657</v>
      </c>
      <c r="D8">
        <v>16779.700152743997</v>
      </c>
      <c r="E8" s="75">
        <f t="shared" si="0"/>
        <v>55527.16776423165</v>
      </c>
      <c r="F8" s="2">
        <v>0.66210000000000002</v>
      </c>
      <c r="G8" s="3">
        <v>3.1828703703703702E-3</v>
      </c>
      <c r="H8" s="4">
        <v>5.08</v>
      </c>
      <c r="I8" s="2">
        <v>0.46300000000000002</v>
      </c>
      <c r="J8" s="5">
        <v>297534.03000000003</v>
      </c>
      <c r="K8" s="73">
        <v>111743</v>
      </c>
      <c r="L8" s="20">
        <v>0.34359199233956489</v>
      </c>
      <c r="M8" s="21">
        <v>1.6992943422423346E-3</v>
      </c>
      <c r="N8" s="6">
        <v>3.6626186875240507</v>
      </c>
      <c r="O8" s="20">
        <v>0.56816981824364832</v>
      </c>
      <c r="P8" s="44">
        <v>409272</v>
      </c>
      <c r="Q8" s="40">
        <f t="shared" si="1"/>
        <v>-0.50308146582576407</v>
      </c>
      <c r="R8" s="7">
        <f t="shared" si="2"/>
        <v>0.92699485075793109</v>
      </c>
      <c r="S8" s="7">
        <f t="shared" si="3"/>
        <v>0.87305417975461275</v>
      </c>
      <c r="T8" s="7">
        <v>-3.8173401432467613E-2</v>
      </c>
      <c r="U8" s="7">
        <f t="shared" si="4"/>
        <v>-0.18510278945959135</v>
      </c>
      <c r="V8" s="8">
        <f t="shared" si="5"/>
        <v>-0.27301640473816913</v>
      </c>
    </row>
    <row r="9" spans="1:22" ht="15.75" thickBot="1" x14ac:dyDescent="0.3">
      <c r="A9" s="25">
        <v>42778</v>
      </c>
      <c r="B9" s="1">
        <v>56615.03</v>
      </c>
      <c r="C9" s="90">
        <v>34777.910993091296</v>
      </c>
      <c r="D9">
        <v>17678.502501780997</v>
      </c>
      <c r="E9" s="75">
        <f t="shared" si="0"/>
        <v>52456.413494872293</v>
      </c>
      <c r="F9" s="2">
        <v>0.61429999999999996</v>
      </c>
      <c r="G9" s="3">
        <v>3.9004629629629632E-3</v>
      </c>
      <c r="H9" s="4">
        <v>5.92</v>
      </c>
      <c r="I9" s="2">
        <v>0.4244</v>
      </c>
      <c r="J9" s="5">
        <v>335176.52</v>
      </c>
      <c r="K9" s="73">
        <v>98270</v>
      </c>
      <c r="L9" s="20">
        <v>0.3397171059326346</v>
      </c>
      <c r="M9" s="21">
        <v>1.7747520531114203E-3</v>
      </c>
      <c r="N9" s="6">
        <v>3.7957972931718733</v>
      </c>
      <c r="O9" s="20">
        <v>0.56904446931922259</v>
      </c>
      <c r="P9" s="44">
        <v>373013</v>
      </c>
      <c r="Q9" s="40">
        <f t="shared" si="1"/>
        <v>-0.46620114485730846</v>
      </c>
      <c r="R9" s="7">
        <f t="shared" si="2"/>
        <v>0.80826926072369965</v>
      </c>
      <c r="S9" s="7">
        <f t="shared" si="3"/>
        <v>1.1977509230795573</v>
      </c>
      <c r="T9" s="7">
        <v>0.28072133608835914</v>
      </c>
      <c r="U9" s="7">
        <f t="shared" si="4"/>
        <v>-0.25418834048640926</v>
      </c>
      <c r="V9" s="8">
        <f t="shared" si="5"/>
        <v>-0.10143474892295978</v>
      </c>
    </row>
    <row r="10" spans="1:22" ht="15.75" thickBot="1" x14ac:dyDescent="0.3">
      <c r="A10" s="25">
        <v>42785</v>
      </c>
      <c r="B10" s="1">
        <v>77315.78</v>
      </c>
      <c r="C10" s="90">
        <v>39848.714388587599</v>
      </c>
      <c r="D10">
        <v>43061.224363180001</v>
      </c>
      <c r="E10" s="75">
        <f t="shared" si="0"/>
        <v>82909.938751767593</v>
      </c>
      <c r="F10" s="2">
        <v>0.51539999999999997</v>
      </c>
      <c r="G10" s="3">
        <v>4.7222222222222223E-3</v>
      </c>
      <c r="H10" s="4">
        <v>6.61</v>
      </c>
      <c r="I10" s="2">
        <v>0.45450000000000002</v>
      </c>
      <c r="J10" s="5">
        <v>511281.66</v>
      </c>
      <c r="K10" s="73">
        <v>100597</v>
      </c>
      <c r="L10" s="20">
        <v>0.34888714375180174</v>
      </c>
      <c r="M10" s="21">
        <v>1.7542647707998065E-3</v>
      </c>
      <c r="N10" s="6">
        <v>3.7193256260127043</v>
      </c>
      <c r="O10" s="20">
        <v>0.57867530840879944</v>
      </c>
      <c r="P10" s="44">
        <v>374153</v>
      </c>
      <c r="Q10" s="40">
        <f t="shared" si="1"/>
        <v>-0.17582096134310576</v>
      </c>
      <c r="R10" s="7">
        <f t="shared" si="2"/>
        <v>0.47726853577228812</v>
      </c>
      <c r="S10" s="7">
        <f t="shared" si="3"/>
        <v>1.6918526215796152</v>
      </c>
      <c r="T10" s="7">
        <v>0.21272783561659225</v>
      </c>
      <c r="U10" s="7">
        <f t="shared" si="4"/>
        <v>-0.21458546201020379</v>
      </c>
      <c r="V10" s="8">
        <f t="shared" si="5"/>
        <v>0.36650423757126083</v>
      </c>
    </row>
    <row r="11" spans="1:22" ht="15.75" thickBot="1" x14ac:dyDescent="0.3">
      <c r="A11" s="25">
        <v>42792</v>
      </c>
      <c r="B11" s="1">
        <v>67394.44</v>
      </c>
      <c r="C11" s="90">
        <v>44544.579887358152</v>
      </c>
      <c r="D11">
        <v>31546.108674999996</v>
      </c>
      <c r="E11" s="75">
        <f t="shared" si="0"/>
        <v>76090.688562358147</v>
      </c>
      <c r="F11" s="2">
        <v>0.66100000000000003</v>
      </c>
      <c r="G11" s="3">
        <v>3.0555555555555557E-3</v>
      </c>
      <c r="H11" s="4">
        <v>6.13</v>
      </c>
      <c r="I11" s="2">
        <v>0.51639999999999997</v>
      </c>
      <c r="J11" s="5">
        <v>413063.4</v>
      </c>
      <c r="K11" s="73">
        <v>102799</v>
      </c>
      <c r="L11" s="20">
        <v>0.34501308378486173</v>
      </c>
      <c r="M11" s="21">
        <v>1.7752142980926821E-3</v>
      </c>
      <c r="N11" s="6">
        <v>3.8119534236714365</v>
      </c>
      <c r="O11" s="20">
        <v>0.57591027150069551</v>
      </c>
      <c r="P11" s="44">
        <v>391865</v>
      </c>
      <c r="Q11" s="40">
        <f t="shared" si="1"/>
        <v>-0.25981100436426285</v>
      </c>
      <c r="R11" s="7">
        <f t="shared" si="2"/>
        <v>0.91586937152846315</v>
      </c>
      <c r="S11" s="7">
        <f t="shared" si="3"/>
        <v>0.72123194300456706</v>
      </c>
      <c r="T11" s="7">
        <v>-6.1017448212070002E-2</v>
      </c>
      <c r="U11" s="7">
        <f t="shared" si="4"/>
        <v>-0.10333254058071384</v>
      </c>
      <c r="V11" s="8">
        <f t="shared" si="5"/>
        <v>5.4096181082770922E-2</v>
      </c>
    </row>
    <row r="12" spans="1:22" ht="15.75" thickBot="1" x14ac:dyDescent="0.3">
      <c r="A12" s="25">
        <v>42799</v>
      </c>
      <c r="B12" s="1">
        <v>91024.84</v>
      </c>
      <c r="C12" s="90">
        <v>44850.551482745374</v>
      </c>
      <c r="D12">
        <v>52772.849470119996</v>
      </c>
      <c r="E12" s="75">
        <f t="shared" si="0"/>
        <v>97623.40095286537</v>
      </c>
      <c r="F12" s="2">
        <v>0.49270000000000003</v>
      </c>
      <c r="G12" s="3">
        <v>2.7083333333333334E-3</v>
      </c>
      <c r="H12" s="4">
        <v>4.09</v>
      </c>
      <c r="I12" s="2">
        <v>0.61539999999999995</v>
      </c>
      <c r="J12" s="5">
        <v>372087.18</v>
      </c>
      <c r="K12" s="73">
        <v>98004</v>
      </c>
      <c r="L12" s="20">
        <v>0.34458797600097957</v>
      </c>
      <c r="M12" s="21">
        <v>1.8632406302010348E-3</v>
      </c>
      <c r="N12" s="6">
        <v>3.8967287049508181</v>
      </c>
      <c r="O12" s="20">
        <v>0.57396636871964413</v>
      </c>
      <c r="P12" s="44">
        <v>381895</v>
      </c>
      <c r="Q12" s="40">
        <f t="shared" si="1"/>
        <v>-3.8835052358539013E-3</v>
      </c>
      <c r="R12" s="7">
        <f t="shared" si="2"/>
        <v>0.42982354090787966</v>
      </c>
      <c r="S12" s="7">
        <f t="shared" si="3"/>
        <v>0.45356068853066889</v>
      </c>
      <c r="T12" s="7">
        <v>-4.6509515451909511E-2</v>
      </c>
      <c r="U12" s="7">
        <f t="shared" si="4"/>
        <v>7.2188256208778334E-2</v>
      </c>
      <c r="V12" s="8">
        <f t="shared" si="5"/>
        <v>-2.5681980649131297E-2</v>
      </c>
    </row>
    <row r="13" spans="1:22" ht="15.75" thickBot="1" x14ac:dyDescent="0.3">
      <c r="A13" s="25">
        <v>42806</v>
      </c>
      <c r="B13" s="1">
        <v>84986</v>
      </c>
      <c r="C13" s="90">
        <v>36882.140904092113</v>
      </c>
      <c r="D13">
        <v>55941.819488970003</v>
      </c>
      <c r="E13" s="75">
        <f t="shared" si="0"/>
        <v>92823.960393062123</v>
      </c>
      <c r="F13" s="2">
        <v>0.434</v>
      </c>
      <c r="G13" s="3">
        <v>2.4305555555555556E-3</v>
      </c>
      <c r="H13" s="4">
        <v>4.07</v>
      </c>
      <c r="I13" s="2">
        <v>0.63360000000000005</v>
      </c>
      <c r="J13" s="5">
        <v>345650.64</v>
      </c>
      <c r="K13" s="73">
        <v>89561</v>
      </c>
      <c r="L13" s="20">
        <v>0.3551545873762017</v>
      </c>
      <c r="M13" s="21">
        <v>1.8324254325729579E-3</v>
      </c>
      <c r="N13" s="6">
        <v>3.8828842911535153</v>
      </c>
      <c r="O13" s="20">
        <v>0.56684271055481739</v>
      </c>
      <c r="P13" s="44">
        <v>347755</v>
      </c>
      <c r="Q13" s="40">
        <f t="shared" si="1"/>
        <v>3.6432826710980581E-2</v>
      </c>
      <c r="R13" s="7">
        <f t="shared" si="2"/>
        <v>0.22200308098591548</v>
      </c>
      <c r="S13" s="7">
        <f t="shared" si="3"/>
        <v>0.32641444085544435</v>
      </c>
      <c r="T13" s="7">
        <v>0.5002819980589881</v>
      </c>
      <c r="U13" s="7">
        <f t="shared" si="4"/>
        <v>0.11777039415368251</v>
      </c>
      <c r="V13" s="8">
        <f t="shared" si="5"/>
        <v>-6.0512717286594908E-3</v>
      </c>
    </row>
    <row r="14" spans="1:22" ht="15.75" thickBot="1" x14ac:dyDescent="0.3">
      <c r="A14" s="25">
        <v>42813</v>
      </c>
      <c r="B14" s="1">
        <v>87151.86</v>
      </c>
      <c r="C14" s="90">
        <v>40629.497165714143</v>
      </c>
      <c r="D14">
        <v>61288.011825870009</v>
      </c>
      <c r="E14" s="75">
        <f t="shared" si="0"/>
        <v>101917.50899158415</v>
      </c>
      <c r="F14" s="2">
        <v>0.4662</v>
      </c>
      <c r="G14" s="3">
        <v>3.2870370370370367E-3</v>
      </c>
      <c r="H14" s="4">
        <v>4.74</v>
      </c>
      <c r="I14" s="2">
        <v>0.56259999999999999</v>
      </c>
      <c r="J14" s="5">
        <v>413488.47</v>
      </c>
      <c r="K14" s="73">
        <v>88536</v>
      </c>
      <c r="L14" s="20">
        <v>0.35552769494894731</v>
      </c>
      <c r="M14" s="21">
        <v>1.9574992668811853E-3</v>
      </c>
      <c r="N14" s="6">
        <v>4.0635786572693595</v>
      </c>
      <c r="O14" s="20">
        <v>0.55217086834733897</v>
      </c>
      <c r="P14" s="44">
        <v>359773</v>
      </c>
      <c r="Q14" s="40">
        <f t="shared" si="1"/>
        <v>0.15114200993476268</v>
      </c>
      <c r="R14" s="7">
        <f t="shared" si="2"/>
        <v>0.31129025002382704</v>
      </c>
      <c r="S14" s="7">
        <f t="shared" si="3"/>
        <v>0.67920218037892655</v>
      </c>
      <c r="T14" s="7">
        <v>0.37231789443815444</v>
      </c>
      <c r="U14" s="7">
        <f t="shared" si="4"/>
        <v>1.8887507926442559E-2</v>
      </c>
      <c r="V14" s="8">
        <f t="shared" si="5"/>
        <v>0.14930378321886284</v>
      </c>
    </row>
    <row r="15" spans="1:22" ht="15.75" thickBot="1" x14ac:dyDescent="0.3">
      <c r="A15" s="25">
        <v>42820</v>
      </c>
      <c r="B15" s="1">
        <v>76895.429999999993</v>
      </c>
      <c r="C15" s="90">
        <v>36060.51435194441</v>
      </c>
      <c r="D15">
        <v>44688.61316922</v>
      </c>
      <c r="E15" s="75">
        <f t="shared" si="0"/>
        <v>80749.12752116441</v>
      </c>
      <c r="F15" s="2">
        <v>0.46899999999999997</v>
      </c>
      <c r="G15" s="3">
        <v>3.0555555555555557E-3</v>
      </c>
      <c r="H15" s="4">
        <v>4.7300000000000004</v>
      </c>
      <c r="I15" s="2">
        <v>0.53059999999999996</v>
      </c>
      <c r="J15" s="5">
        <v>363610.27</v>
      </c>
      <c r="K15" s="73">
        <v>82271</v>
      </c>
      <c r="L15" s="20">
        <v>0.36497672326822334</v>
      </c>
      <c r="M15" s="21">
        <v>1.9246908196803966E-3</v>
      </c>
      <c r="N15" s="6">
        <v>4.0033912314181181</v>
      </c>
      <c r="O15" s="20">
        <v>0.55328122910867739</v>
      </c>
      <c r="P15" s="44">
        <v>329363</v>
      </c>
      <c r="Q15" s="40">
        <f t="shared" si="1"/>
        <v>-1.8498285894611555E-2</v>
      </c>
      <c r="R15" s="7">
        <f t="shared" si="2"/>
        <v>0.28501345455756466</v>
      </c>
      <c r="S15" s="7">
        <f t="shared" si="3"/>
        <v>0.58755656976788839</v>
      </c>
      <c r="T15" s="7">
        <v>0.53025937729059192</v>
      </c>
      <c r="U15" s="7">
        <f t="shared" si="4"/>
        <v>-4.0994033260836171E-2</v>
      </c>
      <c r="V15" s="8">
        <f t="shared" si="5"/>
        <v>0.10398031958659604</v>
      </c>
    </row>
    <row r="16" spans="1:22" ht="15.75" thickBot="1" x14ac:dyDescent="0.3">
      <c r="A16" s="25">
        <v>42827</v>
      </c>
      <c r="B16" s="1">
        <v>77820.83</v>
      </c>
      <c r="C16" s="90">
        <v>37367.520290645691</v>
      </c>
      <c r="D16">
        <v>50570.939957260001</v>
      </c>
      <c r="E16" s="75">
        <f t="shared" si="0"/>
        <v>87938.460247905692</v>
      </c>
      <c r="F16" s="2">
        <v>0.48020000000000002</v>
      </c>
      <c r="G16" s="3">
        <v>3.6574074074074074E-3</v>
      </c>
      <c r="H16" s="4">
        <v>5.73</v>
      </c>
      <c r="I16" s="2">
        <v>0.5232</v>
      </c>
      <c r="J16" s="5">
        <v>445682.41</v>
      </c>
      <c r="K16" s="73">
        <v>83099</v>
      </c>
      <c r="L16" s="20">
        <v>0.35420402170904586</v>
      </c>
      <c r="M16" s="21">
        <v>1.9564249391511154E-3</v>
      </c>
      <c r="N16" s="6">
        <v>4.0474734954692595</v>
      </c>
      <c r="O16" s="20">
        <v>0.53839396382627946</v>
      </c>
      <c r="P16" s="44">
        <v>336341</v>
      </c>
      <c r="Q16" s="40">
        <f t="shared" si="1"/>
        <v>5.8237286223729479E-2</v>
      </c>
      <c r="R16" s="7">
        <f t="shared" si="2"/>
        <v>0.35571583203098456</v>
      </c>
      <c r="S16" s="7">
        <f t="shared" si="3"/>
        <v>0.8694340550546964</v>
      </c>
      <c r="T16" s="7">
        <v>0.58434186534407173</v>
      </c>
      <c r="U16" s="7">
        <f t="shared" si="4"/>
        <v>-2.822090299508262E-2</v>
      </c>
      <c r="V16" s="8">
        <f t="shared" si="5"/>
        <v>0.32509093449802418</v>
      </c>
    </row>
    <row r="17" spans="1:22" ht="15.75" thickBot="1" x14ac:dyDescent="0.3">
      <c r="A17" s="25">
        <v>42834</v>
      </c>
      <c r="B17" s="1">
        <v>67876.52</v>
      </c>
      <c r="C17" s="90">
        <v>38214.921616130217</v>
      </c>
      <c r="D17">
        <v>31001.487759399999</v>
      </c>
      <c r="E17" s="75">
        <f t="shared" si="0"/>
        <v>69216.409375530216</v>
      </c>
      <c r="F17" s="2">
        <v>0.56299999999999994</v>
      </c>
      <c r="G17" s="3">
        <v>2.9398148148148148E-3</v>
      </c>
      <c r="H17" s="4">
        <v>5.66</v>
      </c>
      <c r="I17" s="2">
        <v>0.58199999999999996</v>
      </c>
      <c r="J17" s="5">
        <v>383982.21</v>
      </c>
      <c r="K17" s="73">
        <v>73250</v>
      </c>
      <c r="L17" s="20">
        <v>0.3564641638225256</v>
      </c>
      <c r="M17" s="21">
        <v>2.0260594425483502E-3</v>
      </c>
      <c r="N17" s="6">
        <v>4.1618430034129696</v>
      </c>
      <c r="O17" s="20">
        <v>0.5378566552901024</v>
      </c>
      <c r="P17" s="44">
        <v>304855</v>
      </c>
      <c r="Q17" s="40">
        <f t="shared" si="1"/>
        <v>-5.506608361050902E-2</v>
      </c>
      <c r="R17" s="7">
        <f t="shared" si="2"/>
        <v>0.57940140170809218</v>
      </c>
      <c r="S17" s="7">
        <f t="shared" si="3"/>
        <v>0.45100126535140328</v>
      </c>
      <c r="T17" s="7">
        <v>0.45454922931438757</v>
      </c>
      <c r="U17" s="7">
        <f t="shared" si="4"/>
        <v>8.2072694045382866E-2</v>
      </c>
      <c r="V17" s="8">
        <f t="shared" si="5"/>
        <v>0.25955687129947025</v>
      </c>
    </row>
    <row r="18" spans="1:22" ht="15.75" thickBot="1" x14ac:dyDescent="0.3">
      <c r="A18" s="25">
        <v>42841</v>
      </c>
      <c r="B18" s="1">
        <v>89487.08</v>
      </c>
      <c r="C18" s="90">
        <v>35787.677577905575</v>
      </c>
      <c r="D18">
        <v>42409.591435139992</v>
      </c>
      <c r="E18" s="75">
        <f t="shared" si="0"/>
        <v>78197.269013045559</v>
      </c>
      <c r="F18" s="2">
        <v>0.39989999999999998</v>
      </c>
      <c r="G18" s="3">
        <v>2.3148148148148151E-3</v>
      </c>
      <c r="H18" s="4">
        <v>3.83</v>
      </c>
      <c r="I18" s="2">
        <v>0.495</v>
      </c>
      <c r="J18" s="5">
        <v>342798.56</v>
      </c>
      <c r="K18" s="73">
        <v>73397</v>
      </c>
      <c r="L18" s="20">
        <v>0.34252081147730834</v>
      </c>
      <c r="M18" s="21">
        <v>1.9394426316243626E-3</v>
      </c>
      <c r="N18" s="6">
        <v>4.0233797021676638</v>
      </c>
      <c r="O18" s="20">
        <v>0.55182091911113529</v>
      </c>
      <c r="P18" s="44">
        <v>295304</v>
      </c>
      <c r="Q18" s="40">
        <f t="shared" si="1"/>
        <v>6.5401433478828208E-2</v>
      </c>
      <c r="R18" s="7">
        <f t="shared" si="2"/>
        <v>0.16752029832935555</v>
      </c>
      <c r="S18" s="7">
        <f t="shared" si="3"/>
        <v>0.19354642260083921</v>
      </c>
      <c r="T18" s="7">
        <v>0.36510705599946713</v>
      </c>
      <c r="U18" s="7">
        <f t="shared" si="4"/>
        <v>-0.10296985334057573</v>
      </c>
      <c r="V18" s="8">
        <f t="shared" si="5"/>
        <v>0.16083276894319076</v>
      </c>
    </row>
    <row r="19" spans="1:22" ht="15.75" thickBot="1" x14ac:dyDescent="0.3">
      <c r="A19" s="25">
        <v>42848</v>
      </c>
      <c r="B19" s="1">
        <v>80879.289999999994</v>
      </c>
      <c r="C19" s="90">
        <v>28904.066880343009</v>
      </c>
      <c r="D19">
        <v>25092.649078890005</v>
      </c>
      <c r="E19" s="75">
        <f t="shared" si="0"/>
        <v>53996.715959233014</v>
      </c>
      <c r="F19" s="2">
        <v>0.3574</v>
      </c>
      <c r="G19" s="3">
        <v>3.5532407407407405E-3</v>
      </c>
      <c r="H19" s="4">
        <v>3.52</v>
      </c>
      <c r="I19" s="2">
        <v>0.33779999999999999</v>
      </c>
      <c r="J19" s="5">
        <v>284630.40999999997</v>
      </c>
      <c r="K19" s="73">
        <v>78793</v>
      </c>
      <c r="L19" s="20">
        <v>0.35216326323404362</v>
      </c>
      <c r="M19" s="21">
        <v>1.8603611678702425E-3</v>
      </c>
      <c r="N19" s="6">
        <v>3.915233586739939</v>
      </c>
      <c r="O19" s="20">
        <v>0.55548081682382955</v>
      </c>
      <c r="P19" s="44">
        <v>308493</v>
      </c>
      <c r="Q19" s="40">
        <f t="shared" si="1"/>
        <v>-0.31470161106655392</v>
      </c>
      <c r="R19" s="7">
        <f t="shared" si="2"/>
        <v>1.4870196050165818E-2</v>
      </c>
      <c r="S19" s="7">
        <f t="shared" si="3"/>
        <v>0.90997361270904253</v>
      </c>
      <c r="T19" s="7">
        <v>0.15366482215280142</v>
      </c>
      <c r="U19" s="7">
        <f t="shared" si="4"/>
        <v>-0.39187818954487297</v>
      </c>
      <c r="V19" s="8">
        <f t="shared" si="5"/>
        <v>-7.7352127925106928E-2</v>
      </c>
    </row>
    <row r="20" spans="1:22" ht="15.75" thickBot="1" x14ac:dyDescent="0.3">
      <c r="A20" s="25">
        <v>42855</v>
      </c>
      <c r="B20" s="1">
        <v>74227.679999999993</v>
      </c>
      <c r="C20" s="90">
        <v>37124.498757527632</v>
      </c>
      <c r="D20">
        <v>19330.148906676997</v>
      </c>
      <c r="E20" s="75">
        <f t="shared" si="0"/>
        <v>56454.647664204633</v>
      </c>
      <c r="F20" s="2">
        <v>0.50009999999999999</v>
      </c>
      <c r="G20" s="3">
        <v>1.6782407407407406E-3</v>
      </c>
      <c r="H20" s="4">
        <v>3.56</v>
      </c>
      <c r="I20" s="2">
        <v>0.52910000000000001</v>
      </c>
      <c r="J20" s="5">
        <v>263939.71999999997</v>
      </c>
      <c r="K20" s="73">
        <v>84573</v>
      </c>
      <c r="L20" s="20">
        <v>0.34131460395161578</v>
      </c>
      <c r="M20" s="21">
        <v>1.897304175310306E-3</v>
      </c>
      <c r="N20" s="6">
        <v>4.0567793503836924</v>
      </c>
      <c r="O20" s="20">
        <v>0.54624998521986923</v>
      </c>
      <c r="P20" s="44">
        <v>343094</v>
      </c>
      <c r="Q20" s="40">
        <f t="shared" si="1"/>
        <v>-0.3324743397514025</v>
      </c>
      <c r="R20" s="7">
        <f t="shared" si="2"/>
        <v>0.46521711702348778</v>
      </c>
      <c r="S20" s="7">
        <f t="shared" si="3"/>
        <v>-0.11546036603948195</v>
      </c>
      <c r="T20" s="7">
        <v>0.14907205570415805</v>
      </c>
      <c r="U20" s="7">
        <f t="shared" si="4"/>
        <v>-3.1395854798909051E-2</v>
      </c>
      <c r="V20" s="8">
        <f t="shared" si="5"/>
        <v>-0.23070726972782973</v>
      </c>
    </row>
    <row r="21" spans="1:22" ht="15.75" thickBot="1" x14ac:dyDescent="0.3">
      <c r="A21" s="25">
        <v>42862</v>
      </c>
      <c r="B21" s="1">
        <v>52990.43</v>
      </c>
      <c r="C21" s="90">
        <v>29022.585942457903</v>
      </c>
      <c r="D21">
        <v>16900.134390674</v>
      </c>
      <c r="E21" s="75">
        <f t="shared" si="0"/>
        <v>45922.720333131903</v>
      </c>
      <c r="F21" s="2">
        <v>0.54769999999999996</v>
      </c>
      <c r="G21" s="3">
        <v>3.1365740740740742E-3</v>
      </c>
      <c r="H21" s="4">
        <v>5.59</v>
      </c>
      <c r="I21" s="2">
        <v>0.36349999999999999</v>
      </c>
      <c r="J21" s="5">
        <v>296061.96999999997</v>
      </c>
      <c r="K21" s="73">
        <v>74103</v>
      </c>
      <c r="L21" s="20">
        <v>0.34199695019095044</v>
      </c>
      <c r="M21" s="21">
        <v>1.8749770402157959E-3</v>
      </c>
      <c r="N21" s="6">
        <v>3.9512165499372496</v>
      </c>
      <c r="O21" s="20">
        <v>0.5265508818806256</v>
      </c>
      <c r="P21" s="44">
        <v>292797</v>
      </c>
      <c r="Q21" s="40">
        <f t="shared" si="1"/>
        <v>-0.38028527410318202</v>
      </c>
      <c r="R21" s="7">
        <f t="shared" si="2"/>
        <v>0.60147626958134381</v>
      </c>
      <c r="S21" s="7">
        <f t="shared" si="3"/>
        <v>0.67285999070851443</v>
      </c>
      <c r="T21" s="7">
        <v>0.33465766092525273</v>
      </c>
      <c r="U21" s="7">
        <f t="shared" si="4"/>
        <v>-0.30965835874830205</v>
      </c>
      <c r="V21" s="8">
        <f t="shared" si="5"/>
        <v>1.1150968076858669E-2</v>
      </c>
    </row>
    <row r="22" spans="1:22" ht="15.75" thickBot="1" x14ac:dyDescent="0.3">
      <c r="A22" s="25">
        <v>42869</v>
      </c>
      <c r="B22" s="1">
        <v>50553.57</v>
      </c>
      <c r="C22" s="90">
        <v>30929.985233024636</v>
      </c>
      <c r="D22">
        <v>21821.553744970002</v>
      </c>
      <c r="E22" s="75">
        <f t="shared" si="0"/>
        <v>52751.538977994642</v>
      </c>
      <c r="F22" s="2">
        <v>0.61180000000000001</v>
      </c>
      <c r="G22" s="3">
        <v>4.2592592592592595E-3</v>
      </c>
      <c r="H22" s="4">
        <v>5.62</v>
      </c>
      <c r="I22" s="2">
        <v>0.47370000000000001</v>
      </c>
      <c r="J22" s="5">
        <v>283988.75</v>
      </c>
      <c r="K22" s="73">
        <v>63819</v>
      </c>
      <c r="L22" s="20">
        <v>0.35277895297638634</v>
      </c>
      <c r="M22" s="21">
        <v>1.7892607376881261E-3</v>
      </c>
      <c r="N22" s="6">
        <v>3.8187530359297388</v>
      </c>
      <c r="O22" s="20">
        <v>0.52534511665804851</v>
      </c>
      <c r="P22" s="44">
        <v>243709</v>
      </c>
      <c r="Q22" s="40">
        <f t="shared" si="1"/>
        <v>-0.1734195305787517</v>
      </c>
      <c r="R22" s="7">
        <f t="shared" si="2"/>
        <v>0.73423044327973708</v>
      </c>
      <c r="S22" s="7">
        <f t="shared" si="3"/>
        <v>1.3804575652638404</v>
      </c>
      <c r="T22" s="7">
        <v>0.17153018081028848</v>
      </c>
      <c r="U22" s="7">
        <f t="shared" si="4"/>
        <v>-9.8307027172129802E-2</v>
      </c>
      <c r="V22" s="8">
        <f t="shared" si="5"/>
        <v>0.16527805702702825</v>
      </c>
    </row>
    <row r="23" spans="1:22" ht="15.75" thickBot="1" x14ac:dyDescent="0.3">
      <c r="A23" s="25">
        <v>42876</v>
      </c>
      <c r="B23" s="1">
        <v>52953.7</v>
      </c>
      <c r="C23" s="90">
        <v>32408.94302423808</v>
      </c>
      <c r="D23">
        <v>30357.536272229998</v>
      </c>
      <c r="E23" s="75">
        <f t="shared" si="0"/>
        <v>62766.479296468082</v>
      </c>
      <c r="F23" s="2">
        <v>0.61199999999999999</v>
      </c>
      <c r="G23" s="3">
        <v>2.3611111111111111E-3</v>
      </c>
      <c r="H23" s="4">
        <v>5.31</v>
      </c>
      <c r="I23" s="2">
        <v>0.44900000000000001</v>
      </c>
      <c r="J23" s="5">
        <v>281081.59000000003</v>
      </c>
      <c r="K23" s="73">
        <v>54875</v>
      </c>
      <c r="L23" s="20">
        <v>0.34835535307517085</v>
      </c>
      <c r="M23" s="21">
        <v>1.9359436429595884E-3</v>
      </c>
      <c r="N23" s="6">
        <v>4.1148428246013671</v>
      </c>
      <c r="O23" s="20">
        <v>0.50454669703872435</v>
      </c>
      <c r="P23" s="44">
        <v>225802</v>
      </c>
      <c r="Q23" s="40">
        <f t="shared" si="1"/>
        <v>0.14380827875112678</v>
      </c>
      <c r="R23" s="7">
        <f t="shared" si="2"/>
        <v>0.75682674199623357</v>
      </c>
      <c r="S23" s="7">
        <f t="shared" si="3"/>
        <v>0.21961768861284869</v>
      </c>
      <c r="T23" s="7">
        <v>-3.0363001542913381E-2</v>
      </c>
      <c r="U23" s="7">
        <f t="shared" si="4"/>
        <v>-0.11009228157619089</v>
      </c>
      <c r="V23" s="8">
        <f t="shared" si="5"/>
        <v>0.24481443919894441</v>
      </c>
    </row>
    <row r="24" spans="1:22" ht="15.75" thickBot="1" x14ac:dyDescent="0.3">
      <c r="A24" s="26">
        <v>42883</v>
      </c>
      <c r="B24" s="9">
        <v>36172.25</v>
      </c>
      <c r="C24" s="90">
        <v>16085.299556040165</v>
      </c>
      <c r="D24">
        <v>30398.38231597</v>
      </c>
      <c r="E24" s="75">
        <f t="shared" si="0"/>
        <v>46483.681872010166</v>
      </c>
      <c r="F24" s="10">
        <v>0.44469999999999998</v>
      </c>
      <c r="G24" s="11">
        <v>2.8703703703703708E-3</v>
      </c>
      <c r="H24" s="12">
        <v>4.4000000000000004</v>
      </c>
      <c r="I24" s="10">
        <v>0.34379999999999999</v>
      </c>
      <c r="J24" s="13">
        <v>159242.97</v>
      </c>
      <c r="K24" s="74">
        <v>68257</v>
      </c>
      <c r="L24" s="22">
        <v>0.36822596949763392</v>
      </c>
      <c r="M24" s="23">
        <v>2.0764940537912539E-3</v>
      </c>
      <c r="N24" s="14">
        <v>4.2243139897739423</v>
      </c>
      <c r="O24" s="22">
        <v>0.50166283311601745</v>
      </c>
      <c r="P24" s="45">
        <v>288339</v>
      </c>
      <c r="Q24" s="40">
        <f t="shared" si="1"/>
        <v>-0.31899025928461311</v>
      </c>
      <c r="R24" s="15">
        <f t="shared" si="2"/>
        <v>0.20768233866475683</v>
      </c>
      <c r="S24" s="15">
        <f t="shared" si="3"/>
        <v>0.38231571871330949</v>
      </c>
      <c r="T24" s="15">
        <v>0.41226096542121149</v>
      </c>
      <c r="U24" s="15">
        <f t="shared" si="4"/>
        <v>-0.31467914841422817</v>
      </c>
      <c r="V24" s="16">
        <f t="shared" si="5"/>
        <v>-0.44772309677150857</v>
      </c>
    </row>
    <row r="25" spans="1:22" ht="15.75" thickBot="1" x14ac:dyDescent="0.3">
      <c r="B25" s="18"/>
      <c r="C25" s="18"/>
      <c r="D25"/>
      <c r="E25" s="18"/>
      <c r="F25" s="18"/>
      <c r="G25" s="18"/>
      <c r="H25" s="18"/>
      <c r="I25" s="18"/>
      <c r="J25" s="18"/>
      <c r="K25" s="19"/>
      <c r="L25" s="19"/>
      <c r="M25" s="19"/>
      <c r="N25" s="18"/>
      <c r="O25" s="18"/>
      <c r="P25" s="18"/>
    </row>
    <row r="26" spans="1:22" ht="15.75" thickBot="1" x14ac:dyDescent="0.3">
      <c r="A26" s="57" t="s">
        <v>17</v>
      </c>
      <c r="B26" s="58">
        <f>SUM(B3:B24)</f>
        <v>1511266.8499999999</v>
      </c>
      <c r="C26" s="58"/>
      <c r="D26"/>
      <c r="E26" s="58">
        <f>SUM(E3:E25)</f>
        <v>1563616.6012111194</v>
      </c>
      <c r="F26" s="59">
        <f>AVERAGE(F3:F24)</f>
        <v>0.51341363636363635</v>
      </c>
      <c r="G26" s="60">
        <f>AVERAGE(G3:G24)</f>
        <v>3.0602904040404038E-3</v>
      </c>
      <c r="H26" s="61">
        <f>AVERAGE(H3:H24)</f>
        <v>4.8500000000000005</v>
      </c>
      <c r="I26" s="59">
        <f>AVERAGE(I3:I24)</f>
        <v>0.4974318181818182</v>
      </c>
      <c r="J26" s="58">
        <f>SUM(J3:J24)</f>
        <v>7236758.5499999998</v>
      </c>
      <c r="K26" s="58">
        <f>SUM(K3:K24)</f>
        <v>1943575</v>
      </c>
      <c r="L26" s="59">
        <f>AVERAGE(L3:L24)</f>
        <v>0.35342435769786062</v>
      </c>
      <c r="M26" s="60">
        <f>AVERAGE(M3:M24)</f>
        <v>1.9127818683745766E-3</v>
      </c>
      <c r="N26" s="61">
        <f>AVERAGE(N3:N24)</f>
        <v>3.9750715211632834</v>
      </c>
      <c r="O26" s="59">
        <f>AVERAGE(O3:O24)</f>
        <v>0.54629365978442224</v>
      </c>
      <c r="P26" s="58">
        <f>SUM(P3:P24)</f>
        <v>7693636</v>
      </c>
      <c r="Q26" s="62">
        <f>SUM(E26/K26)-1</f>
        <v>-0.19549459052976115</v>
      </c>
      <c r="R26" s="62">
        <f t="shared" ref="R26:V26" si="6">SUM(F26/L26)-1</f>
        <v>0.45268322678129946</v>
      </c>
      <c r="S26" s="62">
        <f t="shared" si="6"/>
        <v>0.59991604617255434</v>
      </c>
      <c r="T26" s="62">
        <f t="shared" si="6"/>
        <v>0.22010383314579296</v>
      </c>
      <c r="U26" s="62">
        <f t="shared" si="6"/>
        <v>-8.9442446800290232E-2</v>
      </c>
      <c r="V26" s="63">
        <f t="shared" si="6"/>
        <v>-5.938381410298077E-2</v>
      </c>
    </row>
    <row r="27" spans="1:22" ht="15" x14ac:dyDescent="0.25">
      <c r="D27"/>
    </row>
    <row r="28" spans="1:22" ht="15" x14ac:dyDescent="0.25">
      <c r="D28"/>
    </row>
  </sheetData>
  <mergeCells count="4">
    <mergeCell ref="A1:A2"/>
    <mergeCell ref="B1:J1"/>
    <mergeCell ref="K1:P1"/>
    <mergeCell ref="Q1:V1"/>
  </mergeCells>
  <conditionalFormatting sqref="Q3:U24">
    <cfRule type="cellIs" dxfId="11" priority="3" operator="lessThan">
      <formula>0</formula>
    </cfRule>
  </conditionalFormatting>
  <conditionalFormatting sqref="V3:V24">
    <cfRule type="cellIs" dxfId="10" priority="2" operator="lessThan">
      <formula>0</formula>
    </cfRule>
  </conditionalFormatting>
  <conditionalFormatting sqref="Q26:V26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Q26" sqref="Q26"/>
    </sheetView>
  </sheetViews>
  <sheetFormatPr defaultColWidth="8.85546875" defaultRowHeight="12" x14ac:dyDescent="0.2"/>
  <cols>
    <col min="1" max="1" width="8.28515625" style="17" bestFit="1" customWidth="1"/>
    <col min="2" max="2" width="7.140625" style="17" bestFit="1" customWidth="1"/>
    <col min="3" max="5" width="7.140625" style="17" customWidth="1"/>
    <col min="6" max="6" width="10.7109375" style="17" bestFit="1" customWidth="1"/>
    <col min="7" max="7" width="13.7109375" style="17" bestFit="1" customWidth="1"/>
    <col min="8" max="9" width="9.28515625" style="17" bestFit="1" customWidth="1"/>
    <col min="10" max="10" width="12.42578125" style="17" bestFit="1" customWidth="1"/>
    <col min="11" max="11" width="9.42578125" style="17" customWidth="1"/>
    <col min="12" max="12" width="10.7109375" style="17" bestFit="1" customWidth="1"/>
    <col min="13" max="13" width="13.7109375" style="17" bestFit="1" customWidth="1"/>
    <col min="14" max="14" width="11.28515625" style="17" bestFit="1" customWidth="1"/>
    <col min="15" max="15" width="9.28515625" style="17" bestFit="1" customWidth="1"/>
    <col min="16" max="16" width="12.42578125" style="17" bestFit="1" customWidth="1"/>
    <col min="17" max="17" width="6.7109375" style="17" bestFit="1" customWidth="1"/>
    <col min="18" max="18" width="10.7109375" style="17" bestFit="1" customWidth="1"/>
    <col min="19" max="19" width="13.7109375" style="17" bestFit="1" customWidth="1"/>
    <col min="20" max="20" width="11.28515625" style="17" bestFit="1" customWidth="1"/>
    <col min="21" max="21" width="9.28515625" style="17" bestFit="1" customWidth="1"/>
    <col min="22" max="22" width="12.42578125" style="17" bestFit="1" customWidth="1"/>
    <col min="23" max="16384" width="8.85546875" style="17"/>
  </cols>
  <sheetData>
    <row r="1" spans="1:22" ht="14.45" customHeight="1" x14ac:dyDescent="0.2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1"/>
      <c r="J1" s="82"/>
      <c r="K1" s="86" t="s">
        <v>8</v>
      </c>
      <c r="L1" s="87"/>
      <c r="M1" s="87"/>
      <c r="N1" s="87"/>
      <c r="O1" s="87"/>
      <c r="P1" s="88"/>
      <c r="Q1" s="83" t="s">
        <v>11</v>
      </c>
      <c r="R1" s="84"/>
      <c r="S1" s="84"/>
      <c r="T1" s="84"/>
      <c r="U1" s="84"/>
      <c r="V1" s="84"/>
    </row>
    <row r="2" spans="1:22" ht="12.75" thickBot="1" x14ac:dyDescent="0.25">
      <c r="A2" s="78"/>
      <c r="B2" s="33" t="s">
        <v>1</v>
      </c>
      <c r="C2" s="33" t="s">
        <v>26</v>
      </c>
      <c r="D2" s="69" t="s">
        <v>27</v>
      </c>
      <c r="E2" s="69" t="s">
        <v>28</v>
      </c>
      <c r="F2" s="69" t="s">
        <v>29</v>
      </c>
      <c r="G2" s="31" t="s">
        <v>3</v>
      </c>
      <c r="H2" s="31" t="s">
        <v>4</v>
      </c>
      <c r="I2" s="31" t="s">
        <v>5</v>
      </c>
      <c r="J2" s="32" t="s">
        <v>6</v>
      </c>
      <c r="K2" s="33" t="s">
        <v>9</v>
      </c>
      <c r="L2" s="24" t="s">
        <v>2</v>
      </c>
      <c r="M2" s="24" t="s">
        <v>3</v>
      </c>
      <c r="N2" s="24" t="s">
        <v>10</v>
      </c>
      <c r="O2" s="34" t="s">
        <v>5</v>
      </c>
      <c r="P2" s="35" t="s">
        <v>6</v>
      </c>
      <c r="Q2" s="33" t="s">
        <v>9</v>
      </c>
      <c r="R2" s="24" t="s">
        <v>2</v>
      </c>
      <c r="S2" s="24" t="s">
        <v>3</v>
      </c>
      <c r="T2" s="24" t="s">
        <v>10</v>
      </c>
      <c r="U2" s="34" t="s">
        <v>5</v>
      </c>
      <c r="V2" s="35" t="s">
        <v>6</v>
      </c>
    </row>
    <row r="3" spans="1:22" ht="15.75" thickBot="1" x14ac:dyDescent="0.3">
      <c r="A3" s="25">
        <v>42736</v>
      </c>
      <c r="B3" s="1">
        <v>290378.28999999998</v>
      </c>
      <c r="C3" s="70">
        <f>B3*F3</f>
        <v>106017.11367899999</v>
      </c>
      <c r="D3" s="89">
        <v>200199.30761929092</v>
      </c>
      <c r="E3" s="94">
        <f>SUM(C3:D3)</f>
        <v>306216.42129829089</v>
      </c>
      <c r="F3" s="27">
        <v>0.36509999999999998</v>
      </c>
      <c r="G3" s="28">
        <v>2.7546296296296294E-3</v>
      </c>
      <c r="H3" s="29">
        <v>4.8</v>
      </c>
      <c r="I3" s="27">
        <v>0.51770000000000005</v>
      </c>
      <c r="J3" s="30">
        <v>1394513.01</v>
      </c>
      <c r="K3" s="76">
        <v>927912</v>
      </c>
      <c r="L3" s="37">
        <v>0.33692095802188138</v>
      </c>
      <c r="M3" s="38">
        <v>2.3793870724051736E-3</v>
      </c>
      <c r="N3" s="39">
        <v>4.4450271146401814</v>
      </c>
      <c r="O3" s="37">
        <v>0.47500301752752416</v>
      </c>
      <c r="P3" s="43">
        <v>4124594</v>
      </c>
      <c r="Q3" s="40">
        <f>SUM(E3/K3)-1</f>
        <v>-0.66999411442217482</v>
      </c>
      <c r="R3" s="41">
        <f>SUM(F3/L3)-1</f>
        <v>8.3636951953248717E-2</v>
      </c>
      <c r="S3" s="41">
        <f>SUM(G3/M3)-1</f>
        <v>0.15770555433216948</v>
      </c>
      <c r="T3" s="41">
        <v>7.9858429702414302E-2</v>
      </c>
      <c r="U3" s="41">
        <f>SUM(I3/O3)-1</f>
        <v>8.9887813123211924E-2</v>
      </c>
      <c r="V3" s="42">
        <f>SUM(J3/P3)-1</f>
        <v>-0.66190296305527285</v>
      </c>
    </row>
    <row r="4" spans="1:22" ht="15.75" thickBot="1" x14ac:dyDescent="0.3">
      <c r="A4" s="25">
        <v>42743</v>
      </c>
      <c r="B4" s="1">
        <v>296177.06</v>
      </c>
      <c r="C4" s="70">
        <f t="shared" ref="C4:C24" si="0">B4*F4</f>
        <v>108400.80395999999</v>
      </c>
      <c r="D4" s="89">
        <v>217888.76296650741</v>
      </c>
      <c r="E4" s="94">
        <f t="shared" ref="E4:E24" si="1">SUM(C4:D4)</f>
        <v>326289.5669265074</v>
      </c>
      <c r="F4" s="2">
        <v>0.36599999999999999</v>
      </c>
      <c r="G4" s="3">
        <v>2.4768518518518516E-3</v>
      </c>
      <c r="H4" s="4">
        <v>4.41</v>
      </c>
      <c r="I4" s="2">
        <v>0.53220000000000001</v>
      </c>
      <c r="J4" s="5">
        <v>1306747.3700000001</v>
      </c>
      <c r="K4" s="73">
        <v>1007723</v>
      </c>
      <c r="L4" s="20">
        <v>0.33449370511539384</v>
      </c>
      <c r="M4" s="21">
        <v>2.0928524330668325E-3</v>
      </c>
      <c r="N4" s="6">
        <v>4.0023845838588583</v>
      </c>
      <c r="O4" s="20">
        <v>0.52054284758807723</v>
      </c>
      <c r="P4" s="44">
        <v>4033295</v>
      </c>
      <c r="Q4" s="40">
        <f t="shared" ref="Q4:Q24" si="2">SUM(E4/K4)-1</f>
        <v>-0.67621105509499402</v>
      </c>
      <c r="R4" s="7">
        <f t="shared" ref="R4:R24" si="3">SUM(F4/L4)-1</f>
        <v>9.4190994935875016E-2</v>
      </c>
      <c r="S4" s="7">
        <f t="shared" ref="S4:S24" si="4">SUM(G4/M4)-1</f>
        <v>0.18348136386391678</v>
      </c>
      <c r="T4" s="7">
        <v>0.10184314065794831</v>
      </c>
      <c r="U4" s="7">
        <f t="shared" ref="U4:U24" si="5">SUM(I4/O4)-1</f>
        <v>2.2394222619590121E-2</v>
      </c>
      <c r="V4" s="8">
        <f t="shared" ref="V4:V24" si="6">SUM(J4/P4)-1</f>
        <v>-0.67600996951623915</v>
      </c>
    </row>
    <row r="5" spans="1:22" ht="15.75" thickBot="1" x14ac:dyDescent="0.3">
      <c r="A5" s="25">
        <v>42750</v>
      </c>
      <c r="B5" s="1">
        <v>333365.37</v>
      </c>
      <c r="C5" s="70">
        <f t="shared" si="0"/>
        <v>123978.581103</v>
      </c>
      <c r="D5" s="89">
        <v>244667.28381265467</v>
      </c>
      <c r="E5" s="94">
        <f t="shared" si="1"/>
        <v>368645.86491565465</v>
      </c>
      <c r="F5" s="2">
        <v>0.37190000000000001</v>
      </c>
      <c r="G5" s="3">
        <v>2.5694444444444445E-3</v>
      </c>
      <c r="H5" s="4">
        <v>3.36</v>
      </c>
      <c r="I5" s="2">
        <v>0.52100000000000002</v>
      </c>
      <c r="J5" s="5">
        <v>1121707.01</v>
      </c>
      <c r="K5" s="73">
        <v>977936</v>
      </c>
      <c r="L5" s="20">
        <v>0.33611708741676349</v>
      </c>
      <c r="M5" s="21">
        <v>2.0911743348765686E-3</v>
      </c>
      <c r="N5" s="6">
        <v>3.9854438327252497</v>
      </c>
      <c r="O5" s="20">
        <v>0.52230616318450285</v>
      </c>
      <c r="P5" s="44">
        <v>3897509</v>
      </c>
      <c r="Q5" s="40">
        <f t="shared" si="2"/>
        <v>-0.62303681946911182</v>
      </c>
      <c r="R5" s="7">
        <f t="shared" si="3"/>
        <v>0.10645966516682326</v>
      </c>
      <c r="S5" s="7">
        <f t="shared" si="4"/>
        <v>0.22870886544048252</v>
      </c>
      <c r="T5" s="7">
        <v>-0.15693204043916253</v>
      </c>
      <c r="U5" s="7">
        <f t="shared" si="5"/>
        <v>-2.5007615773460223E-3</v>
      </c>
      <c r="V5" s="8">
        <f t="shared" si="6"/>
        <v>-0.71219899428070588</v>
      </c>
    </row>
    <row r="6" spans="1:22" ht="15.75" thickBot="1" x14ac:dyDescent="0.3">
      <c r="A6" s="25">
        <v>42757</v>
      </c>
      <c r="B6" s="1">
        <v>246205.46</v>
      </c>
      <c r="C6" s="70">
        <f t="shared" si="0"/>
        <v>114165.471802</v>
      </c>
      <c r="D6" s="89">
        <v>178151.8403896385</v>
      </c>
      <c r="E6" s="94">
        <f t="shared" si="1"/>
        <v>292317.31219163851</v>
      </c>
      <c r="F6" s="2">
        <v>0.4637</v>
      </c>
      <c r="G6" s="3">
        <v>3.1828703703703702E-3</v>
      </c>
      <c r="H6" s="4">
        <v>4.2</v>
      </c>
      <c r="I6" s="2">
        <v>0.4889</v>
      </c>
      <c r="J6" s="5">
        <v>1032939.82</v>
      </c>
      <c r="K6" s="73">
        <v>941887</v>
      </c>
      <c r="L6" s="20">
        <v>0.34408692337828212</v>
      </c>
      <c r="M6" s="21">
        <v>2.185301362524851E-3</v>
      </c>
      <c r="N6" s="6">
        <v>4.1545992247477672</v>
      </c>
      <c r="O6" s="20">
        <v>0.49864368018668909</v>
      </c>
      <c r="P6" s="44">
        <v>3913163</v>
      </c>
      <c r="Q6" s="40">
        <f t="shared" si="2"/>
        <v>-0.68964715279896793</v>
      </c>
      <c r="R6" s="7">
        <f t="shared" si="3"/>
        <v>0.3476245927841255</v>
      </c>
      <c r="S6" s="7">
        <f t="shared" si="4"/>
        <v>0.45649036098753393</v>
      </c>
      <c r="T6" s="7">
        <v>1.0927835104236561E-2</v>
      </c>
      <c r="U6" s="7">
        <f t="shared" si="5"/>
        <v>-1.9540366345445537E-2</v>
      </c>
      <c r="V6" s="8">
        <f t="shared" si="6"/>
        <v>-0.73603455312237187</v>
      </c>
    </row>
    <row r="7" spans="1:22" ht="15.75" thickBot="1" x14ac:dyDescent="0.3">
      <c r="A7" s="25">
        <v>42764</v>
      </c>
      <c r="B7" s="1">
        <v>297783.28000000003</v>
      </c>
      <c r="C7" s="70">
        <f t="shared" si="0"/>
        <v>106338.409288</v>
      </c>
      <c r="D7" s="89">
        <v>252912.96875550362</v>
      </c>
      <c r="E7" s="94">
        <f t="shared" si="1"/>
        <v>359251.37804350362</v>
      </c>
      <c r="F7" s="2">
        <v>0.35709999999999997</v>
      </c>
      <c r="G7" s="3">
        <v>1.8518518518518517E-3</v>
      </c>
      <c r="H7" s="4">
        <v>3.16</v>
      </c>
      <c r="I7" s="2">
        <v>0.55230000000000001</v>
      </c>
      <c r="J7" s="5">
        <v>939690.86</v>
      </c>
      <c r="K7" s="73">
        <v>1032889</v>
      </c>
      <c r="L7" s="20">
        <v>0.32615314907991083</v>
      </c>
      <c r="M7" s="21">
        <v>2.2505637885760414E-3</v>
      </c>
      <c r="N7" s="6">
        <v>4.3101310983077559</v>
      </c>
      <c r="O7" s="20">
        <v>0.49454103974386404</v>
      </c>
      <c r="P7" s="44">
        <v>4451887</v>
      </c>
      <c r="Q7" s="40">
        <f t="shared" si="2"/>
        <v>-0.65218781684817673</v>
      </c>
      <c r="R7" s="7">
        <f t="shared" si="3"/>
        <v>9.4884415518879051E-2</v>
      </c>
      <c r="S7" s="7">
        <f t="shared" si="4"/>
        <v>-0.17716091352223329</v>
      </c>
      <c r="T7" s="7">
        <v>-0.26684364630099544</v>
      </c>
      <c r="U7" s="7">
        <f t="shared" si="5"/>
        <v>0.11679305783408966</v>
      </c>
      <c r="V7" s="8">
        <f t="shared" si="6"/>
        <v>-0.78892302073255682</v>
      </c>
    </row>
    <row r="8" spans="1:22" ht="15.75" thickBot="1" x14ac:dyDescent="0.3">
      <c r="A8" s="25">
        <v>42771</v>
      </c>
      <c r="B8" s="1">
        <v>253646.25</v>
      </c>
      <c r="C8" s="70">
        <f t="shared" si="0"/>
        <v>119391.289875</v>
      </c>
      <c r="D8" s="89">
        <v>178607.9506275219</v>
      </c>
      <c r="E8" s="94">
        <f t="shared" si="1"/>
        <v>297999.24050252192</v>
      </c>
      <c r="F8" s="2">
        <v>0.47070000000000001</v>
      </c>
      <c r="G8" s="3">
        <v>2.5810185185185185E-3</v>
      </c>
      <c r="H8" s="4">
        <v>4.1100000000000003</v>
      </c>
      <c r="I8" s="2">
        <v>0.5</v>
      </c>
      <c r="J8" s="5">
        <v>1042639.71</v>
      </c>
      <c r="K8" s="73">
        <v>988743</v>
      </c>
      <c r="L8" s="20">
        <v>0.35582856212382791</v>
      </c>
      <c r="M8" s="21">
        <v>2.2261579737362751E-3</v>
      </c>
      <c r="N8" s="6">
        <v>4.2731195062822191</v>
      </c>
      <c r="O8" s="20">
        <v>0.48646817221461996</v>
      </c>
      <c r="P8" s="44">
        <v>4225017</v>
      </c>
      <c r="Q8" s="40">
        <f t="shared" si="2"/>
        <v>-0.6986079896368198</v>
      </c>
      <c r="R8" s="7">
        <f t="shared" si="3"/>
        <v>0.32282804165731083</v>
      </c>
      <c r="S8" s="7">
        <f t="shared" si="4"/>
        <v>0.15940492497334446</v>
      </c>
      <c r="T8" s="7">
        <v>-3.8173401432467613E-2</v>
      </c>
      <c r="U8" s="7">
        <f t="shared" si="5"/>
        <v>2.7816470960015938E-2</v>
      </c>
      <c r="V8" s="8">
        <f t="shared" si="6"/>
        <v>-0.75322236336563853</v>
      </c>
    </row>
    <row r="9" spans="1:22" ht="15.75" thickBot="1" x14ac:dyDescent="0.3">
      <c r="A9" s="25">
        <v>42778</v>
      </c>
      <c r="B9" s="1">
        <v>328896.81</v>
      </c>
      <c r="C9" s="70">
        <f t="shared" si="0"/>
        <v>127842.190047</v>
      </c>
      <c r="D9" s="89">
        <v>266617.10411160003</v>
      </c>
      <c r="E9" s="94">
        <f t="shared" si="1"/>
        <v>394459.29415860004</v>
      </c>
      <c r="F9" s="2">
        <v>0.38869999999999999</v>
      </c>
      <c r="G9" s="3">
        <v>3.7962962962962963E-3</v>
      </c>
      <c r="H9" s="4">
        <v>5.44</v>
      </c>
      <c r="I9" s="2">
        <v>0.49919999999999998</v>
      </c>
      <c r="J9" s="5">
        <v>1787708.33</v>
      </c>
      <c r="K9" s="73">
        <v>1013593</v>
      </c>
      <c r="L9" s="20">
        <v>0.34628297551384035</v>
      </c>
      <c r="M9" s="21">
        <v>2.2262414088626632E-3</v>
      </c>
      <c r="N9" s="6">
        <v>4.247606287730874</v>
      </c>
      <c r="O9" s="20">
        <v>0.49534280524826041</v>
      </c>
      <c r="P9" s="44">
        <v>4305344</v>
      </c>
      <c r="Q9" s="40">
        <f t="shared" si="2"/>
        <v>-0.61083068434904342</v>
      </c>
      <c r="R9" s="7">
        <f t="shared" si="3"/>
        <v>0.12249237613607233</v>
      </c>
      <c r="S9" s="7">
        <f t="shared" si="4"/>
        <v>0.70524916174106145</v>
      </c>
      <c r="T9" s="7">
        <v>0.28072133608835914</v>
      </c>
      <c r="U9" s="7">
        <f t="shared" si="5"/>
        <v>7.7869199085396357E-3</v>
      </c>
      <c r="V9" s="8">
        <f t="shared" si="6"/>
        <v>-0.5847699208239806</v>
      </c>
    </row>
    <row r="10" spans="1:22" ht="15.75" thickBot="1" x14ac:dyDescent="0.3">
      <c r="A10" s="25">
        <v>42785</v>
      </c>
      <c r="B10" s="1">
        <v>231334.94</v>
      </c>
      <c r="C10" s="70">
        <f t="shared" si="0"/>
        <v>106737.941316</v>
      </c>
      <c r="D10" s="89">
        <v>164208.12141974643</v>
      </c>
      <c r="E10" s="94">
        <f t="shared" si="1"/>
        <v>270946.06273574644</v>
      </c>
      <c r="F10" s="2">
        <v>0.46139999999999998</v>
      </c>
      <c r="G10" s="3">
        <v>3.5763888888888894E-3</v>
      </c>
      <c r="H10" s="4">
        <v>5.08</v>
      </c>
      <c r="I10" s="2">
        <v>0.48899999999999999</v>
      </c>
      <c r="J10" s="5">
        <v>1175585.68</v>
      </c>
      <c r="K10" s="73">
        <v>1020944</v>
      </c>
      <c r="L10" s="20">
        <v>0.33572654327759405</v>
      </c>
      <c r="M10" s="21">
        <v>2.1624603108785882E-3</v>
      </c>
      <c r="N10" s="6">
        <v>4.188903602940024</v>
      </c>
      <c r="O10" s="20">
        <v>0.5039590810073814</v>
      </c>
      <c r="P10" s="44">
        <v>4276636</v>
      </c>
      <c r="Q10" s="40">
        <f t="shared" si="2"/>
        <v>-0.73461221895055318</v>
      </c>
      <c r="R10" s="7">
        <f t="shared" si="3"/>
        <v>0.3743327992344454</v>
      </c>
      <c r="S10" s="7">
        <f t="shared" si="4"/>
        <v>0.65385180523190023</v>
      </c>
      <c r="T10" s="7">
        <v>0.21272783561659225</v>
      </c>
      <c r="U10" s="7">
        <f t="shared" si="5"/>
        <v>-2.9683126212309063E-2</v>
      </c>
      <c r="V10" s="8">
        <f t="shared" si="6"/>
        <v>-0.72511439364958807</v>
      </c>
    </row>
    <row r="11" spans="1:22" ht="15.75" thickBot="1" x14ac:dyDescent="0.3">
      <c r="A11" s="25">
        <v>42792</v>
      </c>
      <c r="B11" s="1">
        <v>306350.61</v>
      </c>
      <c r="C11" s="70">
        <f t="shared" si="0"/>
        <v>111726.067467</v>
      </c>
      <c r="D11" s="89">
        <v>256936.60512698122</v>
      </c>
      <c r="E11" s="94">
        <f t="shared" si="1"/>
        <v>368662.6725939812</v>
      </c>
      <c r="F11" s="2">
        <v>0.36470000000000002</v>
      </c>
      <c r="G11" s="3">
        <v>2.7777777777777779E-3</v>
      </c>
      <c r="H11" s="4">
        <v>4.32</v>
      </c>
      <c r="I11" s="2">
        <v>0.43619999999999998</v>
      </c>
      <c r="J11" s="5">
        <v>1324872.49</v>
      </c>
      <c r="K11" s="73">
        <v>975890</v>
      </c>
      <c r="L11" s="20">
        <v>0.34039389685312893</v>
      </c>
      <c r="M11" s="21">
        <v>2.4125322284159986E-3</v>
      </c>
      <c r="N11" s="6">
        <v>4.6007244668968843</v>
      </c>
      <c r="O11" s="20">
        <v>0.47346012357950179</v>
      </c>
      <c r="P11" s="44">
        <v>4489801</v>
      </c>
      <c r="Q11" s="40">
        <f t="shared" si="2"/>
        <v>-0.62222927523185889</v>
      </c>
      <c r="R11" s="7">
        <f t="shared" si="3"/>
        <v>7.1405813592946288E-2</v>
      </c>
      <c r="S11" s="7">
        <f t="shared" si="4"/>
        <v>0.15139509643010629</v>
      </c>
      <c r="T11" s="7">
        <v>-6.1017448212070002E-2</v>
      </c>
      <c r="U11" s="7">
        <f t="shared" si="5"/>
        <v>-7.8697490504171741E-2</v>
      </c>
      <c r="V11" s="8">
        <f t="shared" si="6"/>
        <v>-0.7049150975733669</v>
      </c>
    </row>
    <row r="12" spans="1:22" ht="15.75" thickBot="1" x14ac:dyDescent="0.3">
      <c r="A12" s="25">
        <v>42799</v>
      </c>
      <c r="B12" s="1">
        <v>243607.62</v>
      </c>
      <c r="C12" s="70">
        <f t="shared" si="0"/>
        <v>100804.83315599999</v>
      </c>
      <c r="D12" s="89">
        <v>202633.5628561363</v>
      </c>
      <c r="E12" s="94">
        <f t="shared" si="1"/>
        <v>303438.39601213631</v>
      </c>
      <c r="F12" s="2">
        <v>0.4138</v>
      </c>
      <c r="G12" s="3">
        <v>2.6388888888888885E-3</v>
      </c>
      <c r="H12" s="4">
        <v>4.25</v>
      </c>
      <c r="I12" s="2">
        <v>0.5282</v>
      </c>
      <c r="J12" s="5">
        <v>1035344.37</v>
      </c>
      <c r="K12" s="73">
        <v>921256</v>
      </c>
      <c r="L12" s="20">
        <v>0.34401078527575396</v>
      </c>
      <c r="M12" s="21">
        <v>2.3298893309383743E-3</v>
      </c>
      <c r="N12" s="6">
        <v>4.4573071979992536</v>
      </c>
      <c r="O12" s="20">
        <v>0.47065310836510155</v>
      </c>
      <c r="P12" s="44">
        <v>4106321</v>
      </c>
      <c r="Q12" s="40">
        <f t="shared" si="2"/>
        <v>-0.67062532454373569</v>
      </c>
      <c r="R12" s="7">
        <f t="shared" si="3"/>
        <v>0.20286926373050784</v>
      </c>
      <c r="S12" s="7">
        <f t="shared" si="4"/>
        <v>0.13262413533867856</v>
      </c>
      <c r="T12" s="7">
        <v>-4.6509515451909511E-2</v>
      </c>
      <c r="U12" s="7">
        <f t="shared" si="5"/>
        <v>0.12227028911972559</v>
      </c>
      <c r="V12" s="8">
        <f t="shared" si="6"/>
        <v>-0.74786570022168264</v>
      </c>
    </row>
    <row r="13" spans="1:22" ht="15.75" thickBot="1" x14ac:dyDescent="0.3">
      <c r="A13" s="25">
        <v>42806</v>
      </c>
      <c r="B13" s="1">
        <v>243867.81</v>
      </c>
      <c r="C13" s="70">
        <f t="shared" si="0"/>
        <v>99668.773946999994</v>
      </c>
      <c r="D13" s="89">
        <v>188240.86160273131</v>
      </c>
      <c r="E13" s="94">
        <f t="shared" si="1"/>
        <v>287909.63554973132</v>
      </c>
      <c r="F13" s="2">
        <v>0.40870000000000001</v>
      </c>
      <c r="G13" s="3">
        <v>5.3587962962962964E-3</v>
      </c>
      <c r="H13" s="4">
        <v>6.54</v>
      </c>
      <c r="I13" s="2">
        <v>0.49840000000000001</v>
      </c>
      <c r="J13" s="5">
        <v>1596105.21</v>
      </c>
      <c r="K13" s="73">
        <v>911216</v>
      </c>
      <c r="L13" s="20">
        <v>0.33658320310442308</v>
      </c>
      <c r="M13" s="21">
        <v>2.2454887891564679E-3</v>
      </c>
      <c r="N13" s="6">
        <v>4.3591804797106288</v>
      </c>
      <c r="O13" s="20">
        <v>0.4668432073185721</v>
      </c>
      <c r="P13" s="44">
        <v>3972155</v>
      </c>
      <c r="Q13" s="40">
        <f t="shared" si="2"/>
        <v>-0.68403799368126617</v>
      </c>
      <c r="R13" s="7">
        <f t="shared" si="3"/>
        <v>0.2142614254972286</v>
      </c>
      <c r="S13" s="7">
        <f t="shared" si="4"/>
        <v>1.3864720777828343</v>
      </c>
      <c r="T13" s="7">
        <v>0.5002819980589881</v>
      </c>
      <c r="U13" s="7">
        <f t="shared" si="5"/>
        <v>6.7596126893828101E-2</v>
      </c>
      <c r="V13" s="8">
        <f t="shared" si="6"/>
        <v>-0.59817650368628617</v>
      </c>
    </row>
    <row r="14" spans="1:22" ht="15.75" thickBot="1" x14ac:dyDescent="0.3">
      <c r="A14" s="25">
        <v>42813</v>
      </c>
      <c r="B14" s="1">
        <v>240291.64</v>
      </c>
      <c r="C14" s="70">
        <f t="shared" si="0"/>
        <v>122981.26135200002</v>
      </c>
      <c r="D14" s="89">
        <v>223230.4231731701</v>
      </c>
      <c r="E14" s="94">
        <f t="shared" si="1"/>
        <v>346211.68452517013</v>
      </c>
      <c r="F14" s="2">
        <v>0.51180000000000003</v>
      </c>
      <c r="G14" s="3">
        <v>4.9884259259259265E-3</v>
      </c>
      <c r="H14" s="4">
        <v>5.99</v>
      </c>
      <c r="I14" s="2">
        <v>0.45400000000000001</v>
      </c>
      <c r="J14" s="5">
        <v>1439091</v>
      </c>
      <c r="K14" s="73">
        <v>892981</v>
      </c>
      <c r="L14" s="20">
        <v>0.34587745987876561</v>
      </c>
      <c r="M14" s="21">
        <v>2.2663337456642826E-3</v>
      </c>
      <c r="N14" s="6">
        <v>4.3648778641426862</v>
      </c>
      <c r="O14" s="20">
        <v>0.4627870021870566</v>
      </c>
      <c r="P14" s="44">
        <v>3897753</v>
      </c>
      <c r="Q14" s="40">
        <f t="shared" si="2"/>
        <v>-0.61229669553420496</v>
      </c>
      <c r="R14" s="7">
        <f t="shared" si="3"/>
        <v>0.47971481049789233</v>
      </c>
      <c r="S14" s="7">
        <f t="shared" si="4"/>
        <v>1.2010994344805885</v>
      </c>
      <c r="T14" s="7">
        <v>0.37231789443815444</v>
      </c>
      <c r="U14" s="7">
        <f t="shared" si="5"/>
        <v>-1.8987141266998964E-2</v>
      </c>
      <c r="V14" s="8">
        <f t="shared" si="6"/>
        <v>-0.63078958569206411</v>
      </c>
    </row>
    <row r="15" spans="1:22" ht="15.75" thickBot="1" x14ac:dyDescent="0.3">
      <c r="A15" s="25">
        <v>42820</v>
      </c>
      <c r="B15" s="1">
        <v>265071.81</v>
      </c>
      <c r="C15" s="70">
        <f t="shared" si="0"/>
        <v>140196.48030900001</v>
      </c>
      <c r="D15" s="89">
        <v>177087.06193727886</v>
      </c>
      <c r="E15" s="94">
        <f t="shared" si="1"/>
        <v>317283.54224627884</v>
      </c>
      <c r="F15" s="2">
        <v>0.52890000000000004</v>
      </c>
      <c r="G15" s="3">
        <v>5.3935185185185188E-3</v>
      </c>
      <c r="H15" s="4">
        <v>6.84</v>
      </c>
      <c r="I15" s="2">
        <v>0.4214</v>
      </c>
      <c r="J15" s="5">
        <v>1812587.42</v>
      </c>
      <c r="K15" s="73">
        <v>904058</v>
      </c>
      <c r="L15" s="20">
        <v>0.34199354466195753</v>
      </c>
      <c r="M15" s="21">
        <v>2.3013717117092536E-3</v>
      </c>
      <c r="N15" s="6">
        <v>4.4698304754783429</v>
      </c>
      <c r="O15" s="20">
        <v>0.46295259817401097</v>
      </c>
      <c r="P15" s="44">
        <v>4040986</v>
      </c>
      <c r="Q15" s="40">
        <f t="shared" si="2"/>
        <v>-0.64904514727342844</v>
      </c>
      <c r="R15" s="7">
        <f t="shared" si="3"/>
        <v>0.54652041904121207</v>
      </c>
      <c r="S15" s="7">
        <f t="shared" si="4"/>
        <v>1.3436103307764631</v>
      </c>
      <c r="T15" s="7">
        <v>0.53025937729059192</v>
      </c>
      <c r="U15" s="7">
        <f t="shared" si="5"/>
        <v>-8.975562149970373E-2</v>
      </c>
      <c r="V15" s="8">
        <f t="shared" si="6"/>
        <v>-0.55144922056151646</v>
      </c>
    </row>
    <row r="16" spans="1:22" ht="15.75" thickBot="1" x14ac:dyDescent="0.3">
      <c r="A16" s="25">
        <v>42827</v>
      </c>
      <c r="B16" s="1">
        <v>261396.66</v>
      </c>
      <c r="C16" s="70">
        <f t="shared" si="0"/>
        <v>129992.559018</v>
      </c>
      <c r="D16" s="89">
        <v>182667.55567840082</v>
      </c>
      <c r="E16" s="94">
        <f t="shared" si="1"/>
        <v>312660.11469640082</v>
      </c>
      <c r="F16" s="2">
        <v>0.49730000000000002</v>
      </c>
      <c r="G16" s="3">
        <v>5.138888888888889E-3</v>
      </c>
      <c r="H16" s="4">
        <v>7.14</v>
      </c>
      <c r="I16" s="2">
        <v>0.43840000000000001</v>
      </c>
      <c r="J16" s="5">
        <v>1866659.17</v>
      </c>
      <c r="K16" s="73">
        <v>859896</v>
      </c>
      <c r="L16" s="20">
        <v>0.33469628885353575</v>
      </c>
      <c r="M16" s="21">
        <v>2.3260511946276707E-3</v>
      </c>
      <c r="N16" s="6">
        <v>4.5066031240987279</v>
      </c>
      <c r="O16" s="20">
        <v>0.45331877343306631</v>
      </c>
      <c r="P16" s="44">
        <v>3875210</v>
      </c>
      <c r="Q16" s="40">
        <f t="shared" si="2"/>
        <v>-0.63639775659335451</v>
      </c>
      <c r="R16" s="7">
        <f t="shared" si="3"/>
        <v>0.48582466122778012</v>
      </c>
      <c r="S16" s="7">
        <f t="shared" si="4"/>
        <v>1.2092759182419743</v>
      </c>
      <c r="T16" s="7">
        <v>0.58434186534407173</v>
      </c>
      <c r="U16" s="7">
        <f t="shared" si="5"/>
        <v>-3.2910116031779735E-2</v>
      </c>
      <c r="V16" s="8">
        <f t="shared" si="6"/>
        <v>-0.51830760913602103</v>
      </c>
    </row>
    <row r="17" spans="1:22" ht="15.75" thickBot="1" x14ac:dyDescent="0.3">
      <c r="A17" s="25">
        <v>42834</v>
      </c>
      <c r="B17" s="1">
        <v>278189.40999999997</v>
      </c>
      <c r="C17" s="70">
        <f t="shared" si="0"/>
        <v>143768.28708799998</v>
      </c>
      <c r="D17" s="89">
        <v>176381.82637929596</v>
      </c>
      <c r="E17" s="94">
        <f t="shared" si="1"/>
        <v>320150.11346729595</v>
      </c>
      <c r="F17" s="2">
        <v>0.51680000000000004</v>
      </c>
      <c r="G17" s="3">
        <v>4.8726851851851856E-3</v>
      </c>
      <c r="H17" s="4">
        <v>6.87</v>
      </c>
      <c r="I17" s="2">
        <v>0.35880000000000001</v>
      </c>
      <c r="J17" s="5">
        <v>1909805.79</v>
      </c>
      <c r="K17" s="73">
        <v>841393</v>
      </c>
      <c r="L17" s="20">
        <v>0.33807269611228047</v>
      </c>
      <c r="M17" s="21">
        <v>2.5665255910931831E-3</v>
      </c>
      <c r="N17" s="6">
        <v>4.7231127427967667</v>
      </c>
      <c r="O17" s="20">
        <v>0.4346351823701885</v>
      </c>
      <c r="P17" s="44">
        <v>3973994</v>
      </c>
      <c r="Q17" s="40">
        <f t="shared" si="2"/>
        <v>-0.61949990852396453</v>
      </c>
      <c r="R17" s="7">
        <f t="shared" si="3"/>
        <v>0.5286653017029237</v>
      </c>
      <c r="S17" s="7">
        <f t="shared" si="4"/>
        <v>0.89855312648946528</v>
      </c>
      <c r="T17" s="7">
        <v>0.45454922931438757</v>
      </c>
      <c r="U17" s="7">
        <f t="shared" si="5"/>
        <v>-0.17448008225343792</v>
      </c>
      <c r="V17" s="8">
        <f t="shared" si="6"/>
        <v>-0.51942408820949404</v>
      </c>
    </row>
    <row r="18" spans="1:22" ht="15.75" thickBot="1" x14ac:dyDescent="0.3">
      <c r="A18" s="25">
        <v>42841</v>
      </c>
      <c r="B18" s="1">
        <v>312258.13</v>
      </c>
      <c r="C18" s="70">
        <f t="shared" si="0"/>
        <v>156285.19406499999</v>
      </c>
      <c r="D18" s="89">
        <v>194479.33355477109</v>
      </c>
      <c r="E18" s="94">
        <f t="shared" si="1"/>
        <v>350764.52761977108</v>
      </c>
      <c r="F18" s="2">
        <v>0.50049999999999994</v>
      </c>
      <c r="G18" s="3">
        <v>2.3495370370370371E-3</v>
      </c>
      <c r="H18" s="4">
        <v>6.23</v>
      </c>
      <c r="I18" s="2">
        <v>0.38390000000000002</v>
      </c>
      <c r="J18" s="5">
        <v>1946521.97</v>
      </c>
      <c r="K18" s="73">
        <v>874756</v>
      </c>
      <c r="L18" s="20">
        <v>0.33619889432024475</v>
      </c>
      <c r="M18" s="21">
        <v>2.3970160573242604E-3</v>
      </c>
      <c r="N18" s="6">
        <v>4.563744632789029</v>
      </c>
      <c r="O18" s="20">
        <v>0.44599979880103707</v>
      </c>
      <c r="P18" s="44">
        <v>3992163</v>
      </c>
      <c r="Q18" s="40">
        <f t="shared" si="2"/>
        <v>-0.59901443646025743</v>
      </c>
      <c r="R18" s="7">
        <f t="shared" si="3"/>
        <v>0.48870210002312175</v>
      </c>
      <c r="S18" s="7">
        <f t="shared" si="4"/>
        <v>-1.9807552036269271E-2</v>
      </c>
      <c r="T18" s="7">
        <v>0.36510705599946713</v>
      </c>
      <c r="U18" s="7">
        <f t="shared" si="5"/>
        <v>-0.13923727985523171</v>
      </c>
      <c r="V18" s="8">
        <f t="shared" si="6"/>
        <v>-0.51241420503120738</v>
      </c>
    </row>
    <row r="19" spans="1:22" ht="15.75" thickBot="1" x14ac:dyDescent="0.3">
      <c r="A19" s="25">
        <v>42848</v>
      </c>
      <c r="B19" s="1">
        <v>257280.77</v>
      </c>
      <c r="C19" s="70">
        <f t="shared" si="0"/>
        <v>135381.14117399999</v>
      </c>
      <c r="D19" s="89">
        <v>142396.8988935645</v>
      </c>
      <c r="E19" s="94">
        <f t="shared" si="1"/>
        <v>277778.04006756446</v>
      </c>
      <c r="F19" s="2">
        <v>0.5262</v>
      </c>
      <c r="G19" s="3">
        <v>1.8634259259259261E-3</v>
      </c>
      <c r="H19" s="4">
        <v>5.19</v>
      </c>
      <c r="I19" s="2">
        <v>0.61309999999999998</v>
      </c>
      <c r="J19" s="5">
        <v>1335910.56</v>
      </c>
      <c r="K19" s="73">
        <v>858849</v>
      </c>
      <c r="L19" s="20">
        <v>0.34219635814910421</v>
      </c>
      <c r="M19" s="21">
        <v>2.3337680991049044E-3</v>
      </c>
      <c r="N19" s="6">
        <v>4.4987069904022707</v>
      </c>
      <c r="O19" s="20">
        <v>0.45092094186521731</v>
      </c>
      <c r="P19" s="44">
        <v>3863710</v>
      </c>
      <c r="Q19" s="40">
        <f t="shared" si="2"/>
        <v>-0.67656940851352854</v>
      </c>
      <c r="R19" s="7">
        <f t="shared" si="3"/>
        <v>0.53771361812892371</v>
      </c>
      <c r="S19" s="7">
        <f t="shared" si="4"/>
        <v>-0.20153766492882208</v>
      </c>
      <c r="T19" s="7">
        <v>0.15366482215280142</v>
      </c>
      <c r="U19" s="7">
        <f t="shared" si="5"/>
        <v>0.35966184551982705</v>
      </c>
      <c r="V19" s="8">
        <f t="shared" si="6"/>
        <v>-0.65424150363251898</v>
      </c>
    </row>
    <row r="20" spans="1:22" ht="15.75" thickBot="1" x14ac:dyDescent="0.3">
      <c r="A20" s="25">
        <v>42855</v>
      </c>
      <c r="B20" s="1">
        <v>283096.05</v>
      </c>
      <c r="C20" s="70">
        <f t="shared" si="0"/>
        <v>147861.066915</v>
      </c>
      <c r="D20" s="89">
        <v>185883.07011241518</v>
      </c>
      <c r="E20" s="94">
        <f t="shared" si="1"/>
        <v>333744.13702741521</v>
      </c>
      <c r="F20" s="2">
        <v>0.52229999999999999</v>
      </c>
      <c r="G20" s="3">
        <v>3.3912037037037036E-3</v>
      </c>
      <c r="H20" s="4">
        <v>5.12</v>
      </c>
      <c r="I20" s="2">
        <v>0.31269999999999998</v>
      </c>
      <c r="J20" s="5">
        <v>1449964.98</v>
      </c>
      <c r="K20" s="73">
        <v>856905</v>
      </c>
      <c r="L20" s="20">
        <v>0.33343952946942779</v>
      </c>
      <c r="M20" s="21">
        <v>2.2936782260317978E-3</v>
      </c>
      <c r="N20" s="6">
        <v>4.4557693093166684</v>
      </c>
      <c r="O20" s="20">
        <v>0.44023199771269861</v>
      </c>
      <c r="P20" s="44">
        <v>3818171</v>
      </c>
      <c r="Q20" s="40">
        <f t="shared" si="2"/>
        <v>-0.61052376047821499</v>
      </c>
      <c r="R20" s="7">
        <f t="shared" si="3"/>
        <v>0.56640096281052466</v>
      </c>
      <c r="S20" s="7">
        <f t="shared" si="4"/>
        <v>0.47850019467233262</v>
      </c>
      <c r="T20" s="7">
        <v>0.14907205570415805</v>
      </c>
      <c r="U20" s="7">
        <f t="shared" si="5"/>
        <v>-0.28969270379098555</v>
      </c>
      <c r="V20" s="8">
        <f t="shared" si="6"/>
        <v>-0.62024619117373214</v>
      </c>
    </row>
    <row r="21" spans="1:22" ht="15.75" thickBot="1" x14ac:dyDescent="0.3">
      <c r="A21" s="25">
        <v>42862</v>
      </c>
      <c r="B21" s="1">
        <v>288488.14</v>
      </c>
      <c r="C21" s="70">
        <f t="shared" si="0"/>
        <v>130887.069118</v>
      </c>
      <c r="D21" s="89">
        <v>202812.51568163876</v>
      </c>
      <c r="E21" s="94">
        <f t="shared" si="1"/>
        <v>333699.58479963877</v>
      </c>
      <c r="F21" s="2">
        <v>0.45369999999999999</v>
      </c>
      <c r="G21" s="3">
        <v>3.6342592592592594E-3</v>
      </c>
      <c r="H21" s="4">
        <v>5.97</v>
      </c>
      <c r="I21" s="2">
        <v>0.35749999999999998</v>
      </c>
      <c r="J21" s="5">
        <v>1722557.46</v>
      </c>
      <c r="K21" s="73">
        <v>807450</v>
      </c>
      <c r="L21" s="20">
        <v>0.34475447396123599</v>
      </c>
      <c r="M21" s="21">
        <v>2.2762649418723324E-3</v>
      </c>
      <c r="N21" s="6">
        <v>4.4730571552418104</v>
      </c>
      <c r="O21" s="20">
        <v>0.43079447643816954</v>
      </c>
      <c r="P21" s="44">
        <v>3611770</v>
      </c>
      <c r="Q21" s="40">
        <f t="shared" si="2"/>
        <v>-0.58672415035031422</v>
      </c>
      <c r="R21" s="7">
        <f t="shared" si="3"/>
        <v>0.31600902748839688</v>
      </c>
      <c r="S21" s="7">
        <f t="shared" si="4"/>
        <v>0.59658886468194439</v>
      </c>
      <c r="T21" s="7">
        <v>0.33465766092525273</v>
      </c>
      <c r="U21" s="7">
        <f t="shared" si="5"/>
        <v>-0.17013792062556599</v>
      </c>
      <c r="V21" s="8">
        <f t="shared" si="6"/>
        <v>-0.523071109179156</v>
      </c>
    </row>
    <row r="22" spans="1:22" ht="15.75" thickBot="1" x14ac:dyDescent="0.3">
      <c r="A22" s="25">
        <v>42869</v>
      </c>
      <c r="B22" s="1">
        <v>240665.31</v>
      </c>
      <c r="C22" s="70">
        <f t="shared" si="0"/>
        <v>117131.806377</v>
      </c>
      <c r="D22" s="89">
        <v>142695.38702039749</v>
      </c>
      <c r="E22" s="94">
        <f t="shared" si="1"/>
        <v>259827.1933973975</v>
      </c>
      <c r="F22" s="2">
        <v>0.48670000000000002</v>
      </c>
      <c r="G22" s="3">
        <v>2.8009259259259259E-3</v>
      </c>
      <c r="H22" s="4">
        <v>4.87</v>
      </c>
      <c r="I22" s="2">
        <v>0.45850000000000002</v>
      </c>
      <c r="J22" s="5">
        <v>1172763.18</v>
      </c>
      <c r="K22" s="73">
        <v>777999</v>
      </c>
      <c r="L22" s="20">
        <v>0.33007240369203561</v>
      </c>
      <c r="M22" s="21">
        <v>2.0893864479641102E-3</v>
      </c>
      <c r="N22" s="6">
        <v>4.1569564999440871</v>
      </c>
      <c r="O22" s="20">
        <v>0.44863039669716798</v>
      </c>
      <c r="P22" s="44">
        <v>3234108</v>
      </c>
      <c r="Q22" s="40">
        <f t="shared" si="2"/>
        <v>-0.6660314558278384</v>
      </c>
      <c r="R22" s="7">
        <f t="shared" si="3"/>
        <v>0.47452496651038167</v>
      </c>
      <c r="S22" s="7">
        <f t="shared" si="4"/>
        <v>0.34054948458918988</v>
      </c>
      <c r="T22" s="7">
        <v>0.17153018081028848</v>
      </c>
      <c r="U22" s="7">
        <f t="shared" si="5"/>
        <v>2.1999408367093354E-2</v>
      </c>
      <c r="V22" s="8">
        <f t="shared" si="6"/>
        <v>-0.63737661822054181</v>
      </c>
    </row>
    <row r="23" spans="1:22" ht="15.75" thickBot="1" x14ac:dyDescent="0.3">
      <c r="A23" s="25">
        <v>42876</v>
      </c>
      <c r="B23" s="1">
        <v>254255.43</v>
      </c>
      <c r="C23" s="70">
        <f t="shared" si="0"/>
        <v>111923.24028599999</v>
      </c>
      <c r="D23" s="89">
        <v>200993.71014779271</v>
      </c>
      <c r="E23" s="94">
        <f t="shared" si="1"/>
        <v>312916.95043379266</v>
      </c>
      <c r="F23" s="2">
        <v>0.44019999999999998</v>
      </c>
      <c r="G23" s="3">
        <v>2.8124999999999995E-3</v>
      </c>
      <c r="H23" s="4">
        <v>4.42</v>
      </c>
      <c r="I23" s="2">
        <v>0.4874</v>
      </c>
      <c r="J23" s="5">
        <v>1123382.95</v>
      </c>
      <c r="K23" s="73">
        <v>741907</v>
      </c>
      <c r="L23" s="20">
        <v>0.34031893485302067</v>
      </c>
      <c r="M23" s="21">
        <v>2.3745114192459684E-3</v>
      </c>
      <c r="N23" s="6">
        <v>4.5584069162307408</v>
      </c>
      <c r="O23" s="20">
        <v>0.42893381515472961</v>
      </c>
      <c r="P23" s="44">
        <v>3381914</v>
      </c>
      <c r="Q23" s="40">
        <f t="shared" si="2"/>
        <v>-0.57822617870731419</v>
      </c>
      <c r="R23" s="7">
        <f t="shared" si="3"/>
        <v>0.29349252985325847</v>
      </c>
      <c r="S23" s="7">
        <f t="shared" si="4"/>
        <v>0.18445419011424047</v>
      </c>
      <c r="T23" s="7">
        <v>-3.0363001542913381E-2</v>
      </c>
      <c r="U23" s="7">
        <f t="shared" si="5"/>
        <v>0.1363058420194263</v>
      </c>
      <c r="V23" s="8">
        <f t="shared" si="6"/>
        <v>-0.66782628121235499</v>
      </c>
    </row>
    <row r="24" spans="1:22" ht="15.75" thickBot="1" x14ac:dyDescent="0.3">
      <c r="A24" s="26">
        <v>42883</v>
      </c>
      <c r="B24" s="9">
        <v>155892.97</v>
      </c>
      <c r="C24" s="70">
        <f t="shared" si="0"/>
        <v>74890.982787999994</v>
      </c>
      <c r="D24" s="89">
        <v>192235.5526750292</v>
      </c>
      <c r="E24" s="94">
        <f t="shared" si="1"/>
        <v>267126.53546302917</v>
      </c>
      <c r="F24" s="10">
        <v>0.48039999999999999</v>
      </c>
      <c r="G24" s="11">
        <v>3.472222222222222E-3</v>
      </c>
      <c r="H24" s="12">
        <v>6.54</v>
      </c>
      <c r="I24" s="10">
        <v>0.54059999999999997</v>
      </c>
      <c r="J24" s="13">
        <v>1019549.73</v>
      </c>
      <c r="K24" s="74">
        <v>811391</v>
      </c>
      <c r="L24" s="22">
        <v>0.31658472918728453</v>
      </c>
      <c r="M24" s="23">
        <v>2.3919292296032827E-3</v>
      </c>
      <c r="N24" s="14">
        <v>4.6308721689050039</v>
      </c>
      <c r="O24" s="22">
        <v>0.40754210978430866</v>
      </c>
      <c r="P24" s="45">
        <v>3757448</v>
      </c>
      <c r="Q24" s="40">
        <f t="shared" si="2"/>
        <v>-0.67077951879792952</v>
      </c>
      <c r="R24" s="15">
        <f t="shared" si="3"/>
        <v>0.51744527044387523</v>
      </c>
      <c r="S24" s="15">
        <f t="shared" si="4"/>
        <v>0.45164086765147027</v>
      </c>
      <c r="T24" s="15">
        <v>0.41226096542121149</v>
      </c>
      <c r="U24" s="15">
        <f t="shared" si="5"/>
        <v>0.32648869164983241</v>
      </c>
      <c r="V24" s="16">
        <f t="shared" si="6"/>
        <v>-0.72865899142183732</v>
      </c>
    </row>
    <row r="25" spans="1:22" ht="15.75" thickBot="1" x14ac:dyDescent="0.3">
      <c r="B25" s="18"/>
      <c r="C25" s="18"/>
      <c r="D25" s="89"/>
      <c r="E25" s="95"/>
      <c r="F25" s="18"/>
      <c r="G25" s="18"/>
      <c r="H25" s="18"/>
      <c r="I25" s="18"/>
      <c r="J25" s="18"/>
      <c r="K25" s="97"/>
      <c r="L25" s="19"/>
      <c r="M25" s="19"/>
      <c r="N25" s="18"/>
      <c r="O25" s="18"/>
      <c r="P25" s="18"/>
    </row>
    <row r="26" spans="1:22" ht="15.75" thickBot="1" x14ac:dyDescent="0.3">
      <c r="A26" s="57" t="s">
        <v>17</v>
      </c>
      <c r="B26" s="58">
        <f>SUM(B3:B24)</f>
        <v>5908499.8199999984</v>
      </c>
      <c r="C26" s="58"/>
      <c r="D26" s="89"/>
      <c r="E26" s="96">
        <f>SUM(E3:E25)</f>
        <v>7008298.2686720667</v>
      </c>
      <c r="F26" s="59">
        <f>AVERAGE(F3:F24)</f>
        <v>0.44984545454545449</v>
      </c>
      <c r="G26" s="60">
        <f>AVERAGE(G3:G24)</f>
        <v>3.3764730639730639E-3</v>
      </c>
      <c r="H26" s="61">
        <f>AVERAGE(H3:H24)</f>
        <v>5.2204545454545466</v>
      </c>
      <c r="I26" s="59">
        <f>AVERAGE(I3:I24)</f>
        <v>0.47224545454545447</v>
      </c>
      <c r="J26" s="58">
        <f>SUM(J3:J24)</f>
        <v>30556648.07</v>
      </c>
      <c r="K26" s="98">
        <f>SUM(K3:K24)</f>
        <v>19947574</v>
      </c>
      <c r="L26" s="59">
        <f>AVERAGE(L3:L24)</f>
        <v>0.33821832283180425</v>
      </c>
      <c r="M26" s="60">
        <f>AVERAGE(M3:M24)</f>
        <v>2.2826766226217671E-3</v>
      </c>
      <c r="N26" s="61">
        <f>AVERAGE(N3:N24)</f>
        <v>4.3830166034175368</v>
      </c>
      <c r="O26" s="59">
        <f>AVERAGE(O3:O24)</f>
        <v>0.46702319720826113</v>
      </c>
      <c r="P26" s="58">
        <f>SUM(P3:P24)</f>
        <v>87242949</v>
      </c>
      <c r="Q26" s="62">
        <f>SUM(E26/K26)-1</f>
        <v>-0.64866412984997246</v>
      </c>
      <c r="R26" s="62">
        <f t="shared" ref="R26:V26" si="7">SUM(F26/L26)-1</f>
        <v>0.33004460189805362</v>
      </c>
      <c r="S26" s="62">
        <f t="shared" si="7"/>
        <v>0.47917275294781669</v>
      </c>
      <c r="T26" s="62">
        <f t="shared" si="7"/>
        <v>0.19106428695342847</v>
      </c>
      <c r="U26" s="62">
        <f t="shared" si="7"/>
        <v>1.1182008449281744E-2</v>
      </c>
      <c r="V26" s="63">
        <f t="shared" si="7"/>
        <v>-0.64975223304292484</v>
      </c>
    </row>
    <row r="27" spans="1:22" ht="15" x14ac:dyDescent="0.25">
      <c r="D27" s="72"/>
    </row>
    <row r="28" spans="1:22" ht="15" x14ac:dyDescent="0.25">
      <c r="D28" s="72"/>
    </row>
  </sheetData>
  <mergeCells count="4">
    <mergeCell ref="B1:J1"/>
    <mergeCell ref="A1:A2"/>
    <mergeCell ref="K1:P1"/>
    <mergeCell ref="Q1:V1"/>
  </mergeCells>
  <conditionalFormatting sqref="Q3:U24">
    <cfRule type="cellIs" dxfId="8" priority="3" operator="lessThan">
      <formula>0</formula>
    </cfRule>
  </conditionalFormatting>
  <conditionalFormatting sqref="V3:V24">
    <cfRule type="cellIs" dxfId="7" priority="2" operator="lessThan">
      <formula>0</formula>
    </cfRule>
  </conditionalFormatting>
  <conditionalFormatting sqref="Q26:V2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Q26" sqref="Q26"/>
    </sheetView>
  </sheetViews>
  <sheetFormatPr defaultRowHeight="15" x14ac:dyDescent="0.25"/>
  <cols>
    <col min="1" max="1" width="8.28515625" bestFit="1" customWidth="1"/>
    <col min="2" max="2" width="7.140625" bestFit="1" customWidth="1"/>
    <col min="3" max="5" width="7.140625" customWidth="1"/>
    <col min="6" max="6" width="10.7109375" bestFit="1" customWidth="1"/>
    <col min="7" max="7" width="13.7109375" bestFit="1" customWidth="1"/>
    <col min="8" max="9" width="9.28515625" bestFit="1" customWidth="1"/>
    <col min="10" max="10" width="12.42578125" bestFit="1" customWidth="1"/>
    <col min="11" max="11" width="7.140625" bestFit="1" customWidth="1"/>
    <col min="12" max="12" width="10.7109375" bestFit="1" customWidth="1"/>
    <col min="13" max="13" width="13.7109375" bestFit="1" customWidth="1"/>
    <col min="14" max="14" width="11.28515625" bestFit="1" customWidth="1"/>
    <col min="15" max="15" width="9.28515625" bestFit="1" customWidth="1"/>
    <col min="16" max="16" width="12.42578125" bestFit="1" customWidth="1"/>
    <col min="17" max="17" width="6.7109375" bestFit="1" customWidth="1"/>
    <col min="18" max="18" width="10.7109375" bestFit="1" customWidth="1"/>
    <col min="19" max="19" width="13.7109375" bestFit="1" customWidth="1"/>
    <col min="20" max="20" width="11.28515625" bestFit="1" customWidth="1"/>
    <col min="21" max="21" width="9.28515625" bestFit="1" customWidth="1"/>
    <col min="22" max="22" width="12.42578125" bestFit="1" customWidth="1"/>
  </cols>
  <sheetData>
    <row r="1" spans="1:22" x14ac:dyDescent="0.25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1"/>
      <c r="J1" s="82"/>
      <c r="K1" s="86" t="s">
        <v>15</v>
      </c>
      <c r="L1" s="87"/>
      <c r="M1" s="87"/>
      <c r="N1" s="87"/>
      <c r="O1" s="87"/>
      <c r="P1" s="88"/>
      <c r="Q1" s="83" t="s">
        <v>11</v>
      </c>
      <c r="R1" s="84"/>
      <c r="S1" s="84"/>
      <c r="T1" s="84"/>
      <c r="U1" s="84"/>
      <c r="V1" s="84"/>
    </row>
    <row r="2" spans="1:22" ht="15.75" thickBot="1" x14ac:dyDescent="0.3">
      <c r="A2" s="78"/>
      <c r="B2" s="33" t="s">
        <v>1</v>
      </c>
      <c r="C2" s="33" t="s">
        <v>26</v>
      </c>
      <c r="D2" s="69" t="s">
        <v>27</v>
      </c>
      <c r="E2" s="69" t="s">
        <v>28</v>
      </c>
      <c r="F2" s="31" t="s">
        <v>2</v>
      </c>
      <c r="G2" s="31" t="s">
        <v>3</v>
      </c>
      <c r="H2" s="31" t="s">
        <v>4</v>
      </c>
      <c r="I2" s="31" t="s">
        <v>5</v>
      </c>
      <c r="J2" s="32" t="s">
        <v>6</v>
      </c>
      <c r="K2" s="33" t="s">
        <v>9</v>
      </c>
      <c r="L2" s="24" t="s">
        <v>2</v>
      </c>
      <c r="M2" s="24" t="s">
        <v>3</v>
      </c>
      <c r="N2" s="24" t="s">
        <v>10</v>
      </c>
      <c r="O2" s="34" t="s">
        <v>5</v>
      </c>
      <c r="P2" s="35" t="s">
        <v>6</v>
      </c>
      <c r="Q2" s="33" t="s">
        <v>9</v>
      </c>
      <c r="R2" s="24" t="s">
        <v>2</v>
      </c>
      <c r="S2" s="24" t="s">
        <v>3</v>
      </c>
      <c r="T2" s="24" t="s">
        <v>10</v>
      </c>
      <c r="U2" s="34" t="s">
        <v>5</v>
      </c>
      <c r="V2" s="35" t="s">
        <v>6</v>
      </c>
    </row>
    <row r="3" spans="1:22" ht="15.75" thickBot="1" x14ac:dyDescent="0.3">
      <c r="A3" s="25">
        <v>42736</v>
      </c>
      <c r="B3" s="1">
        <v>275842.86</v>
      </c>
      <c r="C3" s="70">
        <f>B3*F3</f>
        <v>171988.02321000001</v>
      </c>
      <c r="D3" s="89">
        <v>109570.48076743493</v>
      </c>
      <c r="E3" s="75">
        <f>SUM(C3:D3)</f>
        <v>281558.50397743494</v>
      </c>
      <c r="F3" s="27">
        <v>0.62350000000000005</v>
      </c>
      <c r="G3" s="28">
        <v>3.1018518518518522E-3</v>
      </c>
      <c r="H3" s="29">
        <v>6.57</v>
      </c>
      <c r="I3" s="27">
        <v>0.43759999999999999</v>
      </c>
      <c r="J3" s="30">
        <v>1811531.96</v>
      </c>
      <c r="K3" s="76">
        <v>461751</v>
      </c>
      <c r="L3" s="27">
        <v>0.33239999999999997</v>
      </c>
      <c r="M3" s="28">
        <v>1.6550925925925926E-3</v>
      </c>
      <c r="N3" s="29">
        <v>3.65</v>
      </c>
      <c r="O3" s="27">
        <v>0.4541</v>
      </c>
      <c r="P3" s="46">
        <v>1684266</v>
      </c>
      <c r="Q3" s="40">
        <f>SUM(E3/K3)-1</f>
        <v>-0.39023737040648543</v>
      </c>
      <c r="R3" s="41">
        <f t="shared" ref="R3:V3" si="0">SUM(F3/L3)-1</f>
        <v>0.87575210589651054</v>
      </c>
      <c r="S3" s="41">
        <f t="shared" si="0"/>
        <v>0.87412587412587439</v>
      </c>
      <c r="T3" s="41">
        <f t="shared" si="0"/>
        <v>0.8</v>
      </c>
      <c r="U3" s="41">
        <f t="shared" si="0"/>
        <v>-3.633560889671883E-2</v>
      </c>
      <c r="V3" s="42">
        <f t="shared" si="0"/>
        <v>7.5561674937331791E-2</v>
      </c>
    </row>
    <row r="4" spans="1:22" ht="15.75" thickBot="1" x14ac:dyDescent="0.3">
      <c r="A4" s="25">
        <v>42743</v>
      </c>
      <c r="B4" s="1">
        <v>223418.78</v>
      </c>
      <c r="C4" s="70">
        <f t="shared" ref="C4:C24" si="1">B4*F4</f>
        <v>129806.31117999999</v>
      </c>
      <c r="D4" s="89">
        <v>103478.01071809835</v>
      </c>
      <c r="E4" s="75">
        <f t="shared" ref="E4:E24" si="2">SUM(C4:D4)</f>
        <v>233284.32189809834</v>
      </c>
      <c r="F4" s="2">
        <v>0.58099999999999996</v>
      </c>
      <c r="G4" s="3">
        <v>2.0717592592592593E-3</v>
      </c>
      <c r="H4" s="4">
        <v>4.72</v>
      </c>
      <c r="I4" s="2">
        <v>0.36990000000000001</v>
      </c>
      <c r="J4" s="5">
        <v>1054968.03</v>
      </c>
      <c r="K4" s="73">
        <v>395344</v>
      </c>
      <c r="L4" s="2">
        <v>0.37390000000000001</v>
      </c>
      <c r="M4" s="3">
        <v>1.8055555555555557E-3</v>
      </c>
      <c r="N4" s="4">
        <v>3.91</v>
      </c>
      <c r="O4" s="2">
        <v>0.3775</v>
      </c>
      <c r="P4" s="47">
        <v>1544879</v>
      </c>
      <c r="Q4" s="40">
        <f t="shared" ref="Q4:Q24" si="3">SUM(E4/K4)-1</f>
        <v>-0.40992067187538361</v>
      </c>
      <c r="R4" s="7">
        <f t="shared" ref="R4:R24" si="4">SUM(F4/L4)-1</f>
        <v>0.55389141481679571</v>
      </c>
      <c r="S4" s="7">
        <f t="shared" ref="S4:S24" si="5">SUM(G4/M4)-1</f>
        <v>0.14743589743589736</v>
      </c>
      <c r="T4" s="7">
        <f t="shared" ref="T4:T24" si="6">SUM(H4/N4)-1</f>
        <v>0.207161125319693</v>
      </c>
      <c r="U4" s="7">
        <f t="shared" ref="U4:U24" si="7">SUM(I4/O4)-1</f>
        <v>-2.0132450331125762E-2</v>
      </c>
      <c r="V4" s="8">
        <f t="shared" ref="V4:V24" si="8">SUM(J4/P4)-1</f>
        <v>-0.31711931484601708</v>
      </c>
    </row>
    <row r="5" spans="1:22" ht="15.75" thickBot="1" x14ac:dyDescent="0.3">
      <c r="A5" s="25">
        <v>42750</v>
      </c>
      <c r="B5" s="1">
        <v>220766.95</v>
      </c>
      <c r="C5" s="70">
        <f t="shared" si="1"/>
        <v>134049.69203999999</v>
      </c>
      <c r="D5" s="89">
        <v>97096.013321772945</v>
      </c>
      <c r="E5" s="75">
        <f t="shared" si="2"/>
        <v>231145.70536177294</v>
      </c>
      <c r="F5" s="2">
        <v>0.60719999999999996</v>
      </c>
      <c r="G5" s="3">
        <v>2.1874999999999998E-3</v>
      </c>
      <c r="H5" s="4">
        <v>4.8600000000000003</v>
      </c>
      <c r="I5" s="2">
        <v>0.32640000000000002</v>
      </c>
      <c r="J5" s="5">
        <v>1073419.8899999999</v>
      </c>
      <c r="K5" s="73">
        <v>385598</v>
      </c>
      <c r="L5" s="2">
        <v>0.37140000000000001</v>
      </c>
      <c r="M5" s="3">
        <v>1.7476851851851852E-3</v>
      </c>
      <c r="N5" s="4">
        <v>3.82</v>
      </c>
      <c r="O5" s="2">
        <v>0.36630000000000001</v>
      </c>
      <c r="P5" s="47">
        <v>1474356</v>
      </c>
      <c r="Q5" s="40">
        <f t="shared" si="3"/>
        <v>-0.40055263418956288</v>
      </c>
      <c r="R5" s="7">
        <f t="shared" si="4"/>
        <v>0.63489499192245535</v>
      </c>
      <c r="S5" s="7">
        <f t="shared" si="5"/>
        <v>0.25165562913907258</v>
      </c>
      <c r="T5" s="7">
        <f t="shared" si="6"/>
        <v>0.27225130890052363</v>
      </c>
      <c r="U5" s="7">
        <f t="shared" si="7"/>
        <v>-0.10892710892710888</v>
      </c>
      <c r="V5" s="8">
        <f t="shared" si="8"/>
        <v>-0.27193982321773036</v>
      </c>
    </row>
    <row r="6" spans="1:22" ht="15.75" thickBot="1" x14ac:dyDescent="0.3">
      <c r="A6" s="25">
        <v>42757</v>
      </c>
      <c r="B6" s="1">
        <v>223206.03</v>
      </c>
      <c r="C6" s="70">
        <f t="shared" si="1"/>
        <v>136892.258199</v>
      </c>
      <c r="D6" s="89">
        <v>111801.81225594209</v>
      </c>
      <c r="E6" s="75">
        <f t="shared" si="2"/>
        <v>248694.07045494209</v>
      </c>
      <c r="F6" s="2">
        <v>0.61329999999999996</v>
      </c>
      <c r="G6" s="3">
        <v>3.0092592592592588E-3</v>
      </c>
      <c r="H6" s="4">
        <v>5.15</v>
      </c>
      <c r="I6" s="2">
        <v>0.38750000000000001</v>
      </c>
      <c r="J6" s="5">
        <v>1148529.29</v>
      </c>
      <c r="K6" s="73">
        <v>365412</v>
      </c>
      <c r="L6" s="2">
        <v>0.37980000000000003</v>
      </c>
      <c r="M6" s="3">
        <v>1.7476851851851852E-3</v>
      </c>
      <c r="N6" s="4">
        <v>3.88</v>
      </c>
      <c r="O6" s="2">
        <v>0.37009999999999998</v>
      </c>
      <c r="P6" s="47">
        <v>1416436</v>
      </c>
      <c r="Q6" s="40">
        <f t="shared" si="3"/>
        <v>-0.31941460473399319</v>
      </c>
      <c r="R6" s="7">
        <f t="shared" si="4"/>
        <v>0.6147972617166928</v>
      </c>
      <c r="S6" s="7">
        <f t="shared" si="5"/>
        <v>0.72185430463576128</v>
      </c>
      <c r="T6" s="7">
        <f t="shared" si="6"/>
        <v>0.32731958762886615</v>
      </c>
      <c r="U6" s="7">
        <f t="shared" si="7"/>
        <v>4.7014320453931502E-2</v>
      </c>
      <c r="V6" s="8">
        <f t="shared" si="8"/>
        <v>-0.18914141549635843</v>
      </c>
    </row>
    <row r="7" spans="1:22" ht="15.75" thickBot="1" x14ac:dyDescent="0.3">
      <c r="A7" s="25">
        <v>42764</v>
      </c>
      <c r="B7" s="1">
        <v>224429.41</v>
      </c>
      <c r="C7" s="70">
        <f t="shared" si="1"/>
        <v>126106.88547899999</v>
      </c>
      <c r="D7" s="89">
        <v>128983.51830160381</v>
      </c>
      <c r="E7" s="75">
        <f t="shared" si="2"/>
        <v>255090.40378060378</v>
      </c>
      <c r="F7" s="2">
        <v>0.56189999999999996</v>
      </c>
      <c r="G7" s="3">
        <v>2.8587962962962963E-3</v>
      </c>
      <c r="H7" s="4">
        <v>4.7300000000000004</v>
      </c>
      <c r="I7" s="2">
        <v>0.34039999999999998</v>
      </c>
      <c r="J7" s="5">
        <v>1062120.49</v>
      </c>
      <c r="K7" s="73">
        <v>345375</v>
      </c>
      <c r="L7" s="2">
        <v>0.3821</v>
      </c>
      <c r="M7" s="3">
        <v>1.8055555555555557E-3</v>
      </c>
      <c r="N7" s="4">
        <v>3.95</v>
      </c>
      <c r="O7" s="2">
        <v>0.35160000000000002</v>
      </c>
      <c r="P7" s="47">
        <v>1363075</v>
      </c>
      <c r="Q7" s="40">
        <f t="shared" si="3"/>
        <v>-0.26141034012130648</v>
      </c>
      <c r="R7" s="7">
        <f t="shared" si="4"/>
        <v>0.47055744569484426</v>
      </c>
      <c r="S7" s="7">
        <f t="shared" si="5"/>
        <v>0.58333333333333326</v>
      </c>
      <c r="T7" s="7">
        <f t="shared" si="6"/>
        <v>0.19746835443037991</v>
      </c>
      <c r="U7" s="7">
        <f t="shared" si="7"/>
        <v>-3.1854379977246938E-2</v>
      </c>
      <c r="V7" s="8">
        <f t="shared" si="8"/>
        <v>-0.22079086623993549</v>
      </c>
    </row>
    <row r="8" spans="1:22" ht="15.75" thickBot="1" x14ac:dyDescent="0.3">
      <c r="A8" s="25">
        <v>42771</v>
      </c>
      <c r="B8" s="1">
        <v>256133.76000000001</v>
      </c>
      <c r="C8" s="70">
        <f t="shared" si="1"/>
        <v>128348.627136</v>
      </c>
      <c r="D8" s="89">
        <v>167612.38731206022</v>
      </c>
      <c r="E8" s="75">
        <f t="shared" si="2"/>
        <v>295961.01444806019</v>
      </c>
      <c r="F8" s="2">
        <v>0.50109999999999999</v>
      </c>
      <c r="G8" s="3">
        <v>2.0486111111111113E-3</v>
      </c>
      <c r="H8" s="4">
        <v>3.99</v>
      </c>
      <c r="I8" s="2">
        <v>0.48349999999999999</v>
      </c>
      <c r="J8" s="5">
        <v>1022951.04</v>
      </c>
      <c r="K8" s="73">
        <v>365454</v>
      </c>
      <c r="L8" s="2">
        <v>0.37869999999999998</v>
      </c>
      <c r="M8" s="3">
        <v>1.8402777777777777E-3</v>
      </c>
      <c r="N8" s="4">
        <v>4.0999999999999996</v>
      </c>
      <c r="O8" s="2">
        <v>0.35560000000000003</v>
      </c>
      <c r="P8" s="47">
        <v>1497565</v>
      </c>
      <c r="Q8" s="40">
        <f t="shared" si="3"/>
        <v>-0.19015521940364533</v>
      </c>
      <c r="R8" s="7">
        <f t="shared" si="4"/>
        <v>0.32321098494850808</v>
      </c>
      <c r="S8" s="7">
        <f t="shared" si="5"/>
        <v>0.11320754716981152</v>
      </c>
      <c r="T8" s="7">
        <f t="shared" si="6"/>
        <v>-2.682926829268284E-2</v>
      </c>
      <c r="U8" s="7">
        <f t="shared" si="7"/>
        <v>0.35967379077615291</v>
      </c>
      <c r="V8" s="8">
        <f t="shared" si="8"/>
        <v>-0.31692377960222096</v>
      </c>
    </row>
    <row r="9" spans="1:22" ht="15.75" thickBot="1" x14ac:dyDescent="0.3">
      <c r="A9" s="25">
        <v>42778</v>
      </c>
      <c r="B9" s="1">
        <v>292177.37</v>
      </c>
      <c r="C9" s="70">
        <f t="shared" si="1"/>
        <v>118214.963902</v>
      </c>
      <c r="D9" s="89">
        <v>227801.70320349629</v>
      </c>
      <c r="E9" s="75">
        <f t="shared" si="2"/>
        <v>346016.66710549628</v>
      </c>
      <c r="F9" s="2">
        <v>0.40460000000000002</v>
      </c>
      <c r="G9" s="3">
        <v>3.8541666666666668E-3</v>
      </c>
      <c r="H9" s="4">
        <v>5.31</v>
      </c>
      <c r="I9" s="2">
        <v>0.4239</v>
      </c>
      <c r="J9" s="5">
        <v>1552077.91</v>
      </c>
      <c r="K9" s="73">
        <v>351152</v>
      </c>
      <c r="L9" s="2">
        <v>0.38929999999999998</v>
      </c>
      <c r="M9" s="3">
        <v>1.8865740740740742E-3</v>
      </c>
      <c r="N9" s="4">
        <v>4.21</v>
      </c>
      <c r="O9" s="2">
        <v>0.34320000000000001</v>
      </c>
      <c r="P9" s="47">
        <v>1477202</v>
      </c>
      <c r="Q9" s="40">
        <f t="shared" si="3"/>
        <v>-1.4624245040619765E-2</v>
      </c>
      <c r="R9" s="7">
        <f t="shared" si="4"/>
        <v>3.9301310043668325E-2</v>
      </c>
      <c r="S9" s="7">
        <f t="shared" si="5"/>
        <v>1.0429447852760734</v>
      </c>
      <c r="T9" s="7">
        <f t="shared" si="6"/>
        <v>0.26128266033254155</v>
      </c>
      <c r="U9" s="7">
        <f t="shared" si="7"/>
        <v>0.23513986013986021</v>
      </c>
      <c r="V9" s="8">
        <f t="shared" si="8"/>
        <v>5.0687658153725668E-2</v>
      </c>
    </row>
    <row r="10" spans="1:22" ht="15.75" thickBot="1" x14ac:dyDescent="0.3">
      <c r="A10" s="25">
        <v>42785</v>
      </c>
      <c r="B10" s="1">
        <v>222321.71</v>
      </c>
      <c r="C10" s="70">
        <f t="shared" si="1"/>
        <v>109515.67434599999</v>
      </c>
      <c r="D10" s="89">
        <v>146338.2437056262</v>
      </c>
      <c r="E10" s="75">
        <f t="shared" si="2"/>
        <v>255853.91805162618</v>
      </c>
      <c r="F10" s="2">
        <v>0.49259999999999998</v>
      </c>
      <c r="G10" s="3">
        <v>2.7083333333333334E-3</v>
      </c>
      <c r="H10" s="4">
        <v>4.72</v>
      </c>
      <c r="I10" s="2">
        <v>0.35820000000000002</v>
      </c>
      <c r="J10" s="5">
        <v>1048705.19</v>
      </c>
      <c r="K10" s="73">
        <v>345605</v>
      </c>
      <c r="L10" s="2">
        <v>0.38500000000000001</v>
      </c>
      <c r="M10" s="3">
        <v>1.736111111111111E-3</v>
      </c>
      <c r="N10" s="4">
        <v>3.93</v>
      </c>
      <c r="O10" s="2">
        <v>0.39810000000000001</v>
      </c>
      <c r="P10" s="47">
        <v>1357992</v>
      </c>
      <c r="Q10" s="40">
        <f t="shared" si="3"/>
        <v>-0.25969266054708062</v>
      </c>
      <c r="R10" s="7">
        <f t="shared" si="4"/>
        <v>0.27948051948051944</v>
      </c>
      <c r="S10" s="7">
        <f t="shared" si="5"/>
        <v>0.56000000000000005</v>
      </c>
      <c r="T10" s="7">
        <f t="shared" si="6"/>
        <v>0.20101781170483446</v>
      </c>
      <c r="U10" s="7">
        <f t="shared" si="7"/>
        <v>-0.10022607385079119</v>
      </c>
      <c r="V10" s="8">
        <f t="shared" si="8"/>
        <v>-0.22775304272779229</v>
      </c>
    </row>
    <row r="11" spans="1:22" ht="15.75" thickBot="1" x14ac:dyDescent="0.3">
      <c r="A11" s="25">
        <v>42792</v>
      </c>
      <c r="B11" s="1">
        <v>237499.08</v>
      </c>
      <c r="C11" s="70">
        <f t="shared" si="1"/>
        <v>136015.72311599998</v>
      </c>
      <c r="D11" s="89">
        <v>130402.88381021352</v>
      </c>
      <c r="E11" s="75">
        <f t="shared" si="2"/>
        <v>266418.60692621348</v>
      </c>
      <c r="F11" s="2">
        <v>0.57269999999999999</v>
      </c>
      <c r="G11" s="3">
        <v>3.0092592592592588E-3</v>
      </c>
      <c r="H11" s="4">
        <v>5.19</v>
      </c>
      <c r="I11" s="2">
        <v>0.34539999999999998</v>
      </c>
      <c r="J11" s="5">
        <v>1233052.98</v>
      </c>
      <c r="K11" s="73">
        <v>355469</v>
      </c>
      <c r="L11" s="2">
        <v>0.3901</v>
      </c>
      <c r="M11" s="3">
        <v>1.8750000000000001E-3</v>
      </c>
      <c r="N11" s="4">
        <v>3.96</v>
      </c>
      <c r="O11" s="2">
        <v>0.39750000000000002</v>
      </c>
      <c r="P11" s="47">
        <v>1407369</v>
      </c>
      <c r="Q11" s="40">
        <f t="shared" si="3"/>
        <v>-0.25051521531775345</v>
      </c>
      <c r="R11" s="7">
        <f t="shared" si="4"/>
        <v>0.46808510638297873</v>
      </c>
      <c r="S11" s="7">
        <f t="shared" si="5"/>
        <v>0.60493827160493785</v>
      </c>
      <c r="T11" s="7">
        <f t="shared" si="6"/>
        <v>0.31060606060606077</v>
      </c>
      <c r="U11" s="7">
        <f t="shared" si="7"/>
        <v>-0.13106918238993714</v>
      </c>
      <c r="V11" s="8">
        <f t="shared" si="8"/>
        <v>-0.12385949953423725</v>
      </c>
    </row>
    <row r="12" spans="1:22" ht="15.75" thickBot="1" x14ac:dyDescent="0.3">
      <c r="A12" s="25">
        <v>42799</v>
      </c>
      <c r="B12" s="1">
        <v>204364.24</v>
      </c>
      <c r="C12" s="70">
        <f t="shared" si="1"/>
        <v>125030.042032</v>
      </c>
      <c r="D12" s="89">
        <v>102062.99713146138</v>
      </c>
      <c r="E12" s="75">
        <f t="shared" si="2"/>
        <v>227093.03916346136</v>
      </c>
      <c r="F12" s="2">
        <v>0.61180000000000001</v>
      </c>
      <c r="G12" s="3">
        <v>2.488425925925926E-3</v>
      </c>
      <c r="H12" s="4">
        <v>3.89</v>
      </c>
      <c r="I12" s="2">
        <v>0.47139999999999999</v>
      </c>
      <c r="J12" s="5">
        <v>794482.65</v>
      </c>
      <c r="K12" s="73">
        <v>378995</v>
      </c>
      <c r="L12" s="2">
        <v>0.36649999999999999</v>
      </c>
      <c r="M12" s="3">
        <v>1.689814814814815E-3</v>
      </c>
      <c r="N12" s="4">
        <v>3.61</v>
      </c>
      <c r="O12" s="2">
        <v>0.4279</v>
      </c>
      <c r="P12" s="47">
        <v>1368834</v>
      </c>
      <c r="Q12" s="40">
        <f t="shared" si="3"/>
        <v>-0.40080201806498406</v>
      </c>
      <c r="R12" s="7">
        <f t="shared" si="4"/>
        <v>0.66930422919508881</v>
      </c>
      <c r="S12" s="7">
        <f t="shared" si="5"/>
        <v>0.47260273972602729</v>
      </c>
      <c r="T12" s="7">
        <f t="shared" si="6"/>
        <v>7.7562326869806242E-2</v>
      </c>
      <c r="U12" s="7">
        <f t="shared" si="7"/>
        <v>0.1016592661836877</v>
      </c>
      <c r="V12" s="8">
        <f t="shared" si="8"/>
        <v>-0.41959167437395617</v>
      </c>
    </row>
    <row r="13" spans="1:22" ht="15.75" thickBot="1" x14ac:dyDescent="0.3">
      <c r="A13" s="25">
        <v>42806</v>
      </c>
      <c r="B13" s="1">
        <v>215023.01</v>
      </c>
      <c r="C13" s="70">
        <f t="shared" si="1"/>
        <v>100501.75487400001</v>
      </c>
      <c r="D13" s="89">
        <v>147974.26570856679</v>
      </c>
      <c r="E13" s="75">
        <f t="shared" si="2"/>
        <v>248476.02058256679</v>
      </c>
      <c r="F13" s="2">
        <v>0.46739999999999998</v>
      </c>
      <c r="G13" s="3">
        <v>2.1412037037037038E-3</v>
      </c>
      <c r="H13" s="4">
        <v>3.86</v>
      </c>
      <c r="I13" s="2">
        <v>0.42180000000000001</v>
      </c>
      <c r="J13" s="5">
        <v>830568.35</v>
      </c>
      <c r="K13" s="73">
        <v>312742</v>
      </c>
      <c r="L13" s="2">
        <v>0.38490000000000002</v>
      </c>
      <c r="M13" s="3">
        <v>1.7939814814814815E-3</v>
      </c>
      <c r="N13" s="4">
        <v>3.83</v>
      </c>
      <c r="O13" s="2">
        <v>0.3982</v>
      </c>
      <c r="P13" s="47">
        <v>1198094</v>
      </c>
      <c r="Q13" s="40">
        <f t="shared" si="3"/>
        <v>-0.20549200113011112</v>
      </c>
      <c r="R13" s="7">
        <f t="shared" si="4"/>
        <v>0.21434138737334352</v>
      </c>
      <c r="S13" s="7">
        <f t="shared" si="5"/>
        <v>0.19354838709677424</v>
      </c>
      <c r="T13" s="7">
        <f t="shared" si="6"/>
        <v>7.8328981723236879E-3</v>
      </c>
      <c r="U13" s="7">
        <f t="shared" si="7"/>
        <v>5.9266700150678142E-2</v>
      </c>
      <c r="V13" s="8">
        <f t="shared" si="8"/>
        <v>-0.30675860992543158</v>
      </c>
    </row>
    <row r="14" spans="1:22" ht="15.75" thickBot="1" x14ac:dyDescent="0.3">
      <c r="A14" s="25">
        <v>42813</v>
      </c>
      <c r="B14" s="1">
        <v>238646.82</v>
      </c>
      <c r="C14" s="70">
        <f t="shared" si="1"/>
        <v>112140.140718</v>
      </c>
      <c r="D14" s="89">
        <v>166199.52162982558</v>
      </c>
      <c r="E14" s="75">
        <f t="shared" si="2"/>
        <v>278339.66234782559</v>
      </c>
      <c r="F14" s="2">
        <v>0.46989999999999998</v>
      </c>
      <c r="G14" s="3">
        <v>1.9791666666666668E-3</v>
      </c>
      <c r="H14" s="4">
        <v>4.32</v>
      </c>
      <c r="I14" s="2">
        <v>0.35920000000000002</v>
      </c>
      <c r="J14" s="5">
        <v>1031425.96</v>
      </c>
      <c r="K14" s="73">
        <v>325955</v>
      </c>
      <c r="L14" s="2">
        <v>0.38</v>
      </c>
      <c r="M14" s="3">
        <v>1.8518518518518517E-3</v>
      </c>
      <c r="N14" s="4">
        <v>3.98</v>
      </c>
      <c r="O14" s="2">
        <v>0.40089999999999998</v>
      </c>
      <c r="P14" s="47">
        <v>1296427</v>
      </c>
      <c r="Q14" s="40">
        <f t="shared" si="3"/>
        <v>-0.14607948229717105</v>
      </c>
      <c r="R14" s="7">
        <f t="shared" si="4"/>
        <v>0.236578947368421</v>
      </c>
      <c r="S14" s="7">
        <f t="shared" si="5"/>
        <v>6.8750000000000089E-2</v>
      </c>
      <c r="T14" s="7">
        <f t="shared" si="6"/>
        <v>8.5427135678391997E-2</v>
      </c>
      <c r="U14" s="7">
        <f t="shared" si="7"/>
        <v>-0.10401596408081804</v>
      </c>
      <c r="V14" s="8">
        <f t="shared" si="8"/>
        <v>-0.20440876347067749</v>
      </c>
    </row>
    <row r="15" spans="1:22" ht="15.75" thickBot="1" x14ac:dyDescent="0.3">
      <c r="A15" s="25">
        <v>42820</v>
      </c>
      <c r="B15" s="1">
        <v>238632.81</v>
      </c>
      <c r="C15" s="70">
        <f t="shared" si="1"/>
        <v>109914.27228600001</v>
      </c>
      <c r="D15" s="89">
        <v>94141.358018431521</v>
      </c>
      <c r="E15" s="75">
        <f t="shared" si="2"/>
        <v>204055.63030443154</v>
      </c>
      <c r="F15" s="2">
        <v>0.46060000000000001</v>
      </c>
      <c r="G15" s="3">
        <v>1.689814814814815E-3</v>
      </c>
      <c r="H15" s="4">
        <v>3.93</v>
      </c>
      <c r="I15" s="2">
        <v>0.3407</v>
      </c>
      <c r="J15" s="5">
        <v>937025.82</v>
      </c>
      <c r="K15" s="73">
        <v>296337</v>
      </c>
      <c r="L15" s="2">
        <v>0.40029999999999999</v>
      </c>
      <c r="M15" s="3">
        <v>1.7939814814814815E-3</v>
      </c>
      <c r="N15" s="4">
        <v>3.86</v>
      </c>
      <c r="O15" s="2">
        <v>0.39479999999999998</v>
      </c>
      <c r="P15" s="47">
        <v>1144556</v>
      </c>
      <c r="Q15" s="40">
        <f t="shared" si="3"/>
        <v>-0.31140684320745793</v>
      </c>
      <c r="R15" s="7">
        <f t="shared" si="4"/>
        <v>0.15063702223332509</v>
      </c>
      <c r="S15" s="7">
        <f t="shared" si="5"/>
        <v>-5.8064516129032184E-2</v>
      </c>
      <c r="T15" s="7">
        <f t="shared" si="6"/>
        <v>1.81347150259068E-2</v>
      </c>
      <c r="U15" s="7">
        <f t="shared" si="7"/>
        <v>-0.13703140830800398</v>
      </c>
      <c r="V15" s="8">
        <f t="shared" si="8"/>
        <v>-0.18131937624720862</v>
      </c>
    </row>
    <row r="16" spans="1:22" ht="15.75" thickBot="1" x14ac:dyDescent="0.3">
      <c r="A16" s="25">
        <v>42827</v>
      </c>
      <c r="B16" s="1">
        <v>249543.21</v>
      </c>
      <c r="C16" s="70">
        <f t="shared" si="1"/>
        <v>120753.959319</v>
      </c>
      <c r="D16" s="89">
        <v>90560.37454888603</v>
      </c>
      <c r="E16" s="75">
        <f t="shared" si="2"/>
        <v>211314.33386788605</v>
      </c>
      <c r="F16" s="2">
        <v>0.4839</v>
      </c>
      <c r="G16" s="3">
        <v>2.0717592592592593E-3</v>
      </c>
      <c r="H16" s="4">
        <v>4.21</v>
      </c>
      <c r="I16" s="2">
        <v>0.33210000000000001</v>
      </c>
      <c r="J16" s="5">
        <v>1051802.49</v>
      </c>
      <c r="K16" s="73">
        <v>332112</v>
      </c>
      <c r="L16" s="2">
        <v>0.38250000000000001</v>
      </c>
      <c r="M16" s="3">
        <v>1.8865740740740742E-3</v>
      </c>
      <c r="N16" s="4">
        <v>3.86</v>
      </c>
      <c r="O16" s="2">
        <v>0.40210000000000001</v>
      </c>
      <c r="P16" s="47">
        <v>1282323</v>
      </c>
      <c r="Q16" s="40">
        <f t="shared" si="3"/>
        <v>-0.36372568932201776</v>
      </c>
      <c r="R16" s="7">
        <f t="shared" si="4"/>
        <v>0.26509803921568631</v>
      </c>
      <c r="S16" s="7">
        <f t="shared" si="5"/>
        <v>9.8159509202453865E-2</v>
      </c>
      <c r="T16" s="7">
        <f t="shared" si="6"/>
        <v>9.0673575129533779E-2</v>
      </c>
      <c r="U16" s="7">
        <f t="shared" si="7"/>
        <v>-0.17408604824670482</v>
      </c>
      <c r="V16" s="8">
        <f t="shared" si="8"/>
        <v>-0.17976789779174207</v>
      </c>
    </row>
    <row r="17" spans="1:22" ht="15.75" thickBot="1" x14ac:dyDescent="0.3">
      <c r="A17" s="25">
        <v>42834</v>
      </c>
      <c r="B17" s="1">
        <v>266596.27</v>
      </c>
      <c r="C17" s="70">
        <f t="shared" si="1"/>
        <v>144441.85908599998</v>
      </c>
      <c r="D17" s="89">
        <v>94458.851942484558</v>
      </c>
      <c r="E17" s="75">
        <f t="shared" si="2"/>
        <v>238900.71102848454</v>
      </c>
      <c r="F17" s="2">
        <v>0.54179999999999995</v>
      </c>
      <c r="G17" s="3">
        <v>2.1990740740740742E-3</v>
      </c>
      <c r="H17" s="4">
        <v>4.6399999999999997</v>
      </c>
      <c r="I17" s="2">
        <v>0.2641</v>
      </c>
      <c r="J17" s="5">
        <v>1235831.02</v>
      </c>
      <c r="K17" s="73">
        <v>345149</v>
      </c>
      <c r="L17" s="2">
        <v>0.36370000000000002</v>
      </c>
      <c r="M17" s="3">
        <v>1.8402777777777777E-3</v>
      </c>
      <c r="N17" s="4">
        <v>3.75</v>
      </c>
      <c r="O17" s="2">
        <v>0.4027</v>
      </c>
      <c r="P17" s="47">
        <v>1292990</v>
      </c>
      <c r="Q17" s="40">
        <f t="shared" si="3"/>
        <v>-0.30783310677856657</v>
      </c>
      <c r="R17" s="7">
        <f t="shared" si="4"/>
        <v>0.48968930437173475</v>
      </c>
      <c r="S17" s="7">
        <f t="shared" si="5"/>
        <v>0.19496855345911968</v>
      </c>
      <c r="T17" s="7">
        <f t="shared" si="6"/>
        <v>0.23733333333333317</v>
      </c>
      <c r="U17" s="7">
        <f t="shared" si="7"/>
        <v>-0.34417680655574867</v>
      </c>
      <c r="V17" s="8">
        <f t="shared" si="8"/>
        <v>-4.4206822945266344E-2</v>
      </c>
    </row>
    <row r="18" spans="1:22" ht="15.75" thickBot="1" x14ac:dyDescent="0.3">
      <c r="A18" s="25">
        <v>42841</v>
      </c>
      <c r="B18" s="1">
        <v>213405.8</v>
      </c>
      <c r="C18" s="70">
        <f t="shared" si="1"/>
        <v>133634.71195999999</v>
      </c>
      <c r="D18" s="89">
        <v>94251.984047702004</v>
      </c>
      <c r="E18" s="75">
        <f t="shared" si="2"/>
        <v>227886.69600770198</v>
      </c>
      <c r="F18" s="2">
        <v>0.62619999999999998</v>
      </c>
      <c r="G18" s="3">
        <v>2.2685185185185182E-3</v>
      </c>
      <c r="H18" s="4">
        <v>4.95</v>
      </c>
      <c r="I18" s="2">
        <v>0.32779999999999998</v>
      </c>
      <c r="J18" s="5">
        <v>1056863.01</v>
      </c>
      <c r="K18" s="73">
        <v>364471</v>
      </c>
      <c r="L18" s="2">
        <v>0.33879999999999999</v>
      </c>
      <c r="M18" s="3">
        <v>1.689814814814815E-3</v>
      </c>
      <c r="N18" s="6">
        <v>3.7</v>
      </c>
      <c r="O18" s="2">
        <v>0.4234</v>
      </c>
      <c r="P18" s="47">
        <v>1349035</v>
      </c>
      <c r="Q18" s="40">
        <f t="shared" si="3"/>
        <v>-0.37474669861881471</v>
      </c>
      <c r="R18" s="7">
        <f t="shared" si="4"/>
        <v>0.84828807556080288</v>
      </c>
      <c r="S18" s="7">
        <f t="shared" si="5"/>
        <v>0.34246575342465713</v>
      </c>
      <c r="T18" s="7">
        <f t="shared" si="6"/>
        <v>0.33783783783783772</v>
      </c>
      <c r="U18" s="7">
        <f t="shared" si="7"/>
        <v>-0.22579121398205015</v>
      </c>
      <c r="V18" s="8">
        <f t="shared" si="8"/>
        <v>-0.21657850982368876</v>
      </c>
    </row>
    <row r="19" spans="1:22" ht="15.75" thickBot="1" x14ac:dyDescent="0.3">
      <c r="A19" s="25">
        <v>42848</v>
      </c>
      <c r="B19" s="1">
        <v>178715.09</v>
      </c>
      <c r="C19" s="70">
        <f t="shared" si="1"/>
        <v>132803.18337899999</v>
      </c>
      <c r="D19" s="89">
        <v>59465.963948249904</v>
      </c>
      <c r="E19" s="75">
        <f t="shared" si="2"/>
        <v>192269.1473272499</v>
      </c>
      <c r="F19" s="2">
        <v>0.74309999999999998</v>
      </c>
      <c r="G19" s="3">
        <v>1.9444444444444442E-3</v>
      </c>
      <c r="H19" s="4">
        <v>3.93</v>
      </c>
      <c r="I19" s="2">
        <v>0.33889999999999998</v>
      </c>
      <c r="J19" s="5">
        <v>701794.12</v>
      </c>
      <c r="K19" s="73">
        <v>365069</v>
      </c>
      <c r="L19" s="2">
        <v>0.35360000000000003</v>
      </c>
      <c r="M19" s="3">
        <v>1.7013888888888892E-3</v>
      </c>
      <c r="N19" s="4">
        <v>3.82</v>
      </c>
      <c r="O19" s="2">
        <v>0.39900000000000002</v>
      </c>
      <c r="P19" s="47">
        <v>1394696</v>
      </c>
      <c r="Q19" s="40">
        <f t="shared" si="3"/>
        <v>-0.47333477417351266</v>
      </c>
      <c r="R19" s="7">
        <f t="shared" si="4"/>
        <v>1.1015271493212668</v>
      </c>
      <c r="S19" s="7">
        <f t="shared" si="5"/>
        <v>0.14285714285714257</v>
      </c>
      <c r="T19" s="7">
        <f t="shared" si="6"/>
        <v>2.8795811518324665E-2</v>
      </c>
      <c r="U19" s="7">
        <f t="shared" si="7"/>
        <v>-0.15062656641604022</v>
      </c>
      <c r="V19" s="8">
        <f t="shared" si="8"/>
        <v>-0.49681212249837958</v>
      </c>
    </row>
    <row r="20" spans="1:22" ht="15.75" thickBot="1" x14ac:dyDescent="0.3">
      <c r="A20" s="25">
        <v>42855</v>
      </c>
      <c r="B20" s="1">
        <v>179048.43</v>
      </c>
      <c r="C20" s="70">
        <f t="shared" si="1"/>
        <v>135271.088865</v>
      </c>
      <c r="D20" s="89">
        <v>72722.804406834373</v>
      </c>
      <c r="E20" s="75">
        <f t="shared" si="2"/>
        <v>207993.89327183436</v>
      </c>
      <c r="F20" s="2">
        <v>0.75549999999999995</v>
      </c>
      <c r="G20" s="3">
        <v>2.3726851851851851E-3</v>
      </c>
      <c r="H20" s="4">
        <v>4.6900000000000004</v>
      </c>
      <c r="I20" s="2">
        <v>0.30580000000000002</v>
      </c>
      <c r="J20" s="5">
        <v>840365.95</v>
      </c>
      <c r="K20" s="73">
        <v>341419</v>
      </c>
      <c r="L20" s="2">
        <v>0.3634</v>
      </c>
      <c r="M20" s="3">
        <v>1.7592592592592592E-3</v>
      </c>
      <c r="N20" s="4">
        <v>3.81</v>
      </c>
      <c r="O20" s="2">
        <v>0.4017</v>
      </c>
      <c r="P20" s="47">
        <v>1301333</v>
      </c>
      <c r="Q20" s="40">
        <f t="shared" si="3"/>
        <v>-0.39079578678446614</v>
      </c>
      <c r="R20" s="7">
        <f t="shared" si="4"/>
        <v>1.0789763346175012</v>
      </c>
      <c r="S20" s="7">
        <f t="shared" si="5"/>
        <v>0.34868421052631571</v>
      </c>
      <c r="T20" s="7">
        <f t="shared" si="6"/>
        <v>0.23097112860892399</v>
      </c>
      <c r="U20" s="7">
        <f t="shared" si="7"/>
        <v>-0.23873537465770467</v>
      </c>
      <c r="V20" s="8">
        <f t="shared" si="8"/>
        <v>-0.35422681973023051</v>
      </c>
    </row>
    <row r="21" spans="1:22" ht="15.75" thickBot="1" x14ac:dyDescent="0.3">
      <c r="A21" s="25">
        <v>42862</v>
      </c>
      <c r="B21" s="1">
        <v>235591.74</v>
      </c>
      <c r="C21" s="70">
        <f t="shared" si="1"/>
        <v>148422.79619999998</v>
      </c>
      <c r="D21" s="89">
        <v>151006.86412328979</v>
      </c>
      <c r="E21" s="75">
        <f t="shared" si="2"/>
        <v>299429.66032328981</v>
      </c>
      <c r="F21" s="2">
        <v>0.63</v>
      </c>
      <c r="G21" s="3">
        <v>2.0717592592592593E-3</v>
      </c>
      <c r="H21" s="4">
        <v>4.1900000000000004</v>
      </c>
      <c r="I21" s="2">
        <v>0.37559999999999999</v>
      </c>
      <c r="J21" s="5">
        <v>988065.13</v>
      </c>
      <c r="K21" s="73">
        <v>346355</v>
      </c>
      <c r="L21" s="2">
        <v>0.37390000000000001</v>
      </c>
      <c r="M21" s="3">
        <v>1.7476851851851852E-3</v>
      </c>
      <c r="N21" s="4">
        <v>3.83</v>
      </c>
      <c r="O21" s="2">
        <v>0.39219999999999999</v>
      </c>
      <c r="P21" s="47">
        <v>1325410</v>
      </c>
      <c r="Q21" s="40">
        <f t="shared" si="3"/>
        <v>-0.13548336151263929</v>
      </c>
      <c r="R21" s="7">
        <f t="shared" si="4"/>
        <v>0.68494249799411611</v>
      </c>
      <c r="S21" s="7">
        <f t="shared" si="5"/>
        <v>0.185430463576159</v>
      </c>
      <c r="T21" s="7">
        <f t="shared" si="6"/>
        <v>9.3994778067885143E-2</v>
      </c>
      <c r="U21" s="7">
        <f t="shared" si="7"/>
        <v>-4.2325344212136629E-2</v>
      </c>
      <c r="V21" s="8">
        <f t="shared" si="8"/>
        <v>-0.25452114440060059</v>
      </c>
    </row>
    <row r="22" spans="1:22" ht="15.75" thickBot="1" x14ac:dyDescent="0.3">
      <c r="A22" s="25">
        <v>42869</v>
      </c>
      <c r="B22" s="1">
        <v>239695.63</v>
      </c>
      <c r="C22" s="70">
        <f t="shared" si="1"/>
        <v>117426.88913700001</v>
      </c>
      <c r="D22" s="89">
        <v>158627.3194917691</v>
      </c>
      <c r="E22" s="75">
        <f t="shared" si="2"/>
        <v>276054.20862876909</v>
      </c>
      <c r="F22" s="2">
        <v>0.4899</v>
      </c>
      <c r="G22" s="3">
        <v>2.4768518518518516E-3</v>
      </c>
      <c r="H22" s="4">
        <v>3.73</v>
      </c>
      <c r="I22" s="2">
        <v>0.36170000000000002</v>
      </c>
      <c r="J22" s="5">
        <v>894467.25</v>
      </c>
      <c r="K22" s="73">
        <v>305996</v>
      </c>
      <c r="L22" s="2">
        <v>0.38379999999999997</v>
      </c>
      <c r="M22" s="3">
        <v>1.736111111111111E-3</v>
      </c>
      <c r="N22" s="4">
        <v>3.68</v>
      </c>
      <c r="O22" s="2">
        <v>0.40239999999999998</v>
      </c>
      <c r="P22" s="47">
        <v>1126594</v>
      </c>
      <c r="Q22" s="40">
        <f t="shared" si="3"/>
        <v>-9.7850270497754521E-2</v>
      </c>
      <c r="R22" s="7">
        <f t="shared" si="4"/>
        <v>0.2764460656591976</v>
      </c>
      <c r="S22" s="7">
        <f t="shared" si="5"/>
        <v>0.42666666666666653</v>
      </c>
      <c r="T22" s="7">
        <f t="shared" si="6"/>
        <v>1.3586956521739024E-2</v>
      </c>
      <c r="U22" s="7">
        <f t="shared" si="7"/>
        <v>-0.10114314115308143</v>
      </c>
      <c r="V22" s="8">
        <f t="shared" si="8"/>
        <v>-0.20604294892392472</v>
      </c>
    </row>
    <row r="23" spans="1:22" ht="15.75" thickBot="1" x14ac:dyDescent="0.3">
      <c r="A23" s="25">
        <v>42876</v>
      </c>
      <c r="B23" s="1">
        <v>235274.55</v>
      </c>
      <c r="C23" s="70">
        <f t="shared" si="1"/>
        <v>127518.8061</v>
      </c>
      <c r="D23" s="89">
        <v>138867.26464199912</v>
      </c>
      <c r="E23" s="75">
        <f t="shared" si="2"/>
        <v>266386.07074199914</v>
      </c>
      <c r="F23" s="2">
        <v>0.54200000000000004</v>
      </c>
      <c r="G23" s="3">
        <v>1.5740740740740741E-3</v>
      </c>
      <c r="H23" s="4">
        <v>4.5199999999999996</v>
      </c>
      <c r="I23" s="2">
        <v>0.4884</v>
      </c>
      <c r="J23" s="5">
        <v>1064401.93</v>
      </c>
      <c r="K23" s="73">
        <v>380463</v>
      </c>
      <c r="L23" s="2">
        <v>0.3891</v>
      </c>
      <c r="M23" s="3">
        <v>1.689814814814815E-3</v>
      </c>
      <c r="N23" s="4">
        <v>3.74</v>
      </c>
      <c r="O23" s="2">
        <v>0.38340000000000002</v>
      </c>
      <c r="P23" s="47">
        <v>1047698</v>
      </c>
      <c r="Q23" s="40">
        <f t="shared" si="3"/>
        <v>-0.29983711755939702</v>
      </c>
      <c r="R23" s="7">
        <f t="shared" si="4"/>
        <v>0.3929581084554099</v>
      </c>
      <c r="S23" s="7">
        <f t="shared" si="5"/>
        <v>-6.8493150684931559E-2</v>
      </c>
      <c r="T23" s="7">
        <f t="shared" si="6"/>
        <v>0.20855614973262004</v>
      </c>
      <c r="U23" s="7">
        <f t="shared" si="7"/>
        <v>0.27386541471048509</v>
      </c>
      <c r="V23" s="8">
        <f t="shared" si="8"/>
        <v>1.5943458897506702E-2</v>
      </c>
    </row>
    <row r="24" spans="1:22" ht="15.75" thickBot="1" x14ac:dyDescent="0.3">
      <c r="A24" s="26">
        <v>42883</v>
      </c>
      <c r="B24" s="9">
        <v>125718.84</v>
      </c>
      <c r="C24" s="70">
        <f t="shared" si="1"/>
        <v>76147.901387999998</v>
      </c>
      <c r="D24" s="89">
        <v>259914.56483683421</v>
      </c>
      <c r="E24" s="75">
        <f t="shared" si="2"/>
        <v>336062.46622483421</v>
      </c>
      <c r="F24" s="10">
        <v>0.60570000000000002</v>
      </c>
      <c r="G24" s="11">
        <v>1.7939814814814815E-3</v>
      </c>
      <c r="H24" s="12">
        <v>3.91</v>
      </c>
      <c r="I24" s="10">
        <v>0.3417</v>
      </c>
      <c r="J24" s="13">
        <v>491623.7</v>
      </c>
      <c r="K24" s="74">
        <v>289662</v>
      </c>
      <c r="L24" s="10">
        <v>0.37859999999999999</v>
      </c>
      <c r="M24" s="11">
        <v>1.8865740740740742E-3</v>
      </c>
      <c r="N24" s="12">
        <v>3.96</v>
      </c>
      <c r="O24" s="10">
        <v>0.36359999999999998</v>
      </c>
      <c r="P24" s="48">
        <v>1147769</v>
      </c>
      <c r="Q24" s="40">
        <f t="shared" si="3"/>
        <v>0.16018830990890831</v>
      </c>
      <c r="R24" s="15">
        <f t="shared" si="4"/>
        <v>0.59984152139461178</v>
      </c>
      <c r="S24" s="15">
        <f t="shared" si="5"/>
        <v>-4.9079754601227044E-2</v>
      </c>
      <c r="T24" s="15">
        <f t="shared" si="6"/>
        <v>-1.2626262626262541E-2</v>
      </c>
      <c r="U24" s="15">
        <f t="shared" si="7"/>
        <v>-6.0231023102310211E-2</v>
      </c>
      <c r="V24" s="16">
        <f t="shared" si="8"/>
        <v>-0.57167017056568004</v>
      </c>
    </row>
    <row r="25" spans="1:22" ht="15.75" thickBot="1" x14ac:dyDescent="0.3">
      <c r="D25" s="72"/>
    </row>
    <row r="26" spans="1:22" ht="15.75" thickBot="1" x14ac:dyDescent="0.3">
      <c r="A26" s="57" t="s">
        <v>17</v>
      </c>
      <c r="B26" s="58">
        <f>SUM(B3:B24)</f>
        <v>4996052.3899999997</v>
      </c>
      <c r="C26" s="58"/>
      <c r="D26" s="58"/>
      <c r="E26" s="58">
        <f>SUM(E3:E25)</f>
        <v>5628284.7518245839</v>
      </c>
      <c r="F26" s="59">
        <f>AVERAGE(F3:F24)</f>
        <v>0.56298636363636367</v>
      </c>
      <c r="G26" s="60">
        <f>AVERAGE(G3:G24)</f>
        <v>2.3600589225589229E-3</v>
      </c>
      <c r="H26" s="61">
        <f>AVERAGE(H3:H24)</f>
        <v>4.5459090909090909</v>
      </c>
      <c r="I26" s="59">
        <f>AVERAGE(I3:I24)</f>
        <v>0.37281818181818183</v>
      </c>
      <c r="J26" s="58">
        <f>SUM(J3:J24)</f>
        <v>22926074.16</v>
      </c>
      <c r="K26" s="58">
        <f>SUM(K3:K24)</f>
        <v>7755885</v>
      </c>
      <c r="L26" s="59">
        <f>AVERAGE(L3:L24)</f>
        <v>0.3746272727272727</v>
      </c>
      <c r="M26" s="60">
        <f>AVERAGE(M3:M24)</f>
        <v>1.7803030303030307E-3</v>
      </c>
      <c r="N26" s="61">
        <f>AVERAGE(N3:N24)</f>
        <v>3.856363636363636</v>
      </c>
      <c r="O26" s="59">
        <f>AVERAGE(O3:O24)</f>
        <v>0.39119545454545457</v>
      </c>
      <c r="P26" s="58">
        <f>SUM(P3:P24)</f>
        <v>29498899</v>
      </c>
      <c r="Q26" s="62">
        <f>SUM(E26/K26)-1</f>
        <v>-0.27432075748614326</v>
      </c>
      <c r="R26" s="62">
        <f t="shared" ref="R26:V26" si="9">SUM(F26/L26)-1</f>
        <v>0.50279065252736066</v>
      </c>
      <c r="S26" s="62">
        <f t="shared" si="9"/>
        <v>0.32565011820330958</v>
      </c>
      <c r="T26" s="62">
        <f t="shared" si="9"/>
        <v>0.17880716643092898</v>
      </c>
      <c r="U26" s="62">
        <f t="shared" si="9"/>
        <v>-4.6977214366220155E-2</v>
      </c>
      <c r="V26" s="63">
        <f t="shared" si="9"/>
        <v>-0.22281593763889285</v>
      </c>
    </row>
  </sheetData>
  <mergeCells count="4">
    <mergeCell ref="A1:A2"/>
    <mergeCell ref="B1:J1"/>
    <mergeCell ref="K1:P1"/>
    <mergeCell ref="Q1:V1"/>
  </mergeCells>
  <conditionalFormatting sqref="Q3:U24">
    <cfRule type="cellIs" dxfId="5" priority="3" operator="lessThan">
      <formula>0</formula>
    </cfRule>
  </conditionalFormatting>
  <conditionalFormatting sqref="V3:V24">
    <cfRule type="cellIs" dxfId="4" priority="2" operator="lessThan">
      <formula>0</formula>
    </cfRule>
  </conditionalFormatting>
  <conditionalFormatting sqref="Q26:V2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M29" sqref="M29"/>
    </sheetView>
  </sheetViews>
  <sheetFormatPr defaultRowHeight="15" x14ac:dyDescent="0.25"/>
  <cols>
    <col min="1" max="1" width="8.28515625" bestFit="1" customWidth="1"/>
    <col min="2" max="2" width="7.140625" bestFit="1" customWidth="1"/>
    <col min="3" max="4" width="7.140625" customWidth="1"/>
    <col min="5" max="5" width="11.140625" customWidth="1"/>
    <col min="6" max="6" width="10.7109375" bestFit="1" customWidth="1"/>
    <col min="7" max="7" width="13.7109375" bestFit="1" customWidth="1"/>
    <col min="8" max="9" width="9.28515625" bestFit="1" customWidth="1"/>
    <col min="10" max="10" width="12.42578125" bestFit="1" customWidth="1"/>
    <col min="11" max="11" width="9.85546875" customWidth="1"/>
    <col min="12" max="12" width="10.7109375" bestFit="1" customWidth="1"/>
    <col min="13" max="13" width="13.7109375" bestFit="1" customWidth="1"/>
    <col min="14" max="14" width="11.28515625" bestFit="1" customWidth="1"/>
    <col min="15" max="15" width="9.28515625" bestFit="1" customWidth="1"/>
    <col min="16" max="16" width="12.42578125" bestFit="1" customWidth="1"/>
    <col min="17" max="17" width="6.7109375" bestFit="1" customWidth="1"/>
    <col min="18" max="18" width="10.7109375" bestFit="1" customWidth="1"/>
    <col min="19" max="19" width="13.7109375" bestFit="1" customWidth="1"/>
    <col min="20" max="20" width="11.28515625" bestFit="1" customWidth="1"/>
    <col min="21" max="21" width="9.28515625" bestFit="1" customWidth="1"/>
    <col min="22" max="22" width="12.42578125" bestFit="1" customWidth="1"/>
  </cols>
  <sheetData>
    <row r="1" spans="1:22" x14ac:dyDescent="0.25">
      <c r="A1" s="77" t="s">
        <v>0</v>
      </c>
      <c r="B1" s="79" t="s">
        <v>7</v>
      </c>
      <c r="C1" s="80"/>
      <c r="D1" s="80"/>
      <c r="E1" s="80"/>
      <c r="F1" s="81"/>
      <c r="G1" s="81"/>
      <c r="H1" s="81"/>
      <c r="I1" s="81"/>
      <c r="J1" s="82"/>
      <c r="K1" s="86" t="s">
        <v>16</v>
      </c>
      <c r="L1" s="87"/>
      <c r="M1" s="87"/>
      <c r="N1" s="87"/>
      <c r="O1" s="87"/>
      <c r="P1" s="88"/>
      <c r="Q1" s="83" t="s">
        <v>11</v>
      </c>
      <c r="R1" s="84"/>
      <c r="S1" s="84"/>
      <c r="T1" s="84"/>
      <c r="U1" s="84"/>
      <c r="V1" s="84"/>
    </row>
    <row r="2" spans="1:22" ht="15.75" thickBot="1" x14ac:dyDescent="0.3">
      <c r="A2" s="78"/>
      <c r="B2" s="33" t="s">
        <v>1</v>
      </c>
      <c r="C2" s="33" t="s">
        <v>26</v>
      </c>
      <c r="D2" s="69" t="s">
        <v>27</v>
      </c>
      <c r="E2" s="69" t="s">
        <v>28</v>
      </c>
      <c r="F2" s="31" t="s">
        <v>2</v>
      </c>
      <c r="G2" s="31" t="s">
        <v>3</v>
      </c>
      <c r="H2" s="31" t="s">
        <v>4</v>
      </c>
      <c r="I2" s="31" t="s">
        <v>5</v>
      </c>
      <c r="J2" s="32" t="s">
        <v>6</v>
      </c>
      <c r="K2" s="33" t="s">
        <v>9</v>
      </c>
      <c r="L2" s="24" t="s">
        <v>2</v>
      </c>
      <c r="M2" s="24" t="s">
        <v>3</v>
      </c>
      <c r="N2" s="24" t="s">
        <v>10</v>
      </c>
      <c r="O2" s="34" t="s">
        <v>5</v>
      </c>
      <c r="P2" s="35" t="s">
        <v>6</v>
      </c>
      <c r="Q2" s="33" t="s">
        <v>9</v>
      </c>
      <c r="R2" s="24" t="s">
        <v>2</v>
      </c>
      <c r="S2" s="24" t="s">
        <v>3</v>
      </c>
      <c r="T2" s="24" t="s">
        <v>10</v>
      </c>
      <c r="U2" s="34" t="s">
        <v>5</v>
      </c>
      <c r="V2" s="35" t="s">
        <v>6</v>
      </c>
    </row>
    <row r="3" spans="1:22" ht="15.75" thickBot="1" x14ac:dyDescent="0.3">
      <c r="A3" s="25">
        <v>42736</v>
      </c>
      <c r="B3" s="1">
        <v>236727.72</v>
      </c>
      <c r="C3" s="101">
        <v>24002.661961967471</v>
      </c>
      <c r="D3">
        <v>179588.16289450001</v>
      </c>
      <c r="E3" s="75">
        <f>SUM(C3)+D3</f>
        <v>203590.82485646749</v>
      </c>
      <c r="F3" s="27">
        <v>9.5200000000000007E-2</v>
      </c>
      <c r="G3" s="28">
        <v>2.3379629629629631E-3</v>
      </c>
      <c r="H3" s="29">
        <v>1.83</v>
      </c>
      <c r="I3" s="27">
        <v>0.72399999999999998</v>
      </c>
      <c r="J3" s="46">
        <v>433688.23</v>
      </c>
      <c r="K3" s="73">
        <v>576942</v>
      </c>
      <c r="L3" s="27">
        <v>8.4000000000000005E-2</v>
      </c>
      <c r="M3" s="28">
        <v>9.7222222222222209E-4</v>
      </c>
      <c r="N3" s="29">
        <v>2.06</v>
      </c>
      <c r="O3" s="27">
        <v>0.68789999999999996</v>
      </c>
      <c r="P3" s="46">
        <v>1186283</v>
      </c>
      <c r="Q3" s="40">
        <f>SUM(E3/K3)-1</f>
        <v>-0.64712081135284394</v>
      </c>
      <c r="R3" s="41">
        <f t="shared" ref="R3:V3" si="0">SUM(F3/L3)-1</f>
        <v>0.1333333333333333</v>
      </c>
      <c r="S3" s="41">
        <f t="shared" si="0"/>
        <v>1.4047619047619051</v>
      </c>
      <c r="T3" s="41">
        <f t="shared" si="0"/>
        <v>-0.11165048543689315</v>
      </c>
      <c r="U3" s="41">
        <f t="shared" si="0"/>
        <v>5.2478557929931613E-2</v>
      </c>
      <c r="V3" s="42">
        <f t="shared" si="0"/>
        <v>-0.63441419121744136</v>
      </c>
    </row>
    <row r="4" spans="1:22" ht="15.75" thickBot="1" x14ac:dyDescent="0.3">
      <c r="A4" s="25">
        <v>42743</v>
      </c>
      <c r="B4" s="1">
        <v>151766.44</v>
      </c>
      <c r="C4" s="101">
        <v>30086.825105030486</v>
      </c>
      <c r="D4">
        <v>132441.97809428</v>
      </c>
      <c r="E4" s="75">
        <f t="shared" ref="E4:E24" si="1">SUM(C4)+D4</f>
        <v>162528.8031993105</v>
      </c>
      <c r="F4" s="2">
        <v>0.1825</v>
      </c>
      <c r="G4" s="3">
        <v>1.1226851851851851E-3</v>
      </c>
      <c r="H4" s="4">
        <v>2</v>
      </c>
      <c r="I4" s="2">
        <v>0.67200000000000004</v>
      </c>
      <c r="J4" s="47">
        <v>302947.49</v>
      </c>
      <c r="K4" s="73">
        <v>476514</v>
      </c>
      <c r="L4" s="2">
        <v>0.10539999999999999</v>
      </c>
      <c r="M4" s="3">
        <v>1.0300925925925926E-3</v>
      </c>
      <c r="N4" s="4">
        <v>2.19</v>
      </c>
      <c r="O4" s="2">
        <v>0.66949999999999998</v>
      </c>
      <c r="P4" s="47">
        <v>1045078</v>
      </c>
      <c r="Q4" s="40">
        <f t="shared" ref="Q4:Q24" si="2">SUM(E4/K4)-1</f>
        <v>-0.65892124218950443</v>
      </c>
      <c r="R4" s="7">
        <f t="shared" ref="R4:S24" si="3">SUM(F4/L4)-1</f>
        <v>0.73149905123339654</v>
      </c>
      <c r="S4" s="7">
        <f t="shared" si="3"/>
        <v>8.9887640449437978E-2</v>
      </c>
      <c r="T4" s="7">
        <f t="shared" ref="T4:T24" si="4">SUM(H4/N4)-1</f>
        <v>-8.6757990867579848E-2</v>
      </c>
      <c r="U4" s="7">
        <f t="shared" ref="U4:U24" si="5">SUM(I4/O4)-1</f>
        <v>3.7341299477222645E-3</v>
      </c>
      <c r="V4" s="8">
        <f t="shared" ref="V4:V24" si="6">SUM(J4/P4)-1</f>
        <v>-0.71011973268980877</v>
      </c>
    </row>
    <row r="5" spans="1:22" ht="15.75" thickBot="1" x14ac:dyDescent="0.3">
      <c r="A5" s="25">
        <v>42750</v>
      </c>
      <c r="B5" s="1">
        <v>184595.97</v>
      </c>
      <c r="C5" s="101">
        <v>29764.654346245352</v>
      </c>
      <c r="D5">
        <v>192791.23985794</v>
      </c>
      <c r="E5" s="75">
        <f t="shared" si="1"/>
        <v>222555.89420418534</v>
      </c>
      <c r="F5" s="2">
        <v>0.1431</v>
      </c>
      <c r="G5" s="3">
        <v>1.5277777777777779E-3</v>
      </c>
      <c r="H5" s="4">
        <v>1.96</v>
      </c>
      <c r="I5" s="2">
        <v>0.69620000000000004</v>
      </c>
      <c r="J5" s="47">
        <v>362633.3</v>
      </c>
      <c r="K5" s="73">
        <v>432622</v>
      </c>
      <c r="L5" s="2">
        <v>0.1062</v>
      </c>
      <c r="M5" s="3">
        <v>9.6064814814814808E-4</v>
      </c>
      <c r="N5" s="4">
        <v>2.09</v>
      </c>
      <c r="O5" s="2">
        <v>0.68200000000000005</v>
      </c>
      <c r="P5" s="47">
        <v>902468</v>
      </c>
      <c r="Q5" s="40">
        <f t="shared" si="2"/>
        <v>-0.48556501009152253</v>
      </c>
      <c r="R5" s="7">
        <f t="shared" si="3"/>
        <v>0.34745762711864403</v>
      </c>
      <c r="S5" s="7">
        <f t="shared" si="3"/>
        <v>0.59036144578313277</v>
      </c>
      <c r="T5" s="7">
        <f t="shared" si="4"/>
        <v>-6.2200956937799035E-2</v>
      </c>
      <c r="U5" s="7">
        <f t="shared" si="5"/>
        <v>2.0821114369501403E-2</v>
      </c>
      <c r="V5" s="8">
        <f t="shared" si="6"/>
        <v>-0.59817600180837438</v>
      </c>
    </row>
    <row r="6" spans="1:22" ht="15.75" thickBot="1" x14ac:dyDescent="0.3">
      <c r="A6" s="25">
        <v>42757</v>
      </c>
      <c r="B6" s="1">
        <v>184144.22</v>
      </c>
      <c r="C6" s="101">
        <v>29788.945912506482</v>
      </c>
      <c r="D6">
        <v>219257.25376499997</v>
      </c>
      <c r="E6" s="75">
        <f t="shared" si="1"/>
        <v>249046.19967750646</v>
      </c>
      <c r="F6" s="2">
        <v>0.14580000000000001</v>
      </c>
      <c r="G6" s="3">
        <v>1.0648148148148147E-3</v>
      </c>
      <c r="H6" s="4">
        <v>1.83</v>
      </c>
      <c r="I6" s="2">
        <v>0.75280000000000002</v>
      </c>
      <c r="J6" s="47">
        <v>337460.35</v>
      </c>
      <c r="K6" s="73">
        <v>498105</v>
      </c>
      <c r="L6" s="2">
        <v>0.10009999999999999</v>
      </c>
      <c r="M6" s="3">
        <v>8.449074074074075E-4</v>
      </c>
      <c r="N6" s="4">
        <v>1.97</v>
      </c>
      <c r="O6" s="2">
        <v>0.71179999999999999</v>
      </c>
      <c r="P6" s="47">
        <v>982509</v>
      </c>
      <c r="Q6" s="40">
        <f t="shared" si="2"/>
        <v>-0.50001264858311711</v>
      </c>
      <c r="R6" s="7">
        <f t="shared" si="3"/>
        <v>0.45654345654345674</v>
      </c>
      <c r="S6" s="7">
        <f t="shared" si="3"/>
        <v>0.26027397260273943</v>
      </c>
      <c r="T6" s="7">
        <f t="shared" si="4"/>
        <v>-7.1065989847715727E-2</v>
      </c>
      <c r="U6" s="7">
        <f t="shared" si="5"/>
        <v>5.7600449564484402E-2</v>
      </c>
      <c r="V6" s="8">
        <f t="shared" si="6"/>
        <v>-0.65653205212369559</v>
      </c>
    </row>
    <row r="7" spans="1:22" ht="15.75" thickBot="1" x14ac:dyDescent="0.3">
      <c r="A7" s="25">
        <v>42764</v>
      </c>
      <c r="B7" s="1">
        <v>172608.83</v>
      </c>
      <c r="C7" s="101">
        <v>37849.24556381334</v>
      </c>
      <c r="D7">
        <v>188920.70665220002</v>
      </c>
      <c r="E7" s="75">
        <f t="shared" si="1"/>
        <v>226769.95221601336</v>
      </c>
      <c r="F7" s="2">
        <v>0.18579999999999999</v>
      </c>
      <c r="G7" s="3">
        <v>5.9027777777777778E-4</v>
      </c>
      <c r="H7" s="4">
        <v>1.7</v>
      </c>
      <c r="I7" s="2">
        <v>0.75349999999999995</v>
      </c>
      <c r="J7" s="47">
        <v>294258.99</v>
      </c>
      <c r="K7" s="73">
        <v>549531</v>
      </c>
      <c r="L7" s="2">
        <v>0.1028</v>
      </c>
      <c r="M7" s="3">
        <v>8.449074074074075E-4</v>
      </c>
      <c r="N7" s="4">
        <v>1.99</v>
      </c>
      <c r="O7" s="2">
        <v>0.69240000000000002</v>
      </c>
      <c r="P7" s="47">
        <v>1094434</v>
      </c>
      <c r="Q7" s="40">
        <f t="shared" si="2"/>
        <v>-0.58733910877454898</v>
      </c>
      <c r="R7" s="7">
        <f t="shared" si="3"/>
        <v>0.80739299610894921</v>
      </c>
      <c r="S7" s="7">
        <f t="shared" si="3"/>
        <v>-0.30136986301369872</v>
      </c>
      <c r="T7" s="7">
        <f t="shared" si="4"/>
        <v>-0.14572864321608037</v>
      </c>
      <c r="U7" s="7">
        <f t="shared" si="5"/>
        <v>8.8243789716926591E-2</v>
      </c>
      <c r="V7" s="8">
        <f t="shared" si="6"/>
        <v>-0.73113135191340906</v>
      </c>
    </row>
    <row r="8" spans="1:22" ht="15.75" thickBot="1" x14ac:dyDescent="0.3">
      <c r="A8" s="25">
        <v>42771</v>
      </c>
      <c r="B8" s="1">
        <v>223647.15</v>
      </c>
      <c r="C8" s="101">
        <v>32489.969929949162</v>
      </c>
      <c r="D8">
        <v>258193.3499763</v>
      </c>
      <c r="E8" s="75">
        <f t="shared" si="1"/>
        <v>290683.31990624918</v>
      </c>
      <c r="F8" s="2">
        <v>0.12039999999999999</v>
      </c>
      <c r="G8" s="3">
        <v>8.6805555555555551E-4</v>
      </c>
      <c r="H8" s="4">
        <v>1.77</v>
      </c>
      <c r="I8" s="2">
        <v>0.81320000000000003</v>
      </c>
      <c r="J8" s="47">
        <v>396615.31</v>
      </c>
      <c r="K8" s="73">
        <v>489896</v>
      </c>
      <c r="L8" s="2">
        <v>0.1169</v>
      </c>
      <c r="M8" s="3">
        <v>8.6805555555555551E-4</v>
      </c>
      <c r="N8" s="4">
        <v>2.0299999999999998</v>
      </c>
      <c r="O8" s="2">
        <v>0.69369999999999998</v>
      </c>
      <c r="P8" s="47">
        <v>995514</v>
      </c>
      <c r="Q8" s="40">
        <f t="shared" si="2"/>
        <v>-0.40664279784638135</v>
      </c>
      <c r="R8" s="7">
        <f t="shared" si="3"/>
        <v>2.9940119760478945E-2</v>
      </c>
      <c r="S8" s="7">
        <f t="shared" si="3"/>
        <v>0</v>
      </c>
      <c r="T8" s="7">
        <f t="shared" si="4"/>
        <v>-0.1280788177339901</v>
      </c>
      <c r="U8" s="7">
        <f t="shared" si="5"/>
        <v>0.1722646677238</v>
      </c>
      <c r="V8" s="8">
        <f t="shared" si="6"/>
        <v>-0.60159745618846139</v>
      </c>
    </row>
    <row r="9" spans="1:22" ht="15.75" thickBot="1" x14ac:dyDescent="0.3">
      <c r="A9" s="25">
        <v>42778</v>
      </c>
      <c r="B9" s="1">
        <v>137315.29</v>
      </c>
      <c r="C9" s="101">
        <v>26006.552401234385</v>
      </c>
      <c r="D9">
        <v>212673.1617851</v>
      </c>
      <c r="E9" s="75">
        <f t="shared" si="1"/>
        <v>238679.7141863344</v>
      </c>
      <c r="F9" s="2">
        <v>0.1641</v>
      </c>
      <c r="G9" s="3">
        <v>7.9861111111111105E-4</v>
      </c>
      <c r="H9" s="4">
        <v>1.72</v>
      </c>
      <c r="I9" s="2">
        <v>0.80900000000000005</v>
      </c>
      <c r="J9" s="47">
        <v>235992.54</v>
      </c>
      <c r="K9" s="73">
        <v>318825</v>
      </c>
      <c r="L9" s="2">
        <v>0.12690000000000001</v>
      </c>
      <c r="M9" s="3">
        <v>9.8379629629629642E-4</v>
      </c>
      <c r="N9" s="4">
        <v>2.08</v>
      </c>
      <c r="O9" s="2">
        <v>0.61770000000000003</v>
      </c>
      <c r="P9" s="47">
        <v>663891</v>
      </c>
      <c r="Q9" s="40">
        <f t="shared" si="2"/>
        <v>-0.25137704324838261</v>
      </c>
      <c r="R9" s="7">
        <f t="shared" si="3"/>
        <v>0.29314420803782482</v>
      </c>
      <c r="S9" s="7">
        <f t="shared" si="3"/>
        <v>-0.18823529411764717</v>
      </c>
      <c r="T9" s="7">
        <f t="shared" si="4"/>
        <v>-0.17307692307692313</v>
      </c>
      <c r="U9" s="7">
        <f t="shared" si="5"/>
        <v>0.3096972640440343</v>
      </c>
      <c r="V9" s="8">
        <f t="shared" si="6"/>
        <v>-0.64453119563301808</v>
      </c>
    </row>
    <row r="10" spans="1:22" ht="15.75" thickBot="1" x14ac:dyDescent="0.3">
      <c r="A10" s="25">
        <v>42785</v>
      </c>
      <c r="B10" s="1">
        <v>134438.75</v>
      </c>
      <c r="C10" s="101">
        <v>26521.51327265189</v>
      </c>
      <c r="D10">
        <v>181303.92197040003</v>
      </c>
      <c r="E10" s="75">
        <f t="shared" si="1"/>
        <v>207825.43524305191</v>
      </c>
      <c r="F10" s="2">
        <v>0.17380000000000001</v>
      </c>
      <c r="G10" s="3">
        <v>7.8703703703703705E-4</v>
      </c>
      <c r="H10" s="4">
        <v>1.56</v>
      </c>
      <c r="I10" s="2">
        <v>0.73740000000000006</v>
      </c>
      <c r="J10" s="47">
        <v>210097.79</v>
      </c>
      <c r="K10" s="73">
        <v>388096</v>
      </c>
      <c r="L10" s="2">
        <v>0.1484</v>
      </c>
      <c r="M10" s="3">
        <v>1.0879629629629629E-3</v>
      </c>
      <c r="N10" s="4">
        <v>2.3199999999999998</v>
      </c>
      <c r="O10" s="2">
        <v>0.58340000000000003</v>
      </c>
      <c r="P10" s="47">
        <v>898992</v>
      </c>
      <c r="Q10" s="40">
        <f t="shared" si="2"/>
        <v>-0.46449992980331689</v>
      </c>
      <c r="R10" s="7">
        <f t="shared" si="3"/>
        <v>0.17115902964959573</v>
      </c>
      <c r="S10" s="7">
        <f t="shared" si="3"/>
        <v>-0.27659574468085102</v>
      </c>
      <c r="T10" s="7">
        <f t="shared" si="4"/>
        <v>-0.3275862068965516</v>
      </c>
      <c r="U10" s="7">
        <f t="shared" si="5"/>
        <v>0.26396983201919788</v>
      </c>
      <c r="V10" s="8">
        <f t="shared" si="6"/>
        <v>-0.76629626292558772</v>
      </c>
    </row>
    <row r="11" spans="1:22" ht="15.75" thickBot="1" x14ac:dyDescent="0.3">
      <c r="A11" s="25">
        <v>42792</v>
      </c>
      <c r="B11" s="1">
        <v>163029.14000000001</v>
      </c>
      <c r="C11" s="101">
        <v>30523.79080634379</v>
      </c>
      <c r="D11">
        <v>201551.4928569</v>
      </c>
      <c r="E11" s="75">
        <f t="shared" si="1"/>
        <v>232075.28366324378</v>
      </c>
      <c r="F11" s="2">
        <v>0.16170000000000001</v>
      </c>
      <c r="G11" s="3">
        <v>6.5972222222222213E-4</v>
      </c>
      <c r="H11" s="4">
        <v>1.72</v>
      </c>
      <c r="I11" s="2">
        <v>0.8014</v>
      </c>
      <c r="J11" s="47">
        <v>280163.17</v>
      </c>
      <c r="K11" s="73">
        <v>418051</v>
      </c>
      <c r="L11" s="2">
        <v>0.14249999999999999</v>
      </c>
      <c r="M11" s="3">
        <v>1.0763888888888889E-3</v>
      </c>
      <c r="N11" s="4">
        <v>2.31</v>
      </c>
      <c r="O11" s="2">
        <v>0.58409999999999995</v>
      </c>
      <c r="P11" s="47">
        <v>963914</v>
      </c>
      <c r="Q11" s="40">
        <f t="shared" si="2"/>
        <v>-0.44486370403791931</v>
      </c>
      <c r="R11" s="7">
        <f t="shared" si="3"/>
        <v>0.13473684210526327</v>
      </c>
      <c r="S11" s="7">
        <f t="shared" si="3"/>
        <v>-0.38709677419354849</v>
      </c>
      <c r="T11" s="7">
        <f t="shared" si="4"/>
        <v>-0.25541125541125542</v>
      </c>
      <c r="U11" s="7">
        <f t="shared" si="5"/>
        <v>0.37202533812703309</v>
      </c>
      <c r="V11" s="8">
        <f t="shared" si="6"/>
        <v>-0.70934837547748031</v>
      </c>
    </row>
    <row r="12" spans="1:22" ht="15.75" thickBot="1" x14ac:dyDescent="0.3">
      <c r="A12" s="25">
        <v>42799</v>
      </c>
      <c r="B12" s="1">
        <v>135945.10999999999</v>
      </c>
      <c r="C12" s="101">
        <v>30484.711803289792</v>
      </c>
      <c r="D12">
        <v>145355.38990341002</v>
      </c>
      <c r="E12" s="75">
        <f t="shared" si="1"/>
        <v>175840.10170669982</v>
      </c>
      <c r="F12" s="2">
        <v>0.17810000000000001</v>
      </c>
      <c r="G12" s="3">
        <v>9.3750000000000007E-4</v>
      </c>
      <c r="H12" s="4">
        <v>1.87</v>
      </c>
      <c r="I12" s="2">
        <v>0.73150000000000004</v>
      </c>
      <c r="J12" s="47">
        <v>254795.53</v>
      </c>
      <c r="K12" s="73">
        <v>402354</v>
      </c>
      <c r="L12" s="2">
        <v>0.1444</v>
      </c>
      <c r="M12" s="3">
        <v>1.0300925925925926E-3</v>
      </c>
      <c r="N12" s="4">
        <v>2.2999999999999998</v>
      </c>
      <c r="O12" s="2">
        <v>0.58309999999999995</v>
      </c>
      <c r="P12" s="47">
        <v>923934</v>
      </c>
      <c r="Q12" s="40">
        <f t="shared" si="2"/>
        <v>-0.56297165752869405</v>
      </c>
      <c r="R12" s="7">
        <f t="shared" si="3"/>
        <v>0.23337950138504171</v>
      </c>
      <c r="S12" s="7">
        <f t="shared" si="3"/>
        <v>-8.98876404494382E-2</v>
      </c>
      <c r="T12" s="7">
        <f t="shared" si="4"/>
        <v>-0.18695652173913035</v>
      </c>
      <c r="U12" s="7">
        <f t="shared" si="5"/>
        <v>0.25450180072028838</v>
      </c>
      <c r="V12" s="8">
        <f t="shared" si="6"/>
        <v>-0.72422756387360998</v>
      </c>
    </row>
    <row r="13" spans="1:22" ht="15.75" thickBot="1" x14ac:dyDescent="0.3">
      <c r="A13" s="25">
        <v>42806</v>
      </c>
      <c r="B13" s="1">
        <v>177805.69</v>
      </c>
      <c r="C13" s="101">
        <v>28800.579265779961</v>
      </c>
      <c r="D13">
        <v>219518.84040691002</v>
      </c>
      <c r="E13" s="75">
        <f t="shared" si="1"/>
        <v>248319.41967268998</v>
      </c>
      <c r="F13" s="2">
        <v>0.13719999999999999</v>
      </c>
      <c r="G13" s="3">
        <v>3.425925925925926E-3</v>
      </c>
      <c r="H13" s="4">
        <v>3.12</v>
      </c>
      <c r="I13" s="2">
        <v>0.4995</v>
      </c>
      <c r="J13" s="47">
        <v>554850.22</v>
      </c>
      <c r="K13" s="73">
        <v>391720</v>
      </c>
      <c r="L13" s="2">
        <v>0.1366</v>
      </c>
      <c r="M13" s="3">
        <v>1.0532407407407407E-3</v>
      </c>
      <c r="N13" s="4">
        <v>2.29</v>
      </c>
      <c r="O13" s="2">
        <v>0.57820000000000005</v>
      </c>
      <c r="P13" s="47">
        <v>896769</v>
      </c>
      <c r="Q13" s="40">
        <f t="shared" si="2"/>
        <v>-0.36607929216611357</v>
      </c>
      <c r="R13" s="7">
        <f t="shared" si="3"/>
        <v>4.3923865300146137E-3</v>
      </c>
      <c r="S13" s="7">
        <f t="shared" si="3"/>
        <v>2.2527472527472532</v>
      </c>
      <c r="T13" s="7">
        <f t="shared" si="4"/>
        <v>0.36244541484716164</v>
      </c>
      <c r="U13" s="7">
        <f t="shared" si="5"/>
        <v>-0.13611207194742314</v>
      </c>
      <c r="V13" s="8">
        <f t="shared" si="6"/>
        <v>-0.38127854553402274</v>
      </c>
    </row>
    <row r="14" spans="1:22" ht="15.75" thickBot="1" x14ac:dyDescent="0.3">
      <c r="A14" s="25">
        <v>42813</v>
      </c>
      <c r="B14" s="1">
        <v>152029.79999999999</v>
      </c>
      <c r="C14" s="101">
        <v>30910.523612885321</v>
      </c>
      <c r="D14">
        <v>214722.43826579998</v>
      </c>
      <c r="E14" s="75">
        <f t="shared" si="1"/>
        <v>245632.96187868531</v>
      </c>
      <c r="F14" s="2">
        <v>0.18090000000000001</v>
      </c>
      <c r="G14" s="3">
        <v>2.615740740740741E-3</v>
      </c>
      <c r="H14" s="4">
        <v>2.44</v>
      </c>
      <c r="I14" s="2">
        <v>0.64380000000000004</v>
      </c>
      <c r="J14" s="47">
        <v>370213.34</v>
      </c>
      <c r="K14" s="73">
        <v>419789</v>
      </c>
      <c r="L14" s="2">
        <v>0.15459999999999999</v>
      </c>
      <c r="M14" s="3">
        <v>1.0763888888888889E-3</v>
      </c>
      <c r="N14" s="4">
        <v>2.2599999999999998</v>
      </c>
      <c r="O14" s="2">
        <v>0.58460000000000001</v>
      </c>
      <c r="P14" s="47">
        <v>949287</v>
      </c>
      <c r="Q14" s="40">
        <f t="shared" si="2"/>
        <v>-0.41486565422465738</v>
      </c>
      <c r="R14" s="7">
        <f t="shared" si="3"/>
        <v>0.17011642949547223</v>
      </c>
      <c r="S14" s="7">
        <f t="shared" si="3"/>
        <v>1.4301075268817205</v>
      </c>
      <c r="T14" s="7">
        <f t="shared" si="4"/>
        <v>7.9646017699115168E-2</v>
      </c>
      <c r="U14" s="7">
        <f t="shared" si="5"/>
        <v>0.10126582278481022</v>
      </c>
      <c r="V14" s="8">
        <f t="shared" si="6"/>
        <v>-0.61000904889669827</v>
      </c>
    </row>
    <row r="15" spans="1:22" ht="15.75" thickBot="1" x14ac:dyDescent="0.3">
      <c r="A15" s="25">
        <v>42820</v>
      </c>
      <c r="B15" s="1">
        <v>151426.1</v>
      </c>
      <c r="C15" s="101">
        <v>32697.850626667168</v>
      </c>
      <c r="D15">
        <v>209218.95178919999</v>
      </c>
      <c r="E15" s="75">
        <f t="shared" si="1"/>
        <v>241916.80241586716</v>
      </c>
      <c r="F15" s="2">
        <v>0.17019999999999999</v>
      </c>
      <c r="G15" s="3">
        <v>2.5462962962962961E-3</v>
      </c>
      <c r="H15" s="4">
        <v>2.42</v>
      </c>
      <c r="I15" s="2">
        <v>0.64239999999999997</v>
      </c>
      <c r="J15" s="47">
        <v>366543.51</v>
      </c>
      <c r="K15" s="73">
        <v>392599</v>
      </c>
      <c r="L15" s="2">
        <v>0.15090000000000001</v>
      </c>
      <c r="M15" s="3">
        <v>1.0763888888888889E-3</v>
      </c>
      <c r="N15" s="4">
        <v>2.2799999999999998</v>
      </c>
      <c r="O15" s="2">
        <v>0.57679999999999998</v>
      </c>
      <c r="P15" s="47">
        <v>893907</v>
      </c>
      <c r="Q15" s="40">
        <f t="shared" si="2"/>
        <v>-0.38380688077181258</v>
      </c>
      <c r="R15" s="7">
        <f t="shared" si="3"/>
        <v>0.12789927104042409</v>
      </c>
      <c r="S15" s="7">
        <f t="shared" si="3"/>
        <v>1.365591397849462</v>
      </c>
      <c r="T15" s="7">
        <f t="shared" si="4"/>
        <v>6.1403508771929793E-2</v>
      </c>
      <c r="U15" s="7">
        <f t="shared" si="5"/>
        <v>0.1137309292649098</v>
      </c>
      <c r="V15" s="8">
        <f t="shared" si="6"/>
        <v>-0.5899534179730106</v>
      </c>
    </row>
    <row r="16" spans="1:22" ht="15.75" thickBot="1" x14ac:dyDescent="0.3">
      <c r="A16" s="25">
        <v>42827</v>
      </c>
      <c r="B16" s="1">
        <v>148511.44</v>
      </c>
      <c r="C16" s="101">
        <v>30490.637788996508</v>
      </c>
      <c r="D16">
        <v>146359.24300785997</v>
      </c>
      <c r="E16" s="75">
        <f t="shared" si="1"/>
        <v>176849.88079685648</v>
      </c>
      <c r="F16" s="2">
        <v>0.1676</v>
      </c>
      <c r="G16" s="3">
        <v>2.5231481481481481E-3</v>
      </c>
      <c r="H16" s="4">
        <v>2.36</v>
      </c>
      <c r="I16" s="2">
        <v>0.63939999999999997</v>
      </c>
      <c r="J16" s="47">
        <v>349917.83</v>
      </c>
      <c r="K16" s="73">
        <v>358685</v>
      </c>
      <c r="L16" s="2">
        <v>0.15790000000000001</v>
      </c>
      <c r="M16" s="3">
        <v>1.1226851851851851E-3</v>
      </c>
      <c r="N16" s="4">
        <v>2.31</v>
      </c>
      <c r="O16" s="2">
        <v>0.54290000000000005</v>
      </c>
      <c r="P16" s="47">
        <v>828844</v>
      </c>
      <c r="Q16" s="40">
        <f t="shared" si="2"/>
        <v>-0.50694932657664393</v>
      </c>
      <c r="R16" s="7">
        <f t="shared" si="3"/>
        <v>6.1431285623812393E-2</v>
      </c>
      <c r="S16" s="7">
        <f t="shared" si="3"/>
        <v>1.2474226804123711</v>
      </c>
      <c r="T16" s="7">
        <f t="shared" si="4"/>
        <v>2.1645021645021467E-2</v>
      </c>
      <c r="U16" s="7">
        <f t="shared" si="5"/>
        <v>0.17774912506907325</v>
      </c>
      <c r="V16" s="8">
        <f t="shared" si="6"/>
        <v>-0.57782425884726196</v>
      </c>
    </row>
    <row r="17" spans="1:23" ht="15.75" thickBot="1" x14ac:dyDescent="0.3">
      <c r="A17" s="25">
        <v>42834</v>
      </c>
      <c r="B17" s="1">
        <v>107855.13</v>
      </c>
      <c r="C17" s="101">
        <v>29387.287548401604</v>
      </c>
      <c r="D17">
        <v>81664.584480690013</v>
      </c>
      <c r="E17" s="75">
        <f t="shared" si="1"/>
        <v>111051.87202909161</v>
      </c>
      <c r="F17" s="2">
        <v>0.2172</v>
      </c>
      <c r="G17" s="3">
        <v>2.5115740740740741E-3</v>
      </c>
      <c r="H17" s="4">
        <v>2.1800000000000002</v>
      </c>
      <c r="I17" s="2">
        <v>0.58389999999999997</v>
      </c>
      <c r="J17" s="47">
        <v>235316.78</v>
      </c>
      <c r="K17" s="73">
        <v>345169</v>
      </c>
      <c r="L17" s="2">
        <v>0.15010000000000001</v>
      </c>
      <c r="M17" s="3">
        <v>1.1342592592592591E-3</v>
      </c>
      <c r="N17" s="4">
        <v>2.3199999999999998</v>
      </c>
      <c r="O17" s="2">
        <v>0.53669999999999995</v>
      </c>
      <c r="P17" s="47">
        <v>800024</v>
      </c>
      <c r="Q17" s="40">
        <f t="shared" si="2"/>
        <v>-0.67826811785214891</v>
      </c>
      <c r="R17" s="7">
        <f t="shared" si="3"/>
        <v>0.44703530979347095</v>
      </c>
      <c r="S17" s="7">
        <f t="shared" si="3"/>
        <v>1.2142857142857144</v>
      </c>
      <c r="T17" s="7">
        <f t="shared" si="4"/>
        <v>-6.034482758620674E-2</v>
      </c>
      <c r="U17" s="7">
        <f t="shared" si="5"/>
        <v>8.7944848146077836E-2</v>
      </c>
      <c r="V17" s="8">
        <f t="shared" si="6"/>
        <v>-0.70586284911452657</v>
      </c>
    </row>
    <row r="18" spans="1:23" ht="15.75" thickBot="1" x14ac:dyDescent="0.3">
      <c r="A18" s="25">
        <v>42841</v>
      </c>
      <c r="B18" s="1">
        <v>137391.87</v>
      </c>
      <c r="C18" s="101">
        <v>35956.279058361397</v>
      </c>
      <c r="D18">
        <v>128789.71498373001</v>
      </c>
      <c r="E18" s="75">
        <f t="shared" si="1"/>
        <v>164745.99404209142</v>
      </c>
      <c r="F18" s="2">
        <v>0.2175</v>
      </c>
      <c r="G18" s="3">
        <v>1.5740740740740741E-3</v>
      </c>
      <c r="H18" s="4">
        <v>2.76</v>
      </c>
      <c r="I18" s="2">
        <v>0.6694</v>
      </c>
      <c r="J18" s="47">
        <v>378905.78</v>
      </c>
      <c r="K18" s="73">
        <v>373716</v>
      </c>
      <c r="L18" s="2">
        <v>0.1434</v>
      </c>
      <c r="M18" s="3">
        <v>1.1111111111111111E-3</v>
      </c>
      <c r="N18" s="4">
        <v>2.31</v>
      </c>
      <c r="O18" s="2">
        <v>0.56699999999999995</v>
      </c>
      <c r="P18" s="47">
        <v>861954</v>
      </c>
      <c r="Q18" s="40">
        <f t="shared" si="2"/>
        <v>-0.55916794024850036</v>
      </c>
      <c r="R18" s="7">
        <f t="shared" si="3"/>
        <v>0.51673640167364021</v>
      </c>
      <c r="S18" s="7">
        <f t="shared" si="3"/>
        <v>0.41666666666666674</v>
      </c>
      <c r="T18" s="7">
        <f t="shared" si="4"/>
        <v>0.19480519480519476</v>
      </c>
      <c r="U18" s="7">
        <f t="shared" si="5"/>
        <v>0.18059964726631406</v>
      </c>
      <c r="V18" s="8">
        <f t="shared" si="6"/>
        <v>-0.56041067156716018</v>
      </c>
    </row>
    <row r="19" spans="1:23" ht="15.75" thickBot="1" x14ac:dyDescent="0.3">
      <c r="A19" s="25">
        <v>42848</v>
      </c>
      <c r="B19" s="1">
        <v>186156.9</v>
      </c>
      <c r="C19" s="101">
        <v>35812.023751860754</v>
      </c>
      <c r="D19">
        <v>207144.43017450001</v>
      </c>
      <c r="E19" s="75">
        <f t="shared" si="1"/>
        <v>242956.45392636076</v>
      </c>
      <c r="F19" s="2">
        <v>0.16089999999999999</v>
      </c>
      <c r="G19" s="3">
        <v>2.2569444444444447E-3</v>
      </c>
      <c r="H19" s="4">
        <v>3.42</v>
      </c>
      <c r="I19" s="2">
        <v>0.5927</v>
      </c>
      <c r="J19" s="47">
        <v>637514.09</v>
      </c>
      <c r="K19" s="73">
        <v>407176</v>
      </c>
      <c r="L19" s="2">
        <v>0.14380000000000001</v>
      </c>
      <c r="M19" s="3">
        <v>1.0763888888888889E-3</v>
      </c>
      <c r="N19" s="4">
        <v>2.29</v>
      </c>
      <c r="O19" s="2">
        <v>0.57799999999999996</v>
      </c>
      <c r="P19" s="47">
        <v>933557</v>
      </c>
      <c r="Q19" s="40">
        <f t="shared" si="2"/>
        <v>-0.4033134223864846</v>
      </c>
      <c r="R19" s="7">
        <f t="shared" si="3"/>
        <v>0.11891515994436697</v>
      </c>
      <c r="S19" s="7">
        <f t="shared" si="3"/>
        <v>1.0967741935483875</v>
      </c>
      <c r="T19" s="7">
        <f t="shared" si="4"/>
        <v>0.49344978165938858</v>
      </c>
      <c r="U19" s="7">
        <f t="shared" si="5"/>
        <v>2.5432525951557095E-2</v>
      </c>
      <c r="V19" s="8">
        <f t="shared" si="6"/>
        <v>-0.31711283831624637</v>
      </c>
    </row>
    <row r="20" spans="1:23" ht="15.75" thickBot="1" x14ac:dyDescent="0.3">
      <c r="A20" s="25">
        <v>42855</v>
      </c>
      <c r="B20" s="1">
        <v>114971.16</v>
      </c>
      <c r="C20" s="101">
        <v>30471.082173509665</v>
      </c>
      <c r="D20">
        <v>99035.944536089984</v>
      </c>
      <c r="E20" s="75">
        <f t="shared" si="1"/>
        <v>129507.02670959965</v>
      </c>
      <c r="F20" s="2">
        <v>0.2215</v>
      </c>
      <c r="G20" s="3">
        <v>1.3657407407407409E-3</v>
      </c>
      <c r="H20" s="4">
        <v>2.76</v>
      </c>
      <c r="I20" s="2">
        <v>0.76470000000000005</v>
      </c>
      <c r="J20" s="47">
        <v>317081.03000000003</v>
      </c>
      <c r="K20" s="73">
        <v>387175</v>
      </c>
      <c r="L20" s="2">
        <v>0.1394</v>
      </c>
      <c r="M20" s="3">
        <v>1.0648148148148147E-3</v>
      </c>
      <c r="N20" s="4">
        <v>2.27</v>
      </c>
      <c r="O20" s="2">
        <v>0.59</v>
      </c>
      <c r="P20" s="47">
        <v>877521</v>
      </c>
      <c r="Q20" s="40">
        <f t="shared" si="2"/>
        <v>-0.66550777630373958</v>
      </c>
      <c r="R20" s="7">
        <f t="shared" si="3"/>
        <v>0.58895265423242482</v>
      </c>
      <c r="S20" s="7">
        <f t="shared" si="3"/>
        <v>0.28260869565217428</v>
      </c>
      <c r="T20" s="7">
        <f t="shared" si="4"/>
        <v>0.21585903083700431</v>
      </c>
      <c r="U20" s="7">
        <f t="shared" si="5"/>
        <v>0.2961016949152544</v>
      </c>
      <c r="V20" s="8">
        <f t="shared" si="6"/>
        <v>-0.63866274425341385</v>
      </c>
    </row>
    <row r="21" spans="1:23" ht="15.75" thickBot="1" x14ac:dyDescent="0.3">
      <c r="A21" s="25">
        <v>42862</v>
      </c>
      <c r="B21" s="1">
        <v>119508.64</v>
      </c>
      <c r="C21" s="101">
        <v>29980.179604482644</v>
      </c>
      <c r="D21">
        <v>96857.732368619996</v>
      </c>
      <c r="E21" s="75">
        <f t="shared" si="1"/>
        <v>126837.91197310264</v>
      </c>
      <c r="F21" s="2">
        <v>0.2167</v>
      </c>
      <c r="G21" s="3">
        <v>1.1458333333333333E-3</v>
      </c>
      <c r="H21" s="4">
        <v>2.44</v>
      </c>
      <c r="I21" s="2">
        <v>0.51339999999999997</v>
      </c>
      <c r="J21" s="47">
        <v>291645.76</v>
      </c>
      <c r="K21" s="73">
        <v>354313</v>
      </c>
      <c r="L21" s="2">
        <v>0.14000000000000001</v>
      </c>
      <c r="M21" s="3">
        <v>1.0069444444444444E-3</v>
      </c>
      <c r="N21" s="6">
        <v>2.2000000000000002</v>
      </c>
      <c r="O21" s="2">
        <v>0.60450000000000004</v>
      </c>
      <c r="P21" s="47">
        <v>780877</v>
      </c>
      <c r="Q21" s="40">
        <f t="shared" si="2"/>
        <v>-0.64201733503116554</v>
      </c>
      <c r="R21" s="7">
        <f t="shared" si="3"/>
        <v>0.54785714285714282</v>
      </c>
      <c r="S21" s="7">
        <f t="shared" si="3"/>
        <v>0.13793103448275867</v>
      </c>
      <c r="T21" s="7">
        <f t="shared" si="4"/>
        <v>0.10909090909090891</v>
      </c>
      <c r="U21" s="7">
        <f t="shared" si="5"/>
        <v>-0.15070306038047987</v>
      </c>
      <c r="V21" s="8">
        <f t="shared" si="6"/>
        <v>-0.62651511057439269</v>
      </c>
    </row>
    <row r="22" spans="1:23" ht="15.75" thickBot="1" x14ac:dyDescent="0.3">
      <c r="A22" s="25">
        <v>42869</v>
      </c>
      <c r="B22" s="1">
        <v>121205.18</v>
      </c>
      <c r="C22" s="101">
        <v>31590.295385356381</v>
      </c>
      <c r="D22">
        <v>142376.0303559</v>
      </c>
      <c r="E22" s="75">
        <f t="shared" si="1"/>
        <v>173966.32574125638</v>
      </c>
      <c r="F22" s="2">
        <v>0.2215</v>
      </c>
      <c r="G22" s="3">
        <v>3.3564814814814812E-4</v>
      </c>
      <c r="H22" s="4">
        <v>1.71</v>
      </c>
      <c r="I22" s="2">
        <v>0.77149999999999996</v>
      </c>
      <c r="J22" s="47">
        <v>207748.62</v>
      </c>
      <c r="K22" s="73">
        <v>355728</v>
      </c>
      <c r="L22" s="2">
        <v>0.14480000000000001</v>
      </c>
      <c r="M22" s="3">
        <v>9.2592592592592585E-4</v>
      </c>
      <c r="N22" s="6">
        <v>2.1</v>
      </c>
      <c r="O22" s="2">
        <v>0.63160000000000005</v>
      </c>
      <c r="P22" s="47">
        <v>746346</v>
      </c>
      <c r="Q22" s="40">
        <f t="shared" si="2"/>
        <v>-0.51095689475875838</v>
      </c>
      <c r="R22" s="7">
        <f t="shared" si="3"/>
        <v>0.52969613259668491</v>
      </c>
      <c r="S22" s="7">
        <f t="shared" si="3"/>
        <v>-0.63749999999999996</v>
      </c>
      <c r="T22" s="7">
        <f t="shared" si="4"/>
        <v>-0.18571428571428572</v>
      </c>
      <c r="U22" s="7">
        <f t="shared" si="5"/>
        <v>0.22150094996833425</v>
      </c>
      <c r="V22" s="8">
        <f t="shared" si="6"/>
        <v>-0.72164569783987587</v>
      </c>
    </row>
    <row r="23" spans="1:23" ht="15.75" thickBot="1" x14ac:dyDescent="0.3">
      <c r="A23" s="25">
        <v>42876</v>
      </c>
      <c r="B23" s="1">
        <v>73657.88</v>
      </c>
      <c r="C23" s="101">
        <v>33052.291422585324</v>
      </c>
      <c r="D23">
        <v>67082.860018840001</v>
      </c>
      <c r="E23" s="75">
        <f t="shared" si="1"/>
        <v>100135.15144142532</v>
      </c>
      <c r="F23" s="2">
        <v>0.37259999999999999</v>
      </c>
      <c r="G23" s="3">
        <v>1.0416666666666667E-3</v>
      </c>
      <c r="H23" s="4">
        <v>1.93</v>
      </c>
      <c r="I23" s="2">
        <v>0.45379999999999998</v>
      </c>
      <c r="J23" s="47">
        <v>141837.37</v>
      </c>
      <c r="K23" s="73">
        <v>349446</v>
      </c>
      <c r="L23" s="2">
        <v>0.14419999999999999</v>
      </c>
      <c r="M23" s="3">
        <v>9.7222222222222209E-4</v>
      </c>
      <c r="N23" s="4">
        <v>2.13</v>
      </c>
      <c r="O23" s="2">
        <v>0.62509999999999999</v>
      </c>
      <c r="P23" s="47">
        <v>745967</v>
      </c>
      <c r="Q23" s="40">
        <f t="shared" si="2"/>
        <v>-0.71344599325382085</v>
      </c>
      <c r="R23" s="7">
        <f t="shared" si="3"/>
        <v>1.5839112343966715</v>
      </c>
      <c r="S23" s="7">
        <f t="shared" si="3"/>
        <v>7.1428571428571619E-2</v>
      </c>
      <c r="T23" s="7">
        <f t="shared" si="4"/>
        <v>-9.3896713615023497E-2</v>
      </c>
      <c r="U23" s="7">
        <f t="shared" si="5"/>
        <v>-0.27403615421532557</v>
      </c>
      <c r="V23" s="8">
        <f t="shared" si="6"/>
        <v>-0.8098610662401956</v>
      </c>
    </row>
    <row r="24" spans="1:23" ht="15.75" thickBot="1" x14ac:dyDescent="0.3">
      <c r="A24" s="26">
        <v>42883</v>
      </c>
      <c r="B24" s="9">
        <v>40453.269999999997</v>
      </c>
      <c r="C24" s="101">
        <v>19919.670906634383</v>
      </c>
      <c r="D24">
        <v>73134.691800390006</v>
      </c>
      <c r="E24" s="75">
        <f t="shared" si="1"/>
        <v>93054.362707024382</v>
      </c>
      <c r="F24" s="10">
        <v>0.42830000000000001</v>
      </c>
      <c r="G24" s="11">
        <v>2.1527777777777778E-3</v>
      </c>
      <c r="H24" s="12">
        <v>3.77</v>
      </c>
      <c r="I24" s="10">
        <v>0.60929999999999995</v>
      </c>
      <c r="J24" s="48">
        <v>152542.49</v>
      </c>
      <c r="K24" s="74">
        <v>341139</v>
      </c>
      <c r="L24" s="10">
        <v>0.13270000000000001</v>
      </c>
      <c r="M24" s="11">
        <v>9.8379629629629642E-4</v>
      </c>
      <c r="N24" s="12">
        <v>2.23</v>
      </c>
      <c r="O24" s="10">
        <v>0.62260000000000004</v>
      </c>
      <c r="P24" s="48">
        <v>760123</v>
      </c>
      <c r="Q24" s="40">
        <f t="shared" si="2"/>
        <v>-0.72722449585938764</v>
      </c>
      <c r="R24" s="15">
        <f t="shared" si="3"/>
        <v>2.2275810097965332</v>
      </c>
      <c r="S24" s="15">
        <f t="shared" si="3"/>
        <v>1.1882352941176468</v>
      </c>
      <c r="T24" s="15">
        <f t="shared" si="4"/>
        <v>0.6905829596412556</v>
      </c>
      <c r="U24" s="15">
        <f t="shared" si="5"/>
        <v>-2.1362030195952619E-2</v>
      </c>
      <c r="V24" s="16">
        <f t="shared" si="6"/>
        <v>-0.79931867605637508</v>
      </c>
    </row>
    <row r="25" spans="1:23" ht="15.75" thickBot="1" x14ac:dyDescent="0.3"/>
    <row r="26" spans="1:23" ht="15.75" thickBot="1" x14ac:dyDescent="0.3">
      <c r="A26" s="57" t="s">
        <v>17</v>
      </c>
      <c r="B26" s="58">
        <f>SUM(B3:B24)</f>
        <v>3255191.6799999997</v>
      </c>
      <c r="C26" s="58"/>
      <c r="E26" s="58">
        <f>SUM(E3:E25)</f>
        <v>4264569.6921931142</v>
      </c>
      <c r="F26" s="59">
        <f>AVERAGE(F3:F24)</f>
        <v>0.1937545454545454</v>
      </c>
      <c r="G26" s="60">
        <f>AVERAGE(G3:G24)</f>
        <v>1.5540824915824915E-3</v>
      </c>
      <c r="H26" s="61">
        <f>AVERAGE(H3:H24)</f>
        <v>2.2395454545454547</v>
      </c>
      <c r="I26" s="59">
        <f>AVERAGE(I3:I24)</f>
        <v>0.67612727272727269</v>
      </c>
      <c r="J26" s="58">
        <f>SUM(J3:J24)</f>
        <v>7112769.5200000005</v>
      </c>
      <c r="K26" s="58">
        <f>SUM(K3:K24)</f>
        <v>9027591</v>
      </c>
      <c r="L26" s="59">
        <f>AVERAGE(L3:L24)</f>
        <v>0.13254545454545458</v>
      </c>
      <c r="M26" s="60">
        <f>AVERAGE(M3:M24)</f>
        <v>1.0137836700336701E-3</v>
      </c>
      <c r="N26" s="61">
        <f>AVERAGE(N3:N24)</f>
        <v>2.1968181818181822</v>
      </c>
      <c r="O26" s="59">
        <f>AVERAGE(O3:O24)</f>
        <v>0.61561818181818184</v>
      </c>
      <c r="P26" s="58">
        <f>SUM(P3:P24)</f>
        <v>19732193</v>
      </c>
      <c r="Q26" s="62">
        <f>SUM(E26/K26)-1</f>
        <v>-0.52760712218873074</v>
      </c>
      <c r="R26" s="62">
        <f t="shared" ref="R26:V26" si="7">SUM(F26/L26)-1</f>
        <v>0.46179698216735177</v>
      </c>
      <c r="S26" s="62">
        <f t="shared" si="7"/>
        <v>0.5329527763362738</v>
      </c>
      <c r="T26" s="62">
        <f t="shared" si="7"/>
        <v>1.9449617214980286E-2</v>
      </c>
      <c r="U26" s="62">
        <f t="shared" si="7"/>
        <v>9.8289967216987906E-2</v>
      </c>
      <c r="V26" s="63">
        <f t="shared" si="7"/>
        <v>-0.63953476838585543</v>
      </c>
    </row>
    <row r="27" spans="1:23" x14ac:dyDescent="0.25">
      <c r="Q27" s="64"/>
      <c r="R27" s="64"/>
      <c r="S27" s="64"/>
      <c r="T27" s="64"/>
      <c r="U27" s="64"/>
      <c r="V27" s="64"/>
      <c r="W27" s="65"/>
    </row>
    <row r="28" spans="1:23" x14ac:dyDescent="0.25">
      <c r="Q28" s="65"/>
      <c r="R28" s="65"/>
      <c r="S28" s="65"/>
      <c r="T28" s="65"/>
      <c r="U28" s="65"/>
      <c r="V28" s="65"/>
      <c r="W28" s="65"/>
    </row>
    <row r="29" spans="1:23" x14ac:dyDescent="0.25">
      <c r="Q29" s="65"/>
      <c r="R29" s="65"/>
      <c r="S29" s="65"/>
      <c r="T29" s="65"/>
      <c r="U29" s="65"/>
      <c r="V29" s="65"/>
      <c r="W29" s="65"/>
    </row>
    <row r="30" spans="1:23" x14ac:dyDescent="0.25">
      <c r="Q30" s="65"/>
      <c r="R30" s="65"/>
      <c r="S30" s="65"/>
      <c r="T30" s="65"/>
      <c r="U30" s="65"/>
      <c r="V30" s="65"/>
      <c r="W30" s="65"/>
    </row>
  </sheetData>
  <mergeCells count="4">
    <mergeCell ref="A1:A2"/>
    <mergeCell ref="B1:J1"/>
    <mergeCell ref="K1:P1"/>
    <mergeCell ref="Q1:V1"/>
  </mergeCells>
  <conditionalFormatting sqref="Q3:U24">
    <cfRule type="cellIs" dxfId="2" priority="3" operator="lessThan">
      <formula>0</formula>
    </cfRule>
  </conditionalFormatting>
  <conditionalFormatting sqref="V3:V24">
    <cfRule type="cellIs" dxfId="1" priority="2" operator="lessThan">
      <formula>0</formula>
    </cfRule>
  </conditionalFormatting>
  <conditionalFormatting sqref="Q26:V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fr.myprotein.com (WW)</vt:lpstr>
      <vt:lpstr>de.myprotein.com (WW)</vt:lpstr>
      <vt:lpstr> Lookfantastic.fr (WW)</vt:lpstr>
      <vt:lpstr>Lookfantastic.com (UK)</vt:lpstr>
      <vt:lpstr>zavvi.com (UK)</vt:lpstr>
      <vt:lpstr>idealfit.com (US)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Wilson</dc:creator>
  <cp:lastModifiedBy>Nick Tuchband</cp:lastModifiedBy>
  <dcterms:created xsi:type="dcterms:W3CDTF">2017-06-23T09:56:25Z</dcterms:created>
  <dcterms:modified xsi:type="dcterms:W3CDTF">2017-07-14T06:52:27Z</dcterms:modified>
</cp:coreProperties>
</file>