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minimized="1" xWindow="0" yWindow="0" windowWidth="20490" windowHeight="7155" tabRatio="500" firstSheet="1" activeTab="1"/>
  </bookViews>
  <sheets>
    <sheet name="Desktop" sheetId="1" r:id="rId1"/>
    <sheet name="mobile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J23" i="2" l="1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J2" i="2"/>
  <c r="O2" i="2"/>
  <c r="N2" i="2"/>
  <c r="O24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N24" i="1"/>
  <c r="J23" i="1"/>
  <c r="O23" i="1"/>
  <c r="N23" i="1"/>
  <c r="O3" i="1"/>
  <c r="O4" i="1"/>
  <c r="O5" i="1"/>
  <c r="O6" i="1"/>
  <c r="O7" i="1"/>
  <c r="O8" i="1"/>
  <c r="O9" i="1"/>
  <c r="O10" i="1"/>
  <c r="J2" i="1"/>
  <c r="O2" i="1"/>
  <c r="N6" i="1"/>
  <c r="N10" i="1"/>
  <c r="N8" i="1"/>
  <c r="N9" i="1"/>
  <c r="N3" i="1"/>
  <c r="N4" i="1"/>
  <c r="N5" i="1"/>
  <c r="N7" i="1"/>
  <c r="N2" i="1"/>
</calcChain>
</file>

<file path=xl/sharedStrings.xml><?xml version="1.0" encoding="utf-8"?>
<sst xmlns="http://schemas.openxmlformats.org/spreadsheetml/2006/main" count="132" uniqueCount="36">
  <si>
    <t>Unique Visitors - Verticalwise (In Mn)</t>
  </si>
  <si>
    <t>Apr '16</t>
  </si>
  <si>
    <t>May '16</t>
  </si>
  <si>
    <t>June '16</t>
  </si>
  <si>
    <t>Jul '16</t>
  </si>
  <si>
    <t>Aug '16</t>
  </si>
  <si>
    <t>Sep '16</t>
  </si>
  <si>
    <t>Oct '16</t>
  </si>
  <si>
    <t>Nov '16</t>
  </si>
  <si>
    <t>Dec '16</t>
  </si>
  <si>
    <t>Jan '17</t>
  </si>
  <si>
    <t>Feb '17</t>
  </si>
  <si>
    <t>March '17</t>
  </si>
  <si>
    <t>Oneindia.com</t>
  </si>
  <si>
    <t>English</t>
  </si>
  <si>
    <t>Hindi</t>
  </si>
  <si>
    <t>Tamil</t>
  </si>
  <si>
    <t>Telugu</t>
  </si>
  <si>
    <t>Malayalam</t>
  </si>
  <si>
    <t>Kannada</t>
  </si>
  <si>
    <t>Bengali</t>
  </si>
  <si>
    <t>Gujarati</t>
  </si>
  <si>
    <t>SW All</t>
  </si>
  <si>
    <t>SW Main</t>
  </si>
  <si>
    <t>SW hindi</t>
  </si>
  <si>
    <t>SW Tamil</t>
  </si>
  <si>
    <t>SW - Telugu</t>
  </si>
  <si>
    <t>SW - Malayalam</t>
  </si>
  <si>
    <t>SW - Kannada</t>
  </si>
  <si>
    <t>SW - Bengali</t>
  </si>
  <si>
    <t>SW - Gujarati</t>
  </si>
  <si>
    <t>Page Views - Verticalwise (In Mn)</t>
  </si>
  <si>
    <t>SW-All</t>
  </si>
  <si>
    <t>SW-Main</t>
  </si>
  <si>
    <t>Correlation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</si>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</sst>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\-??_);_(@_)"/>
  </numFmts>
  <fonts count="5" x14ac:knownFonts="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6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6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6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6"/>
      </left>
      <right style="thin">
        <color rgb="FFD3D3D3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3" fillId="0" borderId="2" xfId="0" applyFont="1" applyBorder="1" applyAlignment="1">
      <alignment horizontal="left"/>
    </xf>
    <xf numFmtId="164" fontId="4" fillId="0" borderId="0" xfId="0" applyNumberFormat="1" applyFont="1"/>
    <xf numFmtId="0" fontId="0" fillId="0" borderId="2" xfId="0" applyFont="1" applyBorder="1" applyAlignment="1">
      <alignment horizontal="left"/>
    </xf>
    <xf numFmtId="164" fontId="0" fillId="0" borderId="0" xfId="0" applyNumberFormat="1" applyFont="1"/>
    <xf numFmtId="4" fontId="0" fillId="3" borderId="3" xfId="0" applyNumberFormat="1" applyFont="1" applyFill="1" applyBorder="1" applyAlignment="1">
      <alignment vertical="center"/>
    </xf>
    <xf numFmtId="4" fontId="0" fillId="0" borderId="3" xfId="0" applyNumberFormat="1" applyFont="1" applyBorder="1" applyAlignment="1">
      <alignment vertical="center"/>
    </xf>
    <xf numFmtId="4" fontId="0" fillId="3" borderId="4" xfId="0" applyNumberFormat="1" applyFont="1" applyFill="1" applyBorder="1" applyAlignment="1">
      <alignment vertical="center"/>
    </xf>
    <xf numFmtId="4" fontId="0" fillId="0" borderId="4" xfId="0" applyNumberFormat="1" applyFont="1" applyBorder="1" applyAlignment="1">
      <alignment vertical="center"/>
    </xf>
    <xf numFmtId="43" fontId="0" fillId="0" borderId="0" xfId="0" applyNumberFormat="1"/>
    <xf numFmtId="0" fontId="0" fillId="4" borderId="0" xfId="0" applyFill="1"/>
    <xf numFmtId="43" fontId="0" fillId="4" borderId="0" xfId="0" applyNumberFormat="1" applyFill="1"/>
    <xf numFmtId="0" fontId="0" fillId="0" borderId="0" xfId="0" applyFill="1"/>
    <xf numFmtId="43" fontId="0" fillId="0" borderId="0" xfId="0" applyNumberFormat="1" applyFill="1"/>
    <xf numFmtId="0" fontId="0" fillId="5" borderId="2" xfId="0" applyFont="1" applyFill="1" applyBorder="1" applyAlignment="1">
      <alignment horizontal="left"/>
    </xf>
    <xf numFmtId="164" fontId="0" fillId="5" borderId="0" xfId="0" applyNumberFormat="1" applyFont="1" applyFill="1"/>
    <xf numFmtId="0" fontId="0" fillId="5" borderId="0" xfId="0" applyFill="1"/>
    <xf numFmtId="43" fontId="0" fillId="5" borderId="0" xfId="0" applyNumberFormat="1" applyFill="1"/>
    <xf numFmtId="4" fontId="0" fillId="6" borderId="3" xfId="0" applyNumberFormat="1" applyFont="1" applyFill="1" applyBorder="1" applyAlignment="1">
      <alignment vertical="center"/>
    </xf>
    <xf numFmtId="4" fontId="0" fillId="5" borderId="3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horizontal="left"/>
    </xf>
    <xf numFmtId="164" fontId="0" fillId="7" borderId="0" xfId="0" applyNumberFormat="1" applyFont="1" applyFill="1"/>
    <xf numFmtId="0" fontId="0" fillId="7" borderId="0" xfId="0" applyFill="1"/>
    <xf numFmtId="43" fontId="0" fillId="7" borderId="0" xfId="0" applyNumberFormat="1" applyFill="1"/>
    <xf numFmtId="4" fontId="0" fillId="8" borderId="3" xfId="0" applyNumberFormat="1" applyFont="1" applyFill="1" applyBorder="1" applyAlignment="1">
      <alignment vertical="center"/>
    </xf>
    <xf numFmtId="4" fontId="0" fillId="7" borderId="3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horizontal="left"/>
    </xf>
    <xf numFmtId="164" fontId="0" fillId="9" borderId="0" xfId="0" applyNumberFormat="1" applyFont="1" applyFill="1"/>
    <xf numFmtId="0" fontId="0" fillId="9" borderId="0" xfId="0" applyFill="1"/>
    <xf numFmtId="43" fontId="0" fillId="9" borderId="0" xfId="0" applyNumberFormat="1" applyFill="1"/>
    <xf numFmtId="4" fontId="0" fillId="10" borderId="3" xfId="0" applyNumberFormat="1" applyFont="1" applyFill="1" applyBorder="1" applyAlignment="1">
      <alignment vertical="center"/>
    </xf>
    <xf numFmtId="4" fontId="0" fillId="9" borderId="3" xfId="0" applyNumberFormat="1" applyFont="1" applyFill="1" applyBorder="1" applyAlignment="1">
      <alignment vertical="center"/>
    </xf>
    <xf numFmtId="0" fontId="0" fillId="11" borderId="2" xfId="0" applyFont="1" applyFill="1" applyBorder="1" applyAlignment="1">
      <alignment horizontal="left"/>
    </xf>
    <xf numFmtId="164" fontId="0" fillId="11" borderId="0" xfId="0" applyNumberFormat="1" applyFont="1" applyFill="1"/>
    <xf numFmtId="0" fontId="0" fillId="11" borderId="0" xfId="0" applyFill="1"/>
    <xf numFmtId="43" fontId="0" fillId="11" borderId="0" xfId="0" applyNumberFormat="1" applyFill="1"/>
    <xf numFmtId="4" fontId="0" fillId="12" borderId="3" xfId="0" applyNumberFormat="1" applyFont="1" applyFill="1" applyBorder="1" applyAlignment="1">
      <alignment vertical="center"/>
    </xf>
    <xf numFmtId="4" fontId="0" fillId="11" borderId="3" xfId="0" applyNumberFormat="1" applyFont="1" applyFill="1" applyBorder="1" applyAlignment="1">
      <alignment vertical="center"/>
    </xf>
    <xf numFmtId="0" fontId="0" fillId="13" borderId="2" xfId="0" applyFont="1" applyFill="1" applyBorder="1" applyAlignment="1">
      <alignment horizontal="left"/>
    </xf>
    <xf numFmtId="4" fontId="0" fillId="14" borderId="3" xfId="0" applyNumberFormat="1" applyFont="1" applyFill="1" applyBorder="1" applyAlignment="1">
      <alignment vertical="center"/>
    </xf>
    <xf numFmtId="4" fontId="0" fillId="13" borderId="3" xfId="0" applyNumberFormat="1" applyFont="1" applyFill="1" applyBorder="1" applyAlignment="1">
      <alignment vertical="center"/>
    </xf>
    <xf numFmtId="0" fontId="0" fillId="13" borderId="0" xfId="0" applyFill="1"/>
    <xf numFmtId="164" fontId="0" fillId="13" borderId="0" xfId="0" applyNumberFormat="1" applyFont="1" applyFill="1"/>
    <xf numFmtId="43" fontId="0" fillId="13" borderId="0" xfId="0" applyNumberFormat="1" applyFill="1"/>
    <xf numFmtId="0" fontId="0" fillId="15" borderId="2" xfId="0" applyFont="1" applyFill="1" applyBorder="1" applyAlignment="1">
      <alignment horizontal="left"/>
    </xf>
    <xf numFmtId="164" fontId="0" fillId="15" borderId="0" xfId="0" applyNumberFormat="1" applyFont="1" applyFill="1"/>
    <xf numFmtId="0" fontId="0" fillId="15" borderId="0" xfId="0" applyFill="1"/>
    <xf numFmtId="43" fontId="0" fillId="15" borderId="0" xfId="0" applyNumberFormat="1" applyFill="1"/>
    <xf numFmtId="4" fontId="0" fillId="16" borderId="3" xfId="0" applyNumberFormat="1" applyFont="1" applyFill="1" applyBorder="1" applyAlignment="1">
      <alignment vertical="center"/>
    </xf>
    <xf numFmtId="4" fontId="0" fillId="15" borderId="3" xfId="0" applyNumberFormat="1" applyFont="1" applyFill="1" applyBorder="1" applyAlignment="1">
      <alignment vertical="center"/>
    </xf>
    <xf numFmtId="0" fontId="0" fillId="17" borderId="2" xfId="0" applyFont="1" applyFill="1" applyBorder="1" applyAlignment="1">
      <alignment horizontal="left"/>
    </xf>
    <xf numFmtId="164" fontId="0" fillId="17" borderId="0" xfId="0" applyNumberFormat="1" applyFont="1" applyFill="1"/>
    <xf numFmtId="0" fontId="0" fillId="17" borderId="0" xfId="0" applyFill="1"/>
    <xf numFmtId="43" fontId="0" fillId="17" borderId="0" xfId="0" applyNumberFormat="1" applyFill="1"/>
    <xf numFmtId="4" fontId="0" fillId="18" borderId="3" xfId="0" applyNumberFormat="1" applyFont="1" applyFill="1" applyBorder="1" applyAlignment="1">
      <alignment vertical="center"/>
    </xf>
    <xf numFmtId="4" fontId="0" fillId="17" borderId="3" xfId="0" applyNumberFormat="1" applyFont="1" applyFill="1" applyBorder="1" applyAlignment="1">
      <alignment vertical="center"/>
    </xf>
    <xf numFmtId="0" fontId="0" fillId="19" borderId="2" xfId="0" applyFont="1" applyFill="1" applyBorder="1" applyAlignment="1">
      <alignment horizontal="left"/>
    </xf>
    <xf numFmtId="164" fontId="0" fillId="19" borderId="0" xfId="0" applyNumberFormat="1" applyFont="1" applyFill="1"/>
    <xf numFmtId="0" fontId="0" fillId="19" borderId="0" xfId="0" applyFill="1"/>
    <xf numFmtId="43" fontId="0" fillId="19" borderId="0" xfId="0" applyNumberFormat="1" applyFill="1"/>
    <xf numFmtId="4" fontId="0" fillId="20" borderId="3" xfId="0" applyNumberFormat="1" applyFont="1" applyFill="1" applyBorder="1" applyAlignment="1">
      <alignment vertical="center"/>
    </xf>
    <xf numFmtId="4" fontId="0" fillId="19" borderId="3" xfId="0" applyNumberFormat="1" applyFont="1" applyFill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91" workbookViewId="0">
      <selection activeCell="B2" sqref="B2:B10"/>
    </sheetView>
  </sheetViews>
  <sheetFormatPr defaultColWidth="11" defaultRowHeight="15.75" x14ac:dyDescent="0.25"/>
  <cols>
    <col min="1" max="1" width="29.5" bestFit="1" customWidth="1"/>
    <col min="2" max="14" width="12.62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34</v>
      </c>
      <c r="O1" s="2" t="s">
        <v>35</v>
      </c>
    </row>
    <row r="2" spans="1:17" x14ac:dyDescent="0.25">
      <c r="A2" s="3" t="s">
        <v>13</v>
      </c>
      <c r="B2" s="4">
        <v>4735175</v>
      </c>
      <c r="C2" s="4">
        <v>5318194</v>
      </c>
      <c r="D2" s="4">
        <v>4903758</v>
      </c>
      <c r="E2" s="4">
        <v>4768524</v>
      </c>
      <c r="F2" s="4">
        <v>4917481</v>
      </c>
      <c r="G2" s="4">
        <v>5231499</v>
      </c>
      <c r="H2" s="4">
        <v>4751584</v>
      </c>
      <c r="I2" s="4">
        <v>5940294</v>
      </c>
      <c r="J2" s="4">
        <f>SUM(J3:J10)</f>
        <v>6733197</v>
      </c>
      <c r="K2" s="4">
        <v>7549344</v>
      </c>
      <c r="L2" s="4">
        <v>8185564</v>
      </c>
      <c r="M2" s="4">
        <v>7340475</v>
      </c>
      <c r="N2">
        <f>CORREL(B2:M2,B11:M11)</f>
        <v>0.74432565741939161</v>
      </c>
      <c r="O2" s="11">
        <f>SUM(B2:M2)/SUM(B11:M11)</f>
        <v>2.6272542048635534</v>
      </c>
      <c r="Q2" t="e">
        <f>sum</f>
        <v>#NAME?</v>
      </c>
    </row>
    <row r="3" spans="1:17" x14ac:dyDescent="0.25">
      <c r="A3" s="22" t="s">
        <v>14</v>
      </c>
      <c r="B3" s="23">
        <v>859698</v>
      </c>
      <c r="C3" s="23">
        <v>988308</v>
      </c>
      <c r="D3" s="23">
        <v>979805</v>
      </c>
      <c r="E3" s="23">
        <v>586016</v>
      </c>
      <c r="F3" s="23">
        <v>689310</v>
      </c>
      <c r="G3" s="23">
        <v>772330</v>
      </c>
      <c r="H3" s="23">
        <v>518657</v>
      </c>
      <c r="I3" s="23">
        <v>581340</v>
      </c>
      <c r="J3" s="23">
        <v>740731</v>
      </c>
      <c r="K3" s="23">
        <v>1013456</v>
      </c>
      <c r="L3" s="23">
        <v>1501556</v>
      </c>
      <c r="M3" s="23">
        <v>1465858</v>
      </c>
      <c r="N3" s="24">
        <f t="shared" ref="N3:N7" si="0">CORREL(B3:M3,B12:M12)</f>
        <v>0.77189465827621651</v>
      </c>
      <c r="O3" s="25">
        <f t="shared" ref="O3:O10" si="1">SUM(B3:M3)/SUM(B12:M12)</f>
        <v>1.3722954638214093</v>
      </c>
    </row>
    <row r="4" spans="1:17" x14ac:dyDescent="0.25">
      <c r="A4" s="28" t="s">
        <v>15</v>
      </c>
      <c r="B4" s="29">
        <v>361037</v>
      </c>
      <c r="C4" s="29">
        <v>374585</v>
      </c>
      <c r="D4" s="29">
        <v>405083</v>
      </c>
      <c r="E4" s="29">
        <v>360544</v>
      </c>
      <c r="F4" s="29">
        <v>455646</v>
      </c>
      <c r="G4" s="29">
        <v>522862</v>
      </c>
      <c r="H4" s="29">
        <v>435359</v>
      </c>
      <c r="I4" s="29">
        <v>537257</v>
      </c>
      <c r="J4" s="29">
        <v>466678</v>
      </c>
      <c r="K4" s="29">
        <v>762626</v>
      </c>
      <c r="L4" s="29">
        <v>1087618</v>
      </c>
      <c r="M4" s="29">
        <v>1069753</v>
      </c>
      <c r="N4" s="30">
        <f t="shared" si="0"/>
        <v>0.91426488484773982</v>
      </c>
      <c r="O4" s="31">
        <f t="shared" si="1"/>
        <v>2.2552957307880264</v>
      </c>
      <c r="Q4" s="64"/>
    </row>
    <row r="5" spans="1:17" x14ac:dyDescent="0.25">
      <c r="A5" s="34" t="s">
        <v>16</v>
      </c>
      <c r="B5" s="35">
        <v>2345152</v>
      </c>
      <c r="C5" s="35">
        <v>2709366</v>
      </c>
      <c r="D5" s="35">
        <v>2308248</v>
      </c>
      <c r="E5" s="35">
        <v>2600871</v>
      </c>
      <c r="F5" s="35">
        <v>2561003</v>
      </c>
      <c r="G5" s="35">
        <v>2659039</v>
      </c>
      <c r="H5" s="35">
        <v>2634242</v>
      </c>
      <c r="I5" s="35">
        <v>3179735</v>
      </c>
      <c r="J5" s="35">
        <v>3860402</v>
      </c>
      <c r="K5" s="35">
        <v>4064083</v>
      </c>
      <c r="L5" s="35">
        <v>3633723</v>
      </c>
      <c r="M5" s="35">
        <v>3021291</v>
      </c>
      <c r="N5" s="36">
        <f t="shared" si="0"/>
        <v>0.87226299634564508</v>
      </c>
      <c r="O5" s="37">
        <f t="shared" si="1"/>
        <v>3.9445824190767627</v>
      </c>
    </row>
    <row r="6" spans="1:17" x14ac:dyDescent="0.25">
      <c r="A6" s="16" t="s">
        <v>17</v>
      </c>
      <c r="B6" s="17">
        <v>545185</v>
      </c>
      <c r="C6" s="17">
        <v>585936</v>
      </c>
      <c r="D6" s="17">
        <v>550990</v>
      </c>
      <c r="E6" s="17">
        <v>574722</v>
      </c>
      <c r="F6" s="17">
        <v>575393</v>
      </c>
      <c r="G6" s="17">
        <v>581390</v>
      </c>
      <c r="H6" s="17">
        <v>586574</v>
      </c>
      <c r="I6" s="17">
        <v>787755</v>
      </c>
      <c r="J6" s="17">
        <v>845774</v>
      </c>
      <c r="K6" s="17">
        <v>781330</v>
      </c>
      <c r="L6" s="17">
        <v>796328</v>
      </c>
      <c r="M6" s="17">
        <v>785917</v>
      </c>
      <c r="N6" s="18">
        <f>CORREL(B6:M6,B15:M15)</f>
        <v>0.31999477522131842</v>
      </c>
      <c r="O6" s="19">
        <f t="shared" si="1"/>
        <v>4.2407417082260253</v>
      </c>
    </row>
    <row r="7" spans="1:17" x14ac:dyDescent="0.25">
      <c r="A7" s="40" t="s">
        <v>18</v>
      </c>
      <c r="B7" s="44">
        <v>247777</v>
      </c>
      <c r="C7" s="44">
        <v>274521</v>
      </c>
      <c r="D7" s="44">
        <v>225396</v>
      </c>
      <c r="E7" s="44">
        <v>214969</v>
      </c>
      <c r="F7" s="44">
        <v>222019</v>
      </c>
      <c r="G7" s="44">
        <v>207368</v>
      </c>
      <c r="H7" s="44">
        <v>213054</v>
      </c>
      <c r="I7" s="44">
        <v>298063</v>
      </c>
      <c r="J7" s="44">
        <v>290365</v>
      </c>
      <c r="K7" s="44">
        <v>332316</v>
      </c>
      <c r="L7" s="44">
        <v>361345</v>
      </c>
      <c r="M7" s="44">
        <v>385836</v>
      </c>
      <c r="N7" s="43">
        <f t="shared" si="0"/>
        <v>-0.19805596971547246</v>
      </c>
      <c r="O7" s="45">
        <f t="shared" si="1"/>
        <v>2.9264061332621276</v>
      </c>
    </row>
    <row r="8" spans="1:17" x14ac:dyDescent="0.25">
      <c r="A8" s="52" t="s">
        <v>19</v>
      </c>
      <c r="B8" s="53">
        <v>317649</v>
      </c>
      <c r="C8" s="53">
        <v>340439</v>
      </c>
      <c r="D8" s="53">
        <v>366684</v>
      </c>
      <c r="E8" s="53">
        <v>407992</v>
      </c>
      <c r="F8" s="53">
        <v>388554</v>
      </c>
      <c r="G8" s="53">
        <v>459729</v>
      </c>
      <c r="H8" s="53">
        <v>335785</v>
      </c>
      <c r="I8" s="53">
        <v>525856</v>
      </c>
      <c r="J8" s="53">
        <v>494584</v>
      </c>
      <c r="K8" s="53">
        <v>531166</v>
      </c>
      <c r="L8" s="53">
        <v>696823</v>
      </c>
      <c r="M8" s="53">
        <v>518486</v>
      </c>
      <c r="N8" s="54">
        <f>CORREL(B8:M8,B17:M17)</f>
        <v>-0.26562459932198446</v>
      </c>
      <c r="O8" s="55">
        <f t="shared" si="1"/>
        <v>4.8441816791276375</v>
      </c>
    </row>
    <row r="9" spans="1:17" x14ac:dyDescent="0.25">
      <c r="A9" s="46" t="s">
        <v>20</v>
      </c>
      <c r="B9" s="47">
        <v>52337</v>
      </c>
      <c r="C9" s="47">
        <v>38809</v>
      </c>
      <c r="D9" s="47">
        <v>59683</v>
      </c>
      <c r="E9" s="47">
        <v>16398</v>
      </c>
      <c r="F9" s="47">
        <v>17920</v>
      </c>
      <c r="G9" s="47">
        <v>20851</v>
      </c>
      <c r="H9" s="47">
        <v>20305</v>
      </c>
      <c r="I9" s="47">
        <v>23129</v>
      </c>
      <c r="J9" s="47">
        <v>27504</v>
      </c>
      <c r="K9" s="47">
        <v>46348</v>
      </c>
      <c r="L9" s="47">
        <v>72134</v>
      </c>
      <c r="M9" s="47">
        <v>56252</v>
      </c>
      <c r="N9" s="48">
        <f>CORREL(B9:M9,B18:M18)</f>
        <v>0.52684022881022508</v>
      </c>
      <c r="O9" s="49">
        <f t="shared" si="1"/>
        <v>2.4999123548307653</v>
      </c>
    </row>
    <row r="10" spans="1:17" x14ac:dyDescent="0.25">
      <c r="A10" s="58" t="s">
        <v>21</v>
      </c>
      <c r="B10" s="59">
        <v>6340</v>
      </c>
      <c r="C10" s="59">
        <v>6230</v>
      </c>
      <c r="D10" s="59">
        <v>7869</v>
      </c>
      <c r="E10" s="59">
        <v>7012</v>
      </c>
      <c r="F10" s="59">
        <v>7636</v>
      </c>
      <c r="G10" s="59">
        <v>7930</v>
      </c>
      <c r="H10" s="59">
        <v>7608</v>
      </c>
      <c r="I10" s="59">
        <v>7159</v>
      </c>
      <c r="J10" s="59">
        <v>7159</v>
      </c>
      <c r="K10" s="59">
        <v>18019</v>
      </c>
      <c r="L10" s="59">
        <v>36037</v>
      </c>
      <c r="M10" s="59">
        <v>37082</v>
      </c>
      <c r="N10" s="60">
        <f>CORREL(B10:M10,B19:M19)</f>
        <v>-0.18097395175703418</v>
      </c>
      <c r="O10" s="61">
        <f t="shared" si="1"/>
        <v>3.25599799861984</v>
      </c>
    </row>
    <row r="11" spans="1:17" x14ac:dyDescent="0.25">
      <c r="A11" s="5" t="s">
        <v>22</v>
      </c>
      <c r="B11" s="7">
        <v>2102924.2932460732</v>
      </c>
      <c r="C11" s="8">
        <v>2297722.7451718007</v>
      </c>
      <c r="D11" s="7">
        <v>2190279.0249341875</v>
      </c>
      <c r="E11" s="8">
        <v>2158368.3134172116</v>
      </c>
      <c r="F11" s="7">
        <v>2179589.1547021652</v>
      </c>
      <c r="G11" s="8">
        <v>2033236.945003872</v>
      </c>
      <c r="H11" s="7">
        <v>1913585.5356280762</v>
      </c>
      <c r="I11" s="8">
        <v>2062409.2692041744</v>
      </c>
      <c r="J11" s="7">
        <v>2200725.3271688903</v>
      </c>
      <c r="K11" s="8">
        <v>2207249.3670495665</v>
      </c>
      <c r="L11" s="7">
        <v>2914808.615792647</v>
      </c>
      <c r="M11" s="8">
        <v>2525656.3106478639</v>
      </c>
    </row>
    <row r="12" spans="1:17" x14ac:dyDescent="0.25">
      <c r="A12" s="22" t="s">
        <v>23</v>
      </c>
      <c r="B12" s="26">
        <v>749603.69299425383</v>
      </c>
      <c r="C12" s="27">
        <v>813171.09287272731</v>
      </c>
      <c r="D12" s="26">
        <v>785571.23603827506</v>
      </c>
      <c r="E12" s="27">
        <v>556382.06000314816</v>
      </c>
      <c r="F12" s="26">
        <v>602301.94865197642</v>
      </c>
      <c r="G12" s="27">
        <v>581563.33553422266</v>
      </c>
      <c r="H12" s="26">
        <v>436585.91977026302</v>
      </c>
      <c r="I12" s="27">
        <v>558019.59829891508</v>
      </c>
      <c r="J12" s="26">
        <v>551336.71391086013</v>
      </c>
      <c r="K12" s="27">
        <v>597255.97604401037</v>
      </c>
      <c r="L12" s="26">
        <v>760915.72772600793</v>
      </c>
      <c r="M12" s="27">
        <v>802308.62731395778</v>
      </c>
      <c r="N12" s="24"/>
      <c r="O12" s="24"/>
    </row>
    <row r="13" spans="1:17" x14ac:dyDescent="0.25">
      <c r="A13" s="28" t="s">
        <v>24</v>
      </c>
      <c r="B13" s="32">
        <v>184590.07104552112</v>
      </c>
      <c r="C13" s="33">
        <v>169062.42059768765</v>
      </c>
      <c r="D13" s="32">
        <v>155239.38510180917</v>
      </c>
      <c r="E13" s="33">
        <v>151990.1005564199</v>
      </c>
      <c r="F13" s="32">
        <v>157584.14310370464</v>
      </c>
      <c r="G13" s="33">
        <v>184560.51477269642</v>
      </c>
      <c r="H13" s="32">
        <v>130262.68191950597</v>
      </c>
      <c r="I13" s="33">
        <v>185764.57411833756</v>
      </c>
      <c r="J13" s="32">
        <v>163337.79481380232</v>
      </c>
      <c r="K13" s="33">
        <v>273672.1497332151</v>
      </c>
      <c r="L13" s="32">
        <v>781092.03667180834</v>
      </c>
      <c r="M13" s="33">
        <v>495283.69042954134</v>
      </c>
      <c r="N13" s="30"/>
      <c r="O13" s="30"/>
    </row>
    <row r="14" spans="1:17" x14ac:dyDescent="0.25">
      <c r="A14" s="34" t="s">
        <v>25</v>
      </c>
      <c r="B14" s="38">
        <v>642361.55117224145</v>
      </c>
      <c r="C14" s="39">
        <v>733693.9883991821</v>
      </c>
      <c r="D14" s="38">
        <v>603490.88999022392</v>
      </c>
      <c r="E14" s="39">
        <v>710311.1573903088</v>
      </c>
      <c r="F14" s="38">
        <v>745347.31503784528</v>
      </c>
      <c r="G14" s="39">
        <v>724870.93782380025</v>
      </c>
      <c r="H14" s="38">
        <v>739822.89049998776</v>
      </c>
      <c r="I14" s="39">
        <v>764799.37512778246</v>
      </c>
      <c r="J14" s="38">
        <v>907294.88025659462</v>
      </c>
      <c r="K14" s="39">
        <v>826135.09241302614</v>
      </c>
      <c r="L14" s="38">
        <v>912451.95090935752</v>
      </c>
      <c r="M14" s="39">
        <v>708664.90497874969</v>
      </c>
      <c r="N14" s="36"/>
      <c r="O14" s="36"/>
    </row>
    <row r="15" spans="1:17" x14ac:dyDescent="0.25">
      <c r="A15" s="16" t="s">
        <v>26</v>
      </c>
      <c r="B15" s="20">
        <v>156790.69243189268</v>
      </c>
      <c r="C15" s="21">
        <v>151169.70279845034</v>
      </c>
      <c r="D15" s="20">
        <v>140195.46064601783</v>
      </c>
      <c r="E15" s="21">
        <v>152624.58802139419</v>
      </c>
      <c r="F15" s="20">
        <v>165520.29501890452</v>
      </c>
      <c r="G15" s="21">
        <v>150219.09236030153</v>
      </c>
      <c r="H15" s="20">
        <v>165852.39781973659</v>
      </c>
      <c r="I15" s="21">
        <v>181039.6648974136</v>
      </c>
      <c r="J15" s="20">
        <v>168899.7388072577</v>
      </c>
      <c r="K15" s="21">
        <v>140944.66650499706</v>
      </c>
      <c r="L15" s="20">
        <v>161953.19476954758</v>
      </c>
      <c r="M15" s="21">
        <v>150614.86171712144</v>
      </c>
      <c r="N15" s="18"/>
      <c r="O15" s="18"/>
    </row>
    <row r="16" spans="1:17" x14ac:dyDescent="0.25">
      <c r="A16" s="40" t="s">
        <v>27</v>
      </c>
      <c r="B16" s="41">
        <v>91236.789260543243</v>
      </c>
      <c r="C16" s="42">
        <v>118680.33478399004</v>
      </c>
      <c r="D16" s="41">
        <v>89258.231323086118</v>
      </c>
      <c r="E16" s="42">
        <v>95846.059022909481</v>
      </c>
      <c r="F16" s="41">
        <v>107539.91822015302</v>
      </c>
      <c r="G16" s="42">
        <v>93023.215710148914</v>
      </c>
      <c r="H16" s="41">
        <v>90801.884465604744</v>
      </c>
      <c r="I16" s="42">
        <v>88690.590912064989</v>
      </c>
      <c r="J16" s="41">
        <v>81812.580111900024</v>
      </c>
      <c r="K16" s="42">
        <v>68164.128422892973</v>
      </c>
      <c r="L16" s="41">
        <v>103126.23409291204</v>
      </c>
      <c r="M16" s="42">
        <v>90266.637102514171</v>
      </c>
      <c r="N16" s="43"/>
      <c r="O16" s="43"/>
    </row>
    <row r="17" spans="1:17" x14ac:dyDescent="0.25">
      <c r="A17" s="52" t="s">
        <v>28</v>
      </c>
      <c r="B17" s="56">
        <v>105766.33706168777</v>
      </c>
      <c r="C17" s="57">
        <v>87925.678172925196</v>
      </c>
      <c r="D17" s="56">
        <v>85837.455299459602</v>
      </c>
      <c r="E17" s="57">
        <v>93744.721279636273</v>
      </c>
      <c r="F17" s="56">
        <v>94070.126255532348</v>
      </c>
      <c r="G17" s="57">
        <v>103320.10503607325</v>
      </c>
      <c r="H17" s="56">
        <v>89083.540930847987</v>
      </c>
      <c r="I17" s="57">
        <v>102438.37452458081</v>
      </c>
      <c r="J17" s="56">
        <v>88674.157646097592</v>
      </c>
      <c r="K17" s="57">
        <v>81501.985755531146</v>
      </c>
      <c r="L17" s="56">
        <v>84196.859191030249</v>
      </c>
      <c r="M17" s="57">
        <v>94824.862952156866</v>
      </c>
      <c r="N17" s="54"/>
      <c r="O17" s="54"/>
    </row>
    <row r="18" spans="1:17" x14ac:dyDescent="0.25">
      <c r="A18" s="46" t="s">
        <v>29</v>
      </c>
      <c r="B18" s="50">
        <v>34628.528844584689</v>
      </c>
      <c r="C18" s="51">
        <v>26211.852146981004</v>
      </c>
      <c r="D18" s="50">
        <v>25257.061198574014</v>
      </c>
      <c r="E18" s="51">
        <v>8571.0770581438719</v>
      </c>
      <c r="F18" s="50">
        <v>7477.7388424805586</v>
      </c>
      <c r="G18" s="51">
        <v>9993.0380759510008</v>
      </c>
      <c r="H18" s="50">
        <v>12809.450991549764</v>
      </c>
      <c r="I18" s="51">
        <v>10663.977317275891</v>
      </c>
      <c r="J18" s="50">
        <v>9248.3048197369535</v>
      </c>
      <c r="K18" s="51">
        <v>8385.2589278354244</v>
      </c>
      <c r="L18" s="50">
        <v>17482.61761270629</v>
      </c>
      <c r="M18" s="51">
        <v>9945.4282572157335</v>
      </c>
      <c r="N18" s="48"/>
      <c r="O18" s="48"/>
    </row>
    <row r="19" spans="1:17" x14ac:dyDescent="0.25">
      <c r="A19" s="58" t="s">
        <v>30</v>
      </c>
      <c r="B19" s="62">
        <v>5701.7726887882309</v>
      </c>
      <c r="C19" s="63">
        <v>8183.0370258092053</v>
      </c>
      <c r="D19" s="62">
        <v>3216.2579875952638</v>
      </c>
      <c r="E19" s="63">
        <v>3273.5582613072015</v>
      </c>
      <c r="F19" s="62">
        <v>5321.1397824740334</v>
      </c>
      <c r="G19" s="63">
        <v>3552.7307746032157</v>
      </c>
      <c r="H19" s="62">
        <v>3740.1397270078951</v>
      </c>
      <c r="I19" s="63">
        <v>2655.84096793754</v>
      </c>
      <c r="J19" s="62">
        <v>2444.829966650293</v>
      </c>
      <c r="K19" s="63">
        <v>2345.3928228730138</v>
      </c>
      <c r="L19" s="62">
        <v>4058.1211169753865</v>
      </c>
      <c r="M19" s="63">
        <v>3443.6334047198175</v>
      </c>
      <c r="N19" s="60"/>
      <c r="O19" s="60"/>
    </row>
    <row r="22" spans="1:17" x14ac:dyDescent="0.25">
      <c r="A22" s="1" t="s">
        <v>31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34</v>
      </c>
      <c r="O22" s="2" t="s">
        <v>35</v>
      </c>
    </row>
    <row r="23" spans="1:17" x14ac:dyDescent="0.25">
      <c r="A23" s="3" t="s">
        <v>13</v>
      </c>
      <c r="B23" s="4">
        <v>116296244</v>
      </c>
      <c r="C23" s="4">
        <v>137907929</v>
      </c>
      <c r="D23" s="4">
        <v>103395983</v>
      </c>
      <c r="E23" s="4">
        <v>103185515</v>
      </c>
      <c r="F23" s="4">
        <v>102451924</v>
      </c>
      <c r="G23" s="4">
        <v>114900857</v>
      </c>
      <c r="H23" s="4">
        <v>108428521</v>
      </c>
      <c r="I23" s="4">
        <v>109433909</v>
      </c>
      <c r="J23" s="4">
        <f>SUM(J24:J31)</f>
        <v>138934734</v>
      </c>
      <c r="K23" s="4">
        <v>146706924</v>
      </c>
      <c r="L23" s="4">
        <v>183429305</v>
      </c>
      <c r="M23" s="4">
        <v>191675053</v>
      </c>
      <c r="N23">
        <f>CORREL(B23:M23,B32:M32)</f>
        <v>0.94862332732018928</v>
      </c>
      <c r="O23" s="11">
        <f>SUM(B23:M23)/SUM(B32:M32)</f>
        <v>1.7555448812583576</v>
      </c>
    </row>
    <row r="24" spans="1:17" x14ac:dyDescent="0.25">
      <c r="A24" s="22" t="s">
        <v>14</v>
      </c>
      <c r="B24" s="23">
        <v>1795814</v>
      </c>
      <c r="C24" s="23">
        <v>2020161</v>
      </c>
      <c r="D24" s="23">
        <v>2337164</v>
      </c>
      <c r="E24" s="23">
        <v>1170317</v>
      </c>
      <c r="F24" s="23">
        <v>1288625</v>
      </c>
      <c r="G24" s="23">
        <v>1648315</v>
      </c>
      <c r="H24" s="23">
        <v>1215673</v>
      </c>
      <c r="I24" s="23">
        <v>1522447</v>
      </c>
      <c r="J24" s="23">
        <v>2133924</v>
      </c>
      <c r="K24" s="23">
        <v>2826559</v>
      </c>
      <c r="L24" s="23">
        <v>4374989</v>
      </c>
      <c r="M24" s="23">
        <v>6366954</v>
      </c>
      <c r="N24" s="24">
        <f t="shared" ref="N24:N26" si="2">CORREL(B24:M24,B33:M33)</f>
        <v>0.60210151807375978</v>
      </c>
      <c r="O24" s="25">
        <f>SUM(B24:M24)/SUM(B33:M33)</f>
        <v>0.92981686209596814</v>
      </c>
    </row>
    <row r="25" spans="1:17" x14ac:dyDescent="0.25">
      <c r="A25" s="28" t="s">
        <v>15</v>
      </c>
      <c r="B25" s="29">
        <v>2247028</v>
      </c>
      <c r="C25" s="29">
        <v>2151240</v>
      </c>
      <c r="D25" s="29">
        <v>2206344</v>
      </c>
      <c r="E25" s="29">
        <v>1839600</v>
      </c>
      <c r="F25" s="29">
        <v>2577353</v>
      </c>
      <c r="G25" s="29">
        <v>3903109</v>
      </c>
      <c r="H25" s="29">
        <v>3022195</v>
      </c>
      <c r="I25" s="29">
        <v>3510372</v>
      </c>
      <c r="J25" s="29">
        <v>2859801</v>
      </c>
      <c r="K25" s="29">
        <v>3655940</v>
      </c>
      <c r="L25" s="29">
        <v>5223784</v>
      </c>
      <c r="M25" s="29">
        <v>5367443</v>
      </c>
      <c r="N25" s="30">
        <f t="shared" si="2"/>
        <v>0.37287725047638481</v>
      </c>
      <c r="O25" s="31">
        <f t="shared" ref="O25:O31" si="3">SUM(B25:M25)/SUM(B34:M34)</f>
        <v>1.6397736060022614</v>
      </c>
      <c r="Q25" s="64"/>
    </row>
    <row r="26" spans="1:17" x14ac:dyDescent="0.25">
      <c r="A26" s="34" t="s">
        <v>16</v>
      </c>
      <c r="B26" s="35">
        <v>91826910</v>
      </c>
      <c r="C26" s="35">
        <v>111940329</v>
      </c>
      <c r="D26" s="35">
        <v>75973679</v>
      </c>
      <c r="E26" s="35">
        <v>78912096</v>
      </c>
      <c r="F26" s="35">
        <v>73393953</v>
      </c>
      <c r="G26" s="35">
        <v>82421067</v>
      </c>
      <c r="H26" s="35">
        <v>79589236</v>
      </c>
      <c r="I26" s="35">
        <v>75170108</v>
      </c>
      <c r="J26" s="35">
        <v>104897251</v>
      </c>
      <c r="K26" s="35">
        <v>112246892</v>
      </c>
      <c r="L26" s="35">
        <v>138898545</v>
      </c>
      <c r="M26" s="35">
        <v>140683725</v>
      </c>
      <c r="N26" s="36">
        <f t="shared" si="2"/>
        <v>0.93257593904261482</v>
      </c>
      <c r="O26" s="37">
        <f t="shared" si="3"/>
        <v>1.9287036589368043</v>
      </c>
    </row>
    <row r="27" spans="1:17" x14ac:dyDescent="0.25">
      <c r="A27" s="16" t="s">
        <v>17</v>
      </c>
      <c r="B27" s="17">
        <v>8764283</v>
      </c>
      <c r="C27" s="17">
        <v>9502070</v>
      </c>
      <c r="D27" s="17">
        <v>8903973</v>
      </c>
      <c r="E27" s="17">
        <v>8539988</v>
      </c>
      <c r="F27" s="17">
        <v>10661813</v>
      </c>
      <c r="G27" s="17">
        <v>10940126</v>
      </c>
      <c r="H27" s="17">
        <v>8760898</v>
      </c>
      <c r="I27" s="17">
        <v>10250031</v>
      </c>
      <c r="J27" s="17">
        <v>11442134</v>
      </c>
      <c r="K27" s="17">
        <v>10157626</v>
      </c>
      <c r="L27" s="17">
        <v>15316607</v>
      </c>
      <c r="M27" s="17">
        <v>14440856</v>
      </c>
      <c r="N27" s="18">
        <f>CORREL(B27:M27,B36:M36)</f>
        <v>0.74363717330374868</v>
      </c>
      <c r="O27" s="19">
        <f t="shared" si="3"/>
        <v>1.8637820084105761</v>
      </c>
    </row>
    <row r="28" spans="1:17" x14ac:dyDescent="0.25">
      <c r="A28" s="40" t="s">
        <v>18</v>
      </c>
      <c r="B28" s="44">
        <v>4566782</v>
      </c>
      <c r="C28" s="44">
        <v>5772698</v>
      </c>
      <c r="D28" s="44">
        <v>5754011</v>
      </c>
      <c r="E28" s="44">
        <v>5385274</v>
      </c>
      <c r="F28" s="44">
        <v>6238386</v>
      </c>
      <c r="G28" s="44">
        <v>6354341</v>
      </c>
      <c r="H28" s="44">
        <v>8366152</v>
      </c>
      <c r="I28" s="44">
        <v>9434369</v>
      </c>
      <c r="J28" s="44">
        <v>8344259</v>
      </c>
      <c r="K28" s="44">
        <v>9019632</v>
      </c>
      <c r="L28" s="44">
        <v>11439524</v>
      </c>
      <c r="M28" s="44">
        <v>12585772</v>
      </c>
      <c r="N28" s="43">
        <f t="shared" ref="N28" si="4">CORREL(B28:M28,B37:M37)</f>
        <v>0.91955995346524244</v>
      </c>
      <c r="O28" s="45">
        <f t="shared" si="3"/>
        <v>1.4305654206970801</v>
      </c>
    </row>
    <row r="29" spans="1:17" x14ac:dyDescent="0.25">
      <c r="A29" s="52" t="s">
        <v>19</v>
      </c>
      <c r="B29" s="53">
        <v>6436256</v>
      </c>
      <c r="C29" s="53">
        <v>5875577</v>
      </c>
      <c r="D29" s="53">
        <v>7261558</v>
      </c>
      <c r="E29" s="53">
        <v>7055108</v>
      </c>
      <c r="F29" s="53">
        <v>8008929</v>
      </c>
      <c r="G29" s="53">
        <v>9314899</v>
      </c>
      <c r="H29" s="53">
        <v>7171119</v>
      </c>
      <c r="I29" s="53">
        <v>9272188</v>
      </c>
      <c r="J29" s="53">
        <v>9053793</v>
      </c>
      <c r="K29" s="53">
        <v>8148077</v>
      </c>
      <c r="L29" s="53">
        <v>7816458</v>
      </c>
      <c r="M29" s="53">
        <v>11874239</v>
      </c>
      <c r="N29" s="54">
        <f>CORREL(B29:M29,B38:M38)</f>
        <v>-3.4483256639031568E-2</v>
      </c>
      <c r="O29" s="55">
        <f t="shared" si="3"/>
        <v>2.4911144970901002</v>
      </c>
    </row>
    <row r="30" spans="1:17" x14ac:dyDescent="0.25">
      <c r="A30" s="46" t="s">
        <v>20</v>
      </c>
      <c r="B30" s="47">
        <v>540347</v>
      </c>
      <c r="C30" s="47">
        <v>431774</v>
      </c>
      <c r="D30" s="47">
        <v>810192</v>
      </c>
      <c r="E30" s="47">
        <v>182081</v>
      </c>
      <c r="F30" s="47">
        <v>201143</v>
      </c>
      <c r="G30" s="47">
        <v>212910</v>
      </c>
      <c r="H30" s="47">
        <v>175788</v>
      </c>
      <c r="I30" s="47">
        <v>195333</v>
      </c>
      <c r="J30" s="47">
        <v>124511</v>
      </c>
      <c r="K30" s="47">
        <v>613333</v>
      </c>
      <c r="L30" s="47">
        <v>296487</v>
      </c>
      <c r="M30" s="47">
        <v>267799</v>
      </c>
      <c r="N30" s="48">
        <f>CORREL(B30:M30,B39:M39)</f>
        <v>0.69774449249396508</v>
      </c>
      <c r="O30" s="49">
        <f t="shared" si="3"/>
        <v>1.7621864713929685</v>
      </c>
    </row>
    <row r="31" spans="1:17" x14ac:dyDescent="0.25">
      <c r="A31" s="58" t="s">
        <v>21</v>
      </c>
      <c r="B31" s="59">
        <v>118824</v>
      </c>
      <c r="C31" s="59">
        <v>214080</v>
      </c>
      <c r="D31" s="59">
        <v>149062</v>
      </c>
      <c r="E31" s="59">
        <v>101051</v>
      </c>
      <c r="F31" s="59">
        <v>81722</v>
      </c>
      <c r="G31" s="59">
        <v>106090</v>
      </c>
      <c r="H31" s="59">
        <v>127460</v>
      </c>
      <c r="I31" s="59">
        <v>79061</v>
      </c>
      <c r="J31" s="59">
        <v>79061</v>
      </c>
      <c r="K31" s="59">
        <v>38865</v>
      </c>
      <c r="L31" s="59">
        <v>62911</v>
      </c>
      <c r="M31" s="59">
        <v>88265</v>
      </c>
      <c r="N31" s="60">
        <f>CORREL(B31:M31,B40:M40)</f>
        <v>0.52994709041113308</v>
      </c>
      <c r="O31" s="61">
        <f t="shared" si="3"/>
        <v>0.37302819991986591</v>
      </c>
    </row>
    <row r="32" spans="1:17" x14ac:dyDescent="0.25">
      <c r="A32" s="5" t="s">
        <v>32</v>
      </c>
      <c r="B32" s="7">
        <v>71945920.024577826</v>
      </c>
      <c r="C32" s="8">
        <v>77640710.823718101</v>
      </c>
      <c r="D32" s="7">
        <v>62483509.0838098</v>
      </c>
      <c r="E32" s="8">
        <v>68740518.629581884</v>
      </c>
      <c r="F32" s="7">
        <v>66542169.137655959</v>
      </c>
      <c r="G32" s="8">
        <v>70358997.498512179</v>
      </c>
      <c r="H32" s="7">
        <v>67834405.020771101</v>
      </c>
      <c r="I32" s="8">
        <v>65507232.739289075</v>
      </c>
      <c r="J32" s="7">
        <v>77348422.820733532</v>
      </c>
      <c r="K32" s="8">
        <v>72987937.163873076</v>
      </c>
      <c r="L32" s="7">
        <v>95628263.285994783</v>
      </c>
      <c r="M32" s="8">
        <v>89741867.68626897</v>
      </c>
    </row>
    <row r="33" spans="1:15" x14ac:dyDescent="0.25">
      <c r="A33" s="22" t="s">
        <v>33</v>
      </c>
      <c r="B33" s="26">
        <v>3325677.7847778741</v>
      </c>
      <c r="C33" s="27">
        <v>3079085.6211208855</v>
      </c>
      <c r="D33" s="26">
        <v>2632608.9805750875</v>
      </c>
      <c r="E33" s="27">
        <v>2164777.7423276142</v>
      </c>
      <c r="F33" s="26">
        <v>2056078.0104671172</v>
      </c>
      <c r="G33" s="27">
        <v>2250234.2706312588</v>
      </c>
      <c r="H33" s="26">
        <v>1720518.0517432985</v>
      </c>
      <c r="I33" s="27">
        <v>2197987.3579569827</v>
      </c>
      <c r="J33" s="26">
        <v>2745965.3253369243</v>
      </c>
      <c r="K33" s="27">
        <v>2401256.38599962</v>
      </c>
      <c r="L33" s="26">
        <v>3163870.9906315054</v>
      </c>
      <c r="M33" s="27">
        <v>3129245.9018743052</v>
      </c>
      <c r="N33" s="24"/>
      <c r="O33" s="24"/>
    </row>
    <row r="34" spans="1:15" x14ac:dyDescent="0.25">
      <c r="A34" s="28" t="s">
        <v>24</v>
      </c>
      <c r="B34" s="32">
        <v>3524235.299281701</v>
      </c>
      <c r="C34" s="33">
        <v>2347681.1821536818</v>
      </c>
      <c r="D34" s="32">
        <v>1604428.0009386912</v>
      </c>
      <c r="E34" s="33">
        <v>1047143.1169870191</v>
      </c>
      <c r="F34" s="32">
        <v>960302.62450494058</v>
      </c>
      <c r="G34" s="33">
        <v>1751178.8027631338</v>
      </c>
      <c r="H34" s="32">
        <v>1876105.0094445478</v>
      </c>
      <c r="I34" s="33">
        <v>1568641.8496455073</v>
      </c>
      <c r="J34" s="32">
        <v>1446095.4206280599</v>
      </c>
      <c r="K34" s="33">
        <v>1699678.8154476963</v>
      </c>
      <c r="L34" s="32">
        <v>3187558.8264695797</v>
      </c>
      <c r="M34" s="33">
        <v>2504959.1833694438</v>
      </c>
      <c r="N34" s="30"/>
      <c r="O34" s="30"/>
    </row>
    <row r="35" spans="1:15" x14ac:dyDescent="0.25">
      <c r="A35" s="34" t="s">
        <v>25</v>
      </c>
      <c r="B35" s="38">
        <v>46395500.931422062</v>
      </c>
      <c r="C35" s="39">
        <v>55231284.33888296</v>
      </c>
      <c r="D35" s="38">
        <v>43253354.966121711</v>
      </c>
      <c r="E35" s="39">
        <v>49970667.664407685</v>
      </c>
      <c r="F35" s="38">
        <v>46216122.947863013</v>
      </c>
      <c r="G35" s="39">
        <v>45989122.536774561</v>
      </c>
      <c r="H35" s="38">
        <v>43031802.090848684</v>
      </c>
      <c r="I35" s="39">
        <v>42196812.781456389</v>
      </c>
      <c r="J35" s="38">
        <v>52294622.745670184</v>
      </c>
      <c r="K35" s="39">
        <v>50430208.929983787</v>
      </c>
      <c r="L35" s="38">
        <v>67257529.999118999</v>
      </c>
      <c r="M35" s="39">
        <v>62260153.700590692</v>
      </c>
      <c r="N35" s="36"/>
      <c r="O35" s="36"/>
    </row>
    <row r="36" spans="1:15" x14ac:dyDescent="0.25">
      <c r="A36" s="16" t="s">
        <v>26</v>
      </c>
      <c r="B36" s="20">
        <v>4485095.101765912</v>
      </c>
      <c r="C36" s="21">
        <v>4812671.5409782464</v>
      </c>
      <c r="D36" s="20">
        <v>4057711.1038837442</v>
      </c>
      <c r="E36" s="21">
        <v>4665370.6684946651</v>
      </c>
      <c r="F36" s="20">
        <v>6269818.2029803786</v>
      </c>
      <c r="G36" s="21">
        <v>6146433.7699458413</v>
      </c>
      <c r="H36" s="20">
        <v>6146648.3675461058</v>
      </c>
      <c r="I36" s="21">
        <v>5935644.4386024112</v>
      </c>
      <c r="J36" s="20">
        <v>6880420.5252929749</v>
      </c>
      <c r="K36" s="21">
        <v>5464224.9033893719</v>
      </c>
      <c r="L36" s="20">
        <v>6590446.7230795491</v>
      </c>
      <c r="M36" s="21">
        <v>7051597.6743856566</v>
      </c>
      <c r="N36" s="18"/>
      <c r="O36" s="18"/>
    </row>
    <row r="37" spans="1:15" x14ac:dyDescent="0.25">
      <c r="A37" s="40" t="s">
        <v>27</v>
      </c>
      <c r="B37" s="41">
        <v>3394561.07831593</v>
      </c>
      <c r="C37" s="42">
        <v>3611085.0293839523</v>
      </c>
      <c r="D37" s="41">
        <v>3959517.5809536013</v>
      </c>
      <c r="E37" s="42">
        <v>4022317.856330588</v>
      </c>
      <c r="F37" s="41">
        <v>4744713.5307798721</v>
      </c>
      <c r="G37" s="42">
        <v>5678960.2029685192</v>
      </c>
      <c r="H37" s="41">
        <v>6997507.8575354312</v>
      </c>
      <c r="I37" s="42">
        <v>6466176.565820409</v>
      </c>
      <c r="J37" s="41">
        <v>5210233.8380720736</v>
      </c>
      <c r="K37" s="42">
        <v>5233575.8134043282</v>
      </c>
      <c r="L37" s="41">
        <v>7632534.6241739197</v>
      </c>
      <c r="M37" s="42">
        <v>8240661.6035393374</v>
      </c>
      <c r="N37" s="43"/>
      <c r="O37" s="43"/>
    </row>
    <row r="38" spans="1:15" x14ac:dyDescent="0.25">
      <c r="A38" s="52" t="s">
        <v>28</v>
      </c>
      <c r="B38" s="56">
        <v>4871795.4526931709</v>
      </c>
      <c r="C38" s="57">
        <v>3272612.5979755418</v>
      </c>
      <c r="D38" s="56">
        <v>2843140.5511660632</v>
      </c>
      <c r="E38" s="57">
        <v>2677135.5380420065</v>
      </c>
      <c r="F38" s="56">
        <v>3011743.8301085932</v>
      </c>
      <c r="G38" s="57">
        <v>3294962.6838855278</v>
      </c>
      <c r="H38" s="56">
        <v>2913377.1940165595</v>
      </c>
      <c r="I38" s="57">
        <v>3719038.4603642849</v>
      </c>
      <c r="J38" s="56">
        <v>3153362.1197739472</v>
      </c>
      <c r="K38" s="57">
        <v>2673206.5913011506</v>
      </c>
      <c r="L38" s="56">
        <v>3210397.8228262234</v>
      </c>
      <c r="M38" s="57">
        <v>3413313.6374701913</v>
      </c>
      <c r="N38" s="54"/>
      <c r="O38" s="54"/>
    </row>
    <row r="39" spans="1:15" x14ac:dyDescent="0.25">
      <c r="A39" s="46" t="s">
        <v>29</v>
      </c>
      <c r="B39" s="50">
        <v>416015.57668735116</v>
      </c>
      <c r="C39" s="51">
        <v>515562.3343962892</v>
      </c>
      <c r="D39" s="50">
        <v>493104.31772074016</v>
      </c>
      <c r="E39" s="51">
        <v>94257.788852368845</v>
      </c>
      <c r="F39" s="50">
        <v>92708.785713770834</v>
      </c>
      <c r="G39" s="51">
        <v>104778.8087996166</v>
      </c>
      <c r="H39" s="50">
        <v>117061.33855945451</v>
      </c>
      <c r="I39" s="51">
        <v>70731.862171872694</v>
      </c>
      <c r="J39" s="50">
        <v>74057.905373558795</v>
      </c>
      <c r="K39" s="51">
        <v>68798.146911293297</v>
      </c>
      <c r="L39" s="50">
        <v>166184.70607167759</v>
      </c>
      <c r="M39" s="51">
        <v>85983.182787374142</v>
      </c>
      <c r="N39" s="48"/>
      <c r="O39" s="48"/>
    </row>
    <row r="40" spans="1:15" x14ac:dyDescent="0.25">
      <c r="A40" s="58" t="s">
        <v>30</v>
      </c>
      <c r="B40" s="62">
        <v>1669144.0581472705</v>
      </c>
      <c r="C40" s="63">
        <v>989159.54993658885</v>
      </c>
      <c r="D40" s="62">
        <v>160203.71560885417</v>
      </c>
      <c r="E40" s="63">
        <v>53545.87214337317</v>
      </c>
      <c r="F40" s="62">
        <v>89356.828972876348</v>
      </c>
      <c r="G40" s="63">
        <v>139717.13724781509</v>
      </c>
      <c r="H40" s="62">
        <v>82374.66377826703</v>
      </c>
      <c r="I40" s="63">
        <v>55104.191322673549</v>
      </c>
      <c r="J40" s="62">
        <v>42558.192367430078</v>
      </c>
      <c r="K40" s="63">
        <v>23974.757803980505</v>
      </c>
      <c r="L40" s="62">
        <v>11753.101117285685</v>
      </c>
      <c r="M40" s="63">
        <v>24549.678498622867</v>
      </c>
      <c r="N40" s="60"/>
      <c r="O4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L15" sqref="L15"/>
    </sheetView>
  </sheetViews>
  <sheetFormatPr defaultColWidth="11" defaultRowHeight="15.75" x14ac:dyDescent="0.25"/>
  <cols>
    <col min="1" max="1" width="29.5" bestFit="1" customWidth="1"/>
    <col min="12" max="13" width="12.12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34</v>
      </c>
      <c r="O1" s="2" t="s">
        <v>35</v>
      </c>
    </row>
    <row r="2" spans="1:15" x14ac:dyDescent="0.25">
      <c r="A2" s="3" t="s">
        <v>13</v>
      </c>
      <c r="B2" s="4">
        <v>5530755</v>
      </c>
      <c r="C2" s="4">
        <v>7318972</v>
      </c>
      <c r="D2" s="4">
        <v>5908126</v>
      </c>
      <c r="E2" s="4">
        <v>6201680</v>
      </c>
      <c r="F2" s="4">
        <v>7522208</v>
      </c>
      <c r="G2" s="4">
        <v>8771620</v>
      </c>
      <c r="H2" s="4">
        <v>8091072</v>
      </c>
      <c r="I2" s="4">
        <v>11053642</v>
      </c>
      <c r="J2" s="4">
        <f>SUM(J3:J10)</f>
        <v>11871066</v>
      </c>
      <c r="K2" s="4">
        <v>12062194</v>
      </c>
      <c r="L2" s="4">
        <v>12903168</v>
      </c>
      <c r="M2" s="4">
        <v>12438577</v>
      </c>
      <c r="N2" t="e">
        <f>CORREL(B2:M2,B11:M11)</f>
        <v>#DIV/0!</v>
      </c>
      <c r="O2" s="11" t="e">
        <f>SUM(B2:M2)/SUM(B11:M11)</f>
        <v>#DIV/0!</v>
      </c>
    </row>
    <row r="3" spans="1:15" x14ac:dyDescent="0.25">
      <c r="A3" s="5" t="s">
        <v>14</v>
      </c>
      <c r="B3" s="6">
        <v>1571837</v>
      </c>
      <c r="C3" s="6">
        <v>1983751</v>
      </c>
      <c r="D3" s="6">
        <v>1452064</v>
      </c>
      <c r="E3" s="6">
        <v>913644</v>
      </c>
      <c r="F3" s="6">
        <v>1142317</v>
      </c>
      <c r="G3" s="6">
        <v>1019519</v>
      </c>
      <c r="H3" s="6">
        <v>1017922</v>
      </c>
      <c r="I3" s="6">
        <v>1270533</v>
      </c>
      <c r="J3" s="6">
        <v>1244240</v>
      </c>
      <c r="K3" s="6">
        <v>1695473</v>
      </c>
      <c r="L3" s="6">
        <v>2503498</v>
      </c>
      <c r="M3" s="6">
        <v>2500116</v>
      </c>
      <c r="N3" t="e">
        <f t="shared" ref="N3:N7" si="0">CORREL(B3:M3,B12:M12)</f>
        <v>#DIV/0!</v>
      </c>
      <c r="O3" s="11" t="e">
        <f t="shared" ref="O3:O10" si="1">SUM(B3:M3)/SUM(B12:M12)</f>
        <v>#DIV/0!</v>
      </c>
    </row>
    <row r="4" spans="1:15" x14ac:dyDescent="0.25">
      <c r="A4" s="5" t="s">
        <v>15</v>
      </c>
      <c r="B4" s="6">
        <v>1344755</v>
      </c>
      <c r="C4" s="6">
        <v>1670690</v>
      </c>
      <c r="D4" s="6">
        <v>1437919</v>
      </c>
      <c r="E4" s="6">
        <v>1271879</v>
      </c>
      <c r="F4" s="6">
        <v>1804937</v>
      </c>
      <c r="G4" s="6">
        <v>2859556</v>
      </c>
      <c r="H4" s="6">
        <v>2042224</v>
      </c>
      <c r="I4" s="6">
        <v>2891499</v>
      </c>
      <c r="J4" s="6">
        <v>2406858</v>
      </c>
      <c r="K4" s="6">
        <v>1999072</v>
      </c>
      <c r="L4" s="6">
        <v>2242420</v>
      </c>
      <c r="M4" s="6">
        <v>2886666</v>
      </c>
      <c r="N4" t="e">
        <f t="shared" si="0"/>
        <v>#DIV/0!</v>
      </c>
      <c r="O4" s="11" t="e">
        <f t="shared" si="1"/>
        <v>#DIV/0!</v>
      </c>
    </row>
    <row r="5" spans="1:15" x14ac:dyDescent="0.25">
      <c r="A5" s="5" t="s">
        <v>16</v>
      </c>
      <c r="B5" s="6">
        <v>1787016</v>
      </c>
      <c r="C5" s="6">
        <v>2442072</v>
      </c>
      <c r="D5" s="6">
        <v>2055773</v>
      </c>
      <c r="E5" s="6">
        <v>2850182</v>
      </c>
      <c r="F5" s="6">
        <v>3139558</v>
      </c>
      <c r="G5" s="6">
        <v>3419012</v>
      </c>
      <c r="H5" s="6">
        <v>3697484</v>
      </c>
      <c r="I5" s="6">
        <v>4703916</v>
      </c>
      <c r="J5" s="6">
        <v>6331212</v>
      </c>
      <c r="K5" s="6">
        <v>6507420</v>
      </c>
      <c r="L5" s="6">
        <v>5808997</v>
      </c>
      <c r="M5" s="6">
        <v>4621582</v>
      </c>
      <c r="N5" t="e">
        <f t="shared" si="0"/>
        <v>#DIV/0!</v>
      </c>
      <c r="O5" s="11" t="e">
        <f t="shared" si="1"/>
        <v>#DIV/0!</v>
      </c>
    </row>
    <row r="6" spans="1:15" x14ac:dyDescent="0.25">
      <c r="A6" s="5" t="s">
        <v>17</v>
      </c>
      <c r="B6" s="6">
        <v>253574</v>
      </c>
      <c r="C6" s="6">
        <v>277447</v>
      </c>
      <c r="D6" s="6">
        <v>273041</v>
      </c>
      <c r="E6" s="6">
        <v>323148</v>
      </c>
      <c r="F6" s="6">
        <v>394100</v>
      </c>
      <c r="G6" s="6">
        <v>401808</v>
      </c>
      <c r="H6" s="6">
        <v>441069</v>
      </c>
      <c r="I6" s="6">
        <v>973820</v>
      </c>
      <c r="J6" s="6">
        <v>662043</v>
      </c>
      <c r="K6" s="6">
        <v>632633</v>
      </c>
      <c r="L6" s="6">
        <v>829601</v>
      </c>
      <c r="M6" s="6">
        <v>676215</v>
      </c>
      <c r="N6" s="12" t="e">
        <f>CORREL(B6:M6,B15:M15)</f>
        <v>#DIV/0!</v>
      </c>
      <c r="O6" s="13" t="e">
        <f t="shared" si="1"/>
        <v>#DIV/0!</v>
      </c>
    </row>
    <row r="7" spans="1:15" x14ac:dyDescent="0.25">
      <c r="A7" s="5" t="s">
        <v>18</v>
      </c>
      <c r="B7" s="6">
        <v>282774</v>
      </c>
      <c r="C7" s="6">
        <v>382290</v>
      </c>
      <c r="D7" s="6">
        <v>353275</v>
      </c>
      <c r="E7" s="6">
        <v>415251</v>
      </c>
      <c r="F7" s="6">
        <v>530689</v>
      </c>
      <c r="G7" s="6">
        <v>413022</v>
      </c>
      <c r="H7" s="6">
        <v>410851</v>
      </c>
      <c r="I7" s="6">
        <v>503102</v>
      </c>
      <c r="J7" s="6">
        <v>530324</v>
      </c>
      <c r="K7" s="6">
        <v>504503</v>
      </c>
      <c r="L7" s="6">
        <v>699924</v>
      </c>
      <c r="M7" s="6">
        <v>854592</v>
      </c>
      <c r="N7" s="12" t="e">
        <f t="shared" si="0"/>
        <v>#DIV/0!</v>
      </c>
      <c r="O7" s="13" t="e">
        <f t="shared" si="1"/>
        <v>#DIV/0!</v>
      </c>
    </row>
    <row r="8" spans="1:15" x14ac:dyDescent="0.25">
      <c r="A8" s="5" t="s">
        <v>19</v>
      </c>
      <c r="B8" s="6">
        <v>181106</v>
      </c>
      <c r="C8" s="6">
        <v>202573</v>
      </c>
      <c r="D8" s="6">
        <v>231179</v>
      </c>
      <c r="E8" s="6">
        <v>304960</v>
      </c>
      <c r="F8" s="6">
        <v>343644</v>
      </c>
      <c r="G8" s="6">
        <v>475518</v>
      </c>
      <c r="H8" s="6">
        <v>341104</v>
      </c>
      <c r="I8" s="6">
        <v>529339</v>
      </c>
      <c r="J8" s="6">
        <v>537496</v>
      </c>
      <c r="K8" s="6">
        <v>600258</v>
      </c>
      <c r="L8" s="6">
        <v>643030</v>
      </c>
      <c r="M8" s="6">
        <v>702827</v>
      </c>
      <c r="N8" s="12" t="e">
        <f>CORREL(B8:M8,B17:M17)</f>
        <v>#DIV/0!</v>
      </c>
      <c r="O8" s="13" t="e">
        <f t="shared" si="1"/>
        <v>#DIV/0!</v>
      </c>
    </row>
    <row r="9" spans="1:15" x14ac:dyDescent="0.25">
      <c r="A9" s="5" t="s">
        <v>20</v>
      </c>
      <c r="B9" s="6">
        <v>94878</v>
      </c>
      <c r="C9" s="6">
        <v>342366</v>
      </c>
      <c r="D9" s="6">
        <v>92187</v>
      </c>
      <c r="E9" s="6">
        <v>106079</v>
      </c>
      <c r="F9" s="6">
        <v>138517</v>
      </c>
      <c r="G9" s="6">
        <v>160311</v>
      </c>
      <c r="H9" s="6">
        <v>121390</v>
      </c>
      <c r="I9" s="6">
        <v>148166</v>
      </c>
      <c r="J9" s="6">
        <v>125626</v>
      </c>
      <c r="K9" s="6">
        <v>98102</v>
      </c>
      <c r="L9" s="6">
        <v>157257</v>
      </c>
      <c r="M9" s="6">
        <v>161064</v>
      </c>
      <c r="N9" t="e">
        <f>CORREL(B9:M9,B18:M18)</f>
        <v>#DIV/0!</v>
      </c>
      <c r="O9" s="11" t="e">
        <f t="shared" si="1"/>
        <v>#DIV/0!</v>
      </c>
    </row>
    <row r="10" spans="1:15" x14ac:dyDescent="0.25">
      <c r="A10" s="5" t="s">
        <v>21</v>
      </c>
      <c r="B10" s="6">
        <v>14815</v>
      </c>
      <c r="C10" s="6">
        <v>17783</v>
      </c>
      <c r="D10" s="6">
        <v>12688</v>
      </c>
      <c r="E10" s="6">
        <v>16537</v>
      </c>
      <c r="F10" s="6">
        <v>28446</v>
      </c>
      <c r="G10" s="6">
        <v>22874</v>
      </c>
      <c r="H10" s="6">
        <v>19028</v>
      </c>
      <c r="I10" s="6">
        <v>33267</v>
      </c>
      <c r="J10" s="6">
        <v>33267</v>
      </c>
      <c r="K10" s="6">
        <v>24733</v>
      </c>
      <c r="L10" s="6">
        <v>18441</v>
      </c>
      <c r="M10" s="6">
        <v>35515</v>
      </c>
      <c r="N10" s="12" t="e">
        <f>CORREL(B10:M10,B19:M19)</f>
        <v>#DIV/0!</v>
      </c>
      <c r="O10" s="13" t="e">
        <f t="shared" si="1"/>
        <v>#DIV/0!</v>
      </c>
    </row>
    <row r="11" spans="1:15" x14ac:dyDescent="0.25">
      <c r="A11" s="5" t="s">
        <v>22</v>
      </c>
      <c r="B11" s="7"/>
      <c r="C11" s="8"/>
      <c r="D11" s="7"/>
      <c r="E11" s="8"/>
      <c r="F11" s="7"/>
      <c r="G11" s="8"/>
      <c r="H11" s="7"/>
      <c r="I11" s="8"/>
      <c r="J11" s="7"/>
      <c r="K11" s="8"/>
      <c r="L11" s="7"/>
      <c r="M11" s="8"/>
    </row>
    <row r="12" spans="1:15" x14ac:dyDescent="0.25">
      <c r="A12" s="5" t="s">
        <v>23</v>
      </c>
      <c r="B12" s="7"/>
      <c r="C12" s="8"/>
      <c r="D12" s="7"/>
      <c r="E12" s="8"/>
      <c r="F12" s="7"/>
      <c r="G12" s="8"/>
      <c r="H12" s="7"/>
      <c r="I12" s="8"/>
      <c r="J12" s="7"/>
      <c r="K12" s="8"/>
      <c r="L12" s="7"/>
      <c r="M12" s="8"/>
    </row>
    <row r="13" spans="1:15" x14ac:dyDescent="0.25">
      <c r="A13" s="5" t="s">
        <v>24</v>
      </c>
      <c r="B13" s="7"/>
      <c r="C13" s="8"/>
      <c r="D13" s="7"/>
      <c r="E13" s="8"/>
      <c r="F13" s="7"/>
      <c r="G13" s="8"/>
      <c r="H13" s="7"/>
      <c r="I13" s="8"/>
      <c r="J13" s="7"/>
      <c r="K13" s="8"/>
      <c r="L13" s="7"/>
      <c r="M13" s="8"/>
    </row>
    <row r="14" spans="1:15" x14ac:dyDescent="0.25">
      <c r="A14" s="5" t="s">
        <v>25</v>
      </c>
      <c r="B14" s="7"/>
      <c r="C14" s="8"/>
      <c r="D14" s="7"/>
      <c r="E14" s="8"/>
      <c r="F14" s="7"/>
      <c r="G14" s="8"/>
      <c r="H14" s="7"/>
      <c r="I14" s="8"/>
      <c r="J14" s="7"/>
      <c r="K14" s="8"/>
      <c r="L14" s="7"/>
      <c r="M14" s="8"/>
    </row>
    <row r="15" spans="1:15" x14ac:dyDescent="0.25">
      <c r="A15" s="5" t="s">
        <v>26</v>
      </c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</row>
    <row r="16" spans="1:15" x14ac:dyDescent="0.25">
      <c r="A16" s="5" t="s">
        <v>27</v>
      </c>
      <c r="B16" s="7"/>
      <c r="C16" s="8"/>
      <c r="D16" s="7"/>
      <c r="E16" s="8"/>
      <c r="F16" s="7"/>
      <c r="G16" s="8"/>
      <c r="H16" s="7"/>
      <c r="I16" s="8"/>
      <c r="J16" s="7"/>
      <c r="K16" s="8"/>
      <c r="L16" s="7"/>
      <c r="M16" s="8"/>
    </row>
    <row r="17" spans="1:15" x14ac:dyDescent="0.25">
      <c r="A17" s="5" t="s">
        <v>28</v>
      </c>
      <c r="B17" s="7"/>
      <c r="C17" s="8"/>
      <c r="D17" s="7"/>
      <c r="E17" s="8"/>
      <c r="F17" s="7"/>
      <c r="G17" s="8"/>
      <c r="H17" s="7"/>
      <c r="I17" s="8"/>
      <c r="J17" s="7"/>
      <c r="K17" s="8"/>
      <c r="L17" s="7"/>
      <c r="M17" s="8"/>
    </row>
    <row r="18" spans="1:15" x14ac:dyDescent="0.25">
      <c r="A18" s="5" t="s">
        <v>29</v>
      </c>
      <c r="B18" s="7"/>
      <c r="C18" s="8"/>
      <c r="D18" s="7"/>
      <c r="E18" s="8"/>
      <c r="F18" s="7"/>
      <c r="G18" s="8"/>
      <c r="H18" s="7"/>
      <c r="I18" s="8"/>
      <c r="J18" s="7"/>
      <c r="K18" s="8"/>
      <c r="L18" s="7"/>
      <c r="M18" s="8"/>
    </row>
    <row r="19" spans="1:15" x14ac:dyDescent="0.25">
      <c r="A19" s="5" t="s">
        <v>30</v>
      </c>
      <c r="B19" s="7"/>
      <c r="C19" s="8"/>
      <c r="D19" s="7"/>
      <c r="E19" s="8"/>
      <c r="F19" s="7"/>
      <c r="G19" s="8"/>
      <c r="H19" s="7"/>
      <c r="I19" s="8"/>
      <c r="J19" s="7"/>
      <c r="K19" s="8"/>
      <c r="L19" s="7"/>
      <c r="M19" s="8"/>
    </row>
    <row r="22" spans="1:15" x14ac:dyDescent="0.25">
      <c r="A22" s="1" t="s">
        <v>31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34</v>
      </c>
      <c r="O22" s="2" t="s">
        <v>35</v>
      </c>
    </row>
    <row r="23" spans="1:15" x14ac:dyDescent="0.25">
      <c r="A23" s="3" t="s">
        <v>13</v>
      </c>
      <c r="B23" s="4">
        <v>48112750</v>
      </c>
      <c r="C23" s="4">
        <v>59942993</v>
      </c>
      <c r="D23" s="4">
        <v>42081830</v>
      </c>
      <c r="E23" s="4">
        <v>58692514</v>
      </c>
      <c r="F23" s="4">
        <v>81765012</v>
      </c>
      <c r="G23" s="4">
        <v>88302066</v>
      </c>
      <c r="H23" s="4">
        <v>91640949</v>
      </c>
      <c r="I23" s="4">
        <v>85980128</v>
      </c>
      <c r="J23" s="4">
        <f>SUM(J24:J31)</f>
        <v>115814986</v>
      </c>
      <c r="K23" s="4">
        <v>119991968</v>
      </c>
      <c r="L23" s="4">
        <v>181489509</v>
      </c>
      <c r="M23" s="4">
        <v>167761094</v>
      </c>
      <c r="N23" t="e">
        <f>CORREL(B23:M23,B32:M32)</f>
        <v>#DIV/0!</v>
      </c>
      <c r="O23" s="11" t="e">
        <f>SUM(B23:M23)/SUM(B32:M32)</f>
        <v>#DIV/0!</v>
      </c>
    </row>
    <row r="24" spans="1:15" x14ac:dyDescent="0.25">
      <c r="A24" s="5" t="s">
        <v>14</v>
      </c>
      <c r="B24" s="6">
        <v>3063495</v>
      </c>
      <c r="C24" s="6">
        <v>3889273</v>
      </c>
      <c r="D24" s="6">
        <v>3651069</v>
      </c>
      <c r="E24" s="6">
        <v>1718423</v>
      </c>
      <c r="F24" s="6">
        <v>2041189</v>
      </c>
      <c r="G24" s="6">
        <v>1942671</v>
      </c>
      <c r="H24" s="6">
        <v>1983514</v>
      </c>
      <c r="I24" s="6">
        <v>3136146</v>
      </c>
      <c r="J24" s="6">
        <v>2529986</v>
      </c>
      <c r="K24" s="6">
        <v>3643680</v>
      </c>
      <c r="L24" s="6">
        <v>6625685</v>
      </c>
      <c r="M24" s="6">
        <v>6286504</v>
      </c>
      <c r="N24" t="e">
        <f t="shared" ref="N24:N26" si="2">CORREL(B24:M24,B33:M33)</f>
        <v>#DIV/0!</v>
      </c>
      <c r="O24" s="11" t="e">
        <f>SUM(B24:M24)/SUM(B33:M33)</f>
        <v>#DIV/0!</v>
      </c>
    </row>
    <row r="25" spans="1:15" x14ac:dyDescent="0.25">
      <c r="A25" s="5" t="s">
        <v>15</v>
      </c>
      <c r="B25" s="6">
        <v>5750269</v>
      </c>
      <c r="C25" s="6">
        <v>6730473</v>
      </c>
      <c r="D25" s="6">
        <v>5078023</v>
      </c>
      <c r="E25" s="6">
        <v>5827293</v>
      </c>
      <c r="F25" s="6">
        <v>9426173</v>
      </c>
      <c r="G25" s="6">
        <v>15743701</v>
      </c>
      <c r="H25" s="6">
        <v>10097284</v>
      </c>
      <c r="I25" s="6">
        <v>12233458</v>
      </c>
      <c r="J25" s="6">
        <v>7849519</v>
      </c>
      <c r="K25" s="6">
        <v>8518242</v>
      </c>
      <c r="L25" s="6">
        <v>9502236</v>
      </c>
      <c r="M25" s="6">
        <v>12615409</v>
      </c>
      <c r="N25" s="12" t="e">
        <f t="shared" si="2"/>
        <v>#DIV/0!</v>
      </c>
      <c r="O25" s="13" t="e">
        <f t="shared" ref="O25:O31" si="3">SUM(B25:M25)/SUM(B34:M34)</f>
        <v>#DIV/0!</v>
      </c>
    </row>
    <row r="26" spans="1:15" x14ac:dyDescent="0.25">
      <c r="A26" s="5" t="s">
        <v>16</v>
      </c>
      <c r="B26" s="6">
        <v>31566640</v>
      </c>
      <c r="C26" s="6">
        <v>39931674</v>
      </c>
      <c r="D26" s="6">
        <v>25076261</v>
      </c>
      <c r="E26" s="6">
        <v>40152684</v>
      </c>
      <c r="F26" s="6">
        <v>53299664</v>
      </c>
      <c r="G26" s="6">
        <v>54434217</v>
      </c>
      <c r="H26" s="6">
        <v>65364041</v>
      </c>
      <c r="I26" s="6">
        <v>54037594</v>
      </c>
      <c r="J26" s="6">
        <v>89402656</v>
      </c>
      <c r="K26" s="6">
        <v>90123768</v>
      </c>
      <c r="L26" s="6">
        <v>141921107</v>
      </c>
      <c r="M26" s="6">
        <v>120732703</v>
      </c>
      <c r="N26" t="e">
        <f t="shared" si="2"/>
        <v>#DIV/0!</v>
      </c>
      <c r="O26" s="11" t="e">
        <f t="shared" si="3"/>
        <v>#DIV/0!</v>
      </c>
    </row>
    <row r="27" spans="1:15" x14ac:dyDescent="0.25">
      <c r="A27" s="5" t="s">
        <v>17</v>
      </c>
      <c r="B27" s="6">
        <v>3818928</v>
      </c>
      <c r="C27" s="6">
        <v>4328805</v>
      </c>
      <c r="D27" s="6">
        <v>4024406</v>
      </c>
      <c r="E27" s="6">
        <v>4597394</v>
      </c>
      <c r="F27" s="6">
        <v>5607858</v>
      </c>
      <c r="G27" s="6">
        <v>6093304</v>
      </c>
      <c r="H27" s="6">
        <v>5412669</v>
      </c>
      <c r="I27" s="6">
        <v>6561580</v>
      </c>
      <c r="J27" s="6">
        <v>7304519</v>
      </c>
      <c r="K27" s="6">
        <v>7509878</v>
      </c>
      <c r="L27" s="6">
        <v>8816895</v>
      </c>
      <c r="M27" s="6">
        <v>10124803</v>
      </c>
      <c r="N27" s="14" t="e">
        <f>CORREL(B27:M27,B36:M36)</f>
        <v>#DIV/0!</v>
      </c>
      <c r="O27" s="15" t="e">
        <f t="shared" si="3"/>
        <v>#DIV/0!</v>
      </c>
    </row>
    <row r="28" spans="1:15" x14ac:dyDescent="0.25">
      <c r="A28" s="5" t="s">
        <v>18</v>
      </c>
      <c r="B28" s="6">
        <v>1783901</v>
      </c>
      <c r="C28" s="6">
        <v>2370959</v>
      </c>
      <c r="D28" s="6">
        <v>1988996</v>
      </c>
      <c r="E28" s="6">
        <v>3623984</v>
      </c>
      <c r="F28" s="6">
        <v>6393486</v>
      </c>
      <c r="G28" s="6">
        <v>4615531</v>
      </c>
      <c r="H28" s="6">
        <v>5326804</v>
      </c>
      <c r="I28" s="6">
        <v>5835119</v>
      </c>
      <c r="J28" s="6">
        <v>4442084</v>
      </c>
      <c r="K28" s="6">
        <v>5064618</v>
      </c>
      <c r="L28" s="6">
        <v>8969687</v>
      </c>
      <c r="M28" s="6">
        <v>11670681</v>
      </c>
      <c r="N28" s="14" t="e">
        <f t="shared" ref="N28" si="4">CORREL(B28:M28,B37:M37)</f>
        <v>#DIV/0!</v>
      </c>
      <c r="O28" s="15" t="e">
        <f t="shared" si="3"/>
        <v>#DIV/0!</v>
      </c>
    </row>
    <row r="29" spans="1:15" x14ac:dyDescent="0.25">
      <c r="A29" s="5" t="s">
        <v>19</v>
      </c>
      <c r="B29" s="6">
        <v>1256427</v>
      </c>
      <c r="C29" s="6">
        <v>1335398</v>
      </c>
      <c r="D29" s="6">
        <v>1512660</v>
      </c>
      <c r="E29" s="6">
        <v>1973194</v>
      </c>
      <c r="F29" s="6">
        <v>2854043</v>
      </c>
      <c r="G29" s="6">
        <v>3415928</v>
      </c>
      <c r="H29" s="6">
        <v>2486221</v>
      </c>
      <c r="I29" s="6">
        <v>3232634</v>
      </c>
      <c r="J29" s="6">
        <v>3528176</v>
      </c>
      <c r="K29" s="6">
        <v>4599904</v>
      </c>
      <c r="L29" s="6">
        <v>4643223</v>
      </c>
      <c r="M29" s="6">
        <v>5553975</v>
      </c>
      <c r="N29" s="12" t="e">
        <f>CORREL(B29:M29,B38:M38)</f>
        <v>#DIV/0!</v>
      </c>
      <c r="O29" s="13" t="e">
        <f t="shared" si="3"/>
        <v>#DIV/0!</v>
      </c>
    </row>
    <row r="30" spans="1:15" x14ac:dyDescent="0.25">
      <c r="A30" s="5" t="s">
        <v>20</v>
      </c>
      <c r="B30" s="6">
        <v>754093</v>
      </c>
      <c r="C30" s="6">
        <v>1192759</v>
      </c>
      <c r="D30" s="6">
        <v>690679</v>
      </c>
      <c r="E30" s="6">
        <v>692780</v>
      </c>
      <c r="F30" s="6">
        <v>1896726</v>
      </c>
      <c r="G30" s="6">
        <v>1861591</v>
      </c>
      <c r="H30" s="6">
        <v>825498</v>
      </c>
      <c r="I30" s="6">
        <v>778000</v>
      </c>
      <c r="J30" s="6">
        <v>592449</v>
      </c>
      <c r="K30" s="6">
        <v>362284</v>
      </c>
      <c r="L30" s="6">
        <v>794916</v>
      </c>
      <c r="M30" s="6">
        <v>606755</v>
      </c>
      <c r="N30" t="e">
        <f>CORREL(B30:M30,B39:M39)</f>
        <v>#DIV/0!</v>
      </c>
      <c r="O30" s="11" t="e">
        <f t="shared" si="3"/>
        <v>#DIV/0!</v>
      </c>
    </row>
    <row r="31" spans="1:15" x14ac:dyDescent="0.25">
      <c r="A31" s="5" t="s">
        <v>21</v>
      </c>
      <c r="B31" s="6">
        <v>118997</v>
      </c>
      <c r="C31" s="6">
        <v>163652</v>
      </c>
      <c r="D31" s="6">
        <v>59736</v>
      </c>
      <c r="E31" s="6">
        <v>106762</v>
      </c>
      <c r="F31" s="6">
        <v>245873</v>
      </c>
      <c r="G31" s="6">
        <v>195123</v>
      </c>
      <c r="H31" s="6">
        <v>144918</v>
      </c>
      <c r="I31" s="6">
        <v>165597</v>
      </c>
      <c r="J31" s="6">
        <v>165597</v>
      </c>
      <c r="K31" s="6">
        <v>169594</v>
      </c>
      <c r="L31" s="6">
        <v>215760</v>
      </c>
      <c r="M31" s="6">
        <v>170264</v>
      </c>
      <c r="N31" s="12" t="e">
        <f>CORREL(B31:M31,B40:M40)</f>
        <v>#DIV/0!</v>
      </c>
      <c r="O31" s="13" t="e">
        <f t="shared" si="3"/>
        <v>#DIV/0!</v>
      </c>
    </row>
    <row r="32" spans="1:15" x14ac:dyDescent="0.25">
      <c r="A32" s="5" t="s">
        <v>32</v>
      </c>
      <c r="B32" s="9"/>
      <c r="C32" s="10"/>
      <c r="D32" s="9"/>
      <c r="E32" s="10"/>
      <c r="F32" s="9"/>
      <c r="G32" s="10"/>
      <c r="H32" s="9"/>
      <c r="I32" s="10"/>
      <c r="J32" s="9"/>
      <c r="K32" s="10"/>
      <c r="L32" s="9"/>
      <c r="M32" s="10"/>
    </row>
    <row r="33" spans="1:13" x14ac:dyDescent="0.25">
      <c r="A33" s="5" t="s">
        <v>33</v>
      </c>
      <c r="B33" s="9"/>
      <c r="C33" s="10"/>
      <c r="D33" s="9"/>
      <c r="E33" s="10"/>
      <c r="F33" s="9"/>
      <c r="G33" s="10"/>
      <c r="H33" s="9"/>
      <c r="I33" s="10"/>
      <c r="J33" s="9"/>
      <c r="K33" s="10"/>
      <c r="L33" s="9"/>
      <c r="M33" s="10"/>
    </row>
    <row r="34" spans="1:13" x14ac:dyDescent="0.25">
      <c r="A34" s="5" t="s">
        <v>24</v>
      </c>
      <c r="B34" s="9"/>
      <c r="C34" s="10"/>
      <c r="D34" s="9"/>
      <c r="E34" s="10"/>
      <c r="F34" s="9"/>
      <c r="G34" s="10"/>
      <c r="H34" s="9"/>
      <c r="I34" s="10"/>
      <c r="J34" s="9"/>
      <c r="K34" s="10"/>
      <c r="L34" s="9"/>
      <c r="M34" s="10"/>
    </row>
    <row r="35" spans="1:13" x14ac:dyDescent="0.25">
      <c r="A35" s="5" t="s">
        <v>25</v>
      </c>
      <c r="B35" s="9"/>
      <c r="C35" s="10"/>
      <c r="D35" s="9"/>
      <c r="E35" s="10"/>
      <c r="F35" s="9"/>
      <c r="G35" s="10"/>
      <c r="H35" s="9"/>
      <c r="I35" s="10"/>
      <c r="J35" s="9"/>
      <c r="K35" s="10"/>
      <c r="L35" s="9"/>
      <c r="M35" s="10"/>
    </row>
    <row r="36" spans="1:13" x14ac:dyDescent="0.25">
      <c r="A36" s="5" t="s">
        <v>26</v>
      </c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</row>
    <row r="37" spans="1:13" x14ac:dyDescent="0.25">
      <c r="A37" s="5" t="s">
        <v>27</v>
      </c>
      <c r="B37" s="9"/>
      <c r="C37" s="10"/>
      <c r="D37" s="9"/>
      <c r="E37" s="10"/>
      <c r="F37" s="9"/>
      <c r="G37" s="10"/>
      <c r="H37" s="9"/>
      <c r="I37" s="10"/>
      <c r="J37" s="9"/>
      <c r="K37" s="10"/>
      <c r="L37" s="9"/>
      <c r="M37" s="10"/>
    </row>
    <row r="38" spans="1:13" x14ac:dyDescent="0.25">
      <c r="A38" s="5" t="s">
        <v>28</v>
      </c>
      <c r="B38" s="9"/>
      <c r="C38" s="10"/>
      <c r="D38" s="9"/>
      <c r="E38" s="10"/>
      <c r="F38" s="9"/>
      <c r="G38" s="10"/>
      <c r="H38" s="9"/>
      <c r="I38" s="10"/>
      <c r="J38" s="9"/>
      <c r="K38" s="10"/>
      <c r="L38" s="9"/>
      <c r="M38" s="10"/>
    </row>
    <row r="39" spans="1:13" x14ac:dyDescent="0.25">
      <c r="A39" s="5" t="s">
        <v>29</v>
      </c>
      <c r="B39" s="9"/>
      <c r="C39" s="10"/>
      <c r="D39" s="9"/>
      <c r="E39" s="10"/>
      <c r="F39" s="9"/>
      <c r="G39" s="10"/>
      <c r="H39" s="9"/>
      <c r="I39" s="10"/>
      <c r="J39" s="9"/>
      <c r="K39" s="10"/>
      <c r="L39" s="9"/>
      <c r="M39" s="10"/>
    </row>
    <row r="40" spans="1:13" x14ac:dyDescent="0.25">
      <c r="A40" s="5" t="s">
        <v>30</v>
      </c>
      <c r="B40" s="9"/>
      <c r="C40" s="10"/>
      <c r="D40" s="9"/>
      <c r="E40" s="10"/>
      <c r="F40" s="9"/>
      <c r="G40" s="10"/>
      <c r="H40" s="9"/>
      <c r="I40" s="10"/>
      <c r="J40" s="9"/>
      <c r="K40" s="10"/>
      <c r="L40" s="9"/>
      <c r="M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Desktop</vt:lpstr>
      <vt:lpstr>mobile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Yaakov Tayeb</cp:lastModifiedBy>
  <dcterms:created xsi:type="dcterms:W3CDTF">2017-04-10T12:02:48Z</dcterms:created>
  <dcterms:modified xsi:type="dcterms:W3CDTF">2017-05-25T10:58:52Z</dcterms:modified>
</cp:coreProperties>
</file>