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1C74F32B-3672-4B9E-800B-98A366AE51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fuerzo sec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" l="1"/>
  <c r="D28" i="1"/>
  <c r="C28" i="1"/>
  <c r="B28" i="1"/>
  <c r="D25" i="1"/>
  <c r="D24" i="1"/>
  <c r="D23" i="1"/>
  <c r="D22" i="1"/>
  <c r="D21" i="1"/>
  <c r="D16" i="1"/>
  <c r="D15" i="1"/>
  <c r="D13" i="1"/>
  <c r="D10" i="1"/>
  <c r="D9" i="1"/>
  <c r="D7" i="1"/>
  <c r="D6" i="1"/>
  <c r="D4" i="1"/>
  <c r="D3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7" i="1"/>
  <c r="B25" i="1"/>
  <c r="B23" i="1"/>
  <c r="B22" i="1"/>
  <c r="B18" i="1"/>
  <c r="B16" i="1"/>
  <c r="B15" i="1"/>
  <c r="B13" i="1"/>
  <c r="B10" i="1"/>
  <c r="B9" i="1"/>
  <c r="B7" i="1"/>
  <c r="B6" i="1"/>
  <c r="B5" i="1"/>
  <c r="B4" i="1"/>
  <c r="B3" i="1"/>
  <c r="D2" i="1"/>
  <c r="C2" i="1"/>
  <c r="B2" i="1"/>
  <c r="D33" i="1"/>
  <c r="C33" i="1"/>
  <c r="B33" i="1"/>
</calcChain>
</file>

<file path=xl/sharedStrings.xml><?xml version="1.0" encoding="utf-8"?>
<sst xmlns="http://schemas.openxmlformats.org/spreadsheetml/2006/main" count="273" uniqueCount="166">
  <si>
    <t>2</t>
  </si>
  <si>
    <t>3</t>
  </si>
  <si>
    <t>Yeco</t>
  </si>
  <si>
    <t>0</t>
  </si>
  <si>
    <t>Lile</t>
  </si>
  <si>
    <t>Caranca</t>
  </si>
  <si>
    <t>Huairavo</t>
  </si>
  <si>
    <t>Churrete</t>
  </si>
  <si>
    <t>Tiuque</t>
  </si>
  <si>
    <t>Traro</t>
  </si>
  <si>
    <t>%</t>
  </si>
  <si>
    <t>12.69</t>
  </si>
  <si>
    <t>63.75</t>
  </si>
  <si>
    <t>23.56</t>
  </si>
  <si>
    <t>5.45</t>
  </si>
  <si>
    <t>11.18</t>
  </si>
  <si>
    <t>5.97</t>
  </si>
  <si>
    <t>9.96</t>
  </si>
  <si>
    <t>54.25</t>
  </si>
  <si>
    <t>35.78</t>
  </si>
  <si>
    <t>1.26</t>
  </si>
  <si>
    <t>2.80</t>
  </si>
  <si>
    <t>2.67</t>
  </si>
  <si>
    <t>% Yeco</t>
  </si>
  <si>
    <t>2.90</t>
  </si>
  <si>
    <t>27.54</t>
  </si>
  <si>
    <t>69.57</t>
  </si>
  <si>
    <t>0.015</t>
  </si>
  <si>
    <t>0.060</t>
  </si>
  <si>
    <t>0.217</t>
  </si>
  <si>
    <t>0.00</t>
  </si>
  <si>
    <t>93.33</t>
  </si>
  <si>
    <t>6.67</t>
  </si>
  <si>
    <t>0.09</t>
  </si>
  <si>
    <t>0.01</t>
  </si>
  <si>
    <t>% Lile</t>
  </si>
  <si>
    <t>15.15</t>
  </si>
  <si>
    <t>84.85</t>
  </si>
  <si>
    <t>0.04</t>
  </si>
  <si>
    <t>% Gaviota Dominicana</t>
  </si>
  <si>
    <t>10.63</t>
  </si>
  <si>
    <t>73.72</t>
  </si>
  <si>
    <t>15.65</t>
  </si>
  <si>
    <t>1.52</t>
  </si>
  <si>
    <t>4.32</t>
  </si>
  <si>
    <t>1.33</t>
  </si>
  <si>
    <t>% Gaviota Austral</t>
  </si>
  <si>
    <t>95.65</t>
  </si>
  <si>
    <t>4.35</t>
  </si>
  <si>
    <t>0.21</t>
  </si>
  <si>
    <t>% Gaviota Cahuil</t>
  </si>
  <si>
    <t>100.00</t>
  </si>
  <si>
    <t>% Petrel Gigante</t>
  </si>
  <si>
    <t>8.82</t>
  </si>
  <si>
    <t>50.00</t>
  </si>
  <si>
    <t>41.18</t>
  </si>
  <si>
    <t>0.05</t>
  </si>
  <si>
    <t>0.11</t>
  </si>
  <si>
    <t>0.13</t>
  </si>
  <si>
    <t>% Petrel Plateado</t>
  </si>
  <si>
    <t>19.42</t>
  </si>
  <si>
    <t>62.22</t>
  </si>
  <si>
    <t>18.36</t>
  </si>
  <si>
    <t>2.11</t>
  </si>
  <si>
    <t>2.76</t>
  </si>
  <si>
    <t>1.18</t>
  </si>
  <si>
    <t>% Petrel Damero</t>
  </si>
  <si>
    <t>% Fardela Negra</t>
  </si>
  <si>
    <t>% Albatros Ceja Negra</t>
  </si>
  <si>
    <t>7.14</t>
  </si>
  <si>
    <t>59.52</t>
  </si>
  <si>
    <t>33.33</t>
  </si>
  <si>
    <t>0.16</t>
  </si>
  <si>
    <t>% Pelícano</t>
  </si>
  <si>
    <t>25.22</t>
  </si>
  <si>
    <t>58.26</t>
  </si>
  <si>
    <t>16.52</t>
  </si>
  <si>
    <t>0.22</t>
  </si>
  <si>
    <t>% Quetro No Volador</t>
  </si>
  <si>
    <t>24.24</t>
  </si>
  <si>
    <t>69.70</t>
  </si>
  <si>
    <t>6.06</t>
  </si>
  <si>
    <t>0.06</t>
  </si>
  <si>
    <t>0.07</t>
  </si>
  <si>
    <t>% Pato Juarjual</t>
  </si>
  <si>
    <t>0.02</t>
  </si>
  <si>
    <t>% Caranca</t>
  </si>
  <si>
    <t>25.00</t>
  </si>
  <si>
    <t>75.00</t>
  </si>
  <si>
    <t>0.03</t>
  </si>
  <si>
    <t>% Pitotoy Grande</t>
  </si>
  <si>
    <t>% Huairavo</t>
  </si>
  <si>
    <t>% Garza Grande</t>
  </si>
  <si>
    <t>58.82</t>
  </si>
  <si>
    <t>% Churrete</t>
  </si>
  <si>
    <t>15.38</t>
  </si>
  <si>
    <t>30.77</t>
  </si>
  <si>
    <t>53.85</t>
  </si>
  <si>
    <t>% Tiuque</t>
  </si>
  <si>
    <t>12.77</t>
  </si>
  <si>
    <t>48.94</t>
  </si>
  <si>
    <t>38.30</t>
  </si>
  <si>
    <t>0.08</t>
  </si>
  <si>
    <t>% Traro</t>
  </si>
  <si>
    <t>% Jote Cabeza Colorada</t>
  </si>
  <si>
    <t>9.09</t>
  </si>
  <si>
    <t>63.64</t>
  </si>
  <si>
    <t>27.27</t>
  </si>
  <si>
    <t>% Jote Cabeza Negra</t>
  </si>
  <si>
    <t>% Cóndor</t>
  </si>
  <si>
    <t>Cormorán Imperial</t>
  </si>
  <si>
    <t>Cormorán de las Rocas</t>
  </si>
  <si>
    <t>Gaviota Dominicana</t>
  </si>
  <si>
    <t>Gaviota Austral</t>
  </si>
  <si>
    <t>Petrel Gigante</t>
  </si>
  <si>
    <t>Gaviota Cahuil</t>
  </si>
  <si>
    <t>Petrel Plateado</t>
  </si>
  <si>
    <t>Petrel Damero</t>
  </si>
  <si>
    <t>Fardela Negra</t>
  </si>
  <si>
    <t>Albatros Ceja Negra</t>
  </si>
  <si>
    <t>Quetro No Volador</t>
  </si>
  <si>
    <t>Pato Juarjual</t>
  </si>
  <si>
    <t>Pelícano</t>
  </si>
  <si>
    <t>Pitotoy Grande</t>
  </si>
  <si>
    <t>Garza Grande</t>
  </si>
  <si>
    <t>Jote Cabeza Colorada</t>
  </si>
  <si>
    <t>Jote Cabeza Negra</t>
  </si>
  <si>
    <t>Cóndor</t>
  </si>
  <si>
    <t>% Cormorán Imperial</t>
  </si>
  <si>
    <t>% Pingüino de Magallanes</t>
  </si>
  <si>
    <t>% Cormorán de las Rocas</t>
  </si>
  <si>
    <t>Pingüino de Magallanes</t>
  </si>
  <si>
    <t>Area</t>
  </si>
  <si>
    <t>All</t>
  </si>
  <si>
    <t>Density</t>
  </si>
  <si>
    <t>Density Cormorán Imperial</t>
  </si>
  <si>
    <t>Density Yeco</t>
  </si>
  <si>
    <t>Density Cormorán de las Rocas</t>
  </si>
  <si>
    <t>Density Lile</t>
  </si>
  <si>
    <t>Density Gaviota Dominicana</t>
  </si>
  <si>
    <t>Density Gaviota Austral</t>
  </si>
  <si>
    <t>Density Gaviota Cahuil</t>
  </si>
  <si>
    <t>Density Petrel Gigante</t>
  </si>
  <si>
    <t>Density Petrel Plateado</t>
  </si>
  <si>
    <t>Density Petrel Damero</t>
  </si>
  <si>
    <t>Density Fardela Negra</t>
  </si>
  <si>
    <t>Density Albatros Ceja Negra</t>
  </si>
  <si>
    <t>Density Pelícano</t>
  </si>
  <si>
    <t>Density Pingüino de Magallanes</t>
  </si>
  <si>
    <t>Density Quetro No Volador</t>
  </si>
  <si>
    <t>Density Pato Juarjual</t>
  </si>
  <si>
    <t>Density Caranca</t>
  </si>
  <si>
    <t>Density Pitotoy Grande</t>
  </si>
  <si>
    <t>Density Huairavo</t>
  </si>
  <si>
    <t>Density Garza Grande</t>
  </si>
  <si>
    <t>Density Churrete</t>
  </si>
  <si>
    <t>Density Tiuque</t>
  </si>
  <si>
    <t>Density Traro</t>
  </si>
  <si>
    <t>Density Jote Cabeza Colorada</t>
  </si>
  <si>
    <t>Density Jote Cabeza Negra</t>
  </si>
  <si>
    <t>Density Cóndor</t>
  </si>
  <si>
    <t>Sector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</si>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</sst>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2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"/>
  <sheetViews>
    <sheetView tabSelected="1" topLeftCell="A21" workbookViewId="0">
      <selection activeCell="A33" sqref="A33"/>
    </sheetView>
  </sheetViews>
  <sheetFormatPr baseColWidth="10" defaultRowHeight="13.8" x14ac:dyDescent="0.3"/>
  <cols>
    <col min="1" max="1" width="35.09765625" style="3" customWidth="1"/>
    <col min="2" max="16384" width="11.19921875" style="3"/>
  </cols>
  <sheetData>
    <row r="1" spans="1:4" ht="13.8" customHeight="1" x14ac:dyDescent="0.3">
      <c r="A1" s="1" t="s">
        <v>161</v>
      </c>
      <c r="B1" s="1">
        <v>1</v>
      </c>
      <c r="C1" s="1" t="s">
        <v>0</v>
      </c>
      <c r="D1" s="1" t="s">
        <v>1</v>
      </c>
    </row>
    <row r="2" spans="1:4" x14ac:dyDescent="0.3">
      <c r="A2" s="2" t="s">
        <v>110</v>
      </c>
      <c r="B2" s="1">
        <f>164</f>
        <v>164</v>
      </c>
      <c r="C2" s="1">
        <f>893</f>
        <v>893</v>
      </c>
      <c r="D2" s="1">
        <f>589</f>
        <v>589</v>
      </c>
    </row>
    <row r="3" spans="1:4" x14ac:dyDescent="0.3">
      <c r="A3" s="1" t="s">
        <v>2</v>
      </c>
      <c r="B3" s="1">
        <f>2</f>
        <v>2</v>
      </c>
      <c r="C3" s="1">
        <f>19</f>
        <v>19</v>
      </c>
      <c r="D3" s="1">
        <f>48</f>
        <v>48</v>
      </c>
    </row>
    <row r="4" spans="1:4" x14ac:dyDescent="0.3">
      <c r="A4" s="1" t="s">
        <v>111</v>
      </c>
      <c r="B4" s="1">
        <f>0</f>
        <v>0</v>
      </c>
      <c r="C4" s="1">
        <f>28</f>
        <v>28</v>
      </c>
      <c r="D4" s="1">
        <f>2</f>
        <v>2</v>
      </c>
    </row>
    <row r="5" spans="1:4" x14ac:dyDescent="0.3">
      <c r="A5" s="1" t="s">
        <v>4</v>
      </c>
      <c r="B5" s="1">
        <f>5</f>
        <v>5</v>
      </c>
      <c r="C5" s="1">
        <f>28</f>
        <v>28</v>
      </c>
      <c r="D5" s="1" t="s">
        <v>3</v>
      </c>
    </row>
    <row r="6" spans="1:4" x14ac:dyDescent="0.3">
      <c r="A6" s="1" t="s">
        <v>112</v>
      </c>
      <c r="B6" s="1">
        <f>199</f>
        <v>199</v>
      </c>
      <c r="C6" s="1">
        <f>1380</f>
        <v>1380</v>
      </c>
      <c r="D6" s="1">
        <f>293</f>
        <v>293</v>
      </c>
    </row>
    <row r="7" spans="1:4" x14ac:dyDescent="0.3">
      <c r="A7" s="1" t="s">
        <v>113</v>
      </c>
      <c r="B7" s="1">
        <f>0</f>
        <v>0</v>
      </c>
      <c r="C7" s="1">
        <f>66</f>
        <v>66</v>
      </c>
      <c r="D7" s="1">
        <f>3</f>
        <v>3</v>
      </c>
    </row>
    <row r="8" spans="1:4" x14ac:dyDescent="0.3">
      <c r="A8" s="1" t="s">
        <v>115</v>
      </c>
      <c r="B8" s="1" t="s">
        <v>3</v>
      </c>
      <c r="C8" s="1">
        <f>4</f>
        <v>4</v>
      </c>
      <c r="D8" s="1" t="s">
        <v>3</v>
      </c>
    </row>
    <row r="9" spans="1:4" x14ac:dyDescent="0.3">
      <c r="A9" s="1" t="s">
        <v>114</v>
      </c>
      <c r="B9" s="1">
        <f>6</f>
        <v>6</v>
      </c>
      <c r="C9" s="1">
        <f>34</f>
        <v>34</v>
      </c>
      <c r="D9" s="1">
        <f>28</f>
        <v>28</v>
      </c>
    </row>
    <row r="10" spans="1:4" x14ac:dyDescent="0.3">
      <c r="A10" s="1" t="s">
        <v>116</v>
      </c>
      <c r="B10" s="1">
        <f>275</f>
        <v>275</v>
      </c>
      <c r="C10" s="1">
        <f>881</f>
        <v>881</v>
      </c>
      <c r="D10" s="1">
        <f>260</f>
        <v>260</v>
      </c>
    </row>
    <row r="11" spans="1:4" x14ac:dyDescent="0.3">
      <c r="A11" s="1" t="s">
        <v>117</v>
      </c>
      <c r="B11" s="1" t="s">
        <v>3</v>
      </c>
      <c r="C11" s="1">
        <f>2</f>
        <v>2</v>
      </c>
      <c r="D11" s="1" t="s">
        <v>3</v>
      </c>
    </row>
    <row r="12" spans="1:4" x14ac:dyDescent="0.3">
      <c r="A12" s="1" t="s">
        <v>118</v>
      </c>
      <c r="B12" s="1" t="s">
        <v>3</v>
      </c>
      <c r="C12" s="1">
        <f>2</f>
        <v>2</v>
      </c>
      <c r="D12" s="1" t="s">
        <v>3</v>
      </c>
    </row>
    <row r="13" spans="1:4" x14ac:dyDescent="0.3">
      <c r="A13" s="1" t="s">
        <v>119</v>
      </c>
      <c r="B13" s="1">
        <f>6</f>
        <v>6</v>
      </c>
      <c r="C13" s="1">
        <f>50</f>
        <v>50</v>
      </c>
      <c r="D13" s="1">
        <f>28</f>
        <v>28</v>
      </c>
    </row>
    <row r="14" spans="1:4" x14ac:dyDescent="0.3">
      <c r="A14" s="1" t="s">
        <v>122</v>
      </c>
      <c r="B14" s="1" t="s">
        <v>3</v>
      </c>
      <c r="C14" s="1">
        <f>4</f>
        <v>4</v>
      </c>
      <c r="D14" s="1" t="s">
        <v>3</v>
      </c>
    </row>
    <row r="15" spans="1:4" x14ac:dyDescent="0.3">
      <c r="A15" s="1" t="s">
        <v>131</v>
      </c>
      <c r="B15" s="1">
        <f>29</f>
        <v>29</v>
      </c>
      <c r="C15" s="1">
        <f>67</f>
        <v>67</v>
      </c>
      <c r="D15" s="1">
        <f>19</f>
        <v>19</v>
      </c>
    </row>
    <row r="16" spans="1:4" x14ac:dyDescent="0.3">
      <c r="A16" s="1" t="s">
        <v>120</v>
      </c>
      <c r="B16" s="1">
        <f>8</f>
        <v>8</v>
      </c>
      <c r="C16" s="1">
        <f>23</f>
        <v>23</v>
      </c>
      <c r="D16" s="1">
        <f>2</f>
        <v>2</v>
      </c>
    </row>
    <row r="17" spans="1:4" x14ac:dyDescent="0.3">
      <c r="A17" s="1" t="s">
        <v>121</v>
      </c>
      <c r="B17" s="1" t="s">
        <v>3</v>
      </c>
      <c r="C17" s="1">
        <f>7</f>
        <v>7</v>
      </c>
      <c r="D17" s="1" t="s">
        <v>3</v>
      </c>
    </row>
    <row r="18" spans="1:4" x14ac:dyDescent="0.3">
      <c r="A18" s="1" t="s">
        <v>5</v>
      </c>
      <c r="B18" s="1">
        <f>4</f>
        <v>4</v>
      </c>
      <c r="C18" s="1">
        <f>12</f>
        <v>12</v>
      </c>
      <c r="D18" s="1" t="s">
        <v>3</v>
      </c>
    </row>
    <row r="19" spans="1:4" x14ac:dyDescent="0.3">
      <c r="A19" s="1" t="s">
        <v>123</v>
      </c>
      <c r="B19" s="1" t="s">
        <v>3</v>
      </c>
      <c r="C19" s="1">
        <f>3</f>
        <v>3</v>
      </c>
      <c r="D19" s="1" t="s">
        <v>3</v>
      </c>
    </row>
    <row r="20" spans="1:4" x14ac:dyDescent="0.3">
      <c r="A20" s="1" t="s">
        <v>6</v>
      </c>
      <c r="B20" s="1" t="s">
        <v>3</v>
      </c>
      <c r="C20" s="1">
        <f>1</f>
        <v>1</v>
      </c>
      <c r="D20" s="1" t="s">
        <v>3</v>
      </c>
    </row>
    <row r="21" spans="1:4" x14ac:dyDescent="0.3">
      <c r="A21" s="1" t="s">
        <v>124</v>
      </c>
      <c r="B21" s="1" t="s">
        <v>3</v>
      </c>
      <c r="C21" s="1">
        <f>7</f>
        <v>7</v>
      </c>
      <c r="D21" s="1">
        <f>10</f>
        <v>10</v>
      </c>
    </row>
    <row r="22" spans="1:4" x14ac:dyDescent="0.3">
      <c r="A22" s="1" t="s">
        <v>7</v>
      </c>
      <c r="B22" s="1">
        <f>2</f>
        <v>2</v>
      </c>
      <c r="C22" s="1">
        <f>4</f>
        <v>4</v>
      </c>
      <c r="D22" s="1">
        <f>7</f>
        <v>7</v>
      </c>
    </row>
    <row r="23" spans="1:4" x14ac:dyDescent="0.3">
      <c r="A23" s="1" t="s">
        <v>8</v>
      </c>
      <c r="B23" s="1">
        <f>6</f>
        <v>6</v>
      </c>
      <c r="C23" s="1">
        <f>23</f>
        <v>23</v>
      </c>
      <c r="D23" s="1">
        <f>18</f>
        <v>18</v>
      </c>
    </row>
    <row r="24" spans="1:4" x14ac:dyDescent="0.3">
      <c r="A24" s="1" t="s">
        <v>9</v>
      </c>
      <c r="B24" s="1" t="s">
        <v>3</v>
      </c>
      <c r="C24" s="1">
        <f>3</f>
        <v>3</v>
      </c>
      <c r="D24" s="1">
        <f>1</f>
        <v>1</v>
      </c>
    </row>
    <row r="25" spans="1:4" x14ac:dyDescent="0.3">
      <c r="A25" s="1" t="s">
        <v>125</v>
      </c>
      <c r="B25" s="1">
        <f>4</f>
        <v>4</v>
      </c>
      <c r="C25" s="1">
        <f>28</f>
        <v>28</v>
      </c>
      <c r="D25" s="1">
        <f>12</f>
        <v>12</v>
      </c>
    </row>
    <row r="26" spans="1:4" x14ac:dyDescent="0.3">
      <c r="A26" s="1" t="s">
        <v>126</v>
      </c>
      <c r="B26" s="1" t="s">
        <v>3</v>
      </c>
      <c r="C26" s="1">
        <f>2</f>
        <v>2</v>
      </c>
      <c r="D26" s="1" t="s">
        <v>3</v>
      </c>
    </row>
    <row r="27" spans="1:4" x14ac:dyDescent="0.3">
      <c r="A27" s="1" t="s">
        <v>127</v>
      </c>
      <c r="B27" s="1">
        <f>1</f>
        <v>1</v>
      </c>
      <c r="C27" s="1" t="s">
        <v>3</v>
      </c>
      <c r="D27" s="1" t="s">
        <v>3</v>
      </c>
    </row>
    <row r="28" spans="1:4" x14ac:dyDescent="0.3">
      <c r="A28" s="1" t="s">
        <v>133</v>
      </c>
      <c r="B28" s="1">
        <f>711</f>
        <v>711</v>
      </c>
      <c r="C28" s="1">
        <f>3571</f>
        <v>3571</v>
      </c>
      <c r="D28" s="1">
        <f>1320</f>
        <v>1320</v>
      </c>
    </row>
    <row r="29" spans="1:4" x14ac:dyDescent="0.3">
      <c r="A29" s="1" t="s">
        <v>132</v>
      </c>
      <c r="B29" s="1">
        <v>130.5</v>
      </c>
      <c r="C29" s="1">
        <v>319.3</v>
      </c>
      <c r="D29" s="1">
        <v>221</v>
      </c>
    </row>
    <row r="30" spans="1:4" x14ac:dyDescent="0.3">
      <c r="A30" s="1" t="s">
        <v>10</v>
      </c>
      <c r="B30" s="1" t="s">
        <v>11</v>
      </c>
      <c r="C30" s="1" t="s">
        <v>12</v>
      </c>
      <c r="D30" s="1" t="s">
        <v>13</v>
      </c>
    </row>
    <row r="31" spans="1:4" x14ac:dyDescent="0.3">
      <c r="A31" s="1" t="s">
        <v>134</v>
      </c>
      <c r="B31" s="1" t="s">
        <v>14</v>
      </c>
      <c r="C31" s="1" t="s">
        <v>15</v>
      </c>
      <c r="D31" s="1" t="s">
        <v>16</v>
      </c>
    </row>
    <row r="32" spans="1:4" x14ac:dyDescent="0.3">
      <c r="A32" s="1" t="s">
        <v>164</v>
      </c>
      <c r="B32" s="1">
        <v>1.4990000000000001</v>
      </c>
      <c r="C32" s="1">
        <v>1.611</v>
      </c>
      <c r="D32" s="1">
        <v>1.5640000000000001</v>
      </c>
    </row>
    <row r="33" spans="1:4" x14ac:dyDescent="0.3">
      <c r="A33" s="1" t="s">
        <v>165</v>
      </c>
      <c r="B33" s="1">
        <f>1-0.283</f>
        <v>0.71700000000000008</v>
      </c>
      <c r="C33" s="1">
        <f>1-0.274</f>
        <v>0.72599999999999998</v>
      </c>
      <c r="D33" s="1">
        <f>1-0.289</f>
        <v>0.71100000000000008</v>
      </c>
    </row>
    <row r="34" spans="1:4" x14ac:dyDescent="0.3">
      <c r="A34" s="4" t="s">
        <v>162</v>
      </c>
      <c r="B34" s="1">
        <v>1.5509999999999999</v>
      </c>
      <c r="C34" s="1">
        <v>0</v>
      </c>
      <c r="D34" s="1">
        <v>0</v>
      </c>
    </row>
    <row r="35" spans="1:4" x14ac:dyDescent="0.3">
      <c r="A35" s="4" t="s">
        <v>163</v>
      </c>
      <c r="B35" s="1">
        <f>1-0.263</f>
        <v>0.73699999999999999</v>
      </c>
      <c r="C35" s="1">
        <v>0</v>
      </c>
      <c r="D35" s="1">
        <v>0</v>
      </c>
    </row>
    <row r="36" spans="1:4" x14ac:dyDescent="0.3">
      <c r="A36" s="1" t="s">
        <v>128</v>
      </c>
      <c r="B36" s="1" t="s">
        <v>17</v>
      </c>
      <c r="C36" s="1" t="s">
        <v>18</v>
      </c>
      <c r="D36" s="1" t="s">
        <v>19</v>
      </c>
    </row>
    <row r="37" spans="1:4" x14ac:dyDescent="0.3">
      <c r="A37" s="1" t="s">
        <v>135</v>
      </c>
      <c r="B37" s="1" t="s">
        <v>20</v>
      </c>
      <c r="C37" s="1" t="s">
        <v>21</v>
      </c>
      <c r="D37" s="1" t="s">
        <v>22</v>
      </c>
    </row>
    <row r="38" spans="1:4" x14ac:dyDescent="0.3">
      <c r="A38" s="1" t="s">
        <v>23</v>
      </c>
      <c r="B38" s="1" t="s">
        <v>24</v>
      </c>
      <c r="C38" s="1" t="s">
        <v>25</v>
      </c>
      <c r="D38" s="1" t="s">
        <v>26</v>
      </c>
    </row>
    <row r="39" spans="1:4" x14ac:dyDescent="0.3">
      <c r="A39" s="1" t="s">
        <v>136</v>
      </c>
      <c r="B39" s="1" t="s">
        <v>27</v>
      </c>
      <c r="C39" s="1" t="s">
        <v>28</v>
      </c>
      <c r="D39" s="1" t="s">
        <v>29</v>
      </c>
    </row>
    <row r="40" spans="1:4" x14ac:dyDescent="0.3">
      <c r="A40" s="1" t="s">
        <v>130</v>
      </c>
      <c r="B40" s="1" t="s">
        <v>30</v>
      </c>
      <c r="C40" s="1" t="s">
        <v>31</v>
      </c>
      <c r="D40" s="1" t="s">
        <v>32</v>
      </c>
    </row>
    <row r="41" spans="1:4" x14ac:dyDescent="0.3">
      <c r="A41" s="1" t="s">
        <v>137</v>
      </c>
      <c r="B41" s="1" t="s">
        <v>30</v>
      </c>
      <c r="C41" s="1" t="s">
        <v>33</v>
      </c>
      <c r="D41" s="1" t="s">
        <v>34</v>
      </c>
    </row>
    <row r="42" spans="1:4" x14ac:dyDescent="0.3">
      <c r="A42" s="1" t="s">
        <v>35</v>
      </c>
      <c r="B42" s="1" t="s">
        <v>36</v>
      </c>
      <c r="C42" s="1" t="s">
        <v>37</v>
      </c>
      <c r="D42" s="1" t="s">
        <v>30</v>
      </c>
    </row>
    <row r="43" spans="1:4" x14ac:dyDescent="0.3">
      <c r="A43" s="1" t="s">
        <v>138</v>
      </c>
      <c r="B43" s="1" t="s">
        <v>38</v>
      </c>
      <c r="C43" s="1" t="s">
        <v>33</v>
      </c>
      <c r="D43" s="1" t="s">
        <v>30</v>
      </c>
    </row>
    <row r="44" spans="1:4" x14ac:dyDescent="0.3">
      <c r="A44" s="1" t="s">
        <v>39</v>
      </c>
      <c r="B44" s="1" t="s">
        <v>40</v>
      </c>
      <c r="C44" s="1" t="s">
        <v>41</v>
      </c>
      <c r="D44" s="1" t="s">
        <v>42</v>
      </c>
    </row>
    <row r="45" spans="1:4" x14ac:dyDescent="0.3">
      <c r="A45" s="1" t="s">
        <v>139</v>
      </c>
      <c r="B45" s="1" t="s">
        <v>43</v>
      </c>
      <c r="C45" s="1" t="s">
        <v>44</v>
      </c>
      <c r="D45" s="1" t="s">
        <v>45</v>
      </c>
    </row>
    <row r="46" spans="1:4" x14ac:dyDescent="0.3">
      <c r="A46" s="1" t="s">
        <v>46</v>
      </c>
      <c r="B46" s="1" t="s">
        <v>30</v>
      </c>
      <c r="C46" s="1" t="s">
        <v>47</v>
      </c>
      <c r="D46" s="1" t="s">
        <v>48</v>
      </c>
    </row>
    <row r="47" spans="1:4" x14ac:dyDescent="0.3">
      <c r="A47" s="1" t="s">
        <v>140</v>
      </c>
      <c r="B47" s="1" t="s">
        <v>30</v>
      </c>
      <c r="C47" s="1" t="s">
        <v>49</v>
      </c>
      <c r="D47" s="1" t="s">
        <v>34</v>
      </c>
    </row>
    <row r="48" spans="1:4" x14ac:dyDescent="0.3">
      <c r="A48" s="1" t="s">
        <v>50</v>
      </c>
      <c r="B48" s="1" t="s">
        <v>30</v>
      </c>
      <c r="C48" s="1" t="s">
        <v>51</v>
      </c>
      <c r="D48" s="1" t="s">
        <v>30</v>
      </c>
    </row>
    <row r="49" spans="1:4" x14ac:dyDescent="0.3">
      <c r="A49" s="1" t="s">
        <v>141</v>
      </c>
      <c r="B49" s="1" t="s">
        <v>30</v>
      </c>
      <c r="C49" s="1" t="s">
        <v>34</v>
      </c>
      <c r="D49" s="1" t="s">
        <v>30</v>
      </c>
    </row>
    <row r="50" spans="1:4" x14ac:dyDescent="0.3">
      <c r="A50" s="1" t="s">
        <v>52</v>
      </c>
      <c r="B50" s="1" t="s">
        <v>53</v>
      </c>
      <c r="C50" s="1" t="s">
        <v>54</v>
      </c>
      <c r="D50" s="1" t="s">
        <v>55</v>
      </c>
    </row>
    <row r="51" spans="1:4" x14ac:dyDescent="0.3">
      <c r="A51" s="1" t="s">
        <v>142</v>
      </c>
      <c r="B51" s="1" t="s">
        <v>56</v>
      </c>
      <c r="C51" s="1" t="s">
        <v>57</v>
      </c>
      <c r="D51" s="1" t="s">
        <v>58</v>
      </c>
    </row>
    <row r="52" spans="1:4" x14ac:dyDescent="0.3">
      <c r="A52" s="1" t="s">
        <v>59</v>
      </c>
      <c r="B52" s="1" t="s">
        <v>60</v>
      </c>
      <c r="C52" s="1" t="s">
        <v>61</v>
      </c>
      <c r="D52" s="1" t="s">
        <v>62</v>
      </c>
    </row>
    <row r="53" spans="1:4" x14ac:dyDescent="0.3">
      <c r="A53" s="1" t="s">
        <v>143</v>
      </c>
      <c r="B53" s="1" t="s">
        <v>63</v>
      </c>
      <c r="C53" s="1" t="s">
        <v>64</v>
      </c>
      <c r="D53" s="1" t="s">
        <v>65</v>
      </c>
    </row>
    <row r="54" spans="1:4" x14ac:dyDescent="0.3">
      <c r="A54" s="1" t="s">
        <v>66</v>
      </c>
      <c r="B54" s="1" t="s">
        <v>30</v>
      </c>
      <c r="C54" s="1" t="s">
        <v>51</v>
      </c>
      <c r="D54" s="1" t="s">
        <v>30</v>
      </c>
    </row>
    <row r="55" spans="1:4" x14ac:dyDescent="0.3">
      <c r="A55" s="1" t="s">
        <v>144</v>
      </c>
      <c r="B55" s="1" t="s">
        <v>30</v>
      </c>
      <c r="C55" s="1" t="s">
        <v>34</v>
      </c>
      <c r="D55" s="1" t="s">
        <v>30</v>
      </c>
    </row>
    <row r="56" spans="1:4" x14ac:dyDescent="0.3">
      <c r="A56" s="1" t="s">
        <v>67</v>
      </c>
      <c r="B56" s="1" t="s">
        <v>30</v>
      </c>
      <c r="C56" s="1" t="s">
        <v>51</v>
      </c>
      <c r="D56" s="1" t="s">
        <v>30</v>
      </c>
    </row>
    <row r="57" spans="1:4" x14ac:dyDescent="0.3">
      <c r="A57" s="1" t="s">
        <v>145</v>
      </c>
      <c r="B57" s="1" t="s">
        <v>30</v>
      </c>
      <c r="C57" s="1" t="s">
        <v>34</v>
      </c>
      <c r="D57" s="1" t="s">
        <v>30</v>
      </c>
    </row>
    <row r="58" spans="1:4" x14ac:dyDescent="0.3">
      <c r="A58" s="1" t="s">
        <v>68</v>
      </c>
      <c r="B58" s="1" t="s">
        <v>69</v>
      </c>
      <c r="C58" s="1" t="s">
        <v>70</v>
      </c>
      <c r="D58" s="1" t="s">
        <v>71</v>
      </c>
    </row>
    <row r="59" spans="1:4" x14ac:dyDescent="0.3">
      <c r="A59" s="1" t="s">
        <v>146</v>
      </c>
      <c r="B59" s="1" t="s">
        <v>56</v>
      </c>
      <c r="C59" s="1" t="s">
        <v>72</v>
      </c>
      <c r="D59" s="1" t="s">
        <v>58</v>
      </c>
    </row>
    <row r="60" spans="1:4" x14ac:dyDescent="0.3">
      <c r="A60" s="1" t="s">
        <v>73</v>
      </c>
      <c r="B60" s="1" t="s">
        <v>30</v>
      </c>
      <c r="C60" s="1" t="s">
        <v>51</v>
      </c>
      <c r="D60" s="1" t="s">
        <v>30</v>
      </c>
    </row>
    <row r="61" spans="1:4" x14ac:dyDescent="0.3">
      <c r="A61" s="1" t="s">
        <v>147</v>
      </c>
      <c r="B61" s="1" t="s">
        <v>30</v>
      </c>
      <c r="C61" s="1" t="s">
        <v>34</v>
      </c>
      <c r="D61" s="1" t="s">
        <v>30</v>
      </c>
    </row>
    <row r="62" spans="1:4" x14ac:dyDescent="0.3">
      <c r="A62" s="1" t="s">
        <v>129</v>
      </c>
      <c r="B62" s="1" t="s">
        <v>74</v>
      </c>
      <c r="C62" s="1" t="s">
        <v>75</v>
      </c>
      <c r="D62" s="1" t="s">
        <v>76</v>
      </c>
    </row>
    <row r="63" spans="1:4" x14ac:dyDescent="0.3">
      <c r="A63" s="1" t="s">
        <v>148</v>
      </c>
      <c r="B63" s="1" t="s">
        <v>77</v>
      </c>
      <c r="C63" s="1" t="s">
        <v>49</v>
      </c>
      <c r="D63" s="1" t="s">
        <v>33</v>
      </c>
    </row>
    <row r="64" spans="1:4" x14ac:dyDescent="0.3">
      <c r="A64" s="1" t="s">
        <v>78</v>
      </c>
      <c r="B64" s="1" t="s">
        <v>79</v>
      </c>
      <c r="C64" s="1" t="s">
        <v>80</v>
      </c>
      <c r="D64" s="1" t="s">
        <v>81</v>
      </c>
    </row>
    <row r="65" spans="1:4" x14ac:dyDescent="0.3">
      <c r="A65" s="1" t="s">
        <v>149</v>
      </c>
      <c r="B65" s="1" t="s">
        <v>82</v>
      </c>
      <c r="C65" s="1" t="s">
        <v>83</v>
      </c>
      <c r="D65" s="1" t="s">
        <v>34</v>
      </c>
    </row>
    <row r="66" spans="1:4" x14ac:dyDescent="0.3">
      <c r="A66" s="1" t="s">
        <v>84</v>
      </c>
      <c r="B66" s="1" t="s">
        <v>30</v>
      </c>
      <c r="C66" s="1" t="s">
        <v>51</v>
      </c>
      <c r="D66" s="1" t="s">
        <v>30</v>
      </c>
    </row>
    <row r="67" spans="1:4" x14ac:dyDescent="0.3">
      <c r="A67" s="1" t="s">
        <v>150</v>
      </c>
      <c r="B67" s="1" t="s">
        <v>30</v>
      </c>
      <c r="C67" s="1" t="s">
        <v>85</v>
      </c>
      <c r="D67" s="1" t="s">
        <v>30</v>
      </c>
    </row>
    <row r="68" spans="1:4" x14ac:dyDescent="0.3">
      <c r="A68" s="1" t="s">
        <v>86</v>
      </c>
      <c r="B68" s="1" t="s">
        <v>87</v>
      </c>
      <c r="C68" s="1" t="s">
        <v>88</v>
      </c>
      <c r="D68" s="1" t="s">
        <v>30</v>
      </c>
    </row>
    <row r="69" spans="1:4" x14ac:dyDescent="0.3">
      <c r="A69" s="1" t="s">
        <v>151</v>
      </c>
      <c r="B69" s="1" t="s">
        <v>89</v>
      </c>
      <c r="C69" s="1" t="s">
        <v>38</v>
      </c>
      <c r="D69" s="1" t="s">
        <v>30</v>
      </c>
    </row>
    <row r="70" spans="1:4" x14ac:dyDescent="0.3">
      <c r="A70" s="1" t="s">
        <v>90</v>
      </c>
      <c r="B70" s="1" t="s">
        <v>30</v>
      </c>
      <c r="C70" s="1" t="s">
        <v>51</v>
      </c>
      <c r="D70" s="1" t="s">
        <v>30</v>
      </c>
    </row>
    <row r="71" spans="1:4" x14ac:dyDescent="0.3">
      <c r="A71" s="1" t="s">
        <v>152</v>
      </c>
      <c r="B71" s="1" t="s">
        <v>30</v>
      </c>
      <c r="C71" s="1" t="s">
        <v>34</v>
      </c>
      <c r="D71" s="1" t="s">
        <v>30</v>
      </c>
    </row>
    <row r="72" spans="1:4" x14ac:dyDescent="0.3">
      <c r="A72" s="1" t="s">
        <v>91</v>
      </c>
      <c r="B72" s="1" t="s">
        <v>30</v>
      </c>
      <c r="C72" s="1" t="s">
        <v>51</v>
      </c>
      <c r="D72" s="1" t="s">
        <v>30</v>
      </c>
    </row>
    <row r="73" spans="1:4" x14ac:dyDescent="0.3">
      <c r="A73" s="1" t="s">
        <v>153</v>
      </c>
      <c r="B73" s="1" t="s">
        <v>30</v>
      </c>
      <c r="C73" s="1" t="s">
        <v>30</v>
      </c>
      <c r="D73" s="1" t="s">
        <v>30</v>
      </c>
    </row>
    <row r="74" spans="1:4" x14ac:dyDescent="0.3">
      <c r="A74" s="1" t="s">
        <v>92</v>
      </c>
      <c r="B74" s="1" t="s">
        <v>30</v>
      </c>
      <c r="C74" s="1" t="s">
        <v>55</v>
      </c>
      <c r="D74" s="1" t="s">
        <v>93</v>
      </c>
    </row>
    <row r="75" spans="1:4" x14ac:dyDescent="0.3">
      <c r="A75" s="1" t="s">
        <v>154</v>
      </c>
      <c r="B75" s="1" t="s">
        <v>30</v>
      </c>
      <c r="C75" s="1" t="s">
        <v>85</v>
      </c>
      <c r="D75" s="1" t="s">
        <v>56</v>
      </c>
    </row>
    <row r="76" spans="1:4" x14ac:dyDescent="0.3">
      <c r="A76" s="1" t="s">
        <v>94</v>
      </c>
      <c r="B76" s="1" t="s">
        <v>95</v>
      </c>
      <c r="C76" s="1" t="s">
        <v>96</v>
      </c>
      <c r="D76" s="1" t="s">
        <v>97</v>
      </c>
    </row>
    <row r="77" spans="1:4" x14ac:dyDescent="0.3">
      <c r="A77" s="1" t="s">
        <v>155</v>
      </c>
      <c r="B77" s="1" t="s">
        <v>85</v>
      </c>
      <c r="C77" s="1" t="s">
        <v>34</v>
      </c>
      <c r="D77" s="1" t="s">
        <v>89</v>
      </c>
    </row>
    <row r="78" spans="1:4" x14ac:dyDescent="0.3">
      <c r="A78" s="1" t="s">
        <v>98</v>
      </c>
      <c r="B78" s="1" t="s">
        <v>99</v>
      </c>
      <c r="C78" s="1" t="s">
        <v>100</v>
      </c>
      <c r="D78" s="1" t="s">
        <v>101</v>
      </c>
    </row>
    <row r="79" spans="1:4" x14ac:dyDescent="0.3">
      <c r="A79" s="1" t="s">
        <v>156</v>
      </c>
      <c r="B79" s="1" t="s">
        <v>56</v>
      </c>
      <c r="C79" s="1" t="s">
        <v>83</v>
      </c>
      <c r="D79" s="1" t="s">
        <v>102</v>
      </c>
    </row>
    <row r="80" spans="1:4" x14ac:dyDescent="0.3">
      <c r="A80" s="1" t="s">
        <v>103</v>
      </c>
      <c r="B80" s="1" t="s">
        <v>30</v>
      </c>
      <c r="C80" s="1" t="s">
        <v>88</v>
      </c>
      <c r="D80" s="1" t="s">
        <v>87</v>
      </c>
    </row>
    <row r="81" spans="1:4" x14ac:dyDescent="0.3">
      <c r="A81" s="1" t="s">
        <v>157</v>
      </c>
      <c r="B81" s="1" t="s">
        <v>30</v>
      </c>
      <c r="C81" s="1" t="s">
        <v>34</v>
      </c>
      <c r="D81" s="1" t="s">
        <v>30</v>
      </c>
    </row>
    <row r="82" spans="1:4" x14ac:dyDescent="0.3">
      <c r="A82" s="1" t="s">
        <v>104</v>
      </c>
      <c r="B82" s="1" t="s">
        <v>105</v>
      </c>
      <c r="C82" s="1" t="s">
        <v>106</v>
      </c>
      <c r="D82" s="1" t="s">
        <v>107</v>
      </c>
    </row>
    <row r="83" spans="1:4" x14ac:dyDescent="0.3">
      <c r="A83" s="1" t="s">
        <v>158</v>
      </c>
      <c r="B83" s="1" t="s">
        <v>89</v>
      </c>
      <c r="C83" s="1" t="s">
        <v>33</v>
      </c>
      <c r="D83" s="1" t="s">
        <v>56</v>
      </c>
    </row>
    <row r="84" spans="1:4" x14ac:dyDescent="0.3">
      <c r="A84" s="1" t="s">
        <v>108</v>
      </c>
      <c r="B84" s="1" t="s">
        <v>30</v>
      </c>
      <c r="C84" s="1" t="s">
        <v>51</v>
      </c>
      <c r="D84" s="1" t="s">
        <v>30</v>
      </c>
    </row>
    <row r="85" spans="1:4" x14ac:dyDescent="0.3">
      <c r="A85" s="1" t="s">
        <v>159</v>
      </c>
      <c r="B85" s="1" t="s">
        <v>30</v>
      </c>
      <c r="C85" s="1" t="s">
        <v>34</v>
      </c>
      <c r="D85" s="1" t="s">
        <v>30</v>
      </c>
    </row>
    <row r="86" spans="1:4" x14ac:dyDescent="0.3">
      <c r="A86" s="1" t="s">
        <v>109</v>
      </c>
      <c r="B86" s="1" t="s">
        <v>51</v>
      </c>
      <c r="C86" s="1" t="s">
        <v>30</v>
      </c>
      <c r="D86" s="1" t="s">
        <v>30</v>
      </c>
    </row>
    <row r="87" spans="1:4" x14ac:dyDescent="0.3">
      <c r="A87" s="1" t="s">
        <v>160</v>
      </c>
      <c r="B87" s="1" t="s">
        <v>34</v>
      </c>
      <c r="C87" s="1" t="s">
        <v>30</v>
      </c>
      <c r="D87" s="1" t="s">
        <v>30</v>
      </c>
    </row>
  </sheetData>
  <pageMargins left="0.7" right="0.7" top="0.75" bottom="0.75" header="0.3" footer="0.3"/>
  <pageSetup paperSize="9" orientation="portrait" r:id="rId1"/>
  <ignoredErrors>
    <ignoredError sqref="A18 A20:B20 B19 A24:B24 B21 A30:D30 A3 A5 B8 B26 A38:D38 B36:D37 A64:D64 B62:D63 A42:D42 B40:D41 C1:D1 A44:D44 A46:D46 A48:D48 A50:D50 A52:D52 A54:D54 A56:D56 A58:D58 A60:D60 A66:D66 A68:D68 A70:D70 A72:D72 A74:D74 A76:D76 A78:D78 A80:D80 A82:D82 A84:D84 A86:D86 B31:D31 B39:D39 B43:D43 B45:D45 B47:D47 B49:D49 B51:D51 B53:D53 B55:D55 B57:D57 B59:D59 B61:D61 B65:D65 B67:D67 B69:D69 B71:D71 B73:D73 B75:D75 B77:D77 B79:D79 B81:D81 B83:D83 B85:D85 B87:D87 D5 B12 B14 B17 D18 A22 A23 C27:D27 D8 B11 D11 D12 D14 D17 D19 D20 D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esfuerzo secciones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Nana Blanc</cp:lastModifiedBy>
  <dcterms:modified xsi:type="dcterms:W3CDTF">2022-08-19T03:51:59Z</dcterms:modified>
</cp:coreProperties>
</file>