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B3B7CE5C-B188-45B5-840A-E5F20BAF0A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B24" i="1"/>
  <c r="B26" i="1"/>
  <c r="C60" i="1"/>
  <c r="B60" i="1"/>
  <c r="C58" i="1"/>
  <c r="C57" i="1"/>
  <c r="D57" i="1"/>
  <c r="B57" i="1"/>
  <c r="D56" i="1"/>
  <c r="C56" i="1"/>
  <c r="C55" i="1"/>
  <c r="D55" i="1"/>
  <c r="B55" i="1"/>
  <c r="D54" i="1"/>
  <c r="C54" i="1"/>
  <c r="B54" i="1"/>
  <c r="C53" i="1"/>
  <c r="D53" i="1"/>
  <c r="B53" i="1"/>
  <c r="D52" i="1"/>
  <c r="C52" i="1"/>
  <c r="B52" i="1"/>
  <c r="C51" i="1"/>
  <c r="D51" i="1"/>
  <c r="B51" i="1"/>
  <c r="B50" i="1"/>
  <c r="C49" i="1"/>
  <c r="D49" i="1"/>
  <c r="B49" i="1"/>
  <c r="D48" i="1"/>
  <c r="C48" i="1"/>
  <c r="B48" i="1"/>
  <c r="C47" i="1"/>
  <c r="D47" i="1"/>
  <c r="B47" i="1"/>
  <c r="D46" i="1"/>
  <c r="C46" i="1"/>
  <c r="B46" i="1"/>
  <c r="C45" i="1"/>
  <c r="D45" i="1"/>
  <c r="B45" i="1"/>
  <c r="D44" i="1"/>
  <c r="C44" i="1"/>
  <c r="C43" i="1"/>
  <c r="D43" i="1"/>
  <c r="B43" i="1"/>
  <c r="B42" i="1"/>
  <c r="D42" i="1"/>
  <c r="C42" i="1"/>
  <c r="C41" i="1"/>
  <c r="D41" i="1"/>
  <c r="B41" i="1"/>
  <c r="D40" i="1"/>
  <c r="C40" i="1"/>
  <c r="B40" i="1"/>
  <c r="C39" i="1"/>
  <c r="D39" i="1"/>
  <c r="B39" i="1"/>
  <c r="D38" i="1"/>
  <c r="C38" i="1"/>
  <c r="B38" i="1"/>
  <c r="C37" i="1"/>
  <c r="D37" i="1"/>
  <c r="B37" i="1"/>
  <c r="C35" i="1"/>
  <c r="D35" i="1"/>
  <c r="B35" i="1"/>
  <c r="D36" i="1"/>
  <c r="C36" i="1"/>
  <c r="B36" i="1"/>
  <c r="C34" i="1"/>
  <c r="B34" i="1"/>
  <c r="C33" i="1"/>
  <c r="D33" i="1"/>
  <c r="B33" i="1"/>
  <c r="D32" i="1"/>
  <c r="C32" i="1"/>
  <c r="B32" i="1"/>
  <c r="C31" i="1"/>
  <c r="D31" i="1"/>
  <c r="B31" i="1"/>
  <c r="D30" i="1"/>
  <c r="C30" i="1"/>
  <c r="C29" i="1"/>
  <c r="D29" i="1"/>
  <c r="B29" i="1"/>
  <c r="D28" i="1"/>
  <c r="C28" i="1"/>
  <c r="B28" i="1"/>
  <c r="C27" i="1"/>
  <c r="D27" i="1"/>
  <c r="B27" i="1"/>
  <c r="D60" i="1"/>
  <c r="C59" i="1"/>
  <c r="D59" i="1"/>
  <c r="B59" i="1"/>
  <c r="D58" i="1"/>
  <c r="B58" i="1"/>
  <c r="B56" i="1"/>
  <c r="C50" i="1"/>
  <c r="D50" i="1"/>
  <c r="B44" i="1"/>
  <c r="D34" i="1"/>
  <c r="B30" i="1"/>
  <c r="C19" i="1" l="1"/>
  <c r="D19" i="1"/>
  <c r="B19" i="1"/>
  <c r="B22" i="1" l="1"/>
  <c r="B20" i="1"/>
  <c r="D20" i="1"/>
  <c r="D22" i="1"/>
  <c r="C22" i="1"/>
  <c r="C20" i="1"/>
</calcChain>
</file>

<file path=xl/sharedStrings.xml><?xml version="1.0" encoding="utf-8"?>
<sst xmlns="http://schemas.openxmlformats.org/spreadsheetml/2006/main" count="60" uniqueCount="60">
  <si>
    <t>Cormorán Imperial</t>
  </si>
  <si>
    <t>Yeco</t>
  </si>
  <si>
    <t>Cormorán de las Rocas</t>
  </si>
  <si>
    <t>Gaviota Dominicana</t>
  </si>
  <si>
    <t>Petrel Gigante</t>
  </si>
  <si>
    <t>Albatros Ceja Negra</t>
  </si>
  <si>
    <t>Yunco de Magallanes</t>
  </si>
  <si>
    <t>Quetro No Volador</t>
  </si>
  <si>
    <t>Caranca</t>
  </si>
  <si>
    <t>Pingüino de Magallanes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</si>
  <si>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</si>
  <si>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</si>
  <si>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</si>
  <si>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</si>
  <si>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</si>
  <si>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</si>
  <si>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</si>
  <si>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Petrel Gigante</t>
  </si>
  <si>
    <t>% Quetro No Volador</t>
  </si>
  <si>
    <t>% Churrete</t>
  </si>
  <si>
    <t>% Tiuque</t>
  </si>
  <si>
    <t>% Jote Cabeza Colorada</t>
  </si>
  <si>
    <t>% Cóndor</t>
  </si>
  <si>
    <t>% Yunco de Magallanes</t>
  </si>
  <si>
    <t>% Caranca</t>
  </si>
  <si>
    <t>% Pingüino de Magallanes</t>
  </si>
  <si>
    <t>Jote Cabeza Colorada</t>
  </si>
  <si>
    <t>Cóndor</t>
  </si>
  <si>
    <t>% Albatros Ceja Negra</t>
  </si>
  <si>
    <t>Salteador chileno</t>
  </si>
  <si>
    <t>Pilpilen Austral</t>
  </si>
  <si>
    <t>% Salteador chileno</t>
  </si>
  <si>
    <t>% Pilpilen Austral</t>
  </si>
  <si>
    <t>Gaviotín Suramericano</t>
  </si>
  <si>
    <t>% Gaviotín Suramericano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</si>
  <si>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</si>
  <si>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</si>
  <si>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</si>
  <si>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</si>
  <si>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</si>
  <si>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</si>
  <si>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</si>
  <si>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</si>
  <si>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</si>
  <si>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Albatros Ceja Negra</t>
  </si>
  <si>
    <t>Density Salteador chileno</t>
  </si>
  <si>
    <t>Density Yunco de Magallanes</t>
  </si>
  <si>
    <t>Density Quetro No Volador</t>
  </si>
  <si>
    <t>Density Caranca</t>
  </si>
  <si>
    <t>Density Pilpilen Austral</t>
  </si>
  <si>
    <t>Density Churrete</t>
  </si>
  <si>
    <t>Density Pingüino de Magallanes</t>
  </si>
  <si>
    <t>Density Tiuque</t>
  </si>
  <si>
    <t>Density Jote Cabeza Colorada</t>
  </si>
  <si>
    <t>Density Cóndor</t>
  </si>
  <si>
    <t>Sector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</si>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</sst>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2" xfId="0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49" fontId="3" fillId="0" borderId="1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workbookViewId="0">
      <selection activeCell="A24" sqref="A24"/>
    </sheetView>
  </sheetViews>
  <sheetFormatPr baseColWidth="10" defaultColWidth="8.88671875" defaultRowHeight="11.4" x14ac:dyDescent="0.3"/>
  <cols>
    <col min="1" max="1" width="39.21875" style="2" customWidth="1"/>
    <col min="2" max="2" width="13.6640625" style="2" bestFit="1" customWidth="1"/>
    <col min="3" max="4" width="13" style="2" bestFit="1" customWidth="1"/>
    <col min="5" max="5" width="8.88671875" style="2"/>
    <col min="6" max="6" width="10.109375" style="2" bestFit="1" customWidth="1"/>
    <col min="7" max="7" width="10.6640625" style="2" bestFit="1" customWidth="1"/>
    <col min="8" max="8" width="10.109375" style="2" bestFit="1" customWidth="1"/>
    <col min="9" max="16384" width="8.88671875" style="2"/>
  </cols>
  <sheetData>
    <row r="1" spans="1:5" ht="12.6" thickBot="1" x14ac:dyDescent="0.35">
      <c r="A1" s="1" t="s">
        <v>55</v>
      </c>
      <c r="B1" s="5">
        <v>1</v>
      </c>
      <c r="C1" s="5">
        <v>2</v>
      </c>
      <c r="D1" s="5">
        <v>3</v>
      </c>
    </row>
    <row r="2" spans="1:5" x14ac:dyDescent="0.3">
      <c r="A2" s="6" t="s">
        <v>0</v>
      </c>
      <c r="B2" s="7">
        <v>11</v>
      </c>
      <c r="C2" s="8">
        <v>2</v>
      </c>
      <c r="D2" s="9">
        <v>35</v>
      </c>
      <c r="E2" s="4"/>
    </row>
    <row r="3" spans="1:5" x14ac:dyDescent="0.3">
      <c r="A3" s="10" t="s">
        <v>1</v>
      </c>
      <c r="B3" s="11">
        <v>0</v>
      </c>
      <c r="C3" s="12">
        <v>1</v>
      </c>
      <c r="D3" s="13">
        <v>2</v>
      </c>
      <c r="E3" s="4"/>
    </row>
    <row r="4" spans="1:5" x14ac:dyDescent="0.3">
      <c r="A4" s="10" t="s">
        <v>2</v>
      </c>
      <c r="B4" s="11">
        <v>59</v>
      </c>
      <c r="C4" s="12">
        <v>1</v>
      </c>
      <c r="D4" s="13">
        <v>18</v>
      </c>
      <c r="E4" s="4"/>
    </row>
    <row r="5" spans="1:5" x14ac:dyDescent="0.3">
      <c r="A5" s="10" t="s">
        <v>3</v>
      </c>
      <c r="B5" s="11">
        <v>6</v>
      </c>
      <c r="C5" s="12">
        <v>2</v>
      </c>
      <c r="D5" s="13">
        <v>0</v>
      </c>
      <c r="E5" s="4"/>
    </row>
    <row r="6" spans="1:5" x14ac:dyDescent="0.3">
      <c r="A6" s="10" t="s">
        <v>33</v>
      </c>
      <c r="B6" s="11">
        <v>3</v>
      </c>
      <c r="C6" s="12">
        <v>0</v>
      </c>
      <c r="D6" s="13">
        <v>1</v>
      </c>
      <c r="E6" s="4"/>
    </row>
    <row r="7" spans="1:5" x14ac:dyDescent="0.3">
      <c r="A7" s="10" t="s">
        <v>4</v>
      </c>
      <c r="B7" s="11">
        <v>6</v>
      </c>
      <c r="C7" s="12">
        <v>37</v>
      </c>
      <c r="D7" s="13">
        <v>2</v>
      </c>
      <c r="E7" s="4"/>
    </row>
    <row r="8" spans="1:5" x14ac:dyDescent="0.3">
      <c r="A8" s="10" t="s">
        <v>5</v>
      </c>
      <c r="B8" s="11">
        <v>1</v>
      </c>
      <c r="C8" s="12">
        <v>1</v>
      </c>
      <c r="D8" s="13">
        <v>1</v>
      </c>
      <c r="E8" s="4"/>
    </row>
    <row r="9" spans="1:5" x14ac:dyDescent="0.3">
      <c r="A9" s="10" t="s">
        <v>29</v>
      </c>
      <c r="B9" s="11">
        <v>6</v>
      </c>
      <c r="C9" s="12">
        <v>5</v>
      </c>
      <c r="D9" s="13">
        <v>0</v>
      </c>
      <c r="E9" s="4"/>
    </row>
    <row r="10" spans="1:5" x14ac:dyDescent="0.2">
      <c r="A10" s="14" t="s">
        <v>6</v>
      </c>
      <c r="B10" s="15">
        <v>0</v>
      </c>
      <c r="C10" s="16">
        <v>3</v>
      </c>
      <c r="D10" s="17">
        <v>1</v>
      </c>
      <c r="E10" s="4"/>
    </row>
    <row r="11" spans="1:5" x14ac:dyDescent="0.3">
      <c r="A11" s="10" t="s">
        <v>7</v>
      </c>
      <c r="B11" s="11">
        <v>79</v>
      </c>
      <c r="C11" s="12">
        <v>82</v>
      </c>
      <c r="D11" s="13">
        <v>20</v>
      </c>
      <c r="E11" s="4"/>
    </row>
    <row r="12" spans="1:5" x14ac:dyDescent="0.3">
      <c r="A12" s="10" t="s">
        <v>8</v>
      </c>
      <c r="B12" s="11">
        <v>63</v>
      </c>
      <c r="C12" s="12">
        <v>40</v>
      </c>
      <c r="D12" s="13">
        <v>10</v>
      </c>
      <c r="E12" s="4"/>
    </row>
    <row r="13" spans="1:5" x14ac:dyDescent="0.3">
      <c r="A13" s="10" t="s">
        <v>30</v>
      </c>
      <c r="B13" s="11">
        <v>2</v>
      </c>
      <c r="C13" s="12">
        <v>0</v>
      </c>
      <c r="D13" s="13">
        <v>0</v>
      </c>
      <c r="E13" s="4"/>
    </row>
    <row r="14" spans="1:5" x14ac:dyDescent="0.3">
      <c r="A14" s="10" t="s">
        <v>10</v>
      </c>
      <c r="B14" s="11">
        <v>2</v>
      </c>
      <c r="C14" s="12">
        <v>12</v>
      </c>
      <c r="D14" s="13">
        <v>1</v>
      </c>
      <c r="E14" s="4"/>
    </row>
    <row r="15" spans="1:5" x14ac:dyDescent="0.3">
      <c r="A15" s="10" t="s">
        <v>9</v>
      </c>
      <c r="B15" s="11">
        <v>2</v>
      </c>
      <c r="C15" s="12">
        <v>10</v>
      </c>
      <c r="D15" s="13">
        <v>0</v>
      </c>
      <c r="E15" s="4"/>
    </row>
    <row r="16" spans="1:5" x14ac:dyDescent="0.3">
      <c r="A16" s="10" t="s">
        <v>11</v>
      </c>
      <c r="B16" s="11">
        <v>0</v>
      </c>
      <c r="C16" s="12">
        <v>1</v>
      </c>
      <c r="D16" s="13">
        <v>1</v>
      </c>
      <c r="E16" s="4"/>
    </row>
    <row r="17" spans="1:5" x14ac:dyDescent="0.3">
      <c r="A17" s="10" t="s">
        <v>26</v>
      </c>
      <c r="B17" s="11">
        <v>0</v>
      </c>
      <c r="C17" s="12">
        <v>2</v>
      </c>
      <c r="D17" s="13">
        <v>0</v>
      </c>
      <c r="E17" s="4"/>
    </row>
    <row r="18" spans="1:5" ht="12" thickBot="1" x14ac:dyDescent="0.35">
      <c r="A18" s="18" t="s">
        <v>27</v>
      </c>
      <c r="B18" s="11">
        <v>1</v>
      </c>
      <c r="C18" s="12">
        <v>1</v>
      </c>
      <c r="D18" s="12">
        <v>0</v>
      </c>
      <c r="E18" s="4"/>
    </row>
    <row r="19" spans="1:5" x14ac:dyDescent="0.3">
      <c r="A19" s="2" t="s">
        <v>35</v>
      </c>
      <c r="B19" s="4">
        <f>SUM(B2:B18)</f>
        <v>241</v>
      </c>
      <c r="C19" s="4">
        <f t="shared" ref="C19:D19" si="0">SUM(C2:C18)</f>
        <v>200</v>
      </c>
      <c r="D19" s="4">
        <f t="shared" si="0"/>
        <v>92</v>
      </c>
      <c r="E19" s="4"/>
    </row>
    <row r="20" spans="1:5" x14ac:dyDescent="0.3">
      <c r="A20" s="2" t="s">
        <v>12</v>
      </c>
      <c r="B20" s="3">
        <f>(B19/533)*100</f>
        <v>45.215759849906192</v>
      </c>
      <c r="C20" s="3">
        <f t="shared" ref="C20:D20" si="1">(C19/533)*100</f>
        <v>37.523452157598499</v>
      </c>
      <c r="D20" s="3">
        <f t="shared" si="1"/>
        <v>17.26078799249531</v>
      </c>
    </row>
    <row r="21" spans="1:5" x14ac:dyDescent="0.3">
      <c r="A21" s="2" t="s">
        <v>36</v>
      </c>
      <c r="B21" s="3">
        <v>34</v>
      </c>
      <c r="C21" s="3">
        <v>54.4</v>
      </c>
      <c r="D21" s="3">
        <v>16.8</v>
      </c>
    </row>
    <row r="22" spans="1:5" x14ac:dyDescent="0.3">
      <c r="A22" s="2" t="s">
        <v>37</v>
      </c>
      <c r="B22" s="3">
        <f>B19/34</f>
        <v>7.0882352941176467</v>
      </c>
      <c r="C22" s="3">
        <f>C19/54.4</f>
        <v>3.6764705882352944</v>
      </c>
      <c r="D22" s="3">
        <f>D19/16.8</f>
        <v>5.4761904761904763</v>
      </c>
    </row>
    <row r="23" spans="1:5" x14ac:dyDescent="0.3">
      <c r="A23" s="2" t="s">
        <v>58</v>
      </c>
      <c r="B23" s="2">
        <v>1.696</v>
      </c>
      <c r="C23" s="2">
        <v>1.744</v>
      </c>
      <c r="D23" s="2">
        <v>1.6719999999999999</v>
      </c>
    </row>
    <row r="24" spans="1:5" x14ac:dyDescent="0.3">
      <c r="A24" s="2" t="s">
        <v>59</v>
      </c>
      <c r="B24" s="2">
        <f>1-0.24006</f>
        <v>0.75994000000000006</v>
      </c>
      <c r="C24" s="2">
        <f>1-0.249</f>
        <v>0.751</v>
      </c>
      <c r="D24" s="2">
        <f>1-0.243</f>
        <v>0.75700000000000001</v>
      </c>
    </row>
    <row r="25" spans="1:5" x14ac:dyDescent="0.3">
      <c r="A25" s="2" t="s">
        <v>56</v>
      </c>
      <c r="B25" s="2">
        <v>1.946</v>
      </c>
      <c r="C25" s="2">
        <v>0</v>
      </c>
      <c r="D25" s="2">
        <v>0</v>
      </c>
    </row>
    <row r="26" spans="1:5" x14ac:dyDescent="0.3">
      <c r="A26" s="2" t="s">
        <v>57</v>
      </c>
      <c r="B26" s="2">
        <f>1-0.199</f>
        <v>0.80099999999999993</v>
      </c>
      <c r="C26" s="2">
        <v>0</v>
      </c>
      <c r="D26" s="2">
        <v>0</v>
      </c>
    </row>
    <row r="27" spans="1:5" x14ac:dyDescent="0.3">
      <c r="A27" s="2" t="s">
        <v>13</v>
      </c>
      <c r="B27" s="3">
        <f>(B2/48)*100</f>
        <v>22.916666666666664</v>
      </c>
      <c r="C27" s="3">
        <f t="shared" ref="C27:D27" si="2">(C2/48)*100</f>
        <v>4.1666666666666661</v>
      </c>
      <c r="D27" s="3">
        <f t="shared" si="2"/>
        <v>72.916666666666657</v>
      </c>
    </row>
    <row r="28" spans="1:5" x14ac:dyDescent="0.3">
      <c r="A28" s="2" t="s">
        <v>38</v>
      </c>
      <c r="B28" s="3">
        <f>B2/34</f>
        <v>0.3235294117647059</v>
      </c>
      <c r="C28" s="3">
        <f>C2/54.4</f>
        <v>3.6764705882352942E-2</v>
      </c>
      <c r="D28" s="3">
        <f>D2/16.8</f>
        <v>2.083333333333333</v>
      </c>
    </row>
    <row r="29" spans="1:5" x14ac:dyDescent="0.3">
      <c r="A29" s="2" t="s">
        <v>14</v>
      </c>
      <c r="B29" s="3">
        <f>(B3/3)*100</f>
        <v>0</v>
      </c>
      <c r="C29" s="3">
        <f>(C3/3)*100</f>
        <v>33.333333333333329</v>
      </c>
      <c r="D29" s="3">
        <f>(D3/3)*100</f>
        <v>66.666666666666657</v>
      </c>
    </row>
    <row r="30" spans="1:5" x14ac:dyDescent="0.3">
      <c r="A30" s="2" t="s">
        <v>39</v>
      </c>
      <c r="B30" s="3">
        <f>B3/26.9</f>
        <v>0</v>
      </c>
      <c r="C30" s="3">
        <f>C3/54.4</f>
        <v>1.8382352941176471E-2</v>
      </c>
      <c r="D30" s="3">
        <f>D3/16.8</f>
        <v>0.11904761904761904</v>
      </c>
    </row>
    <row r="31" spans="1:5" x14ac:dyDescent="0.3">
      <c r="A31" s="2" t="s">
        <v>15</v>
      </c>
      <c r="B31" s="2">
        <f>B4/78</f>
        <v>0.75641025641025639</v>
      </c>
      <c r="C31" s="2">
        <f>C4/78</f>
        <v>1.282051282051282E-2</v>
      </c>
      <c r="D31" s="2">
        <f>D4/78</f>
        <v>0.23076923076923078</v>
      </c>
    </row>
    <row r="32" spans="1:5" x14ac:dyDescent="0.3">
      <c r="A32" s="2" t="s">
        <v>40</v>
      </c>
      <c r="B32" s="3">
        <f>B4/34</f>
        <v>1.7352941176470589</v>
      </c>
      <c r="C32" s="3">
        <f>C4/54.4</f>
        <v>1.8382352941176471E-2</v>
      </c>
      <c r="D32" s="3">
        <f>D4/16.8</f>
        <v>1.0714285714285714</v>
      </c>
    </row>
    <row r="33" spans="1:4" x14ac:dyDescent="0.3">
      <c r="A33" s="2" t="s">
        <v>16</v>
      </c>
      <c r="B33" s="3">
        <f>B5/8</f>
        <v>0.75</v>
      </c>
      <c r="C33" s="3">
        <f>C5/8</f>
        <v>0.25</v>
      </c>
      <c r="D33" s="3">
        <f>D5/8</f>
        <v>0</v>
      </c>
    </row>
    <row r="34" spans="1:4" x14ac:dyDescent="0.3">
      <c r="A34" s="2" t="s">
        <v>41</v>
      </c>
      <c r="B34" s="3">
        <f>B5/34</f>
        <v>0.17647058823529413</v>
      </c>
      <c r="C34" s="3">
        <f>C5/54.4</f>
        <v>3.6764705882352942E-2</v>
      </c>
      <c r="D34" s="3">
        <f>D5/13.7</f>
        <v>0</v>
      </c>
    </row>
    <row r="35" spans="1:4" x14ac:dyDescent="0.3">
      <c r="A35" s="2" t="s">
        <v>34</v>
      </c>
      <c r="B35" s="2">
        <f>(B6/4)*100</f>
        <v>75</v>
      </c>
      <c r="C35" s="2">
        <f>(C6/4)*100</f>
        <v>0</v>
      </c>
      <c r="D35" s="2">
        <f>(D6/4)*100</f>
        <v>25</v>
      </c>
    </row>
    <row r="36" spans="1:4" x14ac:dyDescent="0.3">
      <c r="A36" s="2" t="s">
        <v>42</v>
      </c>
      <c r="B36" s="3">
        <f>B6/34</f>
        <v>8.8235294117647065E-2</v>
      </c>
      <c r="C36" s="3">
        <f>C6/34</f>
        <v>0</v>
      </c>
      <c r="D36" s="3">
        <f>D6/16.8</f>
        <v>5.9523809523809521E-2</v>
      </c>
    </row>
    <row r="37" spans="1:4" x14ac:dyDescent="0.3">
      <c r="A37" s="2" t="s">
        <v>17</v>
      </c>
      <c r="B37" s="2">
        <f>(B7/45)*100</f>
        <v>13.333333333333334</v>
      </c>
      <c r="C37" s="2">
        <f>(C7/45)*100</f>
        <v>82.222222222222214</v>
      </c>
      <c r="D37" s="2">
        <f>(D7/45)*100</f>
        <v>4.4444444444444446</v>
      </c>
    </row>
    <row r="38" spans="1:4" x14ac:dyDescent="0.3">
      <c r="A38" s="2" t="s">
        <v>43</v>
      </c>
      <c r="B38" s="2">
        <f>B7/34</f>
        <v>0.17647058823529413</v>
      </c>
      <c r="C38" s="2">
        <f>C7/54.4</f>
        <v>0.68014705882352944</v>
      </c>
      <c r="D38" s="2">
        <f>D7/16.8</f>
        <v>0.11904761904761904</v>
      </c>
    </row>
    <row r="39" spans="1:4" x14ac:dyDescent="0.3">
      <c r="A39" s="2" t="s">
        <v>28</v>
      </c>
      <c r="B39" s="3">
        <f>(B8/3)*100</f>
        <v>33.333333333333329</v>
      </c>
      <c r="C39" s="3">
        <f>(C8/3)*100</f>
        <v>33.333333333333329</v>
      </c>
      <c r="D39" s="3">
        <f>(D8/3)*100</f>
        <v>33.333333333333329</v>
      </c>
    </row>
    <row r="40" spans="1:4" x14ac:dyDescent="0.3">
      <c r="A40" s="2" t="s">
        <v>44</v>
      </c>
      <c r="B40" s="3">
        <f>B8/34</f>
        <v>2.9411764705882353E-2</v>
      </c>
      <c r="C40" s="3">
        <f>C8/54.4</f>
        <v>1.8382352941176471E-2</v>
      </c>
      <c r="D40" s="3">
        <f>D8/16.8</f>
        <v>5.9523809523809521E-2</v>
      </c>
    </row>
    <row r="41" spans="1:4" x14ac:dyDescent="0.3">
      <c r="A41" s="2" t="s">
        <v>31</v>
      </c>
      <c r="B41" s="3">
        <f>(B9/11)*100</f>
        <v>54.54545454545454</v>
      </c>
      <c r="C41" s="3">
        <f>(C9/11)*100</f>
        <v>45.454545454545453</v>
      </c>
      <c r="D41" s="3">
        <f>(D9/11)*100</f>
        <v>0</v>
      </c>
    </row>
    <row r="42" spans="1:4" x14ac:dyDescent="0.3">
      <c r="A42" s="2" t="s">
        <v>45</v>
      </c>
      <c r="B42" s="3">
        <f>B9/34</f>
        <v>0.17647058823529413</v>
      </c>
      <c r="C42" s="3">
        <f>C9/54.4</f>
        <v>9.1911764705882359E-2</v>
      </c>
      <c r="D42" s="3">
        <f>D9/54.4</f>
        <v>0</v>
      </c>
    </row>
    <row r="43" spans="1:4" x14ac:dyDescent="0.3">
      <c r="A43" s="2" t="s">
        <v>23</v>
      </c>
      <c r="B43" s="3">
        <f>(B10/4)*100</f>
        <v>0</v>
      </c>
      <c r="C43" s="3">
        <f>(C10/4)*100</f>
        <v>75</v>
      </c>
      <c r="D43" s="3">
        <f>(D10/4)*100</f>
        <v>25</v>
      </c>
    </row>
    <row r="44" spans="1:4" x14ac:dyDescent="0.3">
      <c r="A44" s="2" t="s">
        <v>46</v>
      </c>
      <c r="B44" s="3">
        <f>B10/26.9</f>
        <v>0</v>
      </c>
      <c r="C44" s="3">
        <f>C10/34</f>
        <v>8.8235294117647065E-2</v>
      </c>
      <c r="D44" s="3">
        <f>D10/16.8</f>
        <v>5.9523809523809521E-2</v>
      </c>
    </row>
    <row r="45" spans="1:4" x14ac:dyDescent="0.3">
      <c r="A45" s="2" t="s">
        <v>18</v>
      </c>
      <c r="B45" s="3">
        <f>(B11/181)*100</f>
        <v>43.646408839779006</v>
      </c>
      <c r="C45" s="3">
        <f>(C11/181)*100</f>
        <v>45.303867403314918</v>
      </c>
      <c r="D45" s="3">
        <f>(D11/181)*100</f>
        <v>11.049723756906078</v>
      </c>
    </row>
    <row r="46" spans="1:4" x14ac:dyDescent="0.3">
      <c r="A46" s="2" t="s">
        <v>47</v>
      </c>
      <c r="B46" s="3">
        <f>B11/34</f>
        <v>2.3235294117647061</v>
      </c>
      <c r="C46" s="3">
        <f>C11/54.4</f>
        <v>1.5073529411764706</v>
      </c>
      <c r="D46" s="3">
        <f>D11/16.8</f>
        <v>1.1904761904761905</v>
      </c>
    </row>
    <row r="47" spans="1:4" x14ac:dyDescent="0.3">
      <c r="A47" s="2" t="s">
        <v>24</v>
      </c>
      <c r="B47" s="2">
        <f>(B12/113)*100</f>
        <v>55.752212389380531</v>
      </c>
      <c r="C47" s="2">
        <f>(C12/113)*100</f>
        <v>35.398230088495573</v>
      </c>
      <c r="D47" s="2">
        <f>(D12/113)*100</f>
        <v>8.8495575221238933</v>
      </c>
    </row>
    <row r="48" spans="1:4" x14ac:dyDescent="0.3">
      <c r="A48" s="2" t="s">
        <v>48</v>
      </c>
      <c r="B48" s="2">
        <f>B12/34</f>
        <v>1.8529411764705883</v>
      </c>
      <c r="C48" s="2">
        <f>C12/54.4</f>
        <v>0.73529411764705888</v>
      </c>
      <c r="D48" s="2">
        <f>D12/16.8</f>
        <v>0.59523809523809523</v>
      </c>
    </row>
    <row r="49" spans="1:4" x14ac:dyDescent="0.3">
      <c r="A49" s="2" t="s">
        <v>32</v>
      </c>
      <c r="B49" s="2">
        <f>(B13/2)*100</f>
        <v>100</v>
      </c>
      <c r="C49" s="2">
        <f>(C13/2)*100</f>
        <v>0</v>
      </c>
      <c r="D49" s="2">
        <f>(D13/2)*100</f>
        <v>0</v>
      </c>
    </row>
    <row r="50" spans="1:4" x14ac:dyDescent="0.3">
      <c r="A50" s="2" t="s">
        <v>49</v>
      </c>
      <c r="B50" s="2">
        <f>B13/34</f>
        <v>5.8823529411764705E-2</v>
      </c>
      <c r="C50" s="2">
        <f>C13/82.8</f>
        <v>0</v>
      </c>
      <c r="D50" s="2">
        <f>D13/26.9</f>
        <v>0</v>
      </c>
    </row>
    <row r="51" spans="1:4" x14ac:dyDescent="0.3">
      <c r="A51" s="2" t="s">
        <v>19</v>
      </c>
      <c r="B51" s="2">
        <f>(B14/15)*100</f>
        <v>13.333333333333334</v>
      </c>
      <c r="C51" s="2">
        <f>(C14/15)*100</f>
        <v>80</v>
      </c>
      <c r="D51" s="2">
        <f>(D14/15)*100</f>
        <v>6.666666666666667</v>
      </c>
    </row>
    <row r="52" spans="1:4" x14ac:dyDescent="0.3">
      <c r="A52" s="2" t="s">
        <v>50</v>
      </c>
      <c r="B52" s="2">
        <f>B14/34</f>
        <v>5.8823529411764705E-2</v>
      </c>
      <c r="C52" s="2">
        <f>C14/54.4</f>
        <v>0.22058823529411764</v>
      </c>
      <c r="D52" s="2">
        <f>D14/16.8</f>
        <v>5.9523809523809521E-2</v>
      </c>
    </row>
    <row r="53" spans="1:4" x14ac:dyDescent="0.3">
      <c r="A53" s="2" t="s">
        <v>25</v>
      </c>
      <c r="B53" s="2">
        <f>(B15/12)*100</f>
        <v>16.666666666666664</v>
      </c>
      <c r="C53" s="2">
        <f>(C15/12)*100</f>
        <v>83.333333333333343</v>
      </c>
      <c r="D53" s="2">
        <f>(D15/12)*100</f>
        <v>0</v>
      </c>
    </row>
    <row r="54" spans="1:4" x14ac:dyDescent="0.3">
      <c r="A54" s="2" t="s">
        <v>51</v>
      </c>
      <c r="B54" s="2">
        <f>B15/34</f>
        <v>5.8823529411764705E-2</v>
      </c>
      <c r="C54" s="2">
        <f>C15/54.4</f>
        <v>0.18382352941176472</v>
      </c>
      <c r="D54" s="2">
        <f>D15/16.8</f>
        <v>0</v>
      </c>
    </row>
    <row r="55" spans="1:4" x14ac:dyDescent="0.3">
      <c r="A55" s="2" t="s">
        <v>20</v>
      </c>
      <c r="B55" s="2">
        <f>(B16/2)*100</f>
        <v>0</v>
      </c>
      <c r="C55" s="2">
        <f>(C16/2)*100</f>
        <v>50</v>
      </c>
      <c r="D55" s="2">
        <f>(D16/2)*100</f>
        <v>50</v>
      </c>
    </row>
    <row r="56" spans="1:4" x14ac:dyDescent="0.3">
      <c r="A56" s="2" t="s">
        <v>52</v>
      </c>
      <c r="B56" s="2">
        <f>B16/26.9</f>
        <v>0</v>
      </c>
      <c r="C56" s="2">
        <f>C16/54.4</f>
        <v>1.8382352941176471E-2</v>
      </c>
      <c r="D56" s="2">
        <f>D16/16.8</f>
        <v>5.9523809523809521E-2</v>
      </c>
    </row>
    <row r="57" spans="1:4" x14ac:dyDescent="0.3">
      <c r="A57" s="2" t="s">
        <v>21</v>
      </c>
      <c r="B57" s="2">
        <f>(B17/2)*100</f>
        <v>0</v>
      </c>
      <c r="C57" s="2">
        <f>(C17/2)*100</f>
        <v>100</v>
      </c>
      <c r="D57" s="2">
        <f>(D17/2)*100</f>
        <v>0</v>
      </c>
    </row>
    <row r="58" spans="1:4" x14ac:dyDescent="0.3">
      <c r="A58" s="2" t="s">
        <v>53</v>
      </c>
      <c r="B58" s="2">
        <f>B17/26.9</f>
        <v>0</v>
      </c>
      <c r="C58" s="2">
        <f>C17/54.4</f>
        <v>3.6764705882352942E-2</v>
      </c>
      <c r="D58" s="2">
        <f>D17/82.8</f>
        <v>0</v>
      </c>
    </row>
    <row r="59" spans="1:4" x14ac:dyDescent="0.3">
      <c r="A59" s="2" t="s">
        <v>22</v>
      </c>
      <c r="B59" s="2">
        <f>(B18/2)*100</f>
        <v>50</v>
      </c>
      <c r="C59" s="2">
        <f>(C18/2)*100</f>
        <v>50</v>
      </c>
      <c r="D59" s="2">
        <f>(D18/2)*100</f>
        <v>0</v>
      </c>
    </row>
    <row r="60" spans="1:4" x14ac:dyDescent="0.3">
      <c r="A60" s="2" t="s">
        <v>54</v>
      </c>
      <c r="B60" s="2">
        <f>B18/34</f>
        <v>2.9411764705882353E-2</v>
      </c>
      <c r="C60" s="2">
        <f>C18/16.8</f>
        <v>5.9523809523809521E-2</v>
      </c>
      <c r="D60" s="2">
        <f>D18/82.8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2022-08-19T03:46:34Z</dcterms:modified>
</cp:coreProperties>
</file>