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A0AB0E97-AE70-4AE1-B0E3-3FADFCC1D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  <c r="B25" i="1"/>
  <c r="C57" i="1"/>
  <c r="C55" i="1"/>
  <c r="C54" i="1"/>
  <c r="D53" i="1"/>
  <c r="C53" i="1"/>
  <c r="C52" i="1"/>
  <c r="D52" i="1"/>
  <c r="B52" i="1"/>
  <c r="D51" i="1"/>
  <c r="C51" i="1"/>
  <c r="B51" i="1"/>
  <c r="C50" i="1"/>
  <c r="D50" i="1"/>
  <c r="B50" i="1"/>
  <c r="C49" i="1"/>
  <c r="C48" i="1"/>
  <c r="D48" i="1"/>
  <c r="B48" i="1"/>
  <c r="C47" i="1"/>
  <c r="C46" i="1"/>
  <c r="D46" i="1"/>
  <c r="B46" i="1"/>
  <c r="D45" i="1"/>
  <c r="C45" i="1"/>
  <c r="B45" i="1"/>
  <c r="C44" i="1"/>
  <c r="D44" i="1"/>
  <c r="B44" i="1"/>
  <c r="D43" i="1"/>
  <c r="C43" i="1"/>
  <c r="B43" i="1"/>
  <c r="C42" i="1"/>
  <c r="D42" i="1"/>
  <c r="B42" i="1"/>
  <c r="D41" i="1"/>
  <c r="C41" i="1"/>
  <c r="B41" i="1"/>
  <c r="C40" i="1"/>
  <c r="D40" i="1"/>
  <c r="B40" i="1"/>
  <c r="D39" i="1"/>
  <c r="C39" i="1"/>
  <c r="B39" i="1"/>
  <c r="C38" i="1"/>
  <c r="D38" i="1"/>
  <c r="B38" i="1"/>
  <c r="D37" i="1"/>
  <c r="C37" i="1"/>
  <c r="B37" i="1"/>
  <c r="C36" i="1"/>
  <c r="D36" i="1"/>
  <c r="B36" i="1"/>
  <c r="D35" i="1"/>
  <c r="C35" i="1"/>
  <c r="B35" i="1"/>
  <c r="C34" i="1"/>
  <c r="D34" i="1"/>
  <c r="B34" i="1"/>
  <c r="C33" i="1"/>
  <c r="B33" i="1"/>
  <c r="C32" i="1"/>
  <c r="D32" i="1"/>
  <c r="B32" i="1"/>
  <c r="C31" i="1"/>
  <c r="B31" i="1"/>
  <c r="C30" i="1"/>
  <c r="D30" i="1"/>
  <c r="B30" i="1"/>
  <c r="C29" i="1"/>
  <c r="B29" i="1"/>
  <c r="C28" i="1"/>
  <c r="D28" i="1"/>
  <c r="B28" i="1"/>
  <c r="D27" i="1"/>
  <c r="B27" i="1"/>
  <c r="C26" i="1"/>
  <c r="D26" i="1"/>
  <c r="B26" i="1"/>
  <c r="C56" i="1" l="1"/>
  <c r="D56" i="1"/>
  <c r="B56" i="1"/>
  <c r="D55" i="1"/>
  <c r="D54" i="1"/>
  <c r="B54" i="1"/>
  <c r="B53" i="1"/>
  <c r="B49" i="1"/>
  <c r="D47" i="1"/>
  <c r="B47" i="1"/>
  <c r="D31" i="1"/>
  <c r="D29" i="1"/>
  <c r="C27" i="1"/>
  <c r="D57" i="1"/>
  <c r="B57" i="1"/>
  <c r="B55" i="1"/>
  <c r="D49" i="1"/>
  <c r="D33" i="1"/>
  <c r="C18" i="1" l="1"/>
  <c r="D18" i="1"/>
  <c r="B18" i="1"/>
  <c r="B21" i="1" l="1"/>
  <c r="B20" i="1"/>
  <c r="D20" i="1"/>
  <c r="D21" i="1"/>
  <c r="C21" i="1"/>
  <c r="C20" i="1"/>
</calcChain>
</file>

<file path=xl/sharedStrings.xml><?xml version="1.0" encoding="utf-8"?>
<sst xmlns="http://schemas.openxmlformats.org/spreadsheetml/2006/main" count="57" uniqueCount="57">
  <si>
    <t>Cormorán Imperial</t>
  </si>
  <si>
    <t>Yeco</t>
  </si>
  <si>
    <t>Cormorán de las Rocas</t>
  </si>
  <si>
    <t>Gaviota Dominicana</t>
  </si>
  <si>
    <t>Petrel Gigante</t>
  </si>
  <si>
    <t>Albatros Ceja Negra</t>
  </si>
  <si>
    <t>Quetro No Volador</t>
  </si>
  <si>
    <t>Caranca</t>
  </si>
  <si>
    <t>Caiquén</t>
  </si>
  <si>
    <t>Pingüino de Magallanes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</si>
  <si>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</si>
  <si>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</si>
  <si>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</si>
  <si>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</si>
  <si>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</si>
  <si>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</si>
  <si>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</si>
  <si>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</si>
  <si>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</si>
  <si>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</si>
  <si>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Tiuque</t>
  </si>
  <si>
    <t>% Jote Cabeza Colorada</t>
  </si>
  <si>
    <t>% Caranca</t>
  </si>
  <si>
    <t>% Caiquén</t>
  </si>
  <si>
    <t>% Pingüino de Magallanes</t>
  </si>
  <si>
    <t>Jote Cabeza Colorada</t>
  </si>
  <si>
    <t>% Albatros Ceja Negra</t>
  </si>
  <si>
    <t>Salteador chileno</t>
  </si>
  <si>
    <t>Pilpilen Austral</t>
  </si>
  <si>
    <t>% Salteador chileno</t>
  </si>
  <si>
    <t>% Pilpilen Austral</t>
  </si>
  <si>
    <t>Gaviotín Suramericano</t>
  </si>
  <si>
    <t>% Gaviotín Suramericano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</si>
  <si>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</si>
  <si>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</si>
  <si>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</si>
  <si>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</si>
  <si>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</si>
  <si>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</si>
  <si>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</si>
  <si>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</si>
  <si>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</si>
  <si>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</si>
  <si>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Salteador chileno</t>
  </si>
  <si>
    <t>Density Quetro No Volador</t>
  </si>
  <si>
    <t>Density Caranca</t>
  </si>
  <si>
    <t>Density Caiquén</t>
  </si>
  <si>
    <t>Density Pilpilen Austral</t>
  </si>
  <si>
    <t>Density Churrete</t>
  </si>
  <si>
    <t>Density Pingüino de Magallanes</t>
  </si>
  <si>
    <t>Density Tiuque</t>
  </si>
  <si>
    <t>Density Jote Cabeza Colorada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</si>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</sst>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9" fontId="3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A24" sqref="A24"/>
    </sheetView>
  </sheetViews>
  <sheetFormatPr baseColWidth="10" defaultColWidth="8.88671875" defaultRowHeight="11.4" x14ac:dyDescent="0.3"/>
  <cols>
    <col min="1" max="1" width="39.21875" style="2" customWidth="1"/>
    <col min="2" max="2" width="13.6640625" style="2" bestFit="1" customWidth="1"/>
    <col min="3" max="4" width="13" style="2" bestFit="1" customWidth="1"/>
    <col min="5" max="5" width="8.88671875" style="2"/>
    <col min="6" max="6" width="10.109375" style="2" bestFit="1" customWidth="1"/>
    <col min="7" max="7" width="10.6640625" style="2" bestFit="1" customWidth="1"/>
    <col min="8" max="8" width="10.109375" style="2" bestFit="1" customWidth="1"/>
    <col min="9" max="16384" width="8.88671875" style="2"/>
  </cols>
  <sheetData>
    <row r="1" spans="1:5" ht="12.6" thickBot="1" x14ac:dyDescent="0.35">
      <c r="A1" s="1" t="s">
        <v>52</v>
      </c>
      <c r="B1" s="6">
        <v>1</v>
      </c>
      <c r="C1" s="6">
        <v>2</v>
      </c>
      <c r="D1" s="6">
        <v>3</v>
      </c>
    </row>
    <row r="2" spans="1:5" x14ac:dyDescent="0.3">
      <c r="A2" s="16" t="s">
        <v>0</v>
      </c>
      <c r="B2" s="7">
        <v>7</v>
      </c>
      <c r="C2" s="8">
        <v>0</v>
      </c>
      <c r="D2" s="9">
        <v>2</v>
      </c>
      <c r="E2" s="17"/>
    </row>
    <row r="3" spans="1:5" x14ac:dyDescent="0.3">
      <c r="A3" s="5" t="s">
        <v>1</v>
      </c>
      <c r="B3" s="10">
        <v>8</v>
      </c>
      <c r="C3" s="11">
        <v>8</v>
      </c>
      <c r="D3" s="12">
        <v>0</v>
      </c>
      <c r="E3" s="17"/>
    </row>
    <row r="4" spans="1:5" x14ac:dyDescent="0.3">
      <c r="A4" s="5" t="s">
        <v>2</v>
      </c>
      <c r="B4" s="10">
        <v>16</v>
      </c>
      <c r="C4" s="11">
        <v>1</v>
      </c>
      <c r="D4" s="12">
        <v>0</v>
      </c>
      <c r="E4" s="17"/>
    </row>
    <row r="5" spans="1:5" x14ac:dyDescent="0.3">
      <c r="A5" s="5" t="s">
        <v>3</v>
      </c>
      <c r="B5" s="10">
        <v>4</v>
      </c>
      <c r="C5" s="11">
        <v>16</v>
      </c>
      <c r="D5" s="12">
        <v>0</v>
      </c>
      <c r="E5" s="17"/>
    </row>
    <row r="6" spans="1:5" x14ac:dyDescent="0.3">
      <c r="A6" s="5" t="s">
        <v>31</v>
      </c>
      <c r="B6" s="10">
        <v>2</v>
      </c>
      <c r="C6" s="11">
        <v>6</v>
      </c>
      <c r="D6" s="12">
        <v>4</v>
      </c>
      <c r="E6" s="17"/>
    </row>
    <row r="7" spans="1:5" x14ac:dyDescent="0.3">
      <c r="A7" s="5" t="s">
        <v>4</v>
      </c>
      <c r="B7" s="10">
        <v>2</v>
      </c>
      <c r="C7" s="11">
        <v>4</v>
      </c>
      <c r="D7" s="12">
        <v>2</v>
      </c>
      <c r="E7" s="17"/>
    </row>
    <row r="8" spans="1:5" x14ac:dyDescent="0.3">
      <c r="A8" s="5" t="s">
        <v>5</v>
      </c>
      <c r="B8" s="10">
        <v>4</v>
      </c>
      <c r="C8" s="11">
        <v>0</v>
      </c>
      <c r="D8" s="12">
        <v>1</v>
      </c>
      <c r="E8" s="17"/>
    </row>
    <row r="9" spans="1:5" x14ac:dyDescent="0.3">
      <c r="A9" s="5" t="s">
        <v>27</v>
      </c>
      <c r="B9" s="10">
        <v>1</v>
      </c>
      <c r="C9" s="11">
        <v>4</v>
      </c>
      <c r="D9" s="12">
        <v>2</v>
      </c>
      <c r="E9" s="17"/>
    </row>
    <row r="10" spans="1:5" x14ac:dyDescent="0.3">
      <c r="A10" s="5" t="s">
        <v>6</v>
      </c>
      <c r="B10" s="10">
        <v>16</v>
      </c>
      <c r="C10" s="11">
        <v>52</v>
      </c>
      <c r="D10" s="12">
        <v>6</v>
      </c>
      <c r="E10" s="17"/>
    </row>
    <row r="11" spans="1:5" x14ac:dyDescent="0.3">
      <c r="A11" s="5" t="s">
        <v>7</v>
      </c>
      <c r="B11" s="10">
        <v>33</v>
      </c>
      <c r="C11" s="11">
        <v>46</v>
      </c>
      <c r="D11" s="12">
        <v>24</v>
      </c>
      <c r="E11" s="17"/>
    </row>
    <row r="12" spans="1:5" x14ac:dyDescent="0.3">
      <c r="A12" s="5" t="s">
        <v>8</v>
      </c>
      <c r="B12" s="10">
        <v>0</v>
      </c>
      <c r="C12" s="11">
        <v>1</v>
      </c>
      <c r="D12" s="12">
        <v>0</v>
      </c>
      <c r="E12" s="17"/>
    </row>
    <row r="13" spans="1:5" x14ac:dyDescent="0.3">
      <c r="A13" s="5" t="s">
        <v>28</v>
      </c>
      <c r="B13" s="10">
        <v>0</v>
      </c>
      <c r="C13" s="11">
        <v>14</v>
      </c>
      <c r="D13" s="12">
        <v>0</v>
      </c>
      <c r="E13" s="17"/>
    </row>
    <row r="14" spans="1:5" x14ac:dyDescent="0.3">
      <c r="A14" s="5" t="s">
        <v>10</v>
      </c>
      <c r="B14" s="10">
        <v>2</v>
      </c>
      <c r="C14" s="11">
        <v>8</v>
      </c>
      <c r="D14" s="12">
        <v>2</v>
      </c>
      <c r="E14" s="17"/>
    </row>
    <row r="15" spans="1:5" x14ac:dyDescent="0.3">
      <c r="A15" s="5" t="s">
        <v>9</v>
      </c>
      <c r="B15" s="10">
        <v>0</v>
      </c>
      <c r="C15" s="11">
        <v>1</v>
      </c>
      <c r="D15" s="12">
        <v>4</v>
      </c>
      <c r="E15" s="17"/>
    </row>
    <row r="16" spans="1:5" x14ac:dyDescent="0.3">
      <c r="A16" s="5" t="s">
        <v>11</v>
      </c>
      <c r="B16" s="10">
        <v>0</v>
      </c>
      <c r="C16" s="11">
        <v>2</v>
      </c>
      <c r="D16" s="12">
        <v>0</v>
      </c>
      <c r="E16" s="17"/>
    </row>
    <row r="17" spans="1:5" x14ac:dyDescent="0.3">
      <c r="A17" s="5" t="s">
        <v>25</v>
      </c>
      <c r="B17" s="13">
        <v>0</v>
      </c>
      <c r="C17" s="14">
        <v>2</v>
      </c>
      <c r="D17" s="15">
        <v>0</v>
      </c>
      <c r="E17" s="17"/>
    </row>
    <row r="18" spans="1:5" x14ac:dyDescent="0.3">
      <c r="A18" s="2" t="s">
        <v>33</v>
      </c>
      <c r="B18" s="4">
        <f>SUM(B2:B17)</f>
        <v>95</v>
      </c>
      <c r="C18" s="4">
        <f>SUM(C2:C17)</f>
        <v>165</v>
      </c>
      <c r="D18" s="4">
        <f>SUM(D2:D17)</f>
        <v>47</v>
      </c>
      <c r="E18" s="17"/>
    </row>
    <row r="19" spans="1:5" x14ac:dyDescent="0.3">
      <c r="A19" s="2" t="s">
        <v>34</v>
      </c>
      <c r="B19" s="4">
        <v>34.1</v>
      </c>
      <c r="C19" s="4">
        <v>43.2</v>
      </c>
      <c r="D19" s="4">
        <v>18.5</v>
      </c>
    </row>
    <row r="20" spans="1:5" x14ac:dyDescent="0.3">
      <c r="A20" s="2" t="s">
        <v>12</v>
      </c>
      <c r="B20" s="4">
        <f>(B18/307)*100</f>
        <v>30.944625407166125</v>
      </c>
      <c r="C20" s="4">
        <f t="shared" ref="C20:D20" si="0">(C18/307)*100</f>
        <v>53.745928338762219</v>
      </c>
      <c r="D20" s="4">
        <f t="shared" si="0"/>
        <v>15.309446254071663</v>
      </c>
    </row>
    <row r="21" spans="1:5" x14ac:dyDescent="0.3">
      <c r="A21" s="2" t="s">
        <v>35</v>
      </c>
      <c r="B21" s="4">
        <f>B18/34.1</f>
        <v>2.7859237536656889</v>
      </c>
      <c r="C21" s="4">
        <f>C18/43.1</f>
        <v>3.8283062645011601</v>
      </c>
      <c r="D21" s="4">
        <f>D18/18.5</f>
        <v>2.5405405405405403</v>
      </c>
    </row>
    <row r="22" spans="1:5" x14ac:dyDescent="0.3">
      <c r="A22" s="2" t="s">
        <v>55</v>
      </c>
      <c r="B22" s="4">
        <v>1.9259999999999999</v>
      </c>
      <c r="C22" s="4">
        <v>1.9490000000000001</v>
      </c>
      <c r="D22" s="4">
        <v>1.6446000000000001</v>
      </c>
    </row>
    <row r="23" spans="1:5" x14ac:dyDescent="0.3">
      <c r="A23" s="2" t="s">
        <v>56</v>
      </c>
      <c r="B23" s="4">
        <f>1-0.194</f>
        <v>0.80600000000000005</v>
      </c>
      <c r="C23" s="4">
        <f>1-0.201</f>
        <v>0.79899999999999993</v>
      </c>
      <c r="D23" s="4">
        <f>1-0.299</f>
        <v>0.70100000000000007</v>
      </c>
    </row>
    <row r="24" spans="1:5" x14ac:dyDescent="0.3">
      <c r="A24" s="2" t="s">
        <v>53</v>
      </c>
      <c r="B24" s="4">
        <v>2.0979999999999999</v>
      </c>
      <c r="C24" s="4">
        <v>0</v>
      </c>
      <c r="D24" s="4">
        <v>0</v>
      </c>
    </row>
    <row r="25" spans="1:5" x14ac:dyDescent="0.3">
      <c r="A25" s="2" t="s">
        <v>54</v>
      </c>
      <c r="B25" s="4">
        <f>1-0.188</f>
        <v>0.81200000000000006</v>
      </c>
      <c r="C25" s="4">
        <v>0</v>
      </c>
      <c r="D25" s="4">
        <v>0</v>
      </c>
    </row>
    <row r="26" spans="1:5" x14ac:dyDescent="0.3">
      <c r="A26" s="2" t="s">
        <v>13</v>
      </c>
      <c r="B26" s="4">
        <f>(B2/9)*100</f>
        <v>77.777777777777786</v>
      </c>
      <c r="C26" s="4">
        <f t="shared" ref="C26:D26" si="1">(C2/9)*100</f>
        <v>0</v>
      </c>
      <c r="D26" s="4">
        <f t="shared" si="1"/>
        <v>22.222222222222221</v>
      </c>
    </row>
    <row r="27" spans="1:5" x14ac:dyDescent="0.3">
      <c r="A27" s="2" t="s">
        <v>36</v>
      </c>
      <c r="B27" s="4">
        <f>B2/34.1</f>
        <v>0.20527859237536655</v>
      </c>
      <c r="C27" s="4">
        <f>C2/54.4</f>
        <v>0</v>
      </c>
      <c r="D27" s="4">
        <f>D2/18.5</f>
        <v>0.10810810810810811</v>
      </c>
    </row>
    <row r="28" spans="1:5" x14ac:dyDescent="0.3">
      <c r="A28" s="2" t="s">
        <v>14</v>
      </c>
      <c r="B28" s="4">
        <f>(B3/16)*100</f>
        <v>50</v>
      </c>
      <c r="C28" s="4">
        <f>(C3/16)*100</f>
        <v>50</v>
      </c>
      <c r="D28" s="4">
        <f>(D3/16)*100</f>
        <v>0</v>
      </c>
    </row>
    <row r="29" spans="1:5" x14ac:dyDescent="0.3">
      <c r="A29" s="2" t="s">
        <v>37</v>
      </c>
      <c r="B29" s="4">
        <f>B3/34.1</f>
        <v>0.23460410557184749</v>
      </c>
      <c r="C29" s="4">
        <f>C3/43.1</f>
        <v>0.18561484918793503</v>
      </c>
      <c r="D29" s="4">
        <f>D3/16.8</f>
        <v>0</v>
      </c>
    </row>
    <row r="30" spans="1:5" x14ac:dyDescent="0.3">
      <c r="A30" s="2" t="s">
        <v>15</v>
      </c>
      <c r="B30" s="4">
        <f>(B4/17)*100</f>
        <v>94.117647058823522</v>
      </c>
      <c r="C30" s="4">
        <f>(C4/17)*100</f>
        <v>5.8823529411764701</v>
      </c>
      <c r="D30" s="4">
        <f>(D4/17)*100</f>
        <v>0</v>
      </c>
    </row>
    <row r="31" spans="1:5" x14ac:dyDescent="0.3">
      <c r="A31" s="2" t="s">
        <v>38</v>
      </c>
      <c r="B31" s="4">
        <f>B4/34.1</f>
        <v>0.46920821114369499</v>
      </c>
      <c r="C31" s="4">
        <f>C4/43.1</f>
        <v>2.3201856148491878E-2</v>
      </c>
      <c r="D31" s="4">
        <f>D4/16.8</f>
        <v>0</v>
      </c>
    </row>
    <row r="32" spans="1:5" x14ac:dyDescent="0.3">
      <c r="A32" s="2" t="s">
        <v>16</v>
      </c>
      <c r="B32" s="4">
        <f>(B5/20)*100</f>
        <v>20</v>
      </c>
      <c r="C32" s="4">
        <f>(C5/20)*100</f>
        <v>80</v>
      </c>
      <c r="D32" s="4">
        <f>(D5/20)*100</f>
        <v>0</v>
      </c>
    </row>
    <row r="33" spans="1:4" x14ac:dyDescent="0.3">
      <c r="A33" s="2" t="s">
        <v>39</v>
      </c>
      <c r="B33" s="4">
        <f>B5/34.1</f>
        <v>0.11730205278592375</v>
      </c>
      <c r="C33" s="4">
        <f>C5/43.1</f>
        <v>0.37122969837587005</v>
      </c>
      <c r="D33" s="4">
        <f>D5/13.7</f>
        <v>0</v>
      </c>
    </row>
    <row r="34" spans="1:4" x14ac:dyDescent="0.3">
      <c r="A34" s="2" t="s">
        <v>32</v>
      </c>
      <c r="B34" s="4">
        <f>(B6/12)*100</f>
        <v>16.666666666666664</v>
      </c>
      <c r="C34" s="4">
        <f>(C6/12)*100</f>
        <v>50</v>
      </c>
      <c r="D34" s="4">
        <f>(D6/12)*100</f>
        <v>33.333333333333329</v>
      </c>
    </row>
    <row r="35" spans="1:4" x14ac:dyDescent="0.3">
      <c r="A35" s="2" t="s">
        <v>40</v>
      </c>
      <c r="B35" s="4">
        <f>B6/34.1</f>
        <v>5.8651026392961873E-2</v>
      </c>
      <c r="C35" s="4">
        <f>C6/54.4</f>
        <v>0.11029411764705882</v>
      </c>
      <c r="D35" s="4">
        <f>D6/18.5</f>
        <v>0.21621621621621623</v>
      </c>
    </row>
    <row r="36" spans="1:4" x14ac:dyDescent="0.3">
      <c r="A36" s="2" t="s">
        <v>17</v>
      </c>
      <c r="B36" s="4">
        <f>(B7/8)*100</f>
        <v>25</v>
      </c>
      <c r="C36" s="4">
        <f>(C7/8)*100</f>
        <v>50</v>
      </c>
      <c r="D36" s="4">
        <f>(D7/8)*100</f>
        <v>25</v>
      </c>
    </row>
    <row r="37" spans="1:4" x14ac:dyDescent="0.3">
      <c r="A37" s="2" t="s">
        <v>41</v>
      </c>
      <c r="B37" s="4">
        <f>B7/34.1</f>
        <v>5.8651026392961873E-2</v>
      </c>
      <c r="C37" s="4">
        <f>C7/43.1</f>
        <v>9.2807424593967514E-2</v>
      </c>
      <c r="D37" s="4">
        <f>D7/18.5</f>
        <v>0.10810810810810811</v>
      </c>
    </row>
    <row r="38" spans="1:4" x14ac:dyDescent="0.3">
      <c r="A38" s="2" t="s">
        <v>26</v>
      </c>
      <c r="B38" s="3">
        <f>(B8/5)*100</f>
        <v>80</v>
      </c>
      <c r="C38" s="3">
        <f>(C8/5)*100</f>
        <v>0</v>
      </c>
      <c r="D38" s="3">
        <f>(D8/5)*100</f>
        <v>20</v>
      </c>
    </row>
    <row r="39" spans="1:4" x14ac:dyDescent="0.3">
      <c r="A39" s="2" t="s">
        <v>42</v>
      </c>
      <c r="B39" s="3">
        <f>B8/34.1</f>
        <v>0.11730205278592375</v>
      </c>
      <c r="C39" s="3">
        <f>C8/43.1</f>
        <v>0</v>
      </c>
      <c r="D39" s="3">
        <f>D8/18.5</f>
        <v>5.4054054054054057E-2</v>
      </c>
    </row>
    <row r="40" spans="1:4" x14ac:dyDescent="0.3">
      <c r="A40" s="2" t="s">
        <v>29</v>
      </c>
      <c r="B40" s="3">
        <f>(B9/7)*100</f>
        <v>14.285714285714285</v>
      </c>
      <c r="C40" s="3">
        <f>(C9/7)*100</f>
        <v>57.142857142857139</v>
      </c>
      <c r="D40" s="3">
        <f>(D9/7)*100</f>
        <v>28.571428571428569</v>
      </c>
    </row>
    <row r="41" spans="1:4" x14ac:dyDescent="0.3">
      <c r="A41" s="2" t="s">
        <v>43</v>
      </c>
      <c r="B41" s="3">
        <f>B9/34.1</f>
        <v>2.9325513196480937E-2</v>
      </c>
      <c r="C41" s="3">
        <f>C9/43.1</f>
        <v>9.2807424593967514E-2</v>
      </c>
      <c r="D41" s="3">
        <f>D9/18.5</f>
        <v>0.10810810810810811</v>
      </c>
    </row>
    <row r="42" spans="1:4" x14ac:dyDescent="0.3">
      <c r="A42" s="2" t="s">
        <v>18</v>
      </c>
      <c r="B42" s="3">
        <f>(B10/74)*100</f>
        <v>21.621621621621621</v>
      </c>
      <c r="C42" s="3">
        <f>(C10/74)*100</f>
        <v>70.270270270270274</v>
      </c>
      <c r="D42" s="3">
        <f>(D10/74)*100</f>
        <v>8.1081081081081088</v>
      </c>
    </row>
    <row r="43" spans="1:4" x14ac:dyDescent="0.3">
      <c r="A43" s="2" t="s">
        <v>44</v>
      </c>
      <c r="B43" s="3">
        <f>B10/34.1</f>
        <v>0.46920821114369499</v>
      </c>
      <c r="C43" s="3">
        <f>C10/43.1</f>
        <v>1.2064965197215778</v>
      </c>
      <c r="D43" s="3">
        <f>D10/18.5</f>
        <v>0.32432432432432434</v>
      </c>
    </row>
    <row r="44" spans="1:4" x14ac:dyDescent="0.3">
      <c r="A44" s="2" t="s">
        <v>22</v>
      </c>
      <c r="B44" s="3">
        <f>(B11/103)*100</f>
        <v>32.038834951456316</v>
      </c>
      <c r="C44" s="3">
        <f>(C11/103)*100</f>
        <v>44.660194174757287</v>
      </c>
      <c r="D44" s="3">
        <f>(D11/103)*100</f>
        <v>23.300970873786408</v>
      </c>
    </row>
    <row r="45" spans="1:4" x14ac:dyDescent="0.3">
      <c r="A45" s="2" t="s">
        <v>45</v>
      </c>
      <c r="B45" s="3">
        <f>B11/34.1</f>
        <v>0.96774193548387089</v>
      </c>
      <c r="C45" s="3">
        <f>C11/43.1</f>
        <v>1.0672853828306264</v>
      </c>
      <c r="D45" s="3">
        <f>D11/18.5</f>
        <v>1.2972972972972974</v>
      </c>
    </row>
    <row r="46" spans="1:4" x14ac:dyDescent="0.3">
      <c r="A46" s="2" t="s">
        <v>23</v>
      </c>
      <c r="B46" s="2">
        <f>(B12/1)*100</f>
        <v>0</v>
      </c>
      <c r="C46" s="2">
        <f>(C12/1)*100</f>
        <v>100</v>
      </c>
      <c r="D46" s="2">
        <f>(D12/1)*100</f>
        <v>0</v>
      </c>
    </row>
    <row r="47" spans="1:4" x14ac:dyDescent="0.3">
      <c r="A47" s="2" t="s">
        <v>46</v>
      </c>
      <c r="B47" s="2">
        <f>B12/34</f>
        <v>0</v>
      </c>
      <c r="C47" s="3">
        <f>C12/43.1</f>
        <v>2.3201856148491878E-2</v>
      </c>
      <c r="D47" s="2">
        <f>D12/16.8</f>
        <v>0</v>
      </c>
    </row>
    <row r="48" spans="1:4" x14ac:dyDescent="0.3">
      <c r="A48" s="2" t="s">
        <v>30</v>
      </c>
      <c r="B48" s="2">
        <f>(B13/14)*100</f>
        <v>0</v>
      </c>
      <c r="C48" s="2">
        <f>(C13/14)*100</f>
        <v>100</v>
      </c>
      <c r="D48" s="2">
        <f>(D13/14)*100</f>
        <v>0</v>
      </c>
    </row>
    <row r="49" spans="1:4" x14ac:dyDescent="0.3">
      <c r="A49" s="2" t="s">
        <v>47</v>
      </c>
      <c r="B49" s="2">
        <f>B13/34</f>
        <v>0</v>
      </c>
      <c r="C49" s="3">
        <f>C13/43.1</f>
        <v>0.3248259860788863</v>
      </c>
      <c r="D49" s="2">
        <f>D13/26.9</f>
        <v>0</v>
      </c>
    </row>
    <row r="50" spans="1:4" x14ac:dyDescent="0.3">
      <c r="A50" s="2" t="s">
        <v>19</v>
      </c>
      <c r="B50" s="3">
        <f>(B14/12)*100</f>
        <v>16.666666666666664</v>
      </c>
      <c r="C50" s="3">
        <f>(C14/12)*100</f>
        <v>66.666666666666657</v>
      </c>
      <c r="D50" s="3">
        <f>(D14/12)*100</f>
        <v>16.666666666666664</v>
      </c>
    </row>
    <row r="51" spans="1:4" x14ac:dyDescent="0.3">
      <c r="A51" s="2" t="s">
        <v>48</v>
      </c>
      <c r="B51" s="3">
        <f>B14/34.1</f>
        <v>5.8651026392961873E-2</v>
      </c>
      <c r="C51" s="3">
        <f>C14/43.1</f>
        <v>0.18561484918793503</v>
      </c>
      <c r="D51" s="3">
        <f>D14/18.5</f>
        <v>0.10810810810810811</v>
      </c>
    </row>
    <row r="52" spans="1:4" x14ac:dyDescent="0.3">
      <c r="A52" s="2" t="s">
        <v>24</v>
      </c>
      <c r="B52" s="2">
        <f>(B15/5)*100</f>
        <v>0</v>
      </c>
      <c r="C52" s="2">
        <f>(C15/5)*100</f>
        <v>20</v>
      </c>
      <c r="D52" s="2">
        <f>(D15/5)*100</f>
        <v>80</v>
      </c>
    </row>
    <row r="53" spans="1:4" x14ac:dyDescent="0.3">
      <c r="A53" s="2" t="s">
        <v>49</v>
      </c>
      <c r="B53" s="2">
        <f>B15/34</f>
        <v>0</v>
      </c>
      <c r="C53" s="2">
        <f>C15/43.1</f>
        <v>2.3201856148491878E-2</v>
      </c>
      <c r="D53" s="2">
        <f>D15/18.5</f>
        <v>0.21621621621621623</v>
      </c>
    </row>
    <row r="54" spans="1:4" x14ac:dyDescent="0.3">
      <c r="A54" s="2" t="s">
        <v>20</v>
      </c>
      <c r="B54" s="2">
        <f>(B16/2)*100</f>
        <v>0</v>
      </c>
      <c r="C54" s="2">
        <f>(C16/2)*100</f>
        <v>100</v>
      </c>
      <c r="D54" s="2">
        <f>(D16/2)*100</f>
        <v>0</v>
      </c>
    </row>
    <row r="55" spans="1:4" x14ac:dyDescent="0.3">
      <c r="A55" s="2" t="s">
        <v>50</v>
      </c>
      <c r="B55" s="2">
        <f>B16/26.9</f>
        <v>0</v>
      </c>
      <c r="C55" s="2">
        <f>C16/43.1</f>
        <v>4.6403712296983757E-2</v>
      </c>
      <c r="D55" s="2">
        <f>D16/16.8</f>
        <v>0</v>
      </c>
    </row>
    <row r="56" spans="1:4" x14ac:dyDescent="0.3">
      <c r="A56" s="2" t="s">
        <v>21</v>
      </c>
      <c r="B56" s="2">
        <f>(B17/2)*100</f>
        <v>0</v>
      </c>
      <c r="C56" s="2">
        <f>(C17/2)*100</f>
        <v>100</v>
      </c>
      <c r="D56" s="2">
        <f>(D17/2)*100</f>
        <v>0</v>
      </c>
    </row>
    <row r="57" spans="1:4" x14ac:dyDescent="0.3">
      <c r="A57" s="2" t="s">
        <v>51</v>
      </c>
      <c r="B57" s="2">
        <f>B17/26.9</f>
        <v>0</v>
      </c>
      <c r="C57" s="2">
        <f>C17/43.1</f>
        <v>4.6403712296983757E-2</v>
      </c>
      <c r="D57" s="2">
        <f>D17/82.8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2022-08-19T03:46:48Z</dcterms:modified>
</cp:coreProperties>
</file>