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\OneDrive\Desktop\Miscellaneous\"/>
    </mc:Choice>
  </mc:AlternateContent>
  <xr:revisionPtr revIDLastSave="0" documentId="13_ncr:1_{EA9CEE65-0A8E-44BB-847B-AA2AFE0E464A}" xr6:coauthVersionLast="47" xr6:coauthVersionMax="47" xr10:uidLastSave="{00000000-0000-0000-0000-000000000000}"/>
  <bookViews>
    <workbookView xWindow="-108" yWindow="-108" windowWidth="23256" windowHeight="12456" activeTab="1" xr2:uid="{0EB02E0A-27F8-4475-8661-E673E54308DA}"/>
  </bookViews>
  <sheets>
    <sheet name="Survey Data" sheetId="1" r:id="rId1"/>
    <sheet name="Sheet2" sheetId="8" r:id="rId2"/>
    <sheet name="Sheet3" sheetId="9" r:id="rId3"/>
    <sheet name="2" sheetId="7" r:id="rId4"/>
    <sheet name="3" sheetId="4" r:id="rId5"/>
    <sheet name="4" sheetId="5" r:id="rId6"/>
    <sheet name="5" sheetId="6" r:id="rId7"/>
    <sheet name="Sheet1" sheetId="3" state="hidden" r:id="rId8"/>
    <sheet name="Questions" sheetId="2" r:id="rId9"/>
  </sheets>
  <definedNames>
    <definedName name="_xlnm._FilterDatabase" localSheetId="0" hidden="1">'Survey Data'!$A$2:$AF$152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9" l="1"/>
  <c r="B103" i="8"/>
  <c r="E6" i="7"/>
  <c r="G5" i="7"/>
  <c r="G4" i="7"/>
  <c r="F5" i="7"/>
  <c r="F4" i="7"/>
  <c r="E5" i="7"/>
  <c r="E4" i="7"/>
  <c r="D6" i="7"/>
  <c r="R73" i="6"/>
  <c r="R71" i="6"/>
  <c r="R70" i="6"/>
  <c r="J13" i="6"/>
  <c r="H46" i="6"/>
  <c r="H83" i="6"/>
  <c r="H76" i="6"/>
  <c r="H6" i="6"/>
  <c r="H70" i="6"/>
  <c r="H79" i="6"/>
  <c r="H47" i="6"/>
  <c r="H7" i="6"/>
  <c r="H48" i="6"/>
  <c r="H63" i="6"/>
  <c r="H71" i="6"/>
  <c r="H81" i="6"/>
  <c r="H49" i="6"/>
  <c r="H50" i="6"/>
  <c r="H8" i="6"/>
  <c r="H72" i="6"/>
  <c r="H64" i="6"/>
  <c r="H51" i="6"/>
  <c r="H65" i="6"/>
  <c r="H52" i="6"/>
  <c r="H9" i="6"/>
  <c r="H10" i="6"/>
  <c r="H11" i="6"/>
  <c r="H12" i="6"/>
  <c r="H13" i="6"/>
  <c r="H14" i="6"/>
  <c r="H15" i="6"/>
  <c r="H84" i="6"/>
  <c r="H80" i="6"/>
  <c r="H16" i="6"/>
  <c r="H17" i="6"/>
  <c r="H53" i="6"/>
  <c r="H18" i="6"/>
  <c r="H19" i="6"/>
  <c r="H20" i="6"/>
  <c r="H66" i="6"/>
  <c r="H21" i="6"/>
  <c r="H22" i="6"/>
  <c r="H54" i="6"/>
  <c r="H23" i="6"/>
  <c r="H24" i="6"/>
  <c r="H78" i="6"/>
  <c r="H25" i="6"/>
  <c r="H26" i="6"/>
  <c r="H77" i="6"/>
  <c r="H27" i="6"/>
  <c r="H28" i="6"/>
  <c r="H67" i="6"/>
  <c r="H29" i="6"/>
  <c r="H55" i="6"/>
  <c r="H30" i="6"/>
  <c r="H73" i="6"/>
  <c r="H56" i="6"/>
  <c r="H57" i="6"/>
  <c r="H58" i="6"/>
  <c r="H59" i="6"/>
  <c r="H31" i="6"/>
  <c r="H32" i="6"/>
  <c r="H33" i="6"/>
  <c r="H34" i="6"/>
  <c r="H68" i="6"/>
  <c r="H35" i="6"/>
  <c r="H60" i="6"/>
  <c r="H36" i="6"/>
  <c r="H37" i="6"/>
  <c r="H38" i="6"/>
  <c r="H74" i="6"/>
  <c r="H39" i="6"/>
  <c r="H61" i="6"/>
  <c r="H40" i="6"/>
  <c r="H41" i="6"/>
  <c r="H42" i="6"/>
  <c r="H75" i="6"/>
  <c r="H43" i="6"/>
  <c r="H82" i="6"/>
  <c r="H62" i="6"/>
  <c r="H1" i="6"/>
  <c r="H2" i="6"/>
  <c r="H3" i="6"/>
  <c r="H69" i="6"/>
  <c r="H4" i="6"/>
  <c r="H45" i="6"/>
  <c r="H5" i="6"/>
  <c r="H44" i="6"/>
  <c r="N71" i="6"/>
  <c r="N70" i="6"/>
  <c r="I83" i="6"/>
  <c r="E1" i="6"/>
  <c r="E2" i="6"/>
  <c r="E37" i="6"/>
  <c r="E38" i="6"/>
  <c r="E74" i="6"/>
  <c r="E3" i="6"/>
  <c r="E69" i="6"/>
  <c r="E85" i="6"/>
  <c r="E4" i="6"/>
  <c r="E45" i="6"/>
  <c r="E5" i="6"/>
  <c r="E46" i="6"/>
  <c r="E83" i="6"/>
  <c r="E39" i="6"/>
  <c r="E76" i="6"/>
  <c r="E6" i="6"/>
  <c r="E96" i="6"/>
  <c r="E70" i="6"/>
  <c r="E79" i="6"/>
  <c r="E47" i="6"/>
  <c r="E7" i="6"/>
  <c r="E48" i="6"/>
  <c r="E63" i="6"/>
  <c r="E89" i="6"/>
  <c r="E71" i="6"/>
  <c r="E81" i="6"/>
  <c r="E49" i="6"/>
  <c r="E50" i="6"/>
  <c r="E91" i="6"/>
  <c r="E8" i="6"/>
  <c r="E72" i="6"/>
  <c r="E98" i="6"/>
  <c r="E64" i="6"/>
  <c r="E61" i="6"/>
  <c r="E51" i="6"/>
  <c r="E65" i="6"/>
  <c r="E52" i="6"/>
  <c r="E40" i="6"/>
  <c r="E9" i="6"/>
  <c r="E10" i="6"/>
  <c r="E86" i="6"/>
  <c r="E11" i="6"/>
  <c r="E12" i="6"/>
  <c r="E97" i="6"/>
  <c r="E13" i="6"/>
  <c r="E14" i="6"/>
  <c r="E94" i="6"/>
  <c r="E41" i="6"/>
  <c r="E42" i="6"/>
  <c r="E15" i="6"/>
  <c r="E84" i="6"/>
  <c r="E80" i="6"/>
  <c r="E16" i="6"/>
  <c r="E17" i="6"/>
  <c r="E53" i="6"/>
  <c r="E87" i="6"/>
  <c r="E88" i="6"/>
  <c r="E18" i="6"/>
  <c r="E19" i="6"/>
  <c r="E20" i="6"/>
  <c r="E66" i="6"/>
  <c r="E21" i="6"/>
  <c r="E92" i="6"/>
  <c r="E22" i="6"/>
  <c r="E54" i="6"/>
  <c r="E23" i="6"/>
  <c r="E24" i="6"/>
  <c r="E78" i="6"/>
  <c r="E25" i="6"/>
  <c r="E26" i="6"/>
  <c r="E77" i="6"/>
  <c r="E27" i="6"/>
  <c r="E28" i="6"/>
  <c r="E67" i="6"/>
  <c r="E29" i="6"/>
  <c r="E55" i="6"/>
  <c r="E30" i="6"/>
  <c r="E73" i="6"/>
  <c r="E56" i="6"/>
  <c r="E93" i="6"/>
  <c r="E57" i="6"/>
  <c r="E58" i="6"/>
  <c r="E59" i="6"/>
  <c r="E75" i="6"/>
  <c r="E90" i="6"/>
  <c r="E95" i="6"/>
  <c r="E31" i="6"/>
  <c r="E32" i="6"/>
  <c r="E43" i="6"/>
  <c r="E33" i="6"/>
  <c r="E34" i="6"/>
  <c r="E68" i="6"/>
  <c r="E35" i="6"/>
  <c r="E60" i="6"/>
  <c r="E36" i="6"/>
  <c r="E62" i="6"/>
  <c r="E82" i="6"/>
  <c r="E44" i="6"/>
  <c r="P3" i="6"/>
  <c r="P4" i="6"/>
  <c r="P5" i="6"/>
  <c r="P6" i="6"/>
  <c r="P7" i="6"/>
  <c r="P8" i="6"/>
  <c r="P9" i="6"/>
  <c r="P10" i="6"/>
  <c r="P11" i="6"/>
  <c r="P12" i="6"/>
  <c r="P13" i="6"/>
  <c r="P14" i="6"/>
  <c r="P2" i="6"/>
  <c r="M3" i="6"/>
  <c r="M4" i="6"/>
  <c r="M5" i="6"/>
  <c r="M6" i="6"/>
  <c r="M7" i="6"/>
  <c r="M8" i="6"/>
  <c r="M9" i="6"/>
  <c r="M10" i="6"/>
  <c r="M11" i="6"/>
  <c r="M12" i="6"/>
  <c r="M13" i="6"/>
  <c r="M2" i="6"/>
  <c r="N12" i="5"/>
  <c r="N13" i="5"/>
  <c r="N11" i="5"/>
  <c r="P4" i="5"/>
  <c r="P5" i="5"/>
  <c r="P3" i="5"/>
  <c r="O4" i="5"/>
  <c r="O5" i="5"/>
  <c r="O3" i="5"/>
  <c r="N3" i="5"/>
  <c r="N4" i="5"/>
  <c r="N5" i="5"/>
  <c r="Q5" i="5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1" i="4"/>
  <c r="H102" i="4"/>
  <c r="H103" i="4"/>
  <c r="H104" i="4"/>
  <c r="H105" i="4"/>
  <c r="H106" i="4"/>
  <c r="H107" i="4"/>
  <c r="H108" i="4"/>
  <c r="H109" i="4"/>
  <c r="H111" i="4"/>
  <c r="H112" i="4"/>
  <c r="H113" i="4"/>
  <c r="H115" i="4"/>
  <c r="H116" i="4"/>
  <c r="H117" i="4"/>
  <c r="H118" i="4"/>
  <c r="H119" i="4"/>
  <c r="H121" i="4"/>
  <c r="H122" i="4"/>
  <c r="H123" i="4"/>
  <c r="H125" i="4"/>
  <c r="H126" i="4"/>
  <c r="H127" i="4"/>
  <c r="H128" i="4"/>
  <c r="H129" i="4"/>
  <c r="H130" i="4"/>
  <c r="H132" i="4"/>
  <c r="H133" i="4"/>
  <c r="H134" i="4"/>
  <c r="H135" i="4"/>
  <c r="H136" i="4"/>
  <c r="H138" i="4"/>
  <c r="H140" i="4"/>
  <c r="H141" i="4"/>
  <c r="H143" i="4"/>
  <c r="H144" i="4"/>
  <c r="H145" i="4"/>
  <c r="H146" i="4"/>
  <c r="H152" i="4"/>
  <c r="H3" i="4"/>
  <c r="H148" i="4"/>
  <c r="H120" i="4"/>
  <c r="H131" i="4"/>
  <c r="H110" i="4"/>
  <c r="H99" i="4"/>
  <c r="H142" i="4"/>
  <c r="H114" i="4"/>
  <c r="H137" i="4"/>
  <c r="H124" i="4"/>
  <c r="H139" i="4"/>
  <c r="H149" i="4"/>
  <c r="H150" i="4"/>
  <c r="H147" i="4"/>
  <c r="H151" i="4"/>
  <c r="C14" i="4"/>
  <c r="C9" i="4"/>
  <c r="C6" i="4"/>
  <c r="C10" i="4"/>
  <c r="C4" i="4"/>
  <c r="C8" i="4"/>
  <c r="C7" i="4"/>
  <c r="C12" i="4"/>
  <c r="C5" i="4"/>
  <c r="C11" i="4"/>
  <c r="C15" i="4"/>
  <c r="C16" i="4"/>
  <c r="C17" i="4"/>
  <c r="C13" i="4"/>
  <c r="C3" i="4"/>
  <c r="N73" i="6" l="1"/>
  <c r="Q3" i="5"/>
  <c r="Q4" i="5"/>
  <c r="A7" i="3"/>
  <c r="B4" i="3" l="1"/>
  <c r="B7" i="3" s="1"/>
  <c r="C4" i="3"/>
</calcChain>
</file>

<file path=xl/sharedStrings.xml><?xml version="1.0" encoding="utf-8"?>
<sst xmlns="http://schemas.openxmlformats.org/spreadsheetml/2006/main" count="2743" uniqueCount="112">
  <si>
    <t>Regular Milk</t>
  </si>
  <si>
    <t>Curds</t>
  </si>
  <si>
    <t>Husband</t>
  </si>
  <si>
    <t>Wife</t>
  </si>
  <si>
    <t>Parents</t>
  </si>
  <si>
    <t>Household help</t>
  </si>
  <si>
    <t>Self</t>
  </si>
  <si>
    <t>Respondent ID</t>
  </si>
  <si>
    <t>Age</t>
  </si>
  <si>
    <t>Gender</t>
  </si>
  <si>
    <t>Family Size</t>
  </si>
  <si>
    <t>Native State</t>
  </si>
  <si>
    <t>Zone</t>
  </si>
  <si>
    <t>Usage</t>
  </si>
  <si>
    <t>Purchase criteria 1</t>
  </si>
  <si>
    <t>Purchase criteria 2</t>
  </si>
  <si>
    <t>Purchase criteria 3</t>
  </si>
  <si>
    <t>Purchase Monthly Frequency</t>
  </si>
  <si>
    <t>Monthly Purchase (ltrs)</t>
  </si>
  <si>
    <t>Preferred Brand</t>
  </si>
  <si>
    <t>Spend (Rs.)</t>
  </si>
  <si>
    <t>Packing Preference</t>
  </si>
  <si>
    <t>Purchase Criteria-1</t>
  </si>
  <si>
    <t>Purchase Criteria-2</t>
  </si>
  <si>
    <t>Purchase Criteria-3</t>
  </si>
  <si>
    <t>Purchase Criteria-4</t>
  </si>
  <si>
    <t>Monthly purchase (cups)</t>
  </si>
  <si>
    <t>Spend</t>
  </si>
  <si>
    <t>Purchased from</t>
  </si>
  <si>
    <t>Decision Maker-1</t>
  </si>
  <si>
    <t>Decision Maker-2</t>
  </si>
  <si>
    <t>Decision Maker-3</t>
  </si>
  <si>
    <t>Decision Maker-4</t>
  </si>
  <si>
    <t>Decision Maker-5</t>
  </si>
  <si>
    <t>Female</t>
  </si>
  <si>
    <t>Karnataka</t>
  </si>
  <si>
    <t>South</t>
  </si>
  <si>
    <t>Yes</t>
  </si>
  <si>
    <t>Brand</t>
  </si>
  <si>
    <t>Price</t>
  </si>
  <si>
    <t>Taste</t>
  </si>
  <si>
    <t>Nandini</t>
  </si>
  <si>
    <t>Milk Pouches</t>
  </si>
  <si>
    <t>Thickness</t>
  </si>
  <si>
    <t>Milky Mist</t>
  </si>
  <si>
    <t>Pouch</t>
  </si>
  <si>
    <t>Retail Outlet</t>
  </si>
  <si>
    <t>Male</t>
  </si>
  <si>
    <t>Amul</t>
  </si>
  <si>
    <t>Tetrapak</t>
  </si>
  <si>
    <t>&lt;20</t>
  </si>
  <si>
    <t>Gujarat</t>
  </si>
  <si>
    <t>West</t>
  </si>
  <si>
    <t>Uttar Pradesh</t>
  </si>
  <si>
    <t>North</t>
  </si>
  <si>
    <t>No, I make it at home</t>
  </si>
  <si>
    <t>Reusable Containers</t>
  </si>
  <si>
    <t>Heritage</t>
  </si>
  <si>
    <t>No Specific Choice</t>
  </si>
  <si>
    <t>Maharashtra</t>
  </si>
  <si>
    <t>Milk Distributor</t>
  </si>
  <si>
    <t>No</t>
  </si>
  <si>
    <t>Punjab</t>
  </si>
  <si>
    <t>Andhra Pradesh</t>
  </si>
  <si>
    <t>Cup</t>
  </si>
  <si>
    <t>Rajasthan</t>
  </si>
  <si>
    <t>Telangana</t>
  </si>
  <si>
    <t>Gokul</t>
  </si>
  <si>
    <t>8+</t>
  </si>
  <si>
    <t>West Bengal</t>
  </si>
  <si>
    <t>East</t>
  </si>
  <si>
    <t>Mother Dairy</t>
  </si>
  <si>
    <t>Locally Sourced</t>
  </si>
  <si>
    <t>happy cow</t>
  </si>
  <si>
    <t>Tamil Nadu</t>
  </si>
  <si>
    <t>Nilgiris</t>
  </si>
  <si>
    <t>Aahaa</t>
  </si>
  <si>
    <t>Arokya</t>
  </si>
  <si>
    <t>Fino Pouch</t>
  </si>
  <si>
    <t>Tirumala</t>
  </si>
  <si>
    <t>Kerala</t>
  </si>
  <si>
    <t>Ecommerce Site</t>
  </si>
  <si>
    <t>&gt;70</t>
  </si>
  <si>
    <t>Akshayakalpa</t>
  </si>
  <si>
    <t>6-10 Cups</t>
  </si>
  <si>
    <t>Odisha</t>
  </si>
  <si>
    <t>Colour</t>
  </si>
  <si>
    <t xml:space="preserve">Arokya </t>
  </si>
  <si>
    <t>Locally sourced</t>
  </si>
  <si>
    <t>Andaman and Nicobar Islands</t>
  </si>
  <si>
    <t>Bihar</t>
  </si>
  <si>
    <t>Aavin</t>
  </si>
  <si>
    <t>Brittania</t>
  </si>
  <si>
    <t>Haryana</t>
  </si>
  <si>
    <t>Sangam</t>
  </si>
  <si>
    <t>Value</t>
  </si>
  <si>
    <t>Volume</t>
  </si>
  <si>
    <t>Average</t>
  </si>
  <si>
    <t>Coverage</t>
  </si>
  <si>
    <t>Sl. No.</t>
  </si>
  <si>
    <t>Questions</t>
  </si>
  <si>
    <t xml:space="preserve">Assuming a total population of 1 Cr., calculate the total market size (by value) of overall milk and curd industry basis the survey data. </t>
  </si>
  <si>
    <t>What is the market size of each dairy product by value and volume? If milk and curd make up 70% of the overall dairy industry, what is the relative contribution of each product to the overall dairy market (by value)?</t>
  </si>
  <si>
    <t>For these 2 products, what are the top 3 purchase criteria for the customers?</t>
  </si>
  <si>
    <t>In these 2 products, who are the top 2 competitors? What is their current MS%?</t>
  </si>
  <si>
    <t>Client wishes to enter in the Top 3 customer segments by native states in Milk consumption by volume. What would you recommend they enter?</t>
  </si>
  <si>
    <t xml:space="preserve"> Milk</t>
  </si>
  <si>
    <t>Curd</t>
  </si>
  <si>
    <t>Total</t>
  </si>
  <si>
    <t>Others</t>
  </si>
  <si>
    <t>others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</si>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</sst>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rgb="FF333333"/>
      <name val="Gill Sans MT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3" fontId="1" fillId="0" borderId="0" xfId="1" applyFont="1" applyAlignment="1">
      <alignment vertical="center"/>
    </xf>
    <xf numFmtId="164" fontId="1" fillId="0" borderId="0" xfId="1" applyNumberFormat="1" applyFont="1" applyAlignment="1">
      <alignment vertical="center"/>
    </xf>
    <xf numFmtId="43" fontId="0" fillId="0" borderId="0" xfId="1" applyFont="1"/>
    <xf numFmtId="9" fontId="0" fillId="0" borderId="0" xfId="2" applyFont="1"/>
    <xf numFmtId="165" fontId="0" fillId="0" borderId="0" xfId="1" applyNumberFormat="1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Relative</a:t>
            </a:r>
            <a:r>
              <a:rPr lang="en-IN" baseline="0"/>
              <a:t> share of each considering 70%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7-4661-AA32-44C2D90FE1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7-4661-AA32-44C2D90FE1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('2'!$C$4,'2'!$C$5)</c:f>
              <c:strCache>
                <c:ptCount val="2"/>
                <c:pt idx="0">
                  <c:v>Milk</c:v>
                </c:pt>
                <c:pt idx="1">
                  <c:v>Curd</c:v>
                </c:pt>
              </c:strCache>
            </c:strRef>
          </c:cat>
          <c:val>
            <c:numRef>
              <c:f>('2'!$G$4,'2'!$G$5)</c:f>
              <c:numCache>
                <c:formatCode>General</c:formatCode>
                <c:ptCount val="2"/>
                <c:pt idx="0">
                  <c:v>65194.92</c:v>
                </c:pt>
                <c:pt idx="1">
                  <c:v>10703.559999999998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529-A627-412033FF9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per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7747156605424"/>
          <c:y val="0.19486111111111112"/>
          <c:w val="0.87753018372703417"/>
          <c:h val="0.46847331583552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'3'!$K$2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'3'!$J$3:$J$17</c:f>
              <c:strCache>
                <c:ptCount val="15"/>
                <c:pt idx="0">
                  <c:v>Karnataka</c:v>
                </c:pt>
                <c:pt idx="1">
                  <c:v>Andhra Pradesh</c:v>
                </c:pt>
                <c:pt idx="2">
                  <c:v>Punjab</c:v>
                </c:pt>
                <c:pt idx="3">
                  <c:v>Telangana</c:v>
                </c:pt>
                <c:pt idx="4">
                  <c:v>Uttar Pradesh</c:v>
                </c:pt>
                <c:pt idx="5">
                  <c:v>Tamil Nadu</c:v>
                </c:pt>
                <c:pt idx="6">
                  <c:v>Maharashtra</c:v>
                </c:pt>
                <c:pt idx="7">
                  <c:v>West Bengal</c:v>
                </c:pt>
                <c:pt idx="8">
                  <c:v>Kerala</c:v>
                </c:pt>
                <c:pt idx="9">
                  <c:v>Rajasthan</c:v>
                </c:pt>
                <c:pt idx="10">
                  <c:v>Bihar</c:v>
                </c:pt>
                <c:pt idx="11">
                  <c:v>Gujarat</c:v>
                </c:pt>
                <c:pt idx="12">
                  <c:v>Odisha</c:v>
                </c:pt>
                <c:pt idx="13">
                  <c:v>Andaman and Nicobar Islands</c:v>
                </c:pt>
                <c:pt idx="14">
                  <c:v>Haryana</c:v>
                </c:pt>
              </c:strCache>
            </c:strRef>
          </c:cat>
          <c:val>
            <c:numRef>
              <c:f>'3'!$K$3:$K$17</c:f>
              <c:numCache>
                <c:formatCode>General</c:formatCode>
                <c:ptCount val="15"/>
                <c:pt idx="0">
                  <c:v>1675</c:v>
                </c:pt>
                <c:pt idx="1">
                  <c:v>220</c:v>
                </c:pt>
                <c:pt idx="2">
                  <c:v>155</c:v>
                </c:pt>
                <c:pt idx="3">
                  <c:v>120</c:v>
                </c:pt>
                <c:pt idx="4">
                  <c:v>90</c:v>
                </c:pt>
                <c:pt idx="5">
                  <c:v>70</c:v>
                </c:pt>
                <c:pt idx="6">
                  <c:v>45</c:v>
                </c:pt>
                <c:pt idx="7">
                  <c:v>26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4BFA-AD98-040E9CD878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4098320"/>
        <c:axId val="1972614656"/>
      </c:barChart>
      <c:catAx>
        <c:axId val="19540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14656"/>
        <c:crosses val="autoZero"/>
        <c:auto val="1"/>
        <c:lblAlgn val="ctr"/>
        <c:lblOffset val="100"/>
        <c:noMultiLvlLbl val="0"/>
      </c:catAx>
      <c:valAx>
        <c:axId val="197261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'4'!$M$3:$M$5</c:f>
              <c:strCache>
                <c:ptCount val="3"/>
                <c:pt idx="0">
                  <c:v>Brand</c:v>
                </c:pt>
                <c:pt idx="1">
                  <c:v>Price</c:v>
                </c:pt>
                <c:pt idx="2">
                  <c:v>Taste</c:v>
                </c:pt>
              </c:strCache>
            </c:strRef>
          </c:cat>
          <c:val>
            <c:numRef>
              <c:f>'4'!$Q$3:$Q$5</c:f>
              <c:numCache>
                <c:formatCode>General</c:formatCode>
                <c:ptCount val="3"/>
                <c:pt idx="0">
                  <c:v>72</c:v>
                </c:pt>
                <c:pt idx="1">
                  <c:v>58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4-4AD6-A6E9-16CCB1966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754288"/>
        <c:axId val="2107763632"/>
      </c:barChart>
      <c:catAx>
        <c:axId val="3257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63632"/>
        <c:crosses val="autoZero"/>
        <c:auto val="1"/>
        <c:lblAlgn val="ctr"/>
        <c:lblOffset val="100"/>
        <c:noMultiLvlLbl val="0"/>
      </c:catAx>
      <c:valAx>
        <c:axId val="21077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'4'!$M$11:$M$13</c:f>
              <c:strCache>
                <c:ptCount val="3"/>
                <c:pt idx="0">
                  <c:v>Brand</c:v>
                </c:pt>
                <c:pt idx="1">
                  <c:v>Price</c:v>
                </c:pt>
                <c:pt idx="2">
                  <c:v>Taste</c:v>
                </c:pt>
              </c:strCache>
            </c:strRef>
          </c:cat>
          <c:val>
            <c:numRef>
              <c:f>'4'!$N$11:$N$13</c:f>
              <c:numCache>
                <c:formatCode>General</c:formatCode>
                <c:ptCount val="3"/>
                <c:pt idx="0">
                  <c:v>52</c:v>
                </c:pt>
                <c:pt idx="1">
                  <c:v>36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A-4421-B9D8-18BAF5B2D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5735264"/>
        <c:axId val="1972627616"/>
      </c:barChart>
      <c:catAx>
        <c:axId val="3257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27616"/>
        <c:crosses val="autoZero"/>
        <c:auto val="1"/>
        <c:lblAlgn val="ctr"/>
        <c:lblOffset val="100"/>
        <c:noMultiLvlLbl val="0"/>
      </c:catAx>
      <c:valAx>
        <c:axId val="19726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Share (in %)Milk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10D-4D1B-8E38-D2AFC3648B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10D-4D1B-8E38-D2AFC3648B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10D-4D1B-8E38-D2AFC3648B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('5'!$L$70,'5'!$L$71,'5'!$L$73)</c:f>
              <c:strCache>
                <c:ptCount val="3"/>
                <c:pt idx="0">
                  <c:v>Nandini</c:v>
                </c:pt>
                <c:pt idx="1">
                  <c:v>Heritage</c:v>
                </c:pt>
                <c:pt idx="2">
                  <c:v>Others</c:v>
                </c:pt>
              </c:strCache>
            </c:strRef>
          </c:cat>
          <c:val>
            <c:numRef>
              <c:f>('5'!$N$70,'5'!$N$71,'5'!$N$73)</c:f>
              <c:numCache>
                <c:formatCode>General</c:formatCode>
                <c:ptCount val="3"/>
                <c:pt idx="0">
                  <c:v>76.200722387572526</c:v>
                </c:pt>
                <c:pt idx="1">
                  <c:v>10.586714424988939</c:v>
                </c:pt>
                <c:pt idx="2">
                  <c:v>13.212563187438533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486A-9742-4A66E1F482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 Share</a:t>
            </a:r>
            <a:r>
              <a:rPr lang="en-IN" baseline="0"/>
              <a:t> (in %) Curd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31-4465-9311-6CE344C6EB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631-4465-9311-6CE344C6EB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631-4465-9311-6CE344C6E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('5'!$P$70,'5'!$P$71,'5'!$P$73)</c:f>
              <c:strCache>
                <c:ptCount val="3"/>
                <c:pt idx="0">
                  <c:v>Nandini</c:v>
                </c:pt>
                <c:pt idx="1">
                  <c:v>Milky Mist</c:v>
                </c:pt>
                <c:pt idx="2">
                  <c:v>others</c:v>
                </c:pt>
              </c:strCache>
            </c:strRef>
          </c:cat>
          <c:val>
            <c:numRef>
              <c:f>('5'!$R$70,'5'!$R$71,'5'!$R$73)</c:f>
              <c:numCache>
                <c:formatCode>General</c:formatCode>
                <c:ptCount val="3"/>
                <c:pt idx="0">
                  <c:v>41.721819656263882</c:v>
                </c:pt>
                <c:pt idx="1">
                  <c:v>29.743375101368148</c:v>
                </c:pt>
                <c:pt idx="2">
                  <c:v>28.534805242367966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C-45F6-81A9-B72FC35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22860</xdr:rowOff>
    </xdr:from>
    <xdr:to>
      <xdr:col>14</xdr:col>
      <xdr:colOff>236220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3B6D9-01EB-4BDF-ECCA-832B7B731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19</xdr:row>
      <xdr:rowOff>114300</xdr:rowOff>
    </xdr:from>
    <xdr:to>
      <xdr:col>15</xdr:col>
      <xdr:colOff>83820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2975C-2D84-6097-689D-C34F7F1C6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15</xdr:row>
      <xdr:rowOff>0</xdr:rowOff>
    </xdr:from>
    <xdr:to>
      <xdr:col>18</xdr:col>
      <xdr:colOff>358140</xdr:colOff>
      <xdr:row>27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85DF5-DC3C-6C88-3695-3C04E10E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30</xdr:row>
      <xdr:rowOff>198120</xdr:rowOff>
    </xdr:from>
    <xdr:to>
      <xdr:col>18</xdr:col>
      <xdr:colOff>502920</xdr:colOff>
      <xdr:row>43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56172-2EBB-DE12-0182-18FB1520A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74</xdr:row>
      <xdr:rowOff>175260</xdr:rowOff>
    </xdr:from>
    <xdr:to>
      <xdr:col>15</xdr:col>
      <xdr:colOff>350520</xdr:colOff>
      <xdr:row>87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F4BFB-7068-BD11-781F-E9555F624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89</xdr:row>
      <xdr:rowOff>45720</xdr:rowOff>
    </xdr:from>
    <xdr:to>
      <xdr:col>15</xdr:col>
      <xdr:colOff>388620</xdr:colOff>
      <xdr:row>102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1DD1E-ADD8-D303-EA87-03E14E00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F884-22FA-4A73-AF51-1D34748C8718}">
  <dimension ref="A1:AF152"/>
  <sheetViews>
    <sheetView showGridLines="0" zoomScaleNormal="10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defaultColWidth="9.109375" defaultRowHeight="16.8" x14ac:dyDescent="0.3"/>
  <cols>
    <col min="1" max="1" width="12" style="1" bestFit="1" customWidth="1"/>
    <col min="2" max="2" width="9.33203125" style="2" bestFit="1" customWidth="1"/>
    <col min="3" max="3" width="9.109375" style="1"/>
    <col min="4" max="4" width="9.33203125" style="2" bestFit="1" customWidth="1"/>
    <col min="5" max="6" width="9.109375" style="1"/>
    <col min="7" max="14" width="12.109375" style="2" customWidth="1"/>
    <col min="15" max="15" width="12.109375" style="1" customWidth="1"/>
    <col min="16" max="25" width="12.109375" style="2" customWidth="1"/>
    <col min="26" max="16384" width="9.109375" style="1"/>
  </cols>
  <sheetData>
    <row r="1" spans="1:32" x14ac:dyDescent="0.3">
      <c r="A1" s="13"/>
      <c r="B1" s="14"/>
      <c r="C1" s="13"/>
      <c r="D1" s="14"/>
      <c r="E1" s="13"/>
      <c r="F1" s="13"/>
      <c r="G1" s="18" t="s">
        <v>0</v>
      </c>
      <c r="H1" s="18"/>
      <c r="I1" s="18"/>
      <c r="J1" s="18"/>
      <c r="K1" s="18"/>
      <c r="L1" s="18"/>
      <c r="M1" s="18"/>
      <c r="N1" s="18"/>
      <c r="O1" s="18"/>
      <c r="P1" s="18" t="s">
        <v>1</v>
      </c>
      <c r="Q1" s="18"/>
      <c r="R1" s="18"/>
      <c r="S1" s="18"/>
      <c r="T1" s="18"/>
      <c r="U1" s="18"/>
      <c r="V1" s="18"/>
      <c r="W1" s="18"/>
      <c r="X1" s="18"/>
      <c r="Y1" s="18"/>
      <c r="Z1" s="15" t="s">
        <v>2</v>
      </c>
      <c r="AA1" s="15" t="s">
        <v>3</v>
      </c>
      <c r="AB1" s="15" t="s">
        <v>4</v>
      </c>
      <c r="AC1" s="15" t="s">
        <v>5</v>
      </c>
      <c r="AD1" s="15" t="s">
        <v>6</v>
      </c>
    </row>
    <row r="2" spans="1:32" s="3" customFormat="1" ht="50.4" x14ac:dyDescent="0.3">
      <c r="A2" s="16" t="s">
        <v>7</v>
      </c>
      <c r="B2" s="16" t="s">
        <v>8</v>
      </c>
      <c r="C2" s="16" t="s">
        <v>9</v>
      </c>
      <c r="D2" s="16" t="s">
        <v>10</v>
      </c>
      <c r="E2" s="16" t="s">
        <v>11</v>
      </c>
      <c r="F2" s="16" t="s">
        <v>12</v>
      </c>
      <c r="G2" s="16" t="s">
        <v>13</v>
      </c>
      <c r="H2" s="16" t="s">
        <v>14</v>
      </c>
      <c r="I2" s="16" t="s">
        <v>15</v>
      </c>
      <c r="J2" s="16" t="s">
        <v>16</v>
      </c>
      <c r="K2" s="16" t="s">
        <v>17</v>
      </c>
      <c r="L2" s="16" t="s">
        <v>18</v>
      </c>
      <c r="M2" s="16" t="s">
        <v>19</v>
      </c>
      <c r="N2" s="16" t="s">
        <v>20</v>
      </c>
      <c r="O2" s="16" t="s">
        <v>21</v>
      </c>
      <c r="P2" s="16" t="s">
        <v>13</v>
      </c>
      <c r="Q2" s="16" t="s">
        <v>22</v>
      </c>
      <c r="R2" s="16" t="s">
        <v>23</v>
      </c>
      <c r="S2" s="16" t="s">
        <v>24</v>
      </c>
      <c r="T2" s="16" t="s">
        <v>25</v>
      </c>
      <c r="U2" s="16" t="s">
        <v>26</v>
      </c>
      <c r="V2" s="16" t="s">
        <v>19</v>
      </c>
      <c r="W2" s="16" t="s">
        <v>27</v>
      </c>
      <c r="X2" s="16" t="s">
        <v>21</v>
      </c>
      <c r="Y2" s="16" t="s">
        <v>28</v>
      </c>
      <c r="Z2" s="16" t="s">
        <v>29</v>
      </c>
      <c r="AA2" s="16" t="s">
        <v>30</v>
      </c>
      <c r="AB2" s="16" t="s">
        <v>31</v>
      </c>
      <c r="AC2" s="16" t="s">
        <v>32</v>
      </c>
      <c r="AD2" s="16" t="s">
        <v>33</v>
      </c>
    </row>
    <row r="3" spans="1:32" x14ac:dyDescent="0.3">
      <c r="A3" s="13">
        <v>10287148716</v>
      </c>
      <c r="B3" s="14">
        <v>35</v>
      </c>
      <c r="C3" s="13" t="s">
        <v>34</v>
      </c>
      <c r="D3" s="14">
        <v>4</v>
      </c>
      <c r="E3" s="13" t="s">
        <v>35</v>
      </c>
      <c r="F3" s="13" t="s">
        <v>36</v>
      </c>
      <c r="G3" s="14" t="s">
        <v>37</v>
      </c>
      <c r="H3" s="14" t="s">
        <v>38</v>
      </c>
      <c r="I3" s="14" t="s">
        <v>39</v>
      </c>
      <c r="J3" s="14" t="s">
        <v>40</v>
      </c>
      <c r="K3" s="14">
        <v>4</v>
      </c>
      <c r="L3" s="14">
        <v>25</v>
      </c>
      <c r="M3" s="14" t="s">
        <v>41</v>
      </c>
      <c r="N3" s="14">
        <v>1000</v>
      </c>
      <c r="O3" s="13" t="s">
        <v>42</v>
      </c>
      <c r="P3" s="14" t="s">
        <v>37</v>
      </c>
      <c r="Q3" s="14" t="s">
        <v>38</v>
      </c>
      <c r="R3" s="14" t="s">
        <v>43</v>
      </c>
      <c r="S3" s="14" t="s">
        <v>39</v>
      </c>
      <c r="T3" s="14" t="s">
        <v>40</v>
      </c>
      <c r="U3" s="14">
        <v>12</v>
      </c>
      <c r="V3" s="14" t="s">
        <v>44</v>
      </c>
      <c r="W3" s="14">
        <v>312</v>
      </c>
      <c r="X3" s="14" t="s">
        <v>45</v>
      </c>
      <c r="Y3" s="14" t="s">
        <v>46</v>
      </c>
      <c r="Z3" s="13" t="s">
        <v>3</v>
      </c>
      <c r="AA3" s="13"/>
      <c r="AB3" s="13"/>
      <c r="AC3" s="13"/>
      <c r="AD3" s="13"/>
      <c r="AE3" s="9"/>
      <c r="AF3" s="8"/>
    </row>
    <row r="4" spans="1:32" x14ac:dyDescent="0.3">
      <c r="A4" s="13">
        <v>10286063608</v>
      </c>
      <c r="B4" s="14">
        <v>28</v>
      </c>
      <c r="C4" s="13" t="s">
        <v>47</v>
      </c>
      <c r="D4" s="14">
        <v>3</v>
      </c>
      <c r="E4" s="13" t="s">
        <v>35</v>
      </c>
      <c r="F4" s="13" t="s">
        <v>36</v>
      </c>
      <c r="G4" s="14" t="s">
        <v>37</v>
      </c>
      <c r="H4" s="14" t="s">
        <v>40</v>
      </c>
      <c r="I4" s="14" t="s">
        <v>38</v>
      </c>
      <c r="J4" s="14" t="s">
        <v>39</v>
      </c>
      <c r="K4" s="14">
        <v>15</v>
      </c>
      <c r="L4" s="14">
        <v>10</v>
      </c>
      <c r="M4" s="14" t="s">
        <v>48</v>
      </c>
      <c r="N4" s="14">
        <v>220</v>
      </c>
      <c r="O4" s="13" t="s">
        <v>49</v>
      </c>
      <c r="P4" s="14" t="s">
        <v>37</v>
      </c>
      <c r="Q4" s="14" t="s">
        <v>40</v>
      </c>
      <c r="R4" s="14" t="s">
        <v>43</v>
      </c>
      <c r="S4" s="14" t="s">
        <v>38</v>
      </c>
      <c r="T4" s="14" t="s">
        <v>39</v>
      </c>
      <c r="U4" s="14">
        <v>15</v>
      </c>
      <c r="V4" s="14" t="s">
        <v>44</v>
      </c>
      <c r="W4" s="14">
        <v>384</v>
      </c>
      <c r="X4" s="14" t="s">
        <v>45</v>
      </c>
      <c r="Y4" s="14" t="s">
        <v>46</v>
      </c>
      <c r="Z4" s="13" t="s">
        <v>6</v>
      </c>
      <c r="AA4" s="13"/>
      <c r="AB4" s="13"/>
      <c r="AC4" s="13"/>
      <c r="AD4" s="13"/>
      <c r="AE4" s="9"/>
      <c r="AF4" s="8"/>
    </row>
    <row r="5" spans="1:32" x14ac:dyDescent="0.3">
      <c r="A5" s="13">
        <v>10286023439</v>
      </c>
      <c r="B5" s="14" t="s">
        <v>50</v>
      </c>
      <c r="C5" s="13" t="s">
        <v>47</v>
      </c>
      <c r="D5" s="14">
        <v>3</v>
      </c>
      <c r="E5" s="13" t="s">
        <v>51</v>
      </c>
      <c r="F5" s="13" t="s">
        <v>52</v>
      </c>
      <c r="G5" s="14"/>
      <c r="H5" s="14"/>
      <c r="I5" s="14"/>
      <c r="J5" s="14"/>
      <c r="K5" s="14"/>
      <c r="L5" s="14"/>
      <c r="M5" s="14"/>
      <c r="N5" s="14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3"/>
      <c r="AA5" s="13"/>
      <c r="AB5" s="13"/>
      <c r="AC5" s="13"/>
      <c r="AD5" s="13"/>
      <c r="AE5" s="9"/>
      <c r="AF5" s="8"/>
    </row>
    <row r="6" spans="1:32" x14ac:dyDescent="0.3">
      <c r="A6" s="13">
        <v>10286012681</v>
      </c>
      <c r="B6" s="14">
        <v>28</v>
      </c>
      <c r="C6" s="13" t="s">
        <v>47</v>
      </c>
      <c r="D6" s="14">
        <v>3</v>
      </c>
      <c r="E6" s="13" t="s">
        <v>35</v>
      </c>
      <c r="F6" s="13" t="s">
        <v>36</v>
      </c>
      <c r="G6" s="14" t="s">
        <v>37</v>
      </c>
      <c r="H6" s="14"/>
      <c r="I6" s="14"/>
      <c r="J6" s="14"/>
      <c r="K6" s="14"/>
      <c r="L6" s="14"/>
      <c r="M6" s="14"/>
      <c r="N6" s="14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3"/>
      <c r="AA6" s="13"/>
      <c r="AB6" s="13"/>
      <c r="AC6" s="13"/>
      <c r="AD6" s="13"/>
      <c r="AE6" s="9"/>
      <c r="AF6" s="8"/>
    </row>
    <row r="7" spans="1:32" x14ac:dyDescent="0.3">
      <c r="A7" s="13">
        <v>10285443789</v>
      </c>
      <c r="B7" s="14">
        <v>32</v>
      </c>
      <c r="C7" s="13" t="s">
        <v>34</v>
      </c>
      <c r="D7" s="14">
        <v>5</v>
      </c>
      <c r="E7" s="13" t="s">
        <v>53</v>
      </c>
      <c r="F7" s="13" t="s">
        <v>54</v>
      </c>
      <c r="G7" s="14" t="s">
        <v>37</v>
      </c>
      <c r="H7" s="14" t="s">
        <v>38</v>
      </c>
      <c r="I7" s="14" t="s">
        <v>40</v>
      </c>
      <c r="J7" s="14" t="s">
        <v>39</v>
      </c>
      <c r="K7" s="14">
        <v>30</v>
      </c>
      <c r="L7" s="14">
        <v>10</v>
      </c>
      <c r="M7" s="14" t="s">
        <v>41</v>
      </c>
      <c r="N7" s="14">
        <v>200</v>
      </c>
      <c r="O7" s="13" t="s">
        <v>42</v>
      </c>
      <c r="P7" s="14" t="s">
        <v>55</v>
      </c>
      <c r="Q7" s="14"/>
      <c r="R7" s="14"/>
      <c r="S7" s="14"/>
      <c r="T7" s="14"/>
      <c r="U7" s="14"/>
      <c r="V7" s="14"/>
      <c r="W7" s="14"/>
      <c r="X7" s="14"/>
      <c r="Y7" s="14"/>
      <c r="Z7" s="13" t="s">
        <v>6</v>
      </c>
      <c r="AA7" s="13"/>
      <c r="AB7" s="13"/>
      <c r="AC7" s="13"/>
      <c r="AD7" s="13"/>
      <c r="AE7" s="9"/>
      <c r="AF7" s="8"/>
    </row>
    <row r="8" spans="1:32" x14ac:dyDescent="0.3">
      <c r="A8" s="13">
        <v>10285398377</v>
      </c>
      <c r="B8" s="14">
        <v>35</v>
      </c>
      <c r="C8" s="13" t="s">
        <v>34</v>
      </c>
      <c r="D8" s="14">
        <v>3</v>
      </c>
      <c r="E8" s="13" t="s">
        <v>35</v>
      </c>
      <c r="F8" s="13" t="s">
        <v>36</v>
      </c>
      <c r="G8" s="14" t="s">
        <v>37</v>
      </c>
      <c r="H8" s="14" t="s">
        <v>40</v>
      </c>
      <c r="I8" s="14" t="s">
        <v>38</v>
      </c>
      <c r="J8" s="14" t="s">
        <v>39</v>
      </c>
      <c r="K8" s="14">
        <v>30</v>
      </c>
      <c r="L8" s="14">
        <v>35</v>
      </c>
      <c r="M8" s="14" t="s">
        <v>41</v>
      </c>
      <c r="N8" s="14">
        <v>1400</v>
      </c>
      <c r="O8" s="13" t="s">
        <v>56</v>
      </c>
      <c r="P8" s="14" t="s">
        <v>37</v>
      </c>
      <c r="Q8" s="14" t="s">
        <v>40</v>
      </c>
      <c r="R8" s="14" t="s">
        <v>43</v>
      </c>
      <c r="S8" s="14" t="s">
        <v>38</v>
      </c>
      <c r="T8" s="14" t="s">
        <v>39</v>
      </c>
      <c r="U8" s="14">
        <v>10</v>
      </c>
      <c r="V8" s="14" t="s">
        <v>57</v>
      </c>
      <c r="W8" s="14">
        <v>249.60000000000002</v>
      </c>
      <c r="X8" s="14" t="s">
        <v>58</v>
      </c>
      <c r="Y8" s="14" t="s">
        <v>46</v>
      </c>
      <c r="Z8" s="13" t="s">
        <v>3</v>
      </c>
      <c r="AA8" s="13"/>
      <c r="AB8" s="13"/>
      <c r="AC8" s="13"/>
      <c r="AD8" s="13"/>
      <c r="AE8" s="9"/>
      <c r="AF8" s="8"/>
    </row>
    <row r="9" spans="1:32" x14ac:dyDescent="0.3">
      <c r="A9" s="13">
        <v>10285294329</v>
      </c>
      <c r="B9" s="14">
        <v>34</v>
      </c>
      <c r="C9" s="13" t="s">
        <v>34</v>
      </c>
      <c r="D9" s="14">
        <v>3</v>
      </c>
      <c r="E9" s="13" t="s">
        <v>59</v>
      </c>
      <c r="F9" s="13" t="s">
        <v>52</v>
      </c>
      <c r="G9" s="14" t="s">
        <v>37</v>
      </c>
      <c r="H9" s="14" t="s">
        <v>38</v>
      </c>
      <c r="I9" s="14" t="s">
        <v>39</v>
      </c>
      <c r="J9" s="14" t="s">
        <v>40</v>
      </c>
      <c r="K9" s="14">
        <v>30</v>
      </c>
      <c r="L9" s="14">
        <v>15</v>
      </c>
      <c r="M9" s="14" t="s">
        <v>41</v>
      </c>
      <c r="N9" s="14">
        <v>600</v>
      </c>
      <c r="O9" s="13" t="s">
        <v>56</v>
      </c>
      <c r="P9" s="14" t="s">
        <v>37</v>
      </c>
      <c r="Q9" s="14" t="s">
        <v>40</v>
      </c>
      <c r="R9" s="14" t="s">
        <v>43</v>
      </c>
      <c r="S9" s="14" t="s">
        <v>39</v>
      </c>
      <c r="T9" s="14" t="s">
        <v>38</v>
      </c>
      <c r="U9" s="14">
        <v>10</v>
      </c>
      <c r="V9" s="14" t="s">
        <v>41</v>
      </c>
      <c r="W9" s="14">
        <v>262.40000000000003</v>
      </c>
      <c r="X9" s="14" t="s">
        <v>45</v>
      </c>
      <c r="Y9" s="14" t="s">
        <v>60</v>
      </c>
      <c r="Z9" s="13" t="s">
        <v>6</v>
      </c>
      <c r="AA9" s="13"/>
      <c r="AB9" s="13"/>
      <c r="AC9" s="13"/>
      <c r="AD9" s="13"/>
      <c r="AE9" s="9"/>
      <c r="AF9" s="8"/>
    </row>
    <row r="10" spans="1:32" x14ac:dyDescent="0.3">
      <c r="A10" s="13">
        <v>10285273343</v>
      </c>
      <c r="B10" s="14">
        <v>44</v>
      </c>
      <c r="C10" s="13" t="s">
        <v>34</v>
      </c>
      <c r="D10" s="14">
        <v>4</v>
      </c>
      <c r="E10" s="13" t="s">
        <v>35</v>
      </c>
      <c r="F10" s="13" t="s">
        <v>36</v>
      </c>
      <c r="G10" s="14" t="s">
        <v>61</v>
      </c>
      <c r="H10" s="14"/>
      <c r="I10" s="14"/>
      <c r="J10" s="14"/>
      <c r="K10" s="14"/>
      <c r="L10" s="14"/>
      <c r="M10" s="14"/>
      <c r="N10" s="14"/>
      <c r="O10" s="13"/>
      <c r="P10" s="14" t="s">
        <v>37</v>
      </c>
      <c r="Q10" s="14" t="s">
        <v>38</v>
      </c>
      <c r="R10" s="14" t="s">
        <v>40</v>
      </c>
      <c r="S10" s="14" t="s">
        <v>39</v>
      </c>
      <c r="T10" s="14" t="s">
        <v>43</v>
      </c>
      <c r="U10" s="14">
        <v>2</v>
      </c>
      <c r="V10" s="14" t="s">
        <v>41</v>
      </c>
      <c r="W10" s="14">
        <v>41</v>
      </c>
      <c r="X10" s="14" t="s">
        <v>45</v>
      </c>
      <c r="Y10" s="14" t="s">
        <v>46</v>
      </c>
      <c r="Z10" s="13"/>
      <c r="AA10" s="13"/>
      <c r="AB10" s="13"/>
      <c r="AC10" s="13"/>
      <c r="AD10" s="13"/>
      <c r="AE10" s="9"/>
      <c r="AF10" s="8"/>
    </row>
    <row r="11" spans="1:32" x14ac:dyDescent="0.3">
      <c r="A11" s="13">
        <v>10285238295</v>
      </c>
      <c r="B11" s="14">
        <v>46</v>
      </c>
      <c r="C11" s="13" t="s">
        <v>34</v>
      </c>
      <c r="D11" s="14">
        <v>4</v>
      </c>
      <c r="E11" s="13" t="s">
        <v>62</v>
      </c>
      <c r="F11" s="13" t="s">
        <v>54</v>
      </c>
      <c r="G11" s="14" t="s">
        <v>37</v>
      </c>
      <c r="H11" s="14" t="s">
        <v>40</v>
      </c>
      <c r="I11" s="14" t="s">
        <v>39</v>
      </c>
      <c r="J11" s="14" t="s">
        <v>38</v>
      </c>
      <c r="K11" s="14">
        <v>30</v>
      </c>
      <c r="L11" s="14">
        <v>35</v>
      </c>
      <c r="M11" s="14" t="s">
        <v>57</v>
      </c>
      <c r="N11" s="14">
        <v>1540</v>
      </c>
      <c r="O11" s="13" t="s">
        <v>42</v>
      </c>
      <c r="P11" s="14" t="s">
        <v>55</v>
      </c>
      <c r="Q11" s="14"/>
      <c r="R11" s="14"/>
      <c r="S11" s="14"/>
      <c r="T11" s="14"/>
      <c r="U11" s="14"/>
      <c r="V11" s="14"/>
      <c r="W11" s="14"/>
      <c r="X11" s="14"/>
      <c r="Y11" s="14"/>
      <c r="Z11" s="13" t="s">
        <v>6</v>
      </c>
      <c r="AA11" s="13"/>
      <c r="AB11" s="13"/>
      <c r="AC11" s="13"/>
      <c r="AD11" s="13"/>
      <c r="AE11" s="9"/>
      <c r="AF11" s="8"/>
    </row>
    <row r="12" spans="1:32" x14ac:dyDescent="0.3">
      <c r="A12" s="13">
        <v>10285212387</v>
      </c>
      <c r="B12" s="14">
        <v>37</v>
      </c>
      <c r="C12" s="13" t="s">
        <v>34</v>
      </c>
      <c r="D12" s="14">
        <v>3</v>
      </c>
      <c r="E12" s="13" t="s">
        <v>62</v>
      </c>
      <c r="F12" s="13" t="s">
        <v>54</v>
      </c>
      <c r="G12" s="14" t="s">
        <v>37</v>
      </c>
      <c r="H12" s="14" t="s">
        <v>38</v>
      </c>
      <c r="I12" s="14" t="s">
        <v>40</v>
      </c>
      <c r="J12" s="14" t="s">
        <v>39</v>
      </c>
      <c r="K12" s="14">
        <v>4</v>
      </c>
      <c r="L12" s="14">
        <v>10</v>
      </c>
      <c r="M12" s="14" t="s">
        <v>57</v>
      </c>
      <c r="N12" s="14">
        <v>220</v>
      </c>
      <c r="O12" s="13" t="s">
        <v>42</v>
      </c>
      <c r="P12" s="14" t="s">
        <v>55</v>
      </c>
      <c r="Q12" s="14"/>
      <c r="R12" s="14"/>
      <c r="S12" s="14"/>
      <c r="T12" s="14"/>
      <c r="U12" s="14"/>
      <c r="V12" s="14"/>
      <c r="W12" s="14"/>
      <c r="X12" s="14"/>
      <c r="Y12" s="14"/>
      <c r="Z12" s="13" t="s">
        <v>6</v>
      </c>
      <c r="AA12" s="13"/>
      <c r="AB12" s="13"/>
      <c r="AC12" s="13"/>
      <c r="AD12" s="13"/>
      <c r="AE12" s="9"/>
      <c r="AF12" s="8"/>
    </row>
    <row r="13" spans="1:32" x14ac:dyDescent="0.3">
      <c r="A13" s="13">
        <v>10284890223</v>
      </c>
      <c r="B13" s="14">
        <v>23</v>
      </c>
      <c r="C13" s="13" t="s">
        <v>34</v>
      </c>
      <c r="D13" s="14">
        <v>5</v>
      </c>
      <c r="E13" s="13" t="s">
        <v>35</v>
      </c>
      <c r="F13" s="13" t="s">
        <v>36</v>
      </c>
      <c r="G13" s="14" t="s">
        <v>37</v>
      </c>
      <c r="H13" s="14"/>
      <c r="I13" s="14"/>
      <c r="J13" s="14"/>
      <c r="K13" s="14"/>
      <c r="L13" s="14"/>
      <c r="M13" s="14"/>
      <c r="N13" s="14"/>
      <c r="O13" s="1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9"/>
      <c r="AF13" s="8"/>
    </row>
    <row r="14" spans="1:32" x14ac:dyDescent="0.3">
      <c r="A14" s="13">
        <v>10284733456</v>
      </c>
      <c r="B14" s="14">
        <v>65</v>
      </c>
      <c r="C14" s="13" t="s">
        <v>47</v>
      </c>
      <c r="D14" s="14">
        <v>4</v>
      </c>
      <c r="E14" s="13" t="s">
        <v>35</v>
      </c>
      <c r="F14" s="13" t="s">
        <v>36</v>
      </c>
      <c r="G14" s="14" t="s">
        <v>37</v>
      </c>
      <c r="H14" s="14" t="s">
        <v>40</v>
      </c>
      <c r="I14" s="14" t="s">
        <v>38</v>
      </c>
      <c r="J14" s="14" t="s">
        <v>39</v>
      </c>
      <c r="K14" s="14">
        <v>30</v>
      </c>
      <c r="L14" s="14">
        <v>45</v>
      </c>
      <c r="M14" s="14" t="s">
        <v>57</v>
      </c>
      <c r="N14" s="14">
        <v>1980</v>
      </c>
      <c r="O14" s="13" t="s">
        <v>42</v>
      </c>
      <c r="P14" s="14" t="s">
        <v>61</v>
      </c>
      <c r="Q14" s="14"/>
      <c r="R14" s="14"/>
      <c r="S14" s="14"/>
      <c r="T14" s="14"/>
      <c r="U14" s="14"/>
      <c r="V14" s="14"/>
      <c r="W14" s="14"/>
      <c r="X14" s="14"/>
      <c r="Y14" s="14"/>
      <c r="Z14" s="13" t="s">
        <v>6</v>
      </c>
      <c r="AA14" s="13"/>
      <c r="AB14" s="13"/>
      <c r="AC14" s="13"/>
      <c r="AD14" s="13"/>
      <c r="AE14" s="9"/>
      <c r="AF14" s="8"/>
    </row>
    <row r="15" spans="1:32" x14ac:dyDescent="0.3">
      <c r="A15" s="13">
        <v>10284732218</v>
      </c>
      <c r="B15" s="14">
        <v>42</v>
      </c>
      <c r="C15" s="13" t="s">
        <v>34</v>
      </c>
      <c r="D15" s="14">
        <v>6</v>
      </c>
      <c r="E15" s="13" t="s">
        <v>35</v>
      </c>
      <c r="F15" s="13" t="s">
        <v>36</v>
      </c>
      <c r="G15" s="14" t="s">
        <v>37</v>
      </c>
      <c r="H15" s="14"/>
      <c r="I15" s="14"/>
      <c r="J15" s="14"/>
      <c r="K15" s="14"/>
      <c r="L15" s="14"/>
      <c r="M15" s="14"/>
      <c r="N15" s="14"/>
      <c r="O15" s="1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3"/>
      <c r="AA15" s="13"/>
      <c r="AB15" s="13"/>
      <c r="AC15" s="13"/>
      <c r="AD15" s="13"/>
      <c r="AE15" s="9"/>
      <c r="AF15" s="8"/>
    </row>
    <row r="16" spans="1:32" x14ac:dyDescent="0.3">
      <c r="A16" s="13">
        <v>10283431019</v>
      </c>
      <c r="B16" s="14">
        <v>27</v>
      </c>
      <c r="C16" s="13" t="s">
        <v>47</v>
      </c>
      <c r="D16" s="14">
        <v>2</v>
      </c>
      <c r="E16" s="13" t="s">
        <v>35</v>
      </c>
      <c r="F16" s="13" t="s">
        <v>36</v>
      </c>
      <c r="G16" s="14" t="s">
        <v>37</v>
      </c>
      <c r="H16" s="14" t="s">
        <v>38</v>
      </c>
      <c r="I16" s="14" t="s">
        <v>40</v>
      </c>
      <c r="J16" s="14" t="s">
        <v>39</v>
      </c>
      <c r="K16" s="14">
        <v>15</v>
      </c>
      <c r="L16" s="14">
        <v>15</v>
      </c>
      <c r="M16" s="14" t="s">
        <v>41</v>
      </c>
      <c r="N16" s="14">
        <v>600</v>
      </c>
      <c r="O16" s="13" t="s">
        <v>58</v>
      </c>
      <c r="P16" s="14" t="s">
        <v>37</v>
      </c>
      <c r="Q16" s="14" t="s">
        <v>40</v>
      </c>
      <c r="R16" s="14" t="s">
        <v>43</v>
      </c>
      <c r="S16" s="14" t="s">
        <v>38</v>
      </c>
      <c r="T16" s="14" t="s">
        <v>39</v>
      </c>
      <c r="U16" s="14">
        <v>2</v>
      </c>
      <c r="V16" s="14" t="s">
        <v>44</v>
      </c>
      <c r="W16" s="14">
        <v>60</v>
      </c>
      <c r="X16" s="14" t="s">
        <v>58</v>
      </c>
      <c r="Y16" s="14" t="s">
        <v>46</v>
      </c>
      <c r="Z16" s="13" t="s">
        <v>6</v>
      </c>
      <c r="AA16" s="13"/>
      <c r="AB16" s="13"/>
      <c r="AC16" s="13"/>
      <c r="AD16" s="13"/>
      <c r="AE16" s="9"/>
      <c r="AF16" s="8"/>
    </row>
    <row r="17" spans="1:32" x14ac:dyDescent="0.3">
      <c r="A17" s="13">
        <v>10283335040</v>
      </c>
      <c r="B17" s="14">
        <v>36</v>
      </c>
      <c r="C17" s="13" t="s">
        <v>34</v>
      </c>
      <c r="D17" s="14">
        <v>3</v>
      </c>
      <c r="E17" s="13" t="s">
        <v>63</v>
      </c>
      <c r="F17" s="13" t="s">
        <v>36</v>
      </c>
      <c r="G17" s="14" t="s">
        <v>37</v>
      </c>
      <c r="H17" s="14" t="s">
        <v>40</v>
      </c>
      <c r="I17" s="14" t="s">
        <v>38</v>
      </c>
      <c r="J17" s="14" t="s">
        <v>39</v>
      </c>
      <c r="K17" s="14">
        <v>30</v>
      </c>
      <c r="L17" s="14">
        <v>10</v>
      </c>
      <c r="M17" s="14" t="s">
        <v>41</v>
      </c>
      <c r="N17" s="14">
        <v>200</v>
      </c>
      <c r="O17" s="13" t="s">
        <v>49</v>
      </c>
      <c r="P17" s="14" t="s">
        <v>37</v>
      </c>
      <c r="Q17" s="14" t="s">
        <v>40</v>
      </c>
      <c r="R17" s="14" t="s">
        <v>43</v>
      </c>
      <c r="S17" s="14" t="s">
        <v>38</v>
      </c>
      <c r="T17" s="14" t="s">
        <v>39</v>
      </c>
      <c r="U17" s="14">
        <v>4</v>
      </c>
      <c r="V17" s="14" t="s">
        <v>44</v>
      </c>
      <c r="W17" s="14">
        <v>192</v>
      </c>
      <c r="X17" s="14" t="s">
        <v>64</v>
      </c>
      <c r="Y17" s="14" t="s">
        <v>46</v>
      </c>
      <c r="Z17" s="13" t="s">
        <v>3</v>
      </c>
      <c r="AA17" s="13" t="s">
        <v>4</v>
      </c>
      <c r="AB17" s="13" t="s">
        <v>6</v>
      </c>
      <c r="AC17" s="13"/>
      <c r="AD17" s="13"/>
      <c r="AE17" s="9"/>
      <c r="AF17" s="8"/>
    </row>
    <row r="18" spans="1:32" x14ac:dyDescent="0.3">
      <c r="A18" s="13">
        <v>10282407146</v>
      </c>
      <c r="B18" s="14">
        <v>50</v>
      </c>
      <c r="C18" s="13" t="s">
        <v>34</v>
      </c>
      <c r="D18" s="14">
        <v>4</v>
      </c>
      <c r="E18" s="13" t="s">
        <v>65</v>
      </c>
      <c r="F18" s="13" t="s">
        <v>54</v>
      </c>
      <c r="G18" s="14" t="s">
        <v>61</v>
      </c>
      <c r="H18" s="14"/>
      <c r="I18" s="14"/>
      <c r="J18" s="14"/>
      <c r="K18" s="14"/>
      <c r="L18" s="14"/>
      <c r="M18" s="14"/>
      <c r="N18" s="14"/>
      <c r="O18" s="13"/>
      <c r="P18" s="14" t="s">
        <v>61</v>
      </c>
      <c r="Q18" s="14"/>
      <c r="R18" s="14"/>
      <c r="S18" s="14"/>
      <c r="T18" s="14"/>
      <c r="U18" s="14"/>
      <c r="V18" s="14"/>
      <c r="W18" s="14"/>
      <c r="X18" s="14"/>
      <c r="Y18" s="14"/>
      <c r="Z18" s="13" t="s">
        <v>2</v>
      </c>
      <c r="AA18" s="13"/>
      <c r="AB18" s="13"/>
      <c r="AC18" s="13"/>
      <c r="AD18" s="13"/>
      <c r="AE18" s="9"/>
      <c r="AF18" s="8"/>
    </row>
    <row r="19" spans="1:32" x14ac:dyDescent="0.3">
      <c r="A19" s="13">
        <v>10282400736</v>
      </c>
      <c r="B19" s="14">
        <v>21</v>
      </c>
      <c r="C19" s="13" t="s">
        <v>34</v>
      </c>
      <c r="D19" s="14">
        <v>5</v>
      </c>
      <c r="E19" s="13" t="s">
        <v>65</v>
      </c>
      <c r="F19" s="13" t="s">
        <v>54</v>
      </c>
      <c r="G19" s="14" t="s">
        <v>37</v>
      </c>
      <c r="H19" s="14" t="s">
        <v>39</v>
      </c>
      <c r="I19" s="14" t="s">
        <v>38</v>
      </c>
      <c r="J19" s="14" t="s">
        <v>40</v>
      </c>
      <c r="K19" s="14">
        <v>4</v>
      </c>
      <c r="L19" s="14">
        <v>1</v>
      </c>
      <c r="M19" s="14" t="s">
        <v>48</v>
      </c>
      <c r="N19" s="14">
        <v>22</v>
      </c>
      <c r="O19" s="13" t="s">
        <v>42</v>
      </c>
      <c r="P19" s="14" t="s">
        <v>61</v>
      </c>
      <c r="Q19" s="14"/>
      <c r="R19" s="14"/>
      <c r="S19" s="14"/>
      <c r="T19" s="14"/>
      <c r="U19" s="14"/>
      <c r="V19" s="14"/>
      <c r="W19" s="14"/>
      <c r="X19" s="14"/>
      <c r="Y19" s="14"/>
      <c r="Z19" s="13" t="s">
        <v>6</v>
      </c>
      <c r="AA19" s="13"/>
      <c r="AB19" s="13"/>
      <c r="AC19" s="13"/>
      <c r="AD19" s="13"/>
      <c r="AE19" s="9"/>
      <c r="AF19" s="8"/>
    </row>
    <row r="20" spans="1:32" x14ac:dyDescent="0.3">
      <c r="A20" s="13">
        <v>10282392209</v>
      </c>
      <c r="B20" s="14">
        <v>29</v>
      </c>
      <c r="C20" s="13" t="s">
        <v>47</v>
      </c>
      <c r="D20" s="14">
        <v>2</v>
      </c>
      <c r="E20" s="13" t="s">
        <v>65</v>
      </c>
      <c r="F20" s="13" t="s">
        <v>54</v>
      </c>
      <c r="G20" s="14" t="s">
        <v>37</v>
      </c>
      <c r="H20" s="14" t="s">
        <v>38</v>
      </c>
      <c r="I20" s="14" t="s">
        <v>40</v>
      </c>
      <c r="J20" s="14" t="s">
        <v>39</v>
      </c>
      <c r="K20" s="14">
        <v>4</v>
      </c>
      <c r="L20" s="14">
        <v>10</v>
      </c>
      <c r="M20" s="14" t="s">
        <v>41</v>
      </c>
      <c r="N20" s="14">
        <v>200</v>
      </c>
      <c r="O20" s="13" t="s">
        <v>49</v>
      </c>
      <c r="P20" s="14" t="s">
        <v>61</v>
      </c>
      <c r="Q20" s="14"/>
      <c r="R20" s="14"/>
      <c r="S20" s="14"/>
      <c r="T20" s="14"/>
      <c r="U20" s="14"/>
      <c r="V20" s="14"/>
      <c r="W20" s="14"/>
      <c r="X20" s="14"/>
      <c r="Y20" s="14"/>
      <c r="Z20" s="13" t="s">
        <v>6</v>
      </c>
      <c r="AA20" s="13"/>
      <c r="AB20" s="13"/>
      <c r="AC20" s="13"/>
      <c r="AD20" s="13"/>
      <c r="AE20" s="9"/>
      <c r="AF20" s="8"/>
    </row>
    <row r="21" spans="1:32" x14ac:dyDescent="0.3">
      <c r="A21" s="13">
        <v>10282385357</v>
      </c>
      <c r="B21" s="14">
        <v>28</v>
      </c>
      <c r="C21" s="13" t="s">
        <v>34</v>
      </c>
      <c r="D21" s="14">
        <v>4</v>
      </c>
      <c r="E21" s="13" t="s">
        <v>65</v>
      </c>
      <c r="F21" s="13" t="s">
        <v>54</v>
      </c>
      <c r="G21" s="14" t="s">
        <v>61</v>
      </c>
      <c r="H21" s="14"/>
      <c r="I21" s="14"/>
      <c r="J21" s="14"/>
      <c r="K21" s="14"/>
      <c r="L21" s="14"/>
      <c r="M21" s="14"/>
      <c r="N21" s="14"/>
      <c r="O21" s="13"/>
      <c r="P21" s="14" t="s">
        <v>61</v>
      </c>
      <c r="Q21" s="14"/>
      <c r="R21" s="14"/>
      <c r="S21" s="14"/>
      <c r="T21" s="14"/>
      <c r="U21" s="14"/>
      <c r="V21" s="14"/>
      <c r="W21" s="14"/>
      <c r="X21" s="14"/>
      <c r="Y21" s="14"/>
      <c r="Z21" s="13" t="s">
        <v>4</v>
      </c>
      <c r="AA21" s="13"/>
      <c r="AB21" s="13"/>
      <c r="AC21" s="13"/>
      <c r="AD21" s="13"/>
      <c r="AE21" s="9"/>
      <c r="AF21" s="8"/>
    </row>
    <row r="22" spans="1:32" x14ac:dyDescent="0.3">
      <c r="A22" s="13">
        <v>10282374920</v>
      </c>
      <c r="B22" s="14">
        <v>25</v>
      </c>
      <c r="C22" s="13" t="s">
        <v>34</v>
      </c>
      <c r="D22" s="14">
        <v>4</v>
      </c>
      <c r="E22" s="13" t="s">
        <v>65</v>
      </c>
      <c r="F22" s="13" t="s">
        <v>54</v>
      </c>
      <c r="G22" s="14" t="s">
        <v>37</v>
      </c>
      <c r="H22" s="14" t="s">
        <v>38</v>
      </c>
      <c r="I22" s="14" t="s">
        <v>39</v>
      </c>
      <c r="J22" s="14" t="s">
        <v>40</v>
      </c>
      <c r="K22" s="14">
        <v>30</v>
      </c>
      <c r="L22" s="14">
        <v>1</v>
      </c>
      <c r="M22" s="14" t="s">
        <v>41</v>
      </c>
      <c r="N22" s="14">
        <v>20</v>
      </c>
      <c r="O22" s="13" t="s">
        <v>42</v>
      </c>
      <c r="P22" s="14" t="s">
        <v>61</v>
      </c>
      <c r="Q22" s="14"/>
      <c r="R22" s="14"/>
      <c r="S22" s="14"/>
      <c r="T22" s="14"/>
      <c r="U22" s="14"/>
      <c r="V22" s="14"/>
      <c r="W22" s="14"/>
      <c r="X22" s="14"/>
      <c r="Y22" s="14"/>
      <c r="Z22" s="13" t="s">
        <v>4</v>
      </c>
      <c r="AA22" s="13"/>
      <c r="AB22" s="13"/>
      <c r="AC22" s="13"/>
      <c r="AD22" s="13"/>
      <c r="AE22" s="9"/>
      <c r="AF22" s="8"/>
    </row>
    <row r="23" spans="1:32" x14ac:dyDescent="0.3">
      <c r="A23" s="13">
        <v>10282212941</v>
      </c>
      <c r="B23" s="14">
        <v>35</v>
      </c>
      <c r="C23" s="13" t="s">
        <v>47</v>
      </c>
      <c r="D23" s="14">
        <v>2</v>
      </c>
      <c r="E23" s="13" t="s">
        <v>35</v>
      </c>
      <c r="F23" s="13" t="s">
        <v>36</v>
      </c>
      <c r="G23" s="14" t="s">
        <v>37</v>
      </c>
      <c r="H23" s="14" t="s">
        <v>38</v>
      </c>
      <c r="I23" s="14" t="s">
        <v>40</v>
      </c>
      <c r="J23" s="14" t="s">
        <v>39</v>
      </c>
      <c r="K23" s="14">
        <v>8</v>
      </c>
      <c r="L23" s="14">
        <v>10</v>
      </c>
      <c r="M23" s="14" t="s">
        <v>41</v>
      </c>
      <c r="N23" s="14">
        <v>200</v>
      </c>
      <c r="O23" s="13" t="s">
        <v>58</v>
      </c>
      <c r="P23" s="14" t="s">
        <v>37</v>
      </c>
      <c r="Q23" s="14" t="s">
        <v>40</v>
      </c>
      <c r="R23" s="14" t="s">
        <v>43</v>
      </c>
      <c r="S23" s="14" t="s">
        <v>39</v>
      </c>
      <c r="T23" s="14" t="s">
        <v>38</v>
      </c>
      <c r="U23" s="14">
        <v>2</v>
      </c>
      <c r="V23" s="14" t="s">
        <v>41</v>
      </c>
      <c r="W23" s="14">
        <v>41</v>
      </c>
      <c r="X23" s="14" t="s">
        <v>45</v>
      </c>
      <c r="Y23" s="14" t="s">
        <v>46</v>
      </c>
      <c r="Z23" s="13" t="s">
        <v>6</v>
      </c>
      <c r="AA23" s="13"/>
      <c r="AB23" s="13"/>
      <c r="AC23" s="13"/>
      <c r="AD23" s="13"/>
      <c r="AE23" s="9"/>
      <c r="AF23" s="8"/>
    </row>
    <row r="24" spans="1:32" x14ac:dyDescent="0.3">
      <c r="A24" s="13">
        <v>10280842647</v>
      </c>
      <c r="B24" s="14">
        <v>23</v>
      </c>
      <c r="C24" s="13" t="s">
        <v>47</v>
      </c>
      <c r="D24" s="14">
        <v>4</v>
      </c>
      <c r="E24" s="13" t="s">
        <v>59</v>
      </c>
      <c r="F24" s="13" t="s">
        <v>52</v>
      </c>
      <c r="G24" s="14" t="s">
        <v>61</v>
      </c>
      <c r="H24" s="14"/>
      <c r="I24" s="14"/>
      <c r="J24" s="14"/>
      <c r="K24" s="14"/>
      <c r="L24" s="14"/>
      <c r="M24" s="14"/>
      <c r="N24" s="14"/>
      <c r="O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3"/>
      <c r="AA24" s="13"/>
      <c r="AB24" s="13"/>
      <c r="AC24" s="13"/>
      <c r="AD24" s="13"/>
      <c r="AE24" s="9"/>
      <c r="AF24" s="8"/>
    </row>
    <row r="25" spans="1:32" x14ac:dyDescent="0.3">
      <c r="A25" s="13">
        <v>10279994518</v>
      </c>
      <c r="B25" s="14">
        <v>60</v>
      </c>
      <c r="C25" s="13" t="s">
        <v>34</v>
      </c>
      <c r="D25" s="14">
        <v>3</v>
      </c>
      <c r="E25" s="13" t="s">
        <v>35</v>
      </c>
      <c r="F25" s="13" t="s">
        <v>36</v>
      </c>
      <c r="G25" s="14" t="s">
        <v>37</v>
      </c>
      <c r="H25" s="14" t="s">
        <v>40</v>
      </c>
      <c r="I25" s="14" t="s">
        <v>39</v>
      </c>
      <c r="J25" s="14" t="s">
        <v>38</v>
      </c>
      <c r="K25" s="14">
        <v>30</v>
      </c>
      <c r="L25" s="14">
        <v>25</v>
      </c>
      <c r="M25" s="14" t="s">
        <v>41</v>
      </c>
      <c r="N25" s="14">
        <v>1000</v>
      </c>
      <c r="O25" s="13" t="s">
        <v>58</v>
      </c>
      <c r="P25" s="14" t="s">
        <v>37</v>
      </c>
      <c r="Q25" s="14" t="s">
        <v>40</v>
      </c>
      <c r="R25" s="14" t="s">
        <v>39</v>
      </c>
      <c r="S25" s="14" t="s">
        <v>38</v>
      </c>
      <c r="T25" s="14" t="s">
        <v>43</v>
      </c>
      <c r="U25" s="14">
        <v>15</v>
      </c>
      <c r="V25" s="14" t="s">
        <v>41</v>
      </c>
      <c r="W25" s="14">
        <v>262.40000000000003</v>
      </c>
      <c r="X25" s="14" t="s">
        <v>58</v>
      </c>
      <c r="Y25" s="14" t="s">
        <v>46</v>
      </c>
      <c r="Z25" s="13"/>
      <c r="AA25" s="13"/>
      <c r="AB25" s="13"/>
      <c r="AC25" s="13"/>
      <c r="AD25" s="13"/>
      <c r="AE25" s="9"/>
      <c r="AF25" s="8"/>
    </row>
    <row r="26" spans="1:32" x14ac:dyDescent="0.3">
      <c r="A26" s="13">
        <v>10279878560</v>
      </c>
      <c r="B26" s="14">
        <v>30</v>
      </c>
      <c r="C26" s="13" t="s">
        <v>34</v>
      </c>
      <c r="D26" s="14">
        <v>6</v>
      </c>
      <c r="E26" s="13" t="s">
        <v>35</v>
      </c>
      <c r="F26" s="13" t="s">
        <v>36</v>
      </c>
      <c r="G26" s="14" t="s">
        <v>37</v>
      </c>
      <c r="H26" s="14" t="s">
        <v>38</v>
      </c>
      <c r="I26" s="14" t="s">
        <v>39</v>
      </c>
      <c r="J26" s="14" t="s">
        <v>40</v>
      </c>
      <c r="K26" s="14">
        <v>30</v>
      </c>
      <c r="L26" s="14">
        <v>25</v>
      </c>
      <c r="M26" s="14" t="s">
        <v>41</v>
      </c>
      <c r="N26" s="14">
        <v>1000</v>
      </c>
      <c r="O26" s="13" t="s">
        <v>49</v>
      </c>
      <c r="P26" s="14" t="s">
        <v>37</v>
      </c>
      <c r="Q26" s="14"/>
      <c r="R26" s="14"/>
      <c r="S26" s="14"/>
      <c r="T26" s="14"/>
      <c r="U26" s="14"/>
      <c r="V26" s="14"/>
      <c r="W26" s="14"/>
      <c r="X26" s="14"/>
      <c r="Y26" s="14"/>
      <c r="Z26" s="13"/>
      <c r="AA26" s="13"/>
      <c r="AB26" s="13"/>
      <c r="AC26" s="13"/>
      <c r="AD26" s="13"/>
      <c r="AE26" s="9"/>
      <c r="AF26" s="8"/>
    </row>
    <row r="27" spans="1:32" x14ac:dyDescent="0.3">
      <c r="A27" s="13">
        <v>10279723389</v>
      </c>
      <c r="B27" s="14">
        <v>21</v>
      </c>
      <c r="C27" s="13" t="s">
        <v>47</v>
      </c>
      <c r="D27" s="14">
        <v>5</v>
      </c>
      <c r="E27" s="13" t="s">
        <v>66</v>
      </c>
      <c r="F27" s="13" t="s">
        <v>36</v>
      </c>
      <c r="G27" s="14" t="s">
        <v>37</v>
      </c>
      <c r="H27" s="14" t="s">
        <v>40</v>
      </c>
      <c r="I27" s="14" t="s">
        <v>39</v>
      </c>
      <c r="J27" s="14" t="s">
        <v>38</v>
      </c>
      <c r="K27" s="14">
        <v>4</v>
      </c>
      <c r="L27" s="14">
        <v>35</v>
      </c>
      <c r="M27" s="14" t="s">
        <v>57</v>
      </c>
      <c r="N27" s="14">
        <v>1540</v>
      </c>
      <c r="O27" s="13" t="s">
        <v>58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3"/>
      <c r="AA27" s="13"/>
      <c r="AB27" s="13"/>
      <c r="AC27" s="13"/>
      <c r="AD27" s="13"/>
      <c r="AE27" s="9"/>
      <c r="AF27" s="8"/>
    </row>
    <row r="28" spans="1:32" x14ac:dyDescent="0.3">
      <c r="A28" s="13">
        <v>10279585970</v>
      </c>
      <c r="B28" s="14">
        <v>35</v>
      </c>
      <c r="C28" s="13" t="s">
        <v>47</v>
      </c>
      <c r="D28" s="14">
        <v>2</v>
      </c>
      <c r="E28" s="13" t="s">
        <v>35</v>
      </c>
      <c r="F28" s="13" t="s">
        <v>36</v>
      </c>
      <c r="G28" s="14" t="s">
        <v>37</v>
      </c>
      <c r="H28" s="14" t="s">
        <v>40</v>
      </c>
      <c r="I28" s="14" t="s">
        <v>39</v>
      </c>
      <c r="J28" s="14" t="s">
        <v>38</v>
      </c>
      <c r="K28" s="14">
        <v>30</v>
      </c>
      <c r="L28" s="14">
        <v>35</v>
      </c>
      <c r="M28" s="14" t="s">
        <v>41</v>
      </c>
      <c r="N28" s="14">
        <v>1400</v>
      </c>
      <c r="O28" s="13" t="s">
        <v>58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3"/>
      <c r="AA28" s="13"/>
      <c r="AB28" s="13"/>
      <c r="AC28" s="13"/>
      <c r="AD28" s="13"/>
      <c r="AE28" s="9"/>
      <c r="AF28" s="8"/>
    </row>
    <row r="29" spans="1:32" x14ac:dyDescent="0.3">
      <c r="A29" s="13">
        <v>10279445644</v>
      </c>
      <c r="B29" s="14">
        <v>26</v>
      </c>
      <c r="C29" s="13" t="s">
        <v>47</v>
      </c>
      <c r="D29" s="14">
        <v>3</v>
      </c>
      <c r="E29" s="13" t="s">
        <v>35</v>
      </c>
      <c r="F29" s="13" t="s">
        <v>36</v>
      </c>
      <c r="G29" s="14" t="s">
        <v>37</v>
      </c>
      <c r="H29" s="14" t="s">
        <v>39</v>
      </c>
      <c r="I29" s="14" t="s">
        <v>38</v>
      </c>
      <c r="J29" s="14" t="s">
        <v>40</v>
      </c>
      <c r="K29" s="14">
        <v>4</v>
      </c>
      <c r="L29" s="14">
        <v>35</v>
      </c>
      <c r="M29" s="14" t="s">
        <v>41</v>
      </c>
      <c r="N29" s="14">
        <v>1400</v>
      </c>
      <c r="O29" s="13" t="s">
        <v>42</v>
      </c>
      <c r="P29" s="14" t="s">
        <v>61</v>
      </c>
      <c r="Q29" s="14"/>
      <c r="R29" s="14"/>
      <c r="S29" s="14"/>
      <c r="T29" s="14"/>
      <c r="U29" s="14"/>
      <c r="V29" s="14"/>
      <c r="W29" s="14"/>
      <c r="X29" s="14"/>
      <c r="Y29" s="14"/>
      <c r="Z29" s="13" t="s">
        <v>4</v>
      </c>
      <c r="AA29" s="13"/>
      <c r="AB29" s="13"/>
      <c r="AC29" s="13"/>
      <c r="AD29" s="13"/>
      <c r="AE29" s="9"/>
      <c r="AF29" s="8"/>
    </row>
    <row r="30" spans="1:32" x14ac:dyDescent="0.3">
      <c r="A30" s="13">
        <v>10279413363</v>
      </c>
      <c r="B30" s="14">
        <v>23</v>
      </c>
      <c r="C30" s="13" t="s">
        <v>47</v>
      </c>
      <c r="D30" s="14">
        <v>3</v>
      </c>
      <c r="E30" s="13" t="s">
        <v>59</v>
      </c>
      <c r="F30" s="13" t="s">
        <v>52</v>
      </c>
      <c r="G30" s="14" t="s">
        <v>37</v>
      </c>
      <c r="H30" s="14" t="s">
        <v>40</v>
      </c>
      <c r="I30" s="14" t="s">
        <v>38</v>
      </c>
      <c r="J30" s="14" t="s">
        <v>39</v>
      </c>
      <c r="K30" s="14">
        <v>8</v>
      </c>
      <c r="L30" s="14">
        <v>15</v>
      </c>
      <c r="M30" s="14" t="s">
        <v>67</v>
      </c>
      <c r="N30" s="14">
        <v>630</v>
      </c>
      <c r="O30" s="13" t="s">
        <v>58</v>
      </c>
      <c r="P30" s="14" t="s">
        <v>55</v>
      </c>
      <c r="Q30" s="14"/>
      <c r="R30" s="14"/>
      <c r="S30" s="14"/>
      <c r="T30" s="14"/>
      <c r="U30" s="14"/>
      <c r="V30" s="14"/>
      <c r="W30" s="14"/>
      <c r="X30" s="14"/>
      <c r="Y30" s="14"/>
      <c r="Z30" s="13" t="s">
        <v>5</v>
      </c>
      <c r="AA30" s="13" t="s">
        <v>6</v>
      </c>
      <c r="AB30" s="13"/>
      <c r="AC30" s="13"/>
      <c r="AD30" s="13"/>
      <c r="AE30" s="9"/>
      <c r="AF30" s="8"/>
    </row>
    <row r="31" spans="1:32" x14ac:dyDescent="0.3">
      <c r="A31" s="13">
        <v>10279411671</v>
      </c>
      <c r="B31" s="14">
        <v>25</v>
      </c>
      <c r="C31" s="13" t="s">
        <v>47</v>
      </c>
      <c r="D31" s="14">
        <v>3</v>
      </c>
      <c r="E31" s="13" t="s">
        <v>35</v>
      </c>
      <c r="F31" s="13" t="s">
        <v>36</v>
      </c>
      <c r="G31" s="14" t="s">
        <v>37</v>
      </c>
      <c r="H31" s="14" t="s">
        <v>38</v>
      </c>
      <c r="I31" s="14" t="s">
        <v>39</v>
      </c>
      <c r="J31" s="14" t="s">
        <v>40</v>
      </c>
      <c r="K31" s="14">
        <v>30</v>
      </c>
      <c r="L31" s="14">
        <v>35</v>
      </c>
      <c r="M31" s="14" t="s">
        <v>41</v>
      </c>
      <c r="N31" s="14">
        <v>1400</v>
      </c>
      <c r="O31" s="13" t="s">
        <v>42</v>
      </c>
      <c r="P31" s="14" t="s">
        <v>37</v>
      </c>
      <c r="Q31" s="14" t="s">
        <v>38</v>
      </c>
      <c r="R31" s="14" t="s">
        <v>40</v>
      </c>
      <c r="S31" s="14" t="s">
        <v>39</v>
      </c>
      <c r="T31" s="14" t="s">
        <v>43</v>
      </c>
      <c r="U31" s="14">
        <v>11</v>
      </c>
      <c r="V31" s="14" t="s">
        <v>48</v>
      </c>
      <c r="W31" s="14">
        <v>286</v>
      </c>
      <c r="X31" s="14" t="s">
        <v>45</v>
      </c>
      <c r="Y31" s="14" t="s">
        <v>46</v>
      </c>
      <c r="Z31" s="13" t="s">
        <v>4</v>
      </c>
      <c r="AA31" s="13"/>
      <c r="AB31" s="13"/>
      <c r="AC31" s="13"/>
      <c r="AD31" s="13"/>
      <c r="AE31" s="9"/>
      <c r="AF31" s="8"/>
    </row>
    <row r="32" spans="1:32" x14ac:dyDescent="0.3">
      <c r="A32" s="13">
        <v>10279400655</v>
      </c>
      <c r="B32" s="14">
        <v>29</v>
      </c>
      <c r="C32" s="13" t="s">
        <v>34</v>
      </c>
      <c r="D32" s="14">
        <v>5</v>
      </c>
      <c r="E32" s="13" t="s">
        <v>35</v>
      </c>
      <c r="F32" s="13" t="s">
        <v>36</v>
      </c>
      <c r="G32" s="14" t="s">
        <v>37</v>
      </c>
      <c r="H32" s="14" t="s">
        <v>40</v>
      </c>
      <c r="I32" s="14" t="s">
        <v>39</v>
      </c>
      <c r="J32" s="14" t="s">
        <v>38</v>
      </c>
      <c r="K32" s="14">
        <v>30</v>
      </c>
      <c r="L32" s="14">
        <v>15</v>
      </c>
      <c r="M32" s="14" t="s">
        <v>41</v>
      </c>
      <c r="N32" s="14">
        <v>600</v>
      </c>
      <c r="O32" s="13" t="s">
        <v>58</v>
      </c>
      <c r="P32" s="14" t="s">
        <v>37</v>
      </c>
      <c r="Q32" s="14" t="s">
        <v>40</v>
      </c>
      <c r="R32" s="14" t="s">
        <v>38</v>
      </c>
      <c r="S32" s="14" t="s">
        <v>43</v>
      </c>
      <c r="T32" s="14" t="s">
        <v>39</v>
      </c>
      <c r="U32" s="14">
        <v>5</v>
      </c>
      <c r="V32" s="14" t="s">
        <v>41</v>
      </c>
      <c r="W32" s="14">
        <v>131.20000000000002</v>
      </c>
      <c r="X32" s="14" t="s">
        <v>45</v>
      </c>
      <c r="Y32" s="14" t="s">
        <v>46</v>
      </c>
      <c r="Z32" s="13" t="s">
        <v>6</v>
      </c>
      <c r="AA32" s="13"/>
      <c r="AB32" s="13"/>
      <c r="AC32" s="13"/>
      <c r="AD32" s="13"/>
      <c r="AE32" s="9"/>
      <c r="AF32" s="8"/>
    </row>
    <row r="33" spans="1:32" x14ac:dyDescent="0.3">
      <c r="A33" s="13">
        <v>10279334481</v>
      </c>
      <c r="B33" s="14">
        <v>25</v>
      </c>
      <c r="C33" s="13" t="s">
        <v>34</v>
      </c>
      <c r="D33" s="14">
        <v>4</v>
      </c>
      <c r="E33" s="13" t="s">
        <v>35</v>
      </c>
      <c r="F33" s="13" t="s">
        <v>36</v>
      </c>
      <c r="G33" s="14" t="s">
        <v>61</v>
      </c>
      <c r="H33" s="14"/>
      <c r="I33" s="14"/>
      <c r="J33" s="14"/>
      <c r="K33" s="14"/>
      <c r="L33" s="14"/>
      <c r="M33" s="14"/>
      <c r="N33" s="14"/>
      <c r="O33" s="13"/>
      <c r="P33" s="14" t="s">
        <v>37</v>
      </c>
      <c r="Q33" s="14" t="s">
        <v>38</v>
      </c>
      <c r="R33" s="14" t="s">
        <v>43</v>
      </c>
      <c r="S33" s="14" t="s">
        <v>40</v>
      </c>
      <c r="T33" s="14" t="s">
        <v>39</v>
      </c>
      <c r="U33" s="14">
        <v>6</v>
      </c>
      <c r="V33" s="14" t="s">
        <v>41</v>
      </c>
      <c r="W33" s="14">
        <v>131.20000000000002</v>
      </c>
      <c r="X33" s="14" t="s">
        <v>58</v>
      </c>
      <c r="Y33" s="14" t="s">
        <v>46</v>
      </c>
      <c r="Z33" s="13" t="s">
        <v>4</v>
      </c>
      <c r="AA33" s="13"/>
      <c r="AB33" s="13"/>
      <c r="AC33" s="13"/>
      <c r="AD33" s="13"/>
      <c r="AE33" s="9"/>
      <c r="AF33" s="8"/>
    </row>
    <row r="34" spans="1:32" x14ac:dyDescent="0.3">
      <c r="A34" s="13">
        <v>10279333212</v>
      </c>
      <c r="B34" s="14">
        <v>31</v>
      </c>
      <c r="C34" s="13" t="s">
        <v>47</v>
      </c>
      <c r="D34" s="14">
        <v>2</v>
      </c>
      <c r="E34" s="13" t="s">
        <v>53</v>
      </c>
      <c r="F34" s="13" t="s">
        <v>54</v>
      </c>
      <c r="G34" s="14" t="s">
        <v>37</v>
      </c>
      <c r="H34" s="14" t="s">
        <v>40</v>
      </c>
      <c r="I34" s="14" t="s">
        <v>38</v>
      </c>
      <c r="J34" s="14" t="s">
        <v>39</v>
      </c>
      <c r="K34" s="14">
        <v>30</v>
      </c>
      <c r="L34" s="14">
        <v>45</v>
      </c>
      <c r="M34" s="14" t="s">
        <v>41</v>
      </c>
      <c r="N34" s="14">
        <v>1800</v>
      </c>
      <c r="O34" s="13" t="s">
        <v>58</v>
      </c>
      <c r="P34" s="14" t="s">
        <v>37</v>
      </c>
      <c r="Q34" s="14" t="s">
        <v>40</v>
      </c>
      <c r="R34" s="14" t="s">
        <v>43</v>
      </c>
      <c r="S34" s="14" t="s">
        <v>38</v>
      </c>
      <c r="T34" s="14" t="s">
        <v>39</v>
      </c>
      <c r="U34" s="14">
        <v>12</v>
      </c>
      <c r="V34" s="14" t="s">
        <v>44</v>
      </c>
      <c r="W34" s="14">
        <v>312</v>
      </c>
      <c r="X34" s="14" t="s">
        <v>45</v>
      </c>
      <c r="Y34" s="14" t="s">
        <v>46</v>
      </c>
      <c r="Z34" s="13" t="s">
        <v>6</v>
      </c>
      <c r="AA34" s="13"/>
      <c r="AB34" s="13"/>
      <c r="AC34" s="13"/>
      <c r="AD34" s="13"/>
      <c r="AE34" s="9"/>
      <c r="AF34" s="8"/>
    </row>
    <row r="35" spans="1:32" x14ac:dyDescent="0.3">
      <c r="A35" s="13">
        <v>10279321375</v>
      </c>
      <c r="B35" s="14">
        <v>28</v>
      </c>
      <c r="C35" s="13" t="s">
        <v>34</v>
      </c>
      <c r="D35" s="14">
        <v>5</v>
      </c>
      <c r="E35" s="13" t="s">
        <v>35</v>
      </c>
      <c r="F35" s="13" t="s">
        <v>36</v>
      </c>
      <c r="G35" s="14" t="s">
        <v>37</v>
      </c>
      <c r="H35" s="14" t="s">
        <v>39</v>
      </c>
      <c r="I35" s="14" t="s">
        <v>40</v>
      </c>
      <c r="J35" s="14" t="s">
        <v>38</v>
      </c>
      <c r="K35" s="14">
        <v>4</v>
      </c>
      <c r="L35" s="14">
        <v>35</v>
      </c>
      <c r="M35" s="14" t="s">
        <v>41</v>
      </c>
      <c r="N35" s="14">
        <v>1400</v>
      </c>
      <c r="O35" s="13" t="s">
        <v>42</v>
      </c>
      <c r="P35" s="14" t="s">
        <v>37</v>
      </c>
      <c r="Q35" s="14" t="s">
        <v>38</v>
      </c>
      <c r="R35" s="14" t="s">
        <v>40</v>
      </c>
      <c r="S35" s="14" t="s">
        <v>39</v>
      </c>
      <c r="T35" s="14" t="s">
        <v>43</v>
      </c>
      <c r="U35" s="14">
        <v>5</v>
      </c>
      <c r="V35" s="14" t="s">
        <v>41</v>
      </c>
      <c r="W35" s="14">
        <v>131.20000000000002</v>
      </c>
      <c r="X35" s="14" t="s">
        <v>45</v>
      </c>
      <c r="Y35" s="14" t="s">
        <v>46</v>
      </c>
      <c r="Z35" s="13"/>
      <c r="AA35" s="13"/>
      <c r="AB35" s="13"/>
      <c r="AC35" s="13"/>
      <c r="AD35" s="13"/>
      <c r="AE35" s="9"/>
      <c r="AF35" s="8"/>
    </row>
    <row r="36" spans="1:32" x14ac:dyDescent="0.3">
      <c r="A36" s="13">
        <v>10279284037</v>
      </c>
      <c r="B36" s="14">
        <v>30</v>
      </c>
      <c r="C36" s="13" t="s">
        <v>34</v>
      </c>
      <c r="D36" s="14" t="s">
        <v>68</v>
      </c>
      <c r="E36" s="13" t="s">
        <v>35</v>
      </c>
      <c r="F36" s="13" t="s">
        <v>36</v>
      </c>
      <c r="G36" s="14" t="s">
        <v>61</v>
      </c>
      <c r="H36" s="14"/>
      <c r="I36" s="14"/>
      <c r="J36" s="14"/>
      <c r="K36" s="14"/>
      <c r="L36" s="14"/>
      <c r="M36" s="14"/>
      <c r="N36" s="14"/>
      <c r="O36" s="13"/>
      <c r="P36" s="14" t="s">
        <v>61</v>
      </c>
      <c r="Q36" s="14"/>
      <c r="R36" s="14"/>
      <c r="S36" s="14"/>
      <c r="T36" s="14"/>
      <c r="U36" s="14"/>
      <c r="V36" s="14"/>
      <c r="W36" s="14"/>
      <c r="X36" s="14"/>
      <c r="Y36" s="14"/>
      <c r="Z36" s="13" t="s">
        <v>4</v>
      </c>
      <c r="AA36" s="13"/>
      <c r="AB36" s="13"/>
      <c r="AC36" s="13"/>
      <c r="AD36" s="13"/>
      <c r="AE36" s="9"/>
      <c r="AF36" s="8"/>
    </row>
    <row r="37" spans="1:32" x14ac:dyDescent="0.3">
      <c r="A37" s="13">
        <v>10279283054</v>
      </c>
      <c r="B37" s="14">
        <v>40</v>
      </c>
      <c r="C37" s="13" t="s">
        <v>34</v>
      </c>
      <c r="D37" s="14">
        <v>4</v>
      </c>
      <c r="E37" s="13" t="s">
        <v>62</v>
      </c>
      <c r="F37" s="13" t="s">
        <v>54</v>
      </c>
      <c r="G37" s="14" t="s">
        <v>37</v>
      </c>
      <c r="H37" s="14" t="s">
        <v>40</v>
      </c>
      <c r="I37" s="14" t="s">
        <v>38</v>
      </c>
      <c r="J37" s="14" t="s">
        <v>39</v>
      </c>
      <c r="K37" s="14">
        <v>4</v>
      </c>
      <c r="L37" s="14">
        <v>35</v>
      </c>
      <c r="M37" s="14" t="s">
        <v>41</v>
      </c>
      <c r="N37" s="14">
        <v>1400</v>
      </c>
      <c r="O37" s="13" t="s">
        <v>49</v>
      </c>
      <c r="P37" s="14" t="s">
        <v>37</v>
      </c>
      <c r="Q37" s="14" t="s">
        <v>40</v>
      </c>
      <c r="R37" s="14" t="s">
        <v>43</v>
      </c>
      <c r="S37" s="14" t="s">
        <v>38</v>
      </c>
      <c r="T37" s="14" t="s">
        <v>39</v>
      </c>
      <c r="U37" s="14">
        <v>6</v>
      </c>
      <c r="V37" s="14" t="s">
        <v>44</v>
      </c>
      <c r="W37" s="14">
        <v>312</v>
      </c>
      <c r="X37" s="14" t="s">
        <v>64</v>
      </c>
      <c r="Y37" s="14" t="s">
        <v>46</v>
      </c>
      <c r="Z37" s="13"/>
      <c r="AA37" s="13"/>
      <c r="AB37" s="13"/>
      <c r="AC37" s="13"/>
      <c r="AD37" s="13"/>
      <c r="AE37" s="9"/>
      <c r="AF37" s="8"/>
    </row>
    <row r="38" spans="1:32" x14ac:dyDescent="0.3">
      <c r="A38" s="13">
        <v>10279245522</v>
      </c>
      <c r="B38" s="14">
        <v>33</v>
      </c>
      <c r="C38" s="13" t="s">
        <v>47</v>
      </c>
      <c r="D38" s="14">
        <v>6</v>
      </c>
      <c r="E38" s="13" t="s">
        <v>69</v>
      </c>
      <c r="F38" s="13" t="s">
        <v>70</v>
      </c>
      <c r="G38" s="14" t="s">
        <v>37</v>
      </c>
      <c r="H38" s="14" t="s">
        <v>40</v>
      </c>
      <c r="I38" s="14" t="s">
        <v>38</v>
      </c>
      <c r="J38" s="14" t="s">
        <v>39</v>
      </c>
      <c r="K38" s="14">
        <v>30</v>
      </c>
      <c r="L38" s="14">
        <v>1</v>
      </c>
      <c r="M38" s="14" t="s">
        <v>41</v>
      </c>
      <c r="N38" s="14">
        <v>20</v>
      </c>
      <c r="O38" s="13" t="s">
        <v>42</v>
      </c>
      <c r="P38" s="14" t="s">
        <v>37</v>
      </c>
      <c r="Q38" s="14" t="s">
        <v>43</v>
      </c>
      <c r="R38" s="14" t="s">
        <v>40</v>
      </c>
      <c r="S38" s="14" t="s">
        <v>39</v>
      </c>
      <c r="T38" s="14" t="s">
        <v>38</v>
      </c>
      <c r="U38" s="14">
        <v>4</v>
      </c>
      <c r="V38" s="14" t="s">
        <v>71</v>
      </c>
      <c r="W38" s="14">
        <v>100</v>
      </c>
      <c r="X38" s="14" t="s">
        <v>58</v>
      </c>
      <c r="Y38" s="14" t="s">
        <v>46</v>
      </c>
      <c r="Z38" s="13" t="s">
        <v>6</v>
      </c>
      <c r="AA38" s="13"/>
      <c r="AB38" s="13"/>
      <c r="AC38" s="13"/>
      <c r="AD38" s="13"/>
      <c r="AE38" s="9"/>
      <c r="AF38" s="8"/>
    </row>
    <row r="39" spans="1:32" x14ac:dyDescent="0.3">
      <c r="A39" s="13">
        <v>10279226091</v>
      </c>
      <c r="B39" s="14">
        <v>28</v>
      </c>
      <c r="C39" s="13" t="s">
        <v>47</v>
      </c>
      <c r="D39" s="14">
        <v>3</v>
      </c>
      <c r="E39" s="13" t="s">
        <v>35</v>
      </c>
      <c r="F39" s="13" t="s">
        <v>36</v>
      </c>
      <c r="G39" s="14" t="s">
        <v>37</v>
      </c>
      <c r="H39" s="14" t="s">
        <v>40</v>
      </c>
      <c r="I39" s="14" t="s">
        <v>38</v>
      </c>
      <c r="J39" s="14" t="s">
        <v>39</v>
      </c>
      <c r="K39" s="14">
        <v>30</v>
      </c>
      <c r="L39" s="14">
        <v>25</v>
      </c>
      <c r="M39" s="14" t="s">
        <v>72</v>
      </c>
      <c r="N39" s="14">
        <v>625</v>
      </c>
      <c r="O39" s="13" t="s">
        <v>56</v>
      </c>
      <c r="P39" s="14" t="s">
        <v>55</v>
      </c>
      <c r="Q39" s="14"/>
      <c r="R39" s="14"/>
      <c r="S39" s="14"/>
      <c r="T39" s="14"/>
      <c r="U39" s="14"/>
      <c r="V39" s="14"/>
      <c r="W39" s="14"/>
      <c r="X39" s="14"/>
      <c r="Y39" s="14"/>
      <c r="Z39" s="13" t="s">
        <v>6</v>
      </c>
      <c r="AA39" s="13"/>
      <c r="AB39" s="13"/>
      <c r="AC39" s="13"/>
      <c r="AD39" s="13"/>
      <c r="AE39" s="9"/>
      <c r="AF39" s="8"/>
    </row>
    <row r="40" spans="1:32" x14ac:dyDescent="0.3">
      <c r="A40" s="13">
        <v>10279225169</v>
      </c>
      <c r="B40" s="14">
        <v>20</v>
      </c>
      <c r="C40" s="13" t="s">
        <v>34</v>
      </c>
      <c r="D40" s="14">
        <v>5</v>
      </c>
      <c r="E40" s="13" t="s">
        <v>35</v>
      </c>
      <c r="F40" s="13" t="s">
        <v>36</v>
      </c>
      <c r="G40" s="14" t="s">
        <v>37</v>
      </c>
      <c r="H40" s="14" t="s">
        <v>39</v>
      </c>
      <c r="I40" s="14" t="s">
        <v>38</v>
      </c>
      <c r="J40" s="14" t="s">
        <v>40</v>
      </c>
      <c r="K40" s="14">
        <v>4</v>
      </c>
      <c r="L40" s="14">
        <v>1</v>
      </c>
      <c r="M40" s="14" t="s">
        <v>41</v>
      </c>
      <c r="N40" s="14">
        <v>20</v>
      </c>
      <c r="O40" s="13" t="s">
        <v>42</v>
      </c>
      <c r="P40" s="14" t="s">
        <v>37</v>
      </c>
      <c r="Q40" s="14" t="s">
        <v>38</v>
      </c>
      <c r="R40" s="14" t="s">
        <v>40</v>
      </c>
      <c r="S40" s="14" t="s">
        <v>39</v>
      </c>
      <c r="T40" s="14" t="s">
        <v>43</v>
      </c>
      <c r="U40" s="14">
        <v>2</v>
      </c>
      <c r="V40" s="14" t="s">
        <v>41</v>
      </c>
      <c r="W40" s="14">
        <v>41</v>
      </c>
      <c r="X40" s="14" t="s">
        <v>45</v>
      </c>
      <c r="Y40" s="14" t="s">
        <v>46</v>
      </c>
      <c r="Z40" s="13" t="s">
        <v>6</v>
      </c>
      <c r="AA40" s="13"/>
      <c r="AB40" s="13"/>
      <c r="AC40" s="13"/>
      <c r="AD40" s="13"/>
      <c r="AE40" s="9"/>
      <c r="AF40" s="8"/>
    </row>
    <row r="41" spans="1:32" x14ac:dyDescent="0.3">
      <c r="A41" s="13">
        <v>10279218277</v>
      </c>
      <c r="B41" s="14">
        <v>26</v>
      </c>
      <c r="C41" s="13" t="s">
        <v>34</v>
      </c>
      <c r="D41" s="14">
        <v>4</v>
      </c>
      <c r="E41" s="13" t="s">
        <v>35</v>
      </c>
      <c r="F41" s="13" t="s">
        <v>36</v>
      </c>
      <c r="G41" s="14" t="s">
        <v>37</v>
      </c>
      <c r="H41" s="14" t="s">
        <v>38</v>
      </c>
      <c r="I41" s="14" t="s">
        <v>40</v>
      </c>
      <c r="J41" s="14" t="s">
        <v>39</v>
      </c>
      <c r="K41" s="14">
        <v>30</v>
      </c>
      <c r="L41" s="14">
        <v>1</v>
      </c>
      <c r="M41" s="14" t="s">
        <v>41</v>
      </c>
      <c r="N41" s="14">
        <v>20</v>
      </c>
      <c r="O41" s="13" t="s">
        <v>42</v>
      </c>
      <c r="P41" s="14" t="s">
        <v>61</v>
      </c>
      <c r="Q41" s="14"/>
      <c r="R41" s="14"/>
      <c r="S41" s="14"/>
      <c r="T41" s="14"/>
      <c r="U41" s="14"/>
      <c r="V41" s="14"/>
      <c r="W41" s="14"/>
      <c r="X41" s="14"/>
      <c r="Y41" s="14"/>
      <c r="Z41" s="13" t="s">
        <v>4</v>
      </c>
      <c r="AA41" s="13"/>
      <c r="AB41" s="13"/>
      <c r="AC41" s="13"/>
      <c r="AD41" s="13"/>
      <c r="AE41" s="9"/>
      <c r="AF41" s="8"/>
    </row>
    <row r="42" spans="1:32" x14ac:dyDescent="0.3">
      <c r="A42" s="13">
        <v>10279214061</v>
      </c>
      <c r="B42" s="14">
        <v>41</v>
      </c>
      <c r="C42" s="13" t="s">
        <v>34</v>
      </c>
      <c r="D42" s="14" t="s">
        <v>68</v>
      </c>
      <c r="E42" s="13" t="s">
        <v>35</v>
      </c>
      <c r="F42" s="13" t="s">
        <v>36</v>
      </c>
      <c r="G42" s="14" t="s">
        <v>37</v>
      </c>
      <c r="H42" s="14" t="s">
        <v>38</v>
      </c>
      <c r="I42" s="14" t="s">
        <v>39</v>
      </c>
      <c r="J42" s="14" t="s">
        <v>40</v>
      </c>
      <c r="K42" s="14">
        <v>30</v>
      </c>
      <c r="L42" s="14">
        <v>115</v>
      </c>
      <c r="M42" s="14" t="s">
        <v>41</v>
      </c>
      <c r="N42" s="14">
        <v>4600</v>
      </c>
      <c r="O42" s="13" t="s">
        <v>56</v>
      </c>
      <c r="P42" s="14" t="s">
        <v>37</v>
      </c>
      <c r="Q42" s="14" t="s">
        <v>39</v>
      </c>
      <c r="R42" s="14" t="s">
        <v>43</v>
      </c>
      <c r="S42" s="14" t="s">
        <v>40</v>
      </c>
      <c r="T42" s="14" t="s">
        <v>38</v>
      </c>
      <c r="U42" s="14">
        <v>6</v>
      </c>
      <c r="V42" s="14" t="s">
        <v>73</v>
      </c>
      <c r="W42" s="14">
        <v>640</v>
      </c>
      <c r="X42" s="14" t="s">
        <v>58</v>
      </c>
      <c r="Y42" s="14" t="s">
        <v>60</v>
      </c>
      <c r="Z42" s="13" t="s">
        <v>3</v>
      </c>
      <c r="AA42" s="13"/>
      <c r="AB42" s="13"/>
      <c r="AC42" s="13"/>
      <c r="AD42" s="13"/>
      <c r="AE42" s="9"/>
      <c r="AF42" s="8"/>
    </row>
    <row r="43" spans="1:32" x14ac:dyDescent="0.3">
      <c r="A43" s="13">
        <v>10279203411</v>
      </c>
      <c r="B43" s="14">
        <v>25</v>
      </c>
      <c r="C43" s="13" t="s">
        <v>47</v>
      </c>
      <c r="D43" s="14">
        <v>4</v>
      </c>
      <c r="E43" s="13" t="s">
        <v>35</v>
      </c>
      <c r="F43" s="13" t="s">
        <v>36</v>
      </c>
      <c r="G43" s="14" t="s">
        <v>37</v>
      </c>
      <c r="H43" s="14" t="s">
        <v>38</v>
      </c>
      <c r="I43" s="14" t="s">
        <v>40</v>
      </c>
      <c r="J43" s="14" t="s">
        <v>39</v>
      </c>
      <c r="K43" s="14">
        <v>30</v>
      </c>
      <c r="L43" s="14">
        <v>1</v>
      </c>
      <c r="M43" s="14" t="s">
        <v>41</v>
      </c>
      <c r="N43" s="14">
        <v>20</v>
      </c>
      <c r="O43" s="13" t="s">
        <v>42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3"/>
      <c r="AA43" s="13"/>
      <c r="AB43" s="13"/>
      <c r="AC43" s="13"/>
      <c r="AD43" s="13"/>
      <c r="AE43" s="9"/>
      <c r="AF43" s="8"/>
    </row>
    <row r="44" spans="1:32" x14ac:dyDescent="0.3">
      <c r="A44" s="13">
        <v>10278566991</v>
      </c>
      <c r="B44" s="14">
        <v>38</v>
      </c>
      <c r="C44" s="13" t="s">
        <v>47</v>
      </c>
      <c r="D44" s="14">
        <v>3</v>
      </c>
      <c r="E44" s="13" t="s">
        <v>35</v>
      </c>
      <c r="F44" s="13" t="s">
        <v>36</v>
      </c>
      <c r="G44" s="14" t="s">
        <v>61</v>
      </c>
      <c r="H44" s="14"/>
      <c r="I44" s="14"/>
      <c r="J44" s="14"/>
      <c r="K44" s="14"/>
      <c r="L44" s="14"/>
      <c r="M44" s="14"/>
      <c r="N44" s="14"/>
      <c r="O44" s="13"/>
      <c r="P44" s="14" t="s">
        <v>37</v>
      </c>
      <c r="Q44" s="14" t="s">
        <v>38</v>
      </c>
      <c r="R44" s="14" t="s">
        <v>40</v>
      </c>
      <c r="S44" s="14" t="s">
        <v>39</v>
      </c>
      <c r="T44" s="14" t="s">
        <v>43</v>
      </c>
      <c r="U44" s="14">
        <v>2</v>
      </c>
      <c r="V44" s="14" t="s">
        <v>41</v>
      </c>
      <c r="W44" s="14">
        <v>41</v>
      </c>
      <c r="X44" s="14" t="s">
        <v>45</v>
      </c>
      <c r="Y44" s="14" t="s">
        <v>46</v>
      </c>
      <c r="Z44" s="13" t="s">
        <v>2</v>
      </c>
      <c r="AA44" s="13"/>
      <c r="AB44" s="13"/>
      <c r="AC44" s="13"/>
      <c r="AD44" s="13"/>
      <c r="AE44" s="9"/>
      <c r="AF44" s="8"/>
    </row>
    <row r="45" spans="1:32" x14ac:dyDescent="0.3">
      <c r="A45" s="13">
        <v>10278483593</v>
      </c>
      <c r="B45" s="14">
        <v>25</v>
      </c>
      <c r="C45" s="13" t="s">
        <v>47</v>
      </c>
      <c r="D45" s="14">
        <v>4</v>
      </c>
      <c r="E45" s="13" t="s">
        <v>35</v>
      </c>
      <c r="F45" s="13" t="s">
        <v>36</v>
      </c>
      <c r="G45" s="14" t="s">
        <v>61</v>
      </c>
      <c r="H45" s="14"/>
      <c r="I45" s="14"/>
      <c r="J45" s="14"/>
      <c r="K45" s="14"/>
      <c r="L45" s="14"/>
      <c r="M45" s="14"/>
      <c r="N45" s="14"/>
      <c r="O45" s="13"/>
      <c r="P45" s="14" t="s">
        <v>37</v>
      </c>
      <c r="Q45" s="14" t="s">
        <v>43</v>
      </c>
      <c r="R45" s="14" t="s">
        <v>39</v>
      </c>
      <c r="S45" s="14" t="s">
        <v>40</v>
      </c>
      <c r="T45" s="14" t="s">
        <v>38</v>
      </c>
      <c r="U45" s="14">
        <v>7</v>
      </c>
      <c r="V45" s="14" t="s">
        <v>48</v>
      </c>
      <c r="W45" s="14">
        <v>176</v>
      </c>
      <c r="X45" s="14" t="s">
        <v>58</v>
      </c>
      <c r="Y45" s="14" t="s">
        <v>46</v>
      </c>
      <c r="Z45" s="13" t="s">
        <v>6</v>
      </c>
      <c r="AA45" s="13"/>
      <c r="AB45" s="13"/>
      <c r="AC45" s="13"/>
      <c r="AD45" s="13"/>
      <c r="AE45" s="9"/>
      <c r="AF45" s="8"/>
    </row>
    <row r="46" spans="1:32" x14ac:dyDescent="0.3">
      <c r="A46" s="13">
        <v>10278471633</v>
      </c>
      <c r="B46" s="14">
        <v>36</v>
      </c>
      <c r="C46" s="13" t="s">
        <v>34</v>
      </c>
      <c r="D46" s="14">
        <v>4</v>
      </c>
      <c r="E46" s="13" t="s">
        <v>35</v>
      </c>
      <c r="F46" s="13" t="s">
        <v>36</v>
      </c>
      <c r="G46" s="14" t="s">
        <v>37</v>
      </c>
      <c r="H46" s="14"/>
      <c r="I46" s="14"/>
      <c r="J46" s="14"/>
      <c r="K46" s="14"/>
      <c r="L46" s="14"/>
      <c r="M46" s="14"/>
      <c r="N46" s="14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3"/>
      <c r="AA46" s="13"/>
      <c r="AB46" s="13"/>
      <c r="AC46" s="13"/>
      <c r="AD46" s="13"/>
      <c r="AE46" s="9"/>
      <c r="AF46" s="8"/>
    </row>
    <row r="47" spans="1:32" x14ac:dyDescent="0.3">
      <c r="A47" s="13">
        <v>10278458736</v>
      </c>
      <c r="B47" s="14">
        <v>30</v>
      </c>
      <c r="C47" s="13" t="s">
        <v>47</v>
      </c>
      <c r="D47" s="14">
        <v>5</v>
      </c>
      <c r="E47" s="13" t="s">
        <v>59</v>
      </c>
      <c r="F47" s="13" t="s">
        <v>52</v>
      </c>
      <c r="G47" s="14" t="s">
        <v>61</v>
      </c>
      <c r="H47" s="14"/>
      <c r="I47" s="14"/>
      <c r="J47" s="14"/>
      <c r="K47" s="14"/>
      <c r="L47" s="14"/>
      <c r="M47" s="14"/>
      <c r="N47" s="14"/>
      <c r="O47" s="13"/>
      <c r="P47" s="14" t="s">
        <v>37</v>
      </c>
      <c r="Q47" s="14" t="s">
        <v>40</v>
      </c>
      <c r="R47" s="14" t="s">
        <v>43</v>
      </c>
      <c r="S47" s="14" t="s">
        <v>39</v>
      </c>
      <c r="T47" s="14" t="s">
        <v>38</v>
      </c>
      <c r="U47" s="14">
        <v>6</v>
      </c>
      <c r="V47" s="14" t="s">
        <v>48</v>
      </c>
      <c r="W47" s="14">
        <v>286</v>
      </c>
      <c r="X47" s="14" t="s">
        <v>64</v>
      </c>
      <c r="Y47" s="14" t="s">
        <v>46</v>
      </c>
      <c r="Z47" s="13" t="s">
        <v>6</v>
      </c>
      <c r="AA47" s="13"/>
      <c r="AB47" s="13"/>
      <c r="AC47" s="13"/>
      <c r="AD47" s="13"/>
      <c r="AE47" s="9"/>
      <c r="AF47" s="8"/>
    </row>
    <row r="48" spans="1:32" x14ac:dyDescent="0.3">
      <c r="A48" s="13">
        <v>10278346584</v>
      </c>
      <c r="B48" s="14">
        <v>40</v>
      </c>
      <c r="C48" s="13" t="s">
        <v>34</v>
      </c>
      <c r="D48" s="14">
        <v>4</v>
      </c>
      <c r="E48" s="13" t="s">
        <v>74</v>
      </c>
      <c r="F48" s="13" t="s">
        <v>36</v>
      </c>
      <c r="G48" s="14"/>
      <c r="H48" s="14"/>
      <c r="I48" s="14"/>
      <c r="J48" s="14"/>
      <c r="K48" s="14"/>
      <c r="L48" s="14"/>
      <c r="M48" s="14"/>
      <c r="N48" s="14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3"/>
      <c r="AA48" s="13"/>
      <c r="AB48" s="13"/>
      <c r="AC48" s="13"/>
      <c r="AD48" s="13"/>
      <c r="AE48" s="9"/>
      <c r="AF48" s="8"/>
    </row>
    <row r="49" spans="1:32" x14ac:dyDescent="0.3">
      <c r="A49" s="13">
        <v>10278072014</v>
      </c>
      <c r="B49" s="14">
        <v>23</v>
      </c>
      <c r="C49" s="13" t="s">
        <v>34</v>
      </c>
      <c r="D49" s="14">
        <v>3</v>
      </c>
      <c r="E49" s="13" t="s">
        <v>35</v>
      </c>
      <c r="F49" s="13" t="s">
        <v>36</v>
      </c>
      <c r="G49" s="14" t="s">
        <v>37</v>
      </c>
      <c r="H49" s="14"/>
      <c r="I49" s="14"/>
      <c r="J49" s="14"/>
      <c r="K49" s="14"/>
      <c r="L49" s="14"/>
      <c r="M49" s="14"/>
      <c r="N49" s="14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3"/>
      <c r="AA49" s="13"/>
      <c r="AB49" s="13"/>
      <c r="AC49" s="13"/>
      <c r="AD49" s="13"/>
      <c r="AE49" s="9"/>
      <c r="AF49" s="8"/>
    </row>
    <row r="50" spans="1:32" x14ac:dyDescent="0.3">
      <c r="A50" s="13">
        <v>10278016992</v>
      </c>
      <c r="B50" s="14">
        <v>35</v>
      </c>
      <c r="C50" s="13" t="s">
        <v>47</v>
      </c>
      <c r="D50" s="14">
        <v>4</v>
      </c>
      <c r="E50" s="13" t="s">
        <v>63</v>
      </c>
      <c r="F50" s="13" t="s">
        <v>36</v>
      </c>
      <c r="G50" s="14" t="s">
        <v>37</v>
      </c>
      <c r="H50" s="14" t="s">
        <v>40</v>
      </c>
      <c r="I50" s="14" t="s">
        <v>38</v>
      </c>
      <c r="J50" s="14" t="s">
        <v>39</v>
      </c>
      <c r="K50" s="14">
        <v>30</v>
      </c>
      <c r="L50" s="14">
        <v>25</v>
      </c>
      <c r="M50" s="14" t="s">
        <v>75</v>
      </c>
      <c r="N50" s="14">
        <v>1125</v>
      </c>
      <c r="O50" s="13" t="s">
        <v>42</v>
      </c>
      <c r="P50" s="14" t="s">
        <v>37</v>
      </c>
      <c r="Q50" s="14" t="s">
        <v>40</v>
      </c>
      <c r="R50" s="14" t="s">
        <v>39</v>
      </c>
      <c r="S50" s="14" t="s">
        <v>38</v>
      </c>
      <c r="T50" s="14" t="s">
        <v>43</v>
      </c>
      <c r="U50" s="14">
        <v>14</v>
      </c>
      <c r="V50" s="14" t="s">
        <v>76</v>
      </c>
      <c r="W50" s="14">
        <v>352</v>
      </c>
      <c r="X50" s="14" t="s">
        <v>45</v>
      </c>
      <c r="Y50" s="14" t="s">
        <v>60</v>
      </c>
      <c r="Z50" s="13" t="s">
        <v>2</v>
      </c>
      <c r="AA50" s="13" t="s">
        <v>3</v>
      </c>
      <c r="AB50" s="13"/>
      <c r="AC50" s="13"/>
      <c r="AD50" s="13"/>
      <c r="AE50" s="9"/>
      <c r="AF50" s="8"/>
    </row>
    <row r="51" spans="1:32" x14ac:dyDescent="0.3">
      <c r="A51" s="13">
        <v>10277327530</v>
      </c>
      <c r="B51" s="14">
        <v>68</v>
      </c>
      <c r="C51" s="13" t="s">
        <v>47</v>
      </c>
      <c r="D51" s="14">
        <v>2</v>
      </c>
      <c r="E51" s="13" t="s">
        <v>63</v>
      </c>
      <c r="F51" s="13" t="s">
        <v>36</v>
      </c>
      <c r="G51" s="14" t="s">
        <v>37</v>
      </c>
      <c r="H51" s="14" t="s">
        <v>38</v>
      </c>
      <c r="I51" s="14" t="s">
        <v>39</v>
      </c>
      <c r="J51" s="14" t="s">
        <v>40</v>
      </c>
      <c r="K51" s="14">
        <v>30</v>
      </c>
      <c r="L51" s="14">
        <v>55</v>
      </c>
      <c r="M51" s="14" t="s">
        <v>41</v>
      </c>
      <c r="N51" s="14">
        <v>2080</v>
      </c>
      <c r="O51" s="13" t="s">
        <v>42</v>
      </c>
      <c r="P51" s="14" t="s">
        <v>37</v>
      </c>
      <c r="Q51" s="14" t="s">
        <v>38</v>
      </c>
      <c r="R51" s="14" t="s">
        <v>39</v>
      </c>
      <c r="S51" s="14" t="s">
        <v>40</v>
      </c>
      <c r="T51" s="14" t="s">
        <v>43</v>
      </c>
      <c r="U51" s="14">
        <v>15</v>
      </c>
      <c r="V51" s="14" t="s">
        <v>44</v>
      </c>
      <c r="W51" s="14">
        <v>384</v>
      </c>
      <c r="X51" s="14" t="s">
        <v>58</v>
      </c>
      <c r="Y51" s="14" t="s">
        <v>46</v>
      </c>
      <c r="Z51" s="13" t="s">
        <v>2</v>
      </c>
      <c r="AA51" s="13"/>
      <c r="AB51" s="13"/>
      <c r="AC51" s="13"/>
      <c r="AD51" s="13"/>
      <c r="AE51" s="9"/>
      <c r="AF51" s="8"/>
    </row>
    <row r="52" spans="1:32" x14ac:dyDescent="0.3">
      <c r="A52" s="13">
        <v>10276978929</v>
      </c>
      <c r="B52" s="14">
        <v>31</v>
      </c>
      <c r="C52" s="13" t="s">
        <v>47</v>
      </c>
      <c r="D52" s="14">
        <v>3</v>
      </c>
      <c r="E52" s="13" t="s">
        <v>35</v>
      </c>
      <c r="F52" s="13" t="s">
        <v>36</v>
      </c>
      <c r="G52" s="14" t="s">
        <v>37</v>
      </c>
      <c r="H52" s="14" t="s">
        <v>38</v>
      </c>
      <c r="I52" s="14" t="s">
        <v>40</v>
      </c>
      <c r="J52" s="14" t="s">
        <v>39</v>
      </c>
      <c r="K52" s="14">
        <v>30</v>
      </c>
      <c r="L52" s="14">
        <v>10</v>
      </c>
      <c r="M52" s="14" t="s">
        <v>41</v>
      </c>
      <c r="N52" s="14">
        <v>200</v>
      </c>
      <c r="O52" s="13" t="s">
        <v>42</v>
      </c>
      <c r="P52" s="14" t="s">
        <v>37</v>
      </c>
      <c r="Q52" s="14" t="s">
        <v>38</v>
      </c>
      <c r="R52" s="14" t="s">
        <v>43</v>
      </c>
      <c r="S52" s="14" t="s">
        <v>40</v>
      </c>
      <c r="T52" s="14" t="s">
        <v>39</v>
      </c>
      <c r="U52" s="14">
        <v>9</v>
      </c>
      <c r="V52" s="14" t="s">
        <v>41</v>
      </c>
      <c r="W52" s="14">
        <v>213.20000000000002</v>
      </c>
      <c r="X52" s="14" t="s">
        <v>45</v>
      </c>
      <c r="Y52" s="14" t="s">
        <v>46</v>
      </c>
      <c r="Z52" s="13" t="s">
        <v>6</v>
      </c>
      <c r="AA52" s="13"/>
      <c r="AB52" s="13"/>
      <c r="AC52" s="13"/>
      <c r="AD52" s="13"/>
      <c r="AE52" s="9"/>
      <c r="AF52" s="8"/>
    </row>
    <row r="53" spans="1:32" x14ac:dyDescent="0.3">
      <c r="A53" s="13">
        <v>10276941577</v>
      </c>
      <c r="B53" s="14">
        <v>34</v>
      </c>
      <c r="C53" s="13" t="s">
        <v>34</v>
      </c>
      <c r="D53" s="14">
        <v>3</v>
      </c>
      <c r="E53" s="13" t="s">
        <v>35</v>
      </c>
      <c r="F53" s="13" t="s">
        <v>36</v>
      </c>
      <c r="G53" s="14" t="s">
        <v>37</v>
      </c>
      <c r="H53" s="14" t="s">
        <v>40</v>
      </c>
      <c r="I53" s="14" t="s">
        <v>38</v>
      </c>
      <c r="J53" s="14" t="s">
        <v>39</v>
      </c>
      <c r="K53" s="14">
        <v>30</v>
      </c>
      <c r="L53" s="14">
        <v>10</v>
      </c>
      <c r="M53" s="14" t="s">
        <v>77</v>
      </c>
      <c r="N53" s="14">
        <v>215.6</v>
      </c>
      <c r="O53" s="13" t="s">
        <v>42</v>
      </c>
      <c r="P53" s="14" t="s">
        <v>37</v>
      </c>
      <c r="Q53" s="14" t="s">
        <v>38</v>
      </c>
      <c r="R53" s="14" t="s">
        <v>40</v>
      </c>
      <c r="S53" s="14" t="s">
        <v>43</v>
      </c>
      <c r="T53" s="14" t="s">
        <v>39</v>
      </c>
      <c r="U53" s="14">
        <v>2</v>
      </c>
      <c r="V53" s="14" t="s">
        <v>44</v>
      </c>
      <c r="W53" s="14">
        <v>60</v>
      </c>
      <c r="X53" s="14" t="s">
        <v>45</v>
      </c>
      <c r="Y53" s="14" t="s">
        <v>60</v>
      </c>
      <c r="Z53" s="13" t="s">
        <v>3</v>
      </c>
      <c r="AA53" s="13"/>
      <c r="AB53" s="13"/>
      <c r="AC53" s="13"/>
      <c r="AD53" s="13"/>
      <c r="AE53" s="9"/>
      <c r="AF53" s="8"/>
    </row>
    <row r="54" spans="1:32" x14ac:dyDescent="0.3">
      <c r="A54" s="13">
        <v>10275118774</v>
      </c>
      <c r="B54" s="14">
        <v>36</v>
      </c>
      <c r="C54" s="13" t="s">
        <v>34</v>
      </c>
      <c r="D54" s="14">
        <v>4</v>
      </c>
      <c r="E54" s="13" t="s">
        <v>35</v>
      </c>
      <c r="F54" s="13" t="s">
        <v>36</v>
      </c>
      <c r="G54" s="14" t="s">
        <v>37</v>
      </c>
      <c r="H54" s="14"/>
      <c r="I54" s="14"/>
      <c r="J54" s="14"/>
      <c r="K54" s="14"/>
      <c r="L54" s="14"/>
      <c r="M54" s="14"/>
      <c r="N54" s="14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3"/>
      <c r="AA54" s="13"/>
      <c r="AB54" s="13"/>
      <c r="AC54" s="13"/>
      <c r="AD54" s="13"/>
      <c r="AE54" s="9"/>
      <c r="AF54" s="8"/>
    </row>
    <row r="55" spans="1:32" x14ac:dyDescent="0.3">
      <c r="A55" s="13">
        <v>10274526409</v>
      </c>
      <c r="B55" s="14">
        <v>28</v>
      </c>
      <c r="C55" s="13" t="s">
        <v>34</v>
      </c>
      <c r="D55" s="14">
        <v>4</v>
      </c>
      <c r="E55" s="13" t="s">
        <v>35</v>
      </c>
      <c r="F55" s="13" t="s">
        <v>36</v>
      </c>
      <c r="G55" s="14" t="s">
        <v>37</v>
      </c>
      <c r="H55" s="14" t="s">
        <v>40</v>
      </c>
      <c r="I55" s="14" t="s">
        <v>38</v>
      </c>
      <c r="J55" s="14" t="s">
        <v>39</v>
      </c>
      <c r="K55" s="14">
        <v>8</v>
      </c>
      <c r="L55" s="14">
        <v>35</v>
      </c>
      <c r="M55" s="14" t="s">
        <v>41</v>
      </c>
      <c r="N55" s="14">
        <v>1400</v>
      </c>
      <c r="O55" s="13" t="s">
        <v>56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3"/>
      <c r="AA55" s="13"/>
      <c r="AB55" s="13"/>
      <c r="AC55" s="13"/>
      <c r="AD55" s="13"/>
      <c r="AE55" s="9"/>
      <c r="AF55" s="8"/>
    </row>
    <row r="56" spans="1:32" x14ac:dyDescent="0.3">
      <c r="A56" s="13">
        <v>10274511481</v>
      </c>
      <c r="B56" s="14">
        <v>26</v>
      </c>
      <c r="C56" s="13" t="s">
        <v>47</v>
      </c>
      <c r="D56" s="14">
        <v>4</v>
      </c>
      <c r="E56" s="13" t="s">
        <v>35</v>
      </c>
      <c r="F56" s="13" t="s">
        <v>36</v>
      </c>
      <c r="G56" s="14" t="s">
        <v>37</v>
      </c>
      <c r="H56" s="14" t="s">
        <v>38</v>
      </c>
      <c r="I56" s="14" t="s">
        <v>39</v>
      </c>
      <c r="J56" s="14" t="s">
        <v>40</v>
      </c>
      <c r="K56" s="14">
        <v>15</v>
      </c>
      <c r="L56" s="14">
        <v>15</v>
      </c>
      <c r="M56" s="14" t="s">
        <v>57</v>
      </c>
      <c r="N56" s="14">
        <v>660</v>
      </c>
      <c r="O56" s="13" t="s">
        <v>42</v>
      </c>
      <c r="P56" s="14" t="s">
        <v>37</v>
      </c>
      <c r="Q56" s="14" t="s">
        <v>38</v>
      </c>
      <c r="R56" s="14" t="s">
        <v>39</v>
      </c>
      <c r="S56" s="14" t="s">
        <v>40</v>
      </c>
      <c r="T56" s="14" t="s">
        <v>43</v>
      </c>
      <c r="U56" s="14">
        <v>6</v>
      </c>
      <c r="V56" s="14" t="s">
        <v>57</v>
      </c>
      <c r="W56" s="14">
        <v>153.60000000000002</v>
      </c>
      <c r="X56" s="14" t="s">
        <v>45</v>
      </c>
      <c r="Y56" s="14" t="s">
        <v>60</v>
      </c>
      <c r="Z56" s="13" t="s">
        <v>6</v>
      </c>
      <c r="AA56" s="13"/>
      <c r="AB56" s="13"/>
      <c r="AC56" s="13"/>
      <c r="AD56" s="13"/>
      <c r="AE56" s="9"/>
      <c r="AF56" s="8"/>
    </row>
    <row r="57" spans="1:32" x14ac:dyDescent="0.3">
      <c r="A57" s="13">
        <v>10274474298</v>
      </c>
      <c r="B57" s="14">
        <v>21</v>
      </c>
      <c r="C57" s="13" t="s">
        <v>47</v>
      </c>
      <c r="D57" s="14">
        <v>4</v>
      </c>
      <c r="E57" s="13" t="s">
        <v>35</v>
      </c>
      <c r="F57" s="13" t="s">
        <v>36</v>
      </c>
      <c r="G57" s="14" t="s">
        <v>37</v>
      </c>
      <c r="H57" s="14" t="s">
        <v>38</v>
      </c>
      <c r="I57" s="14" t="s">
        <v>40</v>
      </c>
      <c r="J57" s="14" t="s">
        <v>39</v>
      </c>
      <c r="K57" s="14">
        <v>30</v>
      </c>
      <c r="L57" s="14">
        <v>10</v>
      </c>
      <c r="M57" s="14" t="s">
        <v>41</v>
      </c>
      <c r="N57" s="14">
        <v>200</v>
      </c>
      <c r="O57" s="13" t="s">
        <v>42</v>
      </c>
      <c r="P57" s="14" t="s">
        <v>55</v>
      </c>
      <c r="Q57" s="14"/>
      <c r="R57" s="14"/>
      <c r="S57" s="14"/>
      <c r="T57" s="14"/>
      <c r="U57" s="14"/>
      <c r="V57" s="14"/>
      <c r="W57" s="14"/>
      <c r="X57" s="14"/>
      <c r="Y57" s="14"/>
      <c r="Z57" s="13" t="s">
        <v>3</v>
      </c>
      <c r="AA57" s="13" t="s">
        <v>4</v>
      </c>
      <c r="AB57" s="13" t="s">
        <v>6</v>
      </c>
      <c r="AC57" s="13"/>
      <c r="AD57" s="13"/>
      <c r="AE57" s="9"/>
      <c r="AF57" s="8"/>
    </row>
    <row r="58" spans="1:32" x14ac:dyDescent="0.3">
      <c r="A58" s="13">
        <v>10274396139</v>
      </c>
      <c r="B58" s="14">
        <v>27</v>
      </c>
      <c r="C58" s="13" t="s">
        <v>47</v>
      </c>
      <c r="D58" s="14">
        <v>3</v>
      </c>
      <c r="E58" s="13" t="s">
        <v>35</v>
      </c>
      <c r="F58" s="13" t="s">
        <v>36</v>
      </c>
      <c r="G58" s="14" t="s">
        <v>37</v>
      </c>
      <c r="H58" s="14" t="s">
        <v>40</v>
      </c>
      <c r="I58" s="14" t="s">
        <v>38</v>
      </c>
      <c r="J58" s="14" t="s">
        <v>39</v>
      </c>
      <c r="K58" s="14">
        <v>15</v>
      </c>
      <c r="L58" s="14">
        <v>25</v>
      </c>
      <c r="M58" s="14" t="s">
        <v>41</v>
      </c>
      <c r="N58" s="14">
        <v>1000</v>
      </c>
      <c r="O58" s="13" t="s">
        <v>42</v>
      </c>
      <c r="P58" s="14" t="s">
        <v>37</v>
      </c>
      <c r="Q58" s="14" t="s">
        <v>40</v>
      </c>
      <c r="R58" s="14" t="s">
        <v>43</v>
      </c>
      <c r="S58" s="14" t="s">
        <v>38</v>
      </c>
      <c r="T58" s="14" t="s">
        <v>39</v>
      </c>
      <c r="U58" s="14">
        <v>9</v>
      </c>
      <c r="V58" s="14" t="s">
        <v>41</v>
      </c>
      <c r="W58" s="14">
        <v>213.20000000000002</v>
      </c>
      <c r="X58" s="14" t="s">
        <v>45</v>
      </c>
      <c r="Y58" s="14" t="s">
        <v>60</v>
      </c>
      <c r="Z58" s="13" t="s">
        <v>6</v>
      </c>
      <c r="AA58" s="13"/>
      <c r="AB58" s="13"/>
      <c r="AC58" s="13"/>
      <c r="AD58" s="13"/>
      <c r="AE58" s="9"/>
      <c r="AF58" s="8"/>
    </row>
    <row r="59" spans="1:32" x14ac:dyDescent="0.3">
      <c r="A59" s="13">
        <v>10271863255</v>
      </c>
      <c r="B59" s="14">
        <v>51</v>
      </c>
      <c r="C59" s="13" t="s">
        <v>34</v>
      </c>
      <c r="D59" s="14">
        <v>4</v>
      </c>
      <c r="E59" s="13" t="s">
        <v>35</v>
      </c>
      <c r="F59" s="13" t="s">
        <v>36</v>
      </c>
      <c r="G59" s="14" t="s">
        <v>37</v>
      </c>
      <c r="H59" s="14" t="s">
        <v>40</v>
      </c>
      <c r="I59" s="14" t="s">
        <v>38</v>
      </c>
      <c r="J59" s="14" t="s">
        <v>39</v>
      </c>
      <c r="K59" s="14">
        <v>4</v>
      </c>
      <c r="L59" s="14">
        <v>35</v>
      </c>
      <c r="M59" s="14" t="s">
        <v>41</v>
      </c>
      <c r="N59" s="14">
        <v>1400</v>
      </c>
      <c r="O59" s="13" t="s">
        <v>78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3"/>
      <c r="AA59" s="13"/>
      <c r="AB59" s="13"/>
      <c r="AC59" s="13"/>
      <c r="AD59" s="13"/>
      <c r="AE59" s="9"/>
      <c r="AF59" s="8"/>
    </row>
    <row r="60" spans="1:32" x14ac:dyDescent="0.3">
      <c r="A60" s="13">
        <v>10270161794</v>
      </c>
      <c r="B60" s="14">
        <v>29</v>
      </c>
      <c r="C60" s="13" t="s">
        <v>47</v>
      </c>
      <c r="D60" s="14">
        <v>3</v>
      </c>
      <c r="E60" s="13" t="s">
        <v>59</v>
      </c>
      <c r="F60" s="13" t="s">
        <v>52</v>
      </c>
      <c r="G60" s="14" t="s">
        <v>61</v>
      </c>
      <c r="H60" s="14"/>
      <c r="I60" s="14"/>
      <c r="J60" s="14"/>
      <c r="K60" s="14"/>
      <c r="L60" s="14"/>
      <c r="M60" s="14"/>
      <c r="N60" s="14"/>
      <c r="O60" s="13"/>
      <c r="P60" s="14" t="s">
        <v>37</v>
      </c>
      <c r="Q60" s="14" t="s">
        <v>38</v>
      </c>
      <c r="R60" s="14" t="s">
        <v>40</v>
      </c>
      <c r="S60" s="14" t="s">
        <v>43</v>
      </c>
      <c r="T60" s="14" t="s">
        <v>39</v>
      </c>
      <c r="U60" s="14">
        <v>1</v>
      </c>
      <c r="V60" s="14" t="s">
        <v>48</v>
      </c>
      <c r="W60" s="14">
        <v>55</v>
      </c>
      <c r="X60" s="14" t="s">
        <v>64</v>
      </c>
      <c r="Y60" s="14" t="s">
        <v>46</v>
      </c>
      <c r="Z60" s="13"/>
      <c r="AA60" s="13"/>
      <c r="AB60" s="13"/>
      <c r="AC60" s="13"/>
      <c r="AD60" s="13"/>
      <c r="AE60" s="9"/>
      <c r="AF60" s="8"/>
    </row>
    <row r="61" spans="1:32" x14ac:dyDescent="0.3">
      <c r="A61" s="13">
        <v>10269311715</v>
      </c>
      <c r="B61" s="14">
        <v>26</v>
      </c>
      <c r="C61" s="13" t="s">
        <v>47</v>
      </c>
      <c r="D61" s="14" t="s">
        <v>68</v>
      </c>
      <c r="E61" s="13" t="s">
        <v>59</v>
      </c>
      <c r="F61" s="13" t="s">
        <v>52</v>
      </c>
      <c r="G61" s="14" t="s">
        <v>37</v>
      </c>
      <c r="H61" s="14" t="s">
        <v>40</v>
      </c>
      <c r="I61" s="14" t="s">
        <v>38</v>
      </c>
      <c r="J61" s="14" t="s">
        <v>39</v>
      </c>
      <c r="K61" s="14">
        <v>15</v>
      </c>
      <c r="L61" s="14">
        <v>15</v>
      </c>
      <c r="M61" s="14" t="s">
        <v>57</v>
      </c>
      <c r="N61" s="14">
        <v>660</v>
      </c>
      <c r="O61" s="13" t="s">
        <v>58</v>
      </c>
      <c r="P61" s="14" t="s">
        <v>37</v>
      </c>
      <c r="Q61" s="14" t="s">
        <v>40</v>
      </c>
      <c r="R61" s="14" t="s">
        <v>39</v>
      </c>
      <c r="S61" s="14" t="s">
        <v>38</v>
      </c>
      <c r="T61" s="14" t="s">
        <v>43</v>
      </c>
      <c r="U61" s="14">
        <v>10</v>
      </c>
      <c r="V61" s="14" t="s">
        <v>79</v>
      </c>
      <c r="W61" s="14">
        <v>239.20000000000002</v>
      </c>
      <c r="X61" s="14" t="s">
        <v>45</v>
      </c>
      <c r="Y61" s="14" t="s">
        <v>60</v>
      </c>
      <c r="Z61" s="13" t="s">
        <v>3</v>
      </c>
      <c r="AA61" s="13"/>
      <c r="AB61" s="13"/>
      <c r="AC61" s="13"/>
      <c r="AD61" s="13"/>
      <c r="AE61" s="9"/>
      <c r="AF61" s="8"/>
    </row>
    <row r="62" spans="1:32" x14ac:dyDescent="0.3">
      <c r="A62" s="13">
        <v>10269256352</v>
      </c>
      <c r="B62" s="14">
        <v>42</v>
      </c>
      <c r="C62" s="13" t="s">
        <v>47</v>
      </c>
      <c r="D62" s="14">
        <v>5</v>
      </c>
      <c r="E62" s="13" t="s">
        <v>35</v>
      </c>
      <c r="F62" s="13" t="s">
        <v>36</v>
      </c>
      <c r="G62" s="14" t="s">
        <v>37</v>
      </c>
      <c r="H62" s="14" t="s">
        <v>38</v>
      </c>
      <c r="I62" s="14" t="s">
        <v>39</v>
      </c>
      <c r="J62" s="14" t="s">
        <v>40</v>
      </c>
      <c r="K62" s="14">
        <v>30</v>
      </c>
      <c r="L62" s="14">
        <v>65</v>
      </c>
      <c r="M62" s="14" t="s">
        <v>41</v>
      </c>
      <c r="N62" s="14">
        <v>2600</v>
      </c>
      <c r="O62" s="13" t="s">
        <v>42</v>
      </c>
      <c r="P62" s="14" t="s">
        <v>37</v>
      </c>
      <c r="Q62" s="14" t="s">
        <v>43</v>
      </c>
      <c r="R62" s="14" t="s">
        <v>40</v>
      </c>
      <c r="S62" s="14" t="s">
        <v>39</v>
      </c>
      <c r="T62" s="14" t="s">
        <v>38</v>
      </c>
      <c r="U62" s="14">
        <v>15</v>
      </c>
      <c r="V62" s="14" t="s">
        <v>44</v>
      </c>
      <c r="W62" s="14">
        <v>384</v>
      </c>
      <c r="X62" s="14" t="s">
        <v>58</v>
      </c>
      <c r="Y62" s="14" t="s">
        <v>46</v>
      </c>
      <c r="Z62" s="13"/>
      <c r="AA62" s="13"/>
      <c r="AB62" s="13"/>
      <c r="AC62" s="13"/>
      <c r="AD62" s="13"/>
      <c r="AE62" s="9"/>
      <c r="AF62" s="8"/>
    </row>
    <row r="63" spans="1:32" x14ac:dyDescent="0.3">
      <c r="A63" s="13">
        <v>10269237518</v>
      </c>
      <c r="B63" s="14">
        <v>63</v>
      </c>
      <c r="C63" s="13" t="s">
        <v>34</v>
      </c>
      <c r="D63" s="14">
        <v>5</v>
      </c>
      <c r="E63" s="13" t="s">
        <v>74</v>
      </c>
      <c r="F63" s="13" t="s">
        <v>36</v>
      </c>
      <c r="G63" s="14" t="s">
        <v>37</v>
      </c>
      <c r="H63" s="14" t="s">
        <v>38</v>
      </c>
      <c r="I63" s="14" t="s">
        <v>40</v>
      </c>
      <c r="J63" s="14" t="s">
        <v>39</v>
      </c>
      <c r="K63" s="14">
        <v>30</v>
      </c>
      <c r="L63" s="14">
        <v>45</v>
      </c>
      <c r="M63" s="14" t="s">
        <v>41</v>
      </c>
      <c r="N63" s="14">
        <v>1800</v>
      </c>
      <c r="O63" s="13" t="s">
        <v>42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3"/>
      <c r="AA63" s="13"/>
      <c r="AB63" s="13"/>
      <c r="AC63" s="13"/>
      <c r="AD63" s="13"/>
      <c r="AE63" s="9"/>
      <c r="AF63" s="8"/>
    </row>
    <row r="64" spans="1:32" x14ac:dyDescent="0.3">
      <c r="A64" s="13">
        <v>10268971608</v>
      </c>
      <c r="B64" s="14">
        <v>45</v>
      </c>
      <c r="C64" s="13" t="s">
        <v>47</v>
      </c>
      <c r="D64" s="14">
        <v>4</v>
      </c>
      <c r="E64" s="13" t="s">
        <v>35</v>
      </c>
      <c r="F64" s="13" t="s">
        <v>36</v>
      </c>
      <c r="G64" s="14" t="s">
        <v>37</v>
      </c>
      <c r="H64" s="14" t="s">
        <v>40</v>
      </c>
      <c r="I64" s="14" t="s">
        <v>38</v>
      </c>
      <c r="J64" s="14" t="s">
        <v>39</v>
      </c>
      <c r="K64" s="14">
        <v>30</v>
      </c>
      <c r="L64" s="14">
        <v>55</v>
      </c>
      <c r="M64" s="14" t="s">
        <v>48</v>
      </c>
      <c r="N64" s="14">
        <v>2288</v>
      </c>
      <c r="O64" s="13" t="s">
        <v>49</v>
      </c>
      <c r="P64" s="14" t="s">
        <v>37</v>
      </c>
      <c r="Q64" s="14" t="s">
        <v>38</v>
      </c>
      <c r="R64" s="14" t="s">
        <v>40</v>
      </c>
      <c r="S64" s="14" t="s">
        <v>43</v>
      </c>
      <c r="T64" s="14" t="s">
        <v>39</v>
      </c>
      <c r="U64" s="14">
        <v>6</v>
      </c>
      <c r="V64" s="14" t="s">
        <v>44</v>
      </c>
      <c r="W64" s="14">
        <v>312</v>
      </c>
      <c r="X64" s="14" t="s">
        <v>64</v>
      </c>
      <c r="Y64" s="14" t="s">
        <v>46</v>
      </c>
      <c r="Z64" s="13" t="s">
        <v>3</v>
      </c>
      <c r="AA64" s="13"/>
      <c r="AB64" s="13"/>
      <c r="AC64" s="13"/>
      <c r="AD64" s="13"/>
      <c r="AE64" s="9"/>
      <c r="AF64" s="8"/>
    </row>
    <row r="65" spans="1:32" x14ac:dyDescent="0.3">
      <c r="A65" s="13">
        <v>10268902057</v>
      </c>
      <c r="B65" s="14">
        <v>38</v>
      </c>
      <c r="C65" s="13" t="s">
        <v>34</v>
      </c>
      <c r="D65" s="14">
        <v>4</v>
      </c>
      <c r="E65" s="13" t="s">
        <v>35</v>
      </c>
      <c r="F65" s="13" t="s">
        <v>36</v>
      </c>
      <c r="G65" s="14" t="s">
        <v>37</v>
      </c>
      <c r="H65" s="14"/>
      <c r="I65" s="14"/>
      <c r="J65" s="14"/>
      <c r="K65" s="14"/>
      <c r="L65" s="14"/>
      <c r="M65" s="14"/>
      <c r="N65" s="14"/>
      <c r="O65" s="1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3"/>
      <c r="AA65" s="13"/>
      <c r="AB65" s="13"/>
      <c r="AC65" s="13"/>
      <c r="AD65" s="13"/>
      <c r="AE65" s="9"/>
      <c r="AF65" s="8"/>
    </row>
    <row r="66" spans="1:32" x14ac:dyDescent="0.3">
      <c r="A66" s="13">
        <v>10268889782</v>
      </c>
      <c r="B66" s="14">
        <v>45</v>
      </c>
      <c r="C66" s="13" t="s">
        <v>34</v>
      </c>
      <c r="D66" s="14">
        <v>3</v>
      </c>
      <c r="E66" s="13" t="s">
        <v>74</v>
      </c>
      <c r="F66" s="13" t="s">
        <v>36</v>
      </c>
      <c r="G66" s="14" t="s">
        <v>37</v>
      </c>
      <c r="H66" s="14"/>
      <c r="I66" s="14"/>
      <c r="J66" s="14"/>
      <c r="K66" s="14"/>
      <c r="L66" s="14"/>
      <c r="M66" s="14"/>
      <c r="N66" s="14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3"/>
      <c r="AA66" s="13"/>
      <c r="AB66" s="13"/>
      <c r="AC66" s="13"/>
      <c r="AD66" s="13"/>
      <c r="AE66" s="9"/>
      <c r="AF66" s="8"/>
    </row>
    <row r="67" spans="1:32" x14ac:dyDescent="0.3">
      <c r="A67" s="13">
        <v>10268876056</v>
      </c>
      <c r="B67" s="14">
        <v>44</v>
      </c>
      <c r="C67" s="13" t="s">
        <v>34</v>
      </c>
      <c r="D67" s="14">
        <v>3</v>
      </c>
      <c r="E67" s="13" t="s">
        <v>35</v>
      </c>
      <c r="F67" s="13" t="s">
        <v>36</v>
      </c>
      <c r="G67" s="14" t="s">
        <v>61</v>
      </c>
      <c r="H67" s="14"/>
      <c r="I67" s="14"/>
      <c r="J67" s="14"/>
      <c r="K67" s="14"/>
      <c r="L67" s="14"/>
      <c r="M67" s="14"/>
      <c r="N67" s="14"/>
      <c r="O67" s="13"/>
      <c r="P67" s="14" t="s">
        <v>37</v>
      </c>
      <c r="Q67" s="14" t="s">
        <v>38</v>
      </c>
      <c r="R67" s="14" t="s">
        <v>40</v>
      </c>
      <c r="S67" s="14" t="s">
        <v>39</v>
      </c>
      <c r="T67" s="14" t="s">
        <v>43</v>
      </c>
      <c r="U67" s="14">
        <v>8</v>
      </c>
      <c r="V67" s="14" t="s">
        <v>44</v>
      </c>
      <c r="W67" s="14">
        <v>192</v>
      </c>
      <c r="X67" s="14" t="s">
        <v>45</v>
      </c>
      <c r="Y67" s="14" t="s">
        <v>46</v>
      </c>
      <c r="Z67" s="13" t="s">
        <v>6</v>
      </c>
      <c r="AA67" s="13"/>
      <c r="AB67" s="13"/>
      <c r="AC67" s="13"/>
      <c r="AD67" s="13"/>
      <c r="AE67" s="9"/>
      <c r="AF67" s="8"/>
    </row>
    <row r="68" spans="1:32" x14ac:dyDescent="0.3">
      <c r="A68" s="13">
        <v>10268858410</v>
      </c>
      <c r="B68" s="14">
        <v>35</v>
      </c>
      <c r="C68" s="13" t="s">
        <v>34</v>
      </c>
      <c r="D68" s="14">
        <v>5</v>
      </c>
      <c r="E68" s="13" t="s">
        <v>80</v>
      </c>
      <c r="F68" s="13" t="s">
        <v>36</v>
      </c>
      <c r="G68" s="14" t="s">
        <v>37</v>
      </c>
      <c r="H68" s="14" t="s">
        <v>40</v>
      </c>
      <c r="I68" s="14" t="s">
        <v>38</v>
      </c>
      <c r="J68" s="14" t="s">
        <v>39</v>
      </c>
      <c r="K68" s="14">
        <v>15</v>
      </c>
      <c r="L68" s="14">
        <v>15</v>
      </c>
      <c r="M68" s="14" t="s">
        <v>41</v>
      </c>
      <c r="N68" s="14">
        <v>600</v>
      </c>
      <c r="O68" s="13" t="s">
        <v>56</v>
      </c>
      <c r="P68" s="14" t="s">
        <v>37</v>
      </c>
      <c r="Q68" s="14" t="s">
        <v>40</v>
      </c>
      <c r="R68" s="14" t="s">
        <v>38</v>
      </c>
      <c r="S68" s="14" t="s">
        <v>43</v>
      </c>
      <c r="T68" s="14" t="s">
        <v>39</v>
      </c>
      <c r="U68" s="14">
        <v>5</v>
      </c>
      <c r="V68" s="14" t="s">
        <v>41</v>
      </c>
      <c r="W68" s="14">
        <v>131.20000000000002</v>
      </c>
      <c r="X68" s="14" t="s">
        <v>45</v>
      </c>
      <c r="Y68" s="14" t="s">
        <v>60</v>
      </c>
      <c r="Z68" s="13" t="s">
        <v>6</v>
      </c>
      <c r="AA68" s="13"/>
      <c r="AB68" s="13"/>
      <c r="AC68" s="13"/>
      <c r="AD68" s="13"/>
      <c r="AE68" s="9"/>
      <c r="AF68" s="8"/>
    </row>
    <row r="69" spans="1:32" x14ac:dyDescent="0.3">
      <c r="A69" s="13">
        <v>10268857464</v>
      </c>
      <c r="B69" s="14">
        <v>42</v>
      </c>
      <c r="C69" s="13" t="s">
        <v>47</v>
      </c>
      <c r="D69" s="14">
        <v>4</v>
      </c>
      <c r="E69" s="13" t="s">
        <v>35</v>
      </c>
      <c r="F69" s="13" t="s">
        <v>36</v>
      </c>
      <c r="G69" s="14" t="s">
        <v>61</v>
      </c>
      <c r="H69" s="14"/>
      <c r="I69" s="14"/>
      <c r="J69" s="14"/>
      <c r="K69" s="14"/>
      <c r="L69" s="14"/>
      <c r="M69" s="14"/>
      <c r="N69" s="14"/>
      <c r="O69" s="13"/>
      <c r="P69" s="14" t="s">
        <v>55</v>
      </c>
      <c r="Q69" s="14"/>
      <c r="R69" s="14"/>
      <c r="S69" s="14"/>
      <c r="T69" s="14"/>
      <c r="U69" s="14"/>
      <c r="V69" s="14"/>
      <c r="W69" s="14"/>
      <c r="X69" s="14"/>
      <c r="Y69" s="14"/>
      <c r="Z69" s="13" t="s">
        <v>3</v>
      </c>
      <c r="AA69" s="13"/>
      <c r="AB69" s="13"/>
      <c r="AC69" s="13"/>
      <c r="AD69" s="13"/>
      <c r="AE69" s="9"/>
      <c r="AF69" s="8"/>
    </row>
    <row r="70" spans="1:32" x14ac:dyDescent="0.3">
      <c r="A70" s="13">
        <v>10268857340</v>
      </c>
      <c r="B70" s="14">
        <v>26</v>
      </c>
      <c r="C70" s="13" t="s">
        <v>34</v>
      </c>
      <c r="D70" s="14">
        <v>2</v>
      </c>
      <c r="E70" s="13" t="s">
        <v>35</v>
      </c>
      <c r="F70" s="13" t="s">
        <v>36</v>
      </c>
      <c r="G70" s="14" t="s">
        <v>37</v>
      </c>
      <c r="H70" s="14" t="s">
        <v>38</v>
      </c>
      <c r="I70" s="14" t="s">
        <v>40</v>
      </c>
      <c r="J70" s="14" t="s">
        <v>39</v>
      </c>
      <c r="K70" s="14">
        <v>15</v>
      </c>
      <c r="L70" s="14">
        <v>1</v>
      </c>
      <c r="M70" s="14" t="s">
        <v>41</v>
      </c>
      <c r="N70" s="14">
        <v>20</v>
      </c>
      <c r="O70" s="13" t="s">
        <v>42</v>
      </c>
      <c r="P70" s="14" t="s">
        <v>37</v>
      </c>
      <c r="Q70" s="14" t="s">
        <v>38</v>
      </c>
      <c r="R70" s="14" t="s">
        <v>40</v>
      </c>
      <c r="S70" s="14" t="s">
        <v>43</v>
      </c>
      <c r="T70" s="14" t="s">
        <v>39</v>
      </c>
      <c r="U70" s="14">
        <v>1</v>
      </c>
      <c r="V70" s="14" t="s">
        <v>48</v>
      </c>
      <c r="W70" s="14">
        <v>55</v>
      </c>
      <c r="X70" s="14" t="s">
        <v>64</v>
      </c>
      <c r="Y70" s="14" t="s">
        <v>81</v>
      </c>
      <c r="Z70" s="13" t="s">
        <v>6</v>
      </c>
      <c r="AA70" s="13"/>
      <c r="AB70" s="13"/>
      <c r="AC70" s="13"/>
      <c r="AD70" s="13"/>
      <c r="AE70" s="9"/>
      <c r="AF70" s="8"/>
    </row>
    <row r="71" spans="1:32" x14ac:dyDescent="0.3">
      <c r="A71" s="13">
        <v>10268849295</v>
      </c>
      <c r="B71" s="14">
        <v>27</v>
      </c>
      <c r="C71" s="13" t="s">
        <v>34</v>
      </c>
      <c r="D71" s="14">
        <v>2</v>
      </c>
      <c r="E71" s="13" t="s">
        <v>53</v>
      </c>
      <c r="F71" s="13" t="s">
        <v>54</v>
      </c>
      <c r="G71" s="14" t="s">
        <v>37</v>
      </c>
      <c r="H71" s="14" t="s">
        <v>40</v>
      </c>
      <c r="I71" s="14" t="s">
        <v>38</v>
      </c>
      <c r="J71" s="14" t="s">
        <v>39</v>
      </c>
      <c r="K71" s="14">
        <v>15</v>
      </c>
      <c r="L71" s="14">
        <v>10</v>
      </c>
      <c r="M71" s="14" t="s">
        <v>71</v>
      </c>
      <c r="N71" s="14"/>
      <c r="O71" s="13" t="s">
        <v>56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3"/>
      <c r="AA71" s="13"/>
      <c r="AB71" s="13"/>
      <c r="AC71" s="13"/>
      <c r="AD71" s="13"/>
      <c r="AE71" s="9"/>
      <c r="AF71" s="8"/>
    </row>
    <row r="72" spans="1:32" x14ac:dyDescent="0.3">
      <c r="A72" s="13">
        <v>10268738290</v>
      </c>
      <c r="B72" s="14">
        <v>30</v>
      </c>
      <c r="C72" s="13" t="s">
        <v>47</v>
      </c>
      <c r="D72" s="14">
        <v>2</v>
      </c>
      <c r="E72" s="13" t="s">
        <v>66</v>
      </c>
      <c r="F72" s="13" t="s">
        <v>36</v>
      </c>
      <c r="G72" s="14" t="s">
        <v>37</v>
      </c>
      <c r="H72" s="14" t="s">
        <v>38</v>
      </c>
      <c r="I72" s="14" t="s">
        <v>40</v>
      </c>
      <c r="J72" s="14" t="s">
        <v>39</v>
      </c>
      <c r="K72" s="14">
        <v>30</v>
      </c>
      <c r="L72" s="14">
        <v>15</v>
      </c>
      <c r="M72" s="14" t="s">
        <v>41</v>
      </c>
      <c r="N72" s="14">
        <v>600</v>
      </c>
      <c r="O72" s="13" t="s">
        <v>42</v>
      </c>
      <c r="P72" s="14" t="s">
        <v>55</v>
      </c>
      <c r="Q72" s="14"/>
      <c r="R72" s="14"/>
      <c r="S72" s="14"/>
      <c r="T72" s="14"/>
      <c r="U72" s="14"/>
      <c r="V72" s="14"/>
      <c r="W72" s="14"/>
      <c r="X72" s="14"/>
      <c r="Y72" s="14"/>
      <c r="Z72" s="13" t="s">
        <v>3</v>
      </c>
      <c r="AA72" s="13" t="s">
        <v>6</v>
      </c>
      <c r="AB72" s="13"/>
      <c r="AC72" s="13"/>
      <c r="AD72" s="13"/>
      <c r="AE72" s="9"/>
      <c r="AF72" s="8"/>
    </row>
    <row r="73" spans="1:32" x14ac:dyDescent="0.3">
      <c r="A73" s="13">
        <v>10267384944</v>
      </c>
      <c r="B73" s="14">
        <v>26</v>
      </c>
      <c r="C73" s="13" t="s">
        <v>47</v>
      </c>
      <c r="D73" s="14">
        <v>4</v>
      </c>
      <c r="E73" s="13" t="s">
        <v>35</v>
      </c>
      <c r="F73" s="13" t="s">
        <v>36</v>
      </c>
      <c r="G73" s="14" t="s">
        <v>37</v>
      </c>
      <c r="H73" s="14" t="s">
        <v>39</v>
      </c>
      <c r="I73" s="14" t="s">
        <v>40</v>
      </c>
      <c r="J73" s="14" t="s">
        <v>38</v>
      </c>
      <c r="K73" s="14">
        <v>30</v>
      </c>
      <c r="L73" s="14">
        <v>10</v>
      </c>
      <c r="M73" s="14" t="s">
        <v>41</v>
      </c>
      <c r="N73" s="14">
        <v>200</v>
      </c>
      <c r="O73" s="13" t="s">
        <v>42</v>
      </c>
      <c r="P73" s="14" t="s">
        <v>55</v>
      </c>
      <c r="Q73" s="14"/>
      <c r="R73" s="14"/>
      <c r="S73" s="14"/>
      <c r="T73" s="14"/>
      <c r="U73" s="14"/>
      <c r="V73" s="14"/>
      <c r="W73" s="14"/>
      <c r="X73" s="14"/>
      <c r="Y73" s="14"/>
      <c r="Z73" s="13" t="s">
        <v>6</v>
      </c>
      <c r="AA73" s="13"/>
      <c r="AB73" s="13"/>
      <c r="AC73" s="13"/>
      <c r="AD73" s="13"/>
      <c r="AE73" s="9"/>
      <c r="AF73" s="8"/>
    </row>
    <row r="74" spans="1:32" x14ac:dyDescent="0.3">
      <c r="A74" s="13">
        <v>10267336389</v>
      </c>
      <c r="B74" s="14" t="s">
        <v>82</v>
      </c>
      <c r="C74" s="13" t="s">
        <v>34</v>
      </c>
      <c r="D74" s="14">
        <v>7</v>
      </c>
      <c r="E74" s="13" t="s">
        <v>35</v>
      </c>
      <c r="F74" s="13" t="s">
        <v>36</v>
      </c>
      <c r="G74" s="14" t="s">
        <v>37</v>
      </c>
      <c r="H74" s="14"/>
      <c r="I74" s="14"/>
      <c r="J74" s="14"/>
      <c r="K74" s="14"/>
      <c r="L74" s="14"/>
      <c r="M74" s="14"/>
      <c r="N74" s="14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3"/>
      <c r="AA74" s="13"/>
      <c r="AB74" s="13"/>
      <c r="AC74" s="13"/>
      <c r="AD74" s="13"/>
      <c r="AE74" s="9"/>
      <c r="AF74" s="8"/>
    </row>
    <row r="75" spans="1:32" x14ac:dyDescent="0.3">
      <c r="A75" s="13">
        <v>10266611969</v>
      </c>
      <c r="B75" s="14">
        <v>36</v>
      </c>
      <c r="C75" s="13" t="s">
        <v>47</v>
      </c>
      <c r="D75" s="14">
        <v>3</v>
      </c>
      <c r="E75" s="13" t="s">
        <v>74</v>
      </c>
      <c r="F75" s="13" t="s">
        <v>36</v>
      </c>
      <c r="G75" s="14" t="s">
        <v>61</v>
      </c>
      <c r="H75" s="14"/>
      <c r="I75" s="14"/>
      <c r="J75" s="14"/>
      <c r="K75" s="14"/>
      <c r="L75" s="14"/>
      <c r="M75" s="14"/>
      <c r="N75" s="14"/>
      <c r="O75" s="13"/>
      <c r="P75" s="14" t="s">
        <v>37</v>
      </c>
      <c r="Q75" s="14"/>
      <c r="R75" s="14"/>
      <c r="S75" s="14"/>
      <c r="T75" s="14"/>
      <c r="U75" s="14"/>
      <c r="V75" s="14"/>
      <c r="W75" s="14"/>
      <c r="X75" s="14"/>
      <c r="Y75" s="14"/>
      <c r="Z75" s="13"/>
      <c r="AA75" s="13"/>
      <c r="AB75" s="13"/>
      <c r="AC75" s="13"/>
      <c r="AD75" s="13"/>
      <c r="AE75" s="9"/>
      <c r="AF75" s="8"/>
    </row>
    <row r="76" spans="1:32" x14ac:dyDescent="0.3">
      <c r="A76" s="13">
        <v>10266440237</v>
      </c>
      <c r="B76" s="14">
        <v>38</v>
      </c>
      <c r="C76" s="13" t="s">
        <v>47</v>
      </c>
      <c r="D76" s="14">
        <v>3</v>
      </c>
      <c r="E76" s="13" t="s">
        <v>66</v>
      </c>
      <c r="F76" s="13" t="s">
        <v>36</v>
      </c>
      <c r="G76" s="14" t="s">
        <v>37</v>
      </c>
      <c r="H76" s="14" t="s">
        <v>38</v>
      </c>
      <c r="I76" s="14" t="s">
        <v>39</v>
      </c>
      <c r="J76" s="14" t="s">
        <v>40</v>
      </c>
      <c r="K76" s="14">
        <v>4</v>
      </c>
      <c r="L76" s="14">
        <v>35</v>
      </c>
      <c r="M76" s="14" t="s">
        <v>83</v>
      </c>
      <c r="N76" s="14">
        <v>2450</v>
      </c>
      <c r="O76" s="13" t="s">
        <v>58</v>
      </c>
      <c r="P76" s="14" t="s">
        <v>37</v>
      </c>
      <c r="Q76" s="14" t="s">
        <v>40</v>
      </c>
      <c r="R76" s="14" t="s">
        <v>38</v>
      </c>
      <c r="S76" s="14" t="s">
        <v>39</v>
      </c>
      <c r="T76" s="14" t="s">
        <v>43</v>
      </c>
      <c r="U76" s="14" t="s">
        <v>84</v>
      </c>
      <c r="V76" s="14" t="s">
        <v>75</v>
      </c>
      <c r="W76" s="14">
        <v>128</v>
      </c>
      <c r="X76" s="14"/>
      <c r="Y76" s="14" t="s">
        <v>81</v>
      </c>
      <c r="Z76" s="13" t="s">
        <v>6</v>
      </c>
      <c r="AA76" s="13"/>
      <c r="AB76" s="13"/>
      <c r="AC76" s="13"/>
      <c r="AD76" s="13"/>
      <c r="AE76" s="9"/>
      <c r="AF76" s="8"/>
    </row>
    <row r="77" spans="1:32" x14ac:dyDescent="0.3">
      <c r="A77" s="13">
        <v>10300557428</v>
      </c>
      <c r="B77" s="14">
        <v>30</v>
      </c>
      <c r="C77" s="13" t="s">
        <v>47</v>
      </c>
      <c r="D77" s="14">
        <v>7</v>
      </c>
      <c r="E77" s="13" t="s">
        <v>35</v>
      </c>
      <c r="F77" s="13" t="s">
        <v>36</v>
      </c>
      <c r="G77" s="14" t="s">
        <v>37</v>
      </c>
      <c r="H77" s="14" t="s">
        <v>40</v>
      </c>
      <c r="I77" s="14"/>
      <c r="J77" s="14"/>
      <c r="K77" s="14">
        <v>30</v>
      </c>
      <c r="L77" s="14">
        <v>15</v>
      </c>
      <c r="M77" s="14" t="s">
        <v>57</v>
      </c>
      <c r="N77" s="14">
        <v>660</v>
      </c>
      <c r="O77" s="13" t="s">
        <v>56</v>
      </c>
      <c r="P77" s="14" t="s">
        <v>37</v>
      </c>
      <c r="Q77" s="14" t="s">
        <v>40</v>
      </c>
      <c r="R77" s="14"/>
      <c r="S77" s="14"/>
      <c r="T77" s="14"/>
      <c r="U77" s="14">
        <v>6</v>
      </c>
      <c r="V77" s="14" t="s">
        <v>57</v>
      </c>
      <c r="W77" s="14">
        <v>153.60000000000002</v>
      </c>
      <c r="X77" s="14" t="s">
        <v>45</v>
      </c>
      <c r="Y77" s="14" t="s">
        <v>46</v>
      </c>
      <c r="Z77" s="13" t="s">
        <v>6</v>
      </c>
      <c r="AA77" s="13"/>
      <c r="AB77" s="13"/>
      <c r="AC77" s="13"/>
      <c r="AD77" s="13"/>
      <c r="AE77" s="9"/>
      <c r="AF77" s="8"/>
    </row>
    <row r="78" spans="1:32" x14ac:dyDescent="0.3">
      <c r="A78" s="13">
        <v>10300364839</v>
      </c>
      <c r="B78" s="14">
        <v>20</v>
      </c>
      <c r="C78" s="13" t="s">
        <v>47</v>
      </c>
      <c r="D78" s="14">
        <v>2</v>
      </c>
      <c r="E78" s="13" t="s">
        <v>63</v>
      </c>
      <c r="F78" s="13" t="s">
        <v>36</v>
      </c>
      <c r="G78" s="14" t="s">
        <v>61</v>
      </c>
      <c r="H78" s="14"/>
      <c r="I78" s="14"/>
      <c r="J78" s="14"/>
      <c r="K78" s="14"/>
      <c r="L78" s="14"/>
      <c r="M78" s="14"/>
      <c r="N78" s="14"/>
      <c r="O78" s="13"/>
      <c r="P78" s="14" t="s">
        <v>37</v>
      </c>
      <c r="Q78" s="14" t="s">
        <v>38</v>
      </c>
      <c r="R78" s="14"/>
      <c r="S78" s="14"/>
      <c r="T78" s="14"/>
      <c r="U78" s="14">
        <v>5</v>
      </c>
      <c r="V78" s="14" t="s">
        <v>41</v>
      </c>
      <c r="W78" s="14">
        <v>131.20000000000002</v>
      </c>
      <c r="X78" s="14" t="s">
        <v>45</v>
      </c>
      <c r="Y78" s="14"/>
      <c r="Z78" s="13"/>
      <c r="AA78" s="13"/>
      <c r="AB78" s="13"/>
      <c r="AC78" s="13"/>
      <c r="AD78" s="13"/>
      <c r="AE78" s="9"/>
      <c r="AF78" s="8"/>
    </row>
    <row r="79" spans="1:32" x14ac:dyDescent="0.3">
      <c r="A79" s="13">
        <v>10299990561</v>
      </c>
      <c r="B79" s="14">
        <v>48</v>
      </c>
      <c r="C79" s="13" t="s">
        <v>47</v>
      </c>
      <c r="D79" s="14">
        <v>4</v>
      </c>
      <c r="E79" s="13" t="s">
        <v>35</v>
      </c>
      <c r="F79" s="13" t="s">
        <v>36</v>
      </c>
      <c r="G79" s="14" t="s">
        <v>61</v>
      </c>
      <c r="H79" s="14"/>
      <c r="I79" s="14"/>
      <c r="J79" s="14"/>
      <c r="K79" s="14"/>
      <c r="L79" s="14"/>
      <c r="M79" s="14"/>
      <c r="N79" s="14"/>
      <c r="O79" s="1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3"/>
      <c r="AA79" s="13"/>
      <c r="AB79" s="13"/>
      <c r="AC79" s="13"/>
      <c r="AD79" s="13"/>
      <c r="AE79" s="9"/>
      <c r="AF79" s="8"/>
    </row>
    <row r="80" spans="1:32" x14ac:dyDescent="0.3">
      <c r="A80" s="13">
        <v>10299904520</v>
      </c>
      <c r="B80" s="14">
        <v>25</v>
      </c>
      <c r="C80" s="13" t="s">
        <v>34</v>
      </c>
      <c r="D80" s="14">
        <v>3</v>
      </c>
      <c r="E80" s="13" t="s">
        <v>35</v>
      </c>
      <c r="F80" s="13" t="s">
        <v>36</v>
      </c>
      <c r="G80" s="14" t="s">
        <v>37</v>
      </c>
      <c r="H80" s="14" t="s">
        <v>40</v>
      </c>
      <c r="I80" s="14"/>
      <c r="J80" s="14"/>
      <c r="K80" s="14">
        <v>30</v>
      </c>
      <c r="L80" s="14">
        <v>15</v>
      </c>
      <c r="M80" s="14" t="s">
        <v>57</v>
      </c>
      <c r="N80" s="14">
        <v>660</v>
      </c>
      <c r="O80" s="13" t="s">
        <v>42</v>
      </c>
      <c r="P80" s="14" t="s">
        <v>37</v>
      </c>
      <c r="Q80" s="14" t="s">
        <v>43</v>
      </c>
      <c r="R80" s="14"/>
      <c r="S80" s="14"/>
      <c r="T80" s="14"/>
      <c r="U80" s="14">
        <v>1</v>
      </c>
      <c r="V80" s="14" t="s">
        <v>44</v>
      </c>
      <c r="W80" s="14">
        <v>60</v>
      </c>
      <c r="X80" s="14" t="s">
        <v>64</v>
      </c>
      <c r="Y80" s="14" t="s">
        <v>46</v>
      </c>
      <c r="Z80" s="13" t="s">
        <v>6</v>
      </c>
      <c r="AA80" s="13"/>
      <c r="AB80" s="13"/>
      <c r="AC80" s="13"/>
      <c r="AD80" s="13"/>
      <c r="AE80" s="9"/>
      <c r="AF80" s="8"/>
    </row>
    <row r="81" spans="1:32" x14ac:dyDescent="0.3">
      <c r="A81" s="13">
        <v>10299854932</v>
      </c>
      <c r="B81" s="14" t="s">
        <v>50</v>
      </c>
      <c r="C81" s="13" t="s">
        <v>47</v>
      </c>
      <c r="D81" s="14" t="s">
        <v>68</v>
      </c>
      <c r="E81" s="13" t="s">
        <v>85</v>
      </c>
      <c r="F81" s="13" t="s">
        <v>70</v>
      </c>
      <c r="G81" s="14"/>
      <c r="H81" s="14"/>
      <c r="I81" s="14"/>
      <c r="J81" s="14"/>
      <c r="K81" s="14"/>
      <c r="L81" s="14"/>
      <c r="M81" s="14"/>
      <c r="N81" s="14"/>
      <c r="O81" s="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3"/>
      <c r="AA81" s="13"/>
      <c r="AB81" s="13"/>
      <c r="AC81" s="13"/>
      <c r="AD81" s="13"/>
      <c r="AE81" s="9"/>
      <c r="AF81" s="8"/>
    </row>
    <row r="82" spans="1:32" x14ac:dyDescent="0.3">
      <c r="A82" s="13">
        <v>10299807655</v>
      </c>
      <c r="B82" s="14">
        <v>50</v>
      </c>
      <c r="C82" s="13" t="s">
        <v>34</v>
      </c>
      <c r="D82" s="14">
        <v>3</v>
      </c>
      <c r="E82" s="13" t="s">
        <v>35</v>
      </c>
      <c r="F82" s="13" t="s">
        <v>36</v>
      </c>
      <c r="G82" s="14" t="s">
        <v>37</v>
      </c>
      <c r="H82" s="14" t="s">
        <v>39</v>
      </c>
      <c r="I82" s="14"/>
      <c r="J82" s="14"/>
      <c r="K82" s="14">
        <v>4</v>
      </c>
      <c r="L82" s="14">
        <v>10</v>
      </c>
      <c r="M82" s="14" t="s">
        <v>41</v>
      </c>
      <c r="N82" s="14">
        <v>200</v>
      </c>
      <c r="O82" s="13" t="s">
        <v>42</v>
      </c>
      <c r="P82" s="14" t="s">
        <v>37</v>
      </c>
      <c r="Q82" s="14" t="s">
        <v>43</v>
      </c>
      <c r="R82" s="14"/>
      <c r="S82" s="14"/>
      <c r="T82" s="14"/>
      <c r="U82" s="14">
        <v>2</v>
      </c>
      <c r="V82" s="14" t="s">
        <v>57</v>
      </c>
      <c r="W82" s="14">
        <v>48</v>
      </c>
      <c r="X82" s="14" t="s">
        <v>45</v>
      </c>
      <c r="Y82" s="14" t="s">
        <v>60</v>
      </c>
      <c r="Z82" s="13" t="s">
        <v>5</v>
      </c>
      <c r="AA82" s="13"/>
      <c r="AB82" s="13"/>
      <c r="AC82" s="13"/>
      <c r="AD82" s="13"/>
      <c r="AE82" s="9"/>
      <c r="AF82" s="8"/>
    </row>
    <row r="83" spans="1:32" x14ac:dyDescent="0.3">
      <c r="A83" s="13">
        <v>10299736027</v>
      </c>
      <c r="B83" s="14">
        <v>32</v>
      </c>
      <c r="C83" s="13" t="s">
        <v>34</v>
      </c>
      <c r="D83" s="14">
        <v>6</v>
      </c>
      <c r="E83" s="13" t="s">
        <v>35</v>
      </c>
      <c r="F83" s="13" t="s">
        <v>36</v>
      </c>
      <c r="G83" s="14" t="s">
        <v>37</v>
      </c>
      <c r="H83" s="14" t="s">
        <v>40</v>
      </c>
      <c r="I83" s="14"/>
      <c r="J83" s="14"/>
      <c r="K83" s="14">
        <v>30</v>
      </c>
      <c r="L83" s="14">
        <v>35</v>
      </c>
      <c r="M83" s="14" t="s">
        <v>41</v>
      </c>
      <c r="N83" s="14">
        <v>1400</v>
      </c>
      <c r="O83" s="13" t="s">
        <v>58</v>
      </c>
      <c r="P83" s="14" t="s">
        <v>37</v>
      </c>
      <c r="Q83" s="14" t="s">
        <v>43</v>
      </c>
      <c r="R83" s="14"/>
      <c r="S83" s="14"/>
      <c r="T83" s="14"/>
      <c r="U83" s="14">
        <v>8</v>
      </c>
      <c r="V83" s="14" t="s">
        <v>44</v>
      </c>
      <c r="W83" s="14">
        <v>384</v>
      </c>
      <c r="X83" s="14" t="s">
        <v>64</v>
      </c>
      <c r="Y83" s="14" t="s">
        <v>60</v>
      </c>
      <c r="Z83" s="13" t="s">
        <v>6</v>
      </c>
      <c r="AA83" s="13"/>
      <c r="AB83" s="13"/>
      <c r="AC83" s="13"/>
      <c r="AD83" s="13"/>
      <c r="AE83" s="9"/>
      <c r="AF83" s="8"/>
    </row>
    <row r="84" spans="1:32" x14ac:dyDescent="0.3">
      <c r="A84" s="13">
        <v>10299667070</v>
      </c>
      <c r="B84" s="14">
        <v>45</v>
      </c>
      <c r="C84" s="13" t="s">
        <v>47</v>
      </c>
      <c r="D84" s="14">
        <v>4</v>
      </c>
      <c r="E84" s="13" t="s">
        <v>35</v>
      </c>
      <c r="F84" s="13" t="s">
        <v>36</v>
      </c>
      <c r="G84" s="14" t="s">
        <v>37</v>
      </c>
      <c r="H84" s="14" t="s">
        <v>39</v>
      </c>
      <c r="I84" s="14"/>
      <c r="J84" s="14"/>
      <c r="K84" s="14">
        <v>30</v>
      </c>
      <c r="L84" s="14">
        <v>45</v>
      </c>
      <c r="M84" s="14" t="s">
        <v>41</v>
      </c>
      <c r="N84" s="14">
        <v>1800</v>
      </c>
      <c r="O84" s="13" t="s">
        <v>42</v>
      </c>
      <c r="P84" s="14" t="s">
        <v>37</v>
      </c>
      <c r="Q84" s="14" t="s">
        <v>43</v>
      </c>
      <c r="R84" s="14"/>
      <c r="S84" s="14"/>
      <c r="T84" s="14"/>
      <c r="U84" s="14">
        <v>5</v>
      </c>
      <c r="V84" s="14" t="s">
        <v>41</v>
      </c>
      <c r="W84" s="14">
        <v>131.20000000000002</v>
      </c>
      <c r="X84" s="14" t="s">
        <v>45</v>
      </c>
      <c r="Y84" s="14" t="s">
        <v>46</v>
      </c>
      <c r="Z84" s="13" t="s">
        <v>4</v>
      </c>
      <c r="AA84" s="13"/>
      <c r="AB84" s="13"/>
      <c r="AC84" s="13"/>
      <c r="AD84" s="13"/>
      <c r="AE84" s="9"/>
      <c r="AF84" s="8"/>
    </row>
    <row r="85" spans="1:32" x14ac:dyDescent="0.3">
      <c r="A85" s="13">
        <v>10299609989</v>
      </c>
      <c r="B85" s="14">
        <v>30</v>
      </c>
      <c r="C85" s="13" t="s">
        <v>34</v>
      </c>
      <c r="D85" s="14">
        <v>2</v>
      </c>
      <c r="E85" s="13" t="s">
        <v>35</v>
      </c>
      <c r="F85" s="13" t="s">
        <v>36</v>
      </c>
      <c r="G85" s="14" t="s">
        <v>61</v>
      </c>
      <c r="H85" s="14"/>
      <c r="I85" s="14"/>
      <c r="J85" s="14"/>
      <c r="K85" s="14"/>
      <c r="L85" s="14"/>
      <c r="M85" s="14"/>
      <c r="N85" s="14"/>
      <c r="O85" s="13"/>
      <c r="P85" s="14" t="s">
        <v>37</v>
      </c>
      <c r="Q85" s="14" t="s">
        <v>40</v>
      </c>
      <c r="R85" s="14"/>
      <c r="S85" s="14"/>
      <c r="T85" s="14"/>
      <c r="U85" s="14">
        <v>5</v>
      </c>
      <c r="V85" s="14" t="s">
        <v>41</v>
      </c>
      <c r="W85" s="14">
        <v>131.20000000000002</v>
      </c>
      <c r="X85" s="14" t="s">
        <v>45</v>
      </c>
      <c r="Y85" s="14" t="s">
        <v>46</v>
      </c>
      <c r="Z85" s="13" t="s">
        <v>2</v>
      </c>
      <c r="AA85" s="13"/>
      <c r="AB85" s="13"/>
      <c r="AC85" s="13"/>
      <c r="AD85" s="13"/>
      <c r="AE85" s="9"/>
      <c r="AF85" s="8"/>
    </row>
    <row r="86" spans="1:32" x14ac:dyDescent="0.3">
      <c r="A86" s="13">
        <v>10299556303</v>
      </c>
      <c r="B86" s="14">
        <v>32</v>
      </c>
      <c r="C86" s="13" t="s">
        <v>47</v>
      </c>
      <c r="D86" s="14">
        <v>4</v>
      </c>
      <c r="E86" s="13" t="s">
        <v>35</v>
      </c>
      <c r="F86" s="13" t="s">
        <v>36</v>
      </c>
      <c r="G86" s="14" t="s">
        <v>37</v>
      </c>
      <c r="H86" s="14" t="s">
        <v>38</v>
      </c>
      <c r="I86" s="14"/>
      <c r="J86" s="14"/>
      <c r="K86" s="14">
        <v>15</v>
      </c>
      <c r="L86" s="14">
        <v>15</v>
      </c>
      <c r="M86" s="14" t="s">
        <v>41</v>
      </c>
      <c r="N86" s="14">
        <v>600</v>
      </c>
      <c r="O86" s="13" t="s">
        <v>49</v>
      </c>
      <c r="P86" s="14" t="s">
        <v>37</v>
      </c>
      <c r="Q86" s="14" t="s">
        <v>40</v>
      </c>
      <c r="R86" s="14"/>
      <c r="S86" s="14"/>
      <c r="T86" s="14"/>
      <c r="U86" s="14">
        <v>9</v>
      </c>
      <c r="V86" s="14" t="s">
        <v>41</v>
      </c>
      <c r="W86" s="14">
        <v>213.20000000000002</v>
      </c>
      <c r="X86" s="14" t="s">
        <v>45</v>
      </c>
      <c r="Y86" s="14" t="s">
        <v>46</v>
      </c>
      <c r="Z86" s="13" t="s">
        <v>6</v>
      </c>
      <c r="AA86" s="13"/>
      <c r="AB86" s="13"/>
      <c r="AC86" s="13"/>
      <c r="AD86" s="13"/>
      <c r="AE86" s="9"/>
      <c r="AF86" s="8"/>
    </row>
    <row r="87" spans="1:32" x14ac:dyDescent="0.3">
      <c r="A87" s="13">
        <v>10299491686</v>
      </c>
      <c r="B87" s="14">
        <v>31</v>
      </c>
      <c r="C87" s="13" t="s">
        <v>34</v>
      </c>
      <c r="D87" s="14">
        <v>6</v>
      </c>
      <c r="E87" s="13" t="s">
        <v>35</v>
      </c>
      <c r="F87" s="13" t="s">
        <v>36</v>
      </c>
      <c r="G87" s="14" t="s">
        <v>37</v>
      </c>
      <c r="H87" s="14" t="s">
        <v>40</v>
      </c>
      <c r="I87" s="14"/>
      <c r="J87" s="14"/>
      <c r="K87" s="14">
        <v>30</v>
      </c>
      <c r="L87" s="14">
        <v>35</v>
      </c>
      <c r="M87" s="14" t="s">
        <v>41</v>
      </c>
      <c r="N87" s="14">
        <v>1400</v>
      </c>
      <c r="O87" s="13" t="s">
        <v>42</v>
      </c>
      <c r="P87" s="14" t="s">
        <v>37</v>
      </c>
      <c r="Q87" s="14" t="s">
        <v>40</v>
      </c>
      <c r="R87" s="14"/>
      <c r="S87" s="14"/>
      <c r="T87" s="14"/>
      <c r="U87" s="14">
        <v>3</v>
      </c>
      <c r="V87" s="14" t="s">
        <v>41</v>
      </c>
      <c r="W87" s="14">
        <v>131.20000000000002</v>
      </c>
      <c r="X87" s="14" t="s">
        <v>64</v>
      </c>
      <c r="Y87" s="14" t="s">
        <v>60</v>
      </c>
      <c r="Z87" s="13" t="s">
        <v>6</v>
      </c>
      <c r="AA87" s="13"/>
      <c r="AB87" s="13"/>
      <c r="AC87" s="13"/>
      <c r="AD87" s="13"/>
      <c r="AE87" s="9"/>
      <c r="AF87" s="8"/>
    </row>
    <row r="88" spans="1:32" x14ac:dyDescent="0.3">
      <c r="A88" s="13">
        <v>10299429705</v>
      </c>
      <c r="B88" s="14">
        <v>32</v>
      </c>
      <c r="C88" s="13" t="s">
        <v>34</v>
      </c>
      <c r="D88" s="14">
        <v>4</v>
      </c>
      <c r="E88" s="13" t="s">
        <v>35</v>
      </c>
      <c r="F88" s="13" t="s">
        <v>36</v>
      </c>
      <c r="G88" s="14" t="s">
        <v>61</v>
      </c>
      <c r="H88" s="14"/>
      <c r="I88" s="14"/>
      <c r="J88" s="14"/>
      <c r="K88" s="14"/>
      <c r="L88" s="14"/>
      <c r="M88" s="14"/>
      <c r="N88" s="14"/>
      <c r="O88" s="13"/>
      <c r="P88" s="14" t="s">
        <v>37</v>
      </c>
      <c r="Q88" s="14" t="s">
        <v>40</v>
      </c>
      <c r="R88" s="14"/>
      <c r="S88" s="14"/>
      <c r="T88" s="14"/>
      <c r="U88" s="14">
        <v>2</v>
      </c>
      <c r="V88" s="14" t="s">
        <v>41</v>
      </c>
      <c r="W88" s="14">
        <v>41</v>
      </c>
      <c r="X88" s="14" t="s">
        <v>45</v>
      </c>
      <c r="Y88" s="14" t="s">
        <v>60</v>
      </c>
      <c r="Z88" s="13" t="s">
        <v>4</v>
      </c>
      <c r="AA88" s="13"/>
      <c r="AB88" s="13"/>
      <c r="AC88" s="13"/>
      <c r="AD88" s="13"/>
      <c r="AE88" s="9"/>
      <c r="AF88" s="8"/>
    </row>
    <row r="89" spans="1:32" x14ac:dyDescent="0.3">
      <c r="A89" s="13">
        <v>10299404977</v>
      </c>
      <c r="B89" s="14">
        <v>69</v>
      </c>
      <c r="C89" s="13" t="s">
        <v>47</v>
      </c>
      <c r="D89" s="14">
        <v>4</v>
      </c>
      <c r="E89" s="13" t="s">
        <v>35</v>
      </c>
      <c r="F89" s="13" t="s">
        <v>36</v>
      </c>
      <c r="G89" s="14"/>
      <c r="H89" s="14"/>
      <c r="I89" s="14"/>
      <c r="J89" s="14"/>
      <c r="K89" s="14"/>
      <c r="L89" s="14"/>
      <c r="M89" s="14"/>
      <c r="N89" s="14"/>
      <c r="O89" s="1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3"/>
      <c r="AA89" s="13"/>
      <c r="AB89" s="13"/>
      <c r="AC89" s="13"/>
      <c r="AD89" s="13"/>
      <c r="AE89" s="9"/>
      <c r="AF89" s="8"/>
    </row>
    <row r="90" spans="1:32" x14ac:dyDescent="0.3">
      <c r="A90" s="13">
        <v>10299379671</v>
      </c>
      <c r="B90" s="14">
        <v>57</v>
      </c>
      <c r="C90" s="13" t="s">
        <v>47</v>
      </c>
      <c r="D90" s="14">
        <v>3</v>
      </c>
      <c r="E90" s="13" t="s">
        <v>35</v>
      </c>
      <c r="F90" s="13" t="s">
        <v>36</v>
      </c>
      <c r="G90" s="14" t="s">
        <v>37</v>
      </c>
      <c r="H90" s="14" t="s">
        <v>40</v>
      </c>
      <c r="I90" s="14"/>
      <c r="J90" s="14"/>
      <c r="K90" s="14">
        <v>4</v>
      </c>
      <c r="L90" s="14">
        <v>10</v>
      </c>
      <c r="M90" s="14" t="s">
        <v>41</v>
      </c>
      <c r="N90" s="14">
        <v>200</v>
      </c>
      <c r="O90" s="13" t="s">
        <v>42</v>
      </c>
      <c r="P90" s="14" t="s">
        <v>37</v>
      </c>
      <c r="Q90" s="14" t="s">
        <v>40</v>
      </c>
      <c r="R90" s="14"/>
      <c r="S90" s="14"/>
      <c r="T90" s="14"/>
      <c r="U90" s="14">
        <v>9</v>
      </c>
      <c r="V90" s="14" t="s">
        <v>41</v>
      </c>
      <c r="W90" s="14">
        <v>213.20000000000002</v>
      </c>
      <c r="X90" s="14" t="s">
        <v>45</v>
      </c>
      <c r="Y90" s="14" t="s">
        <v>60</v>
      </c>
      <c r="Z90" s="13" t="s">
        <v>3</v>
      </c>
      <c r="AA90" s="13"/>
      <c r="AB90" s="13"/>
      <c r="AC90" s="13"/>
      <c r="AD90" s="13"/>
      <c r="AE90" s="9"/>
      <c r="AF90" s="8"/>
    </row>
    <row r="91" spans="1:32" x14ac:dyDescent="0.3">
      <c r="A91" s="13">
        <v>10299378577</v>
      </c>
      <c r="B91" s="14">
        <v>35</v>
      </c>
      <c r="C91" s="13" t="s">
        <v>47</v>
      </c>
      <c r="D91" s="14">
        <v>7</v>
      </c>
      <c r="E91" s="13" t="s">
        <v>35</v>
      </c>
      <c r="F91" s="13" t="s">
        <v>36</v>
      </c>
      <c r="G91" s="14" t="s">
        <v>37</v>
      </c>
      <c r="H91" s="14" t="s">
        <v>86</v>
      </c>
      <c r="I91" s="14"/>
      <c r="J91" s="14"/>
      <c r="K91" s="14">
        <v>8</v>
      </c>
      <c r="L91" s="14">
        <v>25</v>
      </c>
      <c r="M91" s="14" t="s">
        <v>48</v>
      </c>
      <c r="N91" s="14">
        <v>1100</v>
      </c>
      <c r="O91" s="13" t="s">
        <v>49</v>
      </c>
      <c r="P91" s="14" t="s">
        <v>37</v>
      </c>
      <c r="Q91" s="14" t="s">
        <v>40</v>
      </c>
      <c r="R91" s="14"/>
      <c r="S91" s="14"/>
      <c r="T91" s="14"/>
      <c r="U91" s="14">
        <v>5</v>
      </c>
      <c r="V91" s="14" t="s">
        <v>41</v>
      </c>
      <c r="W91" s="14">
        <v>131.20000000000002</v>
      </c>
      <c r="X91" s="14" t="s">
        <v>45</v>
      </c>
      <c r="Y91" s="14" t="s">
        <v>46</v>
      </c>
      <c r="Z91" s="13" t="s">
        <v>6</v>
      </c>
      <c r="AA91" s="13"/>
      <c r="AB91" s="13"/>
      <c r="AC91" s="13"/>
      <c r="AD91" s="13"/>
      <c r="AE91" s="9"/>
      <c r="AF91" s="8"/>
    </row>
    <row r="92" spans="1:32" x14ac:dyDescent="0.3">
      <c r="A92" s="13">
        <v>10299314475</v>
      </c>
      <c r="B92" s="14">
        <v>46</v>
      </c>
      <c r="C92" s="13" t="s">
        <v>47</v>
      </c>
      <c r="D92" s="14">
        <v>3</v>
      </c>
      <c r="E92" s="13" t="s">
        <v>69</v>
      </c>
      <c r="F92" s="13" t="s">
        <v>70</v>
      </c>
      <c r="G92" s="14" t="s">
        <v>37</v>
      </c>
      <c r="H92" s="14" t="s">
        <v>38</v>
      </c>
      <c r="I92" s="14"/>
      <c r="J92" s="14"/>
      <c r="K92" s="14">
        <v>15</v>
      </c>
      <c r="L92" s="14">
        <v>25</v>
      </c>
      <c r="M92" s="14" t="s">
        <v>48</v>
      </c>
      <c r="N92" s="14">
        <v>1100</v>
      </c>
      <c r="O92" s="13" t="s">
        <v>42</v>
      </c>
      <c r="P92" s="14" t="s">
        <v>37</v>
      </c>
      <c r="Q92" s="14"/>
      <c r="R92" s="14"/>
      <c r="S92" s="14"/>
      <c r="T92" s="14"/>
      <c r="U92" s="14"/>
      <c r="V92" s="14"/>
      <c r="W92" s="14"/>
      <c r="X92" s="14"/>
      <c r="Y92" s="14"/>
      <c r="Z92" s="13"/>
      <c r="AA92" s="13"/>
      <c r="AB92" s="13"/>
      <c r="AC92" s="13"/>
      <c r="AD92" s="13"/>
      <c r="AE92" s="9"/>
      <c r="AF92" s="8"/>
    </row>
    <row r="93" spans="1:32" x14ac:dyDescent="0.3">
      <c r="A93" s="13">
        <v>10299279208</v>
      </c>
      <c r="B93" s="14">
        <v>33</v>
      </c>
      <c r="C93" s="13" t="s">
        <v>47</v>
      </c>
      <c r="D93" s="14">
        <v>5</v>
      </c>
      <c r="E93" s="13" t="s">
        <v>35</v>
      </c>
      <c r="F93" s="13" t="s">
        <v>36</v>
      </c>
      <c r="G93" s="14" t="s">
        <v>37</v>
      </c>
      <c r="H93" s="14" t="s">
        <v>40</v>
      </c>
      <c r="I93" s="14"/>
      <c r="J93" s="14"/>
      <c r="K93" s="14">
        <v>30</v>
      </c>
      <c r="L93" s="14">
        <v>35</v>
      </c>
      <c r="M93" s="14" t="s">
        <v>41</v>
      </c>
      <c r="N93" s="14">
        <v>1400</v>
      </c>
      <c r="O93" s="13" t="s">
        <v>42</v>
      </c>
      <c r="P93" s="14" t="s">
        <v>37</v>
      </c>
      <c r="Q93" s="14" t="s">
        <v>38</v>
      </c>
      <c r="R93" s="14"/>
      <c r="S93" s="14"/>
      <c r="T93" s="14"/>
      <c r="U93" s="14">
        <v>4</v>
      </c>
      <c r="V93" s="14" t="s">
        <v>41</v>
      </c>
      <c r="W93" s="14">
        <v>213.20000000000002</v>
      </c>
      <c r="X93" s="14" t="s">
        <v>64</v>
      </c>
      <c r="Y93" s="14" t="s">
        <v>46</v>
      </c>
      <c r="Z93" s="13" t="s">
        <v>3</v>
      </c>
      <c r="AA93" s="13"/>
      <c r="AB93" s="13"/>
      <c r="AC93" s="13"/>
      <c r="AD93" s="13"/>
      <c r="AE93" s="9"/>
      <c r="AF93" s="8"/>
    </row>
    <row r="94" spans="1:32" x14ac:dyDescent="0.3">
      <c r="A94" s="13">
        <v>10299238165</v>
      </c>
      <c r="B94" s="14">
        <v>30</v>
      </c>
      <c r="C94" s="13" t="s">
        <v>34</v>
      </c>
      <c r="D94" s="14">
        <v>6</v>
      </c>
      <c r="E94" s="13" t="s">
        <v>35</v>
      </c>
      <c r="F94" s="13" t="s">
        <v>36</v>
      </c>
      <c r="G94" s="14" t="s">
        <v>37</v>
      </c>
      <c r="H94" s="14" t="s">
        <v>38</v>
      </c>
      <c r="I94" s="14"/>
      <c r="J94" s="14"/>
      <c r="K94" s="14">
        <v>30</v>
      </c>
      <c r="L94" s="14">
        <v>15</v>
      </c>
      <c r="M94" s="14" t="s">
        <v>41</v>
      </c>
      <c r="N94" s="14">
        <v>600</v>
      </c>
      <c r="O94" s="13" t="s">
        <v>49</v>
      </c>
      <c r="P94" s="14" t="s">
        <v>37</v>
      </c>
      <c r="Q94" s="14" t="s">
        <v>38</v>
      </c>
      <c r="R94" s="14"/>
      <c r="S94" s="14"/>
      <c r="T94" s="14"/>
      <c r="U94" s="14">
        <v>2</v>
      </c>
      <c r="V94" s="14" t="s">
        <v>41</v>
      </c>
      <c r="W94" s="14">
        <v>41</v>
      </c>
      <c r="X94" s="14" t="s">
        <v>45</v>
      </c>
      <c r="Y94" s="14" t="s">
        <v>46</v>
      </c>
      <c r="Z94" s="13" t="s">
        <v>6</v>
      </c>
      <c r="AA94" s="13"/>
      <c r="AB94" s="13"/>
      <c r="AC94" s="13"/>
      <c r="AD94" s="13"/>
      <c r="AE94" s="9"/>
      <c r="AF94" s="8"/>
    </row>
    <row r="95" spans="1:32" x14ac:dyDescent="0.3">
      <c r="A95" s="13">
        <v>10298428426</v>
      </c>
      <c r="B95" s="14">
        <v>42</v>
      </c>
      <c r="C95" s="13" t="s">
        <v>47</v>
      </c>
      <c r="D95" s="14">
        <v>6</v>
      </c>
      <c r="E95" s="13" t="s">
        <v>35</v>
      </c>
      <c r="F95" s="13" t="s">
        <v>36</v>
      </c>
      <c r="G95" s="14" t="s">
        <v>61</v>
      </c>
      <c r="H95" s="14"/>
      <c r="I95" s="14"/>
      <c r="J95" s="14"/>
      <c r="K95" s="14"/>
      <c r="L95" s="14"/>
      <c r="M95" s="14"/>
      <c r="N95" s="14"/>
      <c r="O95" s="13"/>
      <c r="P95" s="14" t="s">
        <v>37</v>
      </c>
      <c r="Q95" s="14" t="s">
        <v>40</v>
      </c>
      <c r="R95" s="14"/>
      <c r="S95" s="14"/>
      <c r="T95" s="14"/>
      <c r="U95" s="14">
        <v>10</v>
      </c>
      <c r="V95" s="14" t="s">
        <v>41</v>
      </c>
      <c r="W95" s="14">
        <v>262.40000000000003</v>
      </c>
      <c r="X95" s="14" t="s">
        <v>45</v>
      </c>
      <c r="Y95" s="14" t="s">
        <v>60</v>
      </c>
      <c r="Z95" s="13" t="s">
        <v>3</v>
      </c>
      <c r="AA95" s="13"/>
      <c r="AB95" s="13"/>
      <c r="AC95" s="13"/>
      <c r="AD95" s="13"/>
      <c r="AE95" s="9"/>
      <c r="AF95" s="8"/>
    </row>
    <row r="96" spans="1:32" x14ac:dyDescent="0.3">
      <c r="A96" s="13">
        <v>10298308220</v>
      </c>
      <c r="B96" s="14">
        <v>36</v>
      </c>
      <c r="C96" s="13" t="s">
        <v>47</v>
      </c>
      <c r="D96" s="14" t="s">
        <v>68</v>
      </c>
      <c r="E96" s="13" t="s">
        <v>35</v>
      </c>
      <c r="F96" s="13" t="s">
        <v>36</v>
      </c>
      <c r="G96" s="14" t="s">
        <v>37</v>
      </c>
      <c r="H96" s="14" t="s">
        <v>40</v>
      </c>
      <c r="I96" s="14"/>
      <c r="J96" s="14"/>
      <c r="K96" s="14">
        <v>30</v>
      </c>
      <c r="L96" s="14">
        <v>25</v>
      </c>
      <c r="M96" s="14" t="s">
        <v>41</v>
      </c>
      <c r="N96" s="14">
        <v>1000</v>
      </c>
      <c r="O96" s="13" t="s">
        <v>42</v>
      </c>
      <c r="P96" s="14" t="s">
        <v>37</v>
      </c>
      <c r="Q96" s="14" t="s">
        <v>40</v>
      </c>
      <c r="R96" s="14"/>
      <c r="S96" s="14"/>
      <c r="T96" s="14"/>
      <c r="U96" s="14">
        <v>6</v>
      </c>
      <c r="V96" s="14" t="s">
        <v>57</v>
      </c>
      <c r="W96" s="14">
        <v>153.60000000000002</v>
      </c>
      <c r="X96" s="14" t="s">
        <v>45</v>
      </c>
      <c r="Y96" s="14" t="s">
        <v>46</v>
      </c>
      <c r="Z96" s="13" t="s">
        <v>2</v>
      </c>
      <c r="AA96" s="13"/>
      <c r="AB96" s="13"/>
      <c r="AC96" s="13"/>
      <c r="AD96" s="13"/>
      <c r="AE96" s="9"/>
      <c r="AF96" s="8"/>
    </row>
    <row r="97" spans="1:32" x14ac:dyDescent="0.3">
      <c r="A97" s="13">
        <v>10298192825</v>
      </c>
      <c r="B97" s="14">
        <v>33</v>
      </c>
      <c r="C97" s="13" t="s">
        <v>47</v>
      </c>
      <c r="D97" s="14">
        <v>6</v>
      </c>
      <c r="E97" s="13" t="s">
        <v>35</v>
      </c>
      <c r="F97" s="13" t="s">
        <v>36</v>
      </c>
      <c r="G97" s="14" t="s">
        <v>61</v>
      </c>
      <c r="H97" s="14"/>
      <c r="I97" s="14"/>
      <c r="J97" s="14"/>
      <c r="K97" s="14"/>
      <c r="L97" s="14"/>
      <c r="M97" s="14"/>
      <c r="N97" s="14"/>
      <c r="O97" s="13"/>
      <c r="P97" s="14" t="s">
        <v>55</v>
      </c>
      <c r="Q97" s="14"/>
      <c r="R97" s="14"/>
      <c r="S97" s="14"/>
      <c r="T97" s="14"/>
      <c r="U97" s="14"/>
      <c r="V97" s="14"/>
      <c r="W97" s="14"/>
      <c r="X97" s="14"/>
      <c r="Y97" s="14" t="s">
        <v>81</v>
      </c>
      <c r="Z97" s="13" t="s">
        <v>4</v>
      </c>
      <c r="AA97" s="13"/>
      <c r="AB97" s="13"/>
      <c r="AC97" s="13"/>
      <c r="AD97" s="13"/>
      <c r="AE97" s="9"/>
      <c r="AF97" s="8"/>
    </row>
    <row r="98" spans="1:32" x14ac:dyDescent="0.3">
      <c r="A98" s="13">
        <v>10298106981</v>
      </c>
      <c r="B98" s="14">
        <v>42</v>
      </c>
      <c r="C98" s="13" t="s">
        <v>34</v>
      </c>
      <c r="D98" s="14">
        <v>4</v>
      </c>
      <c r="E98" s="13" t="s">
        <v>35</v>
      </c>
      <c r="F98" s="13" t="s">
        <v>36</v>
      </c>
      <c r="G98" s="14" t="s">
        <v>37</v>
      </c>
      <c r="H98" s="14" t="s">
        <v>38</v>
      </c>
      <c r="I98" s="14"/>
      <c r="J98" s="14"/>
      <c r="K98" s="14">
        <v>30</v>
      </c>
      <c r="L98" s="14">
        <v>35</v>
      </c>
      <c r="M98" s="14" t="s">
        <v>41</v>
      </c>
      <c r="N98" s="14">
        <v>1400</v>
      </c>
      <c r="O98" s="13" t="s">
        <v>42</v>
      </c>
      <c r="P98" s="14" t="s">
        <v>55</v>
      </c>
      <c r="Q98" s="14"/>
      <c r="R98" s="14"/>
      <c r="S98" s="14"/>
      <c r="T98" s="14"/>
      <c r="U98" s="14"/>
      <c r="V98" s="14"/>
      <c r="W98" s="14"/>
      <c r="X98" s="14"/>
      <c r="Y98" s="14" t="s">
        <v>46</v>
      </c>
      <c r="Z98" s="13" t="s">
        <v>3</v>
      </c>
      <c r="AA98" s="13"/>
      <c r="AB98" s="13"/>
      <c r="AC98" s="13"/>
      <c r="AD98" s="13"/>
      <c r="AE98" s="9"/>
      <c r="AF98" s="8"/>
    </row>
    <row r="99" spans="1:32" x14ac:dyDescent="0.3">
      <c r="A99" s="13">
        <v>10297959732</v>
      </c>
      <c r="B99" s="14">
        <v>51</v>
      </c>
      <c r="C99" s="13" t="s">
        <v>47</v>
      </c>
      <c r="D99" s="14">
        <v>4</v>
      </c>
      <c r="E99" s="13" t="s">
        <v>35</v>
      </c>
      <c r="F99" s="13" t="s">
        <v>36</v>
      </c>
      <c r="G99" s="14" t="s">
        <v>37</v>
      </c>
      <c r="H99" s="14" t="s">
        <v>39</v>
      </c>
      <c r="I99" s="14"/>
      <c r="J99" s="14"/>
      <c r="K99" s="14">
        <v>4</v>
      </c>
      <c r="L99" s="14">
        <v>25</v>
      </c>
      <c r="M99" s="14" t="s">
        <v>41</v>
      </c>
      <c r="N99" s="14">
        <v>1000</v>
      </c>
      <c r="O99" s="13" t="s">
        <v>42</v>
      </c>
      <c r="P99" s="14" t="s">
        <v>37</v>
      </c>
      <c r="Q99" s="14" t="s">
        <v>40</v>
      </c>
      <c r="R99" s="14"/>
      <c r="S99" s="14"/>
      <c r="T99" s="14"/>
      <c r="U99" s="14">
        <v>5</v>
      </c>
      <c r="V99" s="14" t="s">
        <v>41</v>
      </c>
      <c r="W99" s="14">
        <v>131.20000000000002</v>
      </c>
      <c r="X99" s="14" t="s">
        <v>45</v>
      </c>
      <c r="Y99" s="14"/>
      <c r="Z99" s="13"/>
      <c r="AA99" s="13"/>
      <c r="AB99" s="13"/>
      <c r="AC99" s="13"/>
      <c r="AD99" s="13"/>
      <c r="AE99" s="9"/>
      <c r="AF99" s="8"/>
    </row>
    <row r="100" spans="1:32" x14ac:dyDescent="0.3">
      <c r="A100" s="13">
        <v>10297759781</v>
      </c>
      <c r="B100" s="14">
        <v>30</v>
      </c>
      <c r="C100" s="13" t="s">
        <v>47</v>
      </c>
      <c r="D100" s="14">
        <v>4</v>
      </c>
      <c r="E100" s="13" t="s">
        <v>35</v>
      </c>
      <c r="F100" s="13" t="s">
        <v>36</v>
      </c>
      <c r="G100" s="14"/>
      <c r="H100" s="14"/>
      <c r="I100" s="14"/>
      <c r="J100" s="14"/>
      <c r="K100" s="14"/>
      <c r="L100" s="14"/>
      <c r="M100" s="14"/>
      <c r="N100" s="14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3"/>
      <c r="AA100" s="13"/>
      <c r="AB100" s="13"/>
      <c r="AC100" s="13"/>
      <c r="AD100" s="13"/>
      <c r="AE100" s="9"/>
      <c r="AF100" s="8"/>
    </row>
    <row r="101" spans="1:32" x14ac:dyDescent="0.3">
      <c r="A101" s="13">
        <v>10297345288</v>
      </c>
      <c r="B101" s="14">
        <v>58</v>
      </c>
      <c r="C101" s="13" t="s">
        <v>34</v>
      </c>
      <c r="D101" s="14">
        <v>4</v>
      </c>
      <c r="E101" s="13" t="s">
        <v>35</v>
      </c>
      <c r="F101" s="13" t="s">
        <v>36</v>
      </c>
      <c r="G101" s="14" t="s">
        <v>61</v>
      </c>
      <c r="H101" s="14"/>
      <c r="I101" s="14"/>
      <c r="J101" s="14"/>
      <c r="K101" s="14"/>
      <c r="L101" s="14"/>
      <c r="M101" s="14"/>
      <c r="N101" s="14"/>
      <c r="O101" s="13"/>
      <c r="P101" s="14" t="s">
        <v>37</v>
      </c>
      <c r="Q101" s="14" t="s">
        <v>43</v>
      </c>
      <c r="R101" s="14"/>
      <c r="S101" s="14"/>
      <c r="T101" s="14"/>
      <c r="U101" s="14">
        <v>2</v>
      </c>
      <c r="V101" s="14" t="s">
        <v>41</v>
      </c>
      <c r="W101" s="14">
        <v>41</v>
      </c>
      <c r="X101" s="14" t="s">
        <v>45</v>
      </c>
      <c r="Y101" s="14" t="s">
        <v>81</v>
      </c>
      <c r="Z101" s="13" t="s">
        <v>6</v>
      </c>
      <c r="AA101" s="13"/>
      <c r="AB101" s="13"/>
      <c r="AC101" s="13"/>
      <c r="AD101" s="13"/>
      <c r="AE101" s="9"/>
      <c r="AF101" s="8"/>
    </row>
    <row r="102" spans="1:32" x14ac:dyDescent="0.3">
      <c r="A102" s="13">
        <v>10297153474</v>
      </c>
      <c r="B102" s="14">
        <v>34</v>
      </c>
      <c r="C102" s="13" t="s">
        <v>34</v>
      </c>
      <c r="D102" s="14">
        <v>3</v>
      </c>
      <c r="E102" s="13" t="s">
        <v>35</v>
      </c>
      <c r="F102" s="13" t="s">
        <v>36</v>
      </c>
      <c r="G102" s="14" t="s">
        <v>37</v>
      </c>
      <c r="H102" s="14" t="s">
        <v>38</v>
      </c>
      <c r="I102" s="14"/>
      <c r="J102" s="14"/>
      <c r="K102" s="14">
        <v>30</v>
      </c>
      <c r="L102" s="14">
        <v>10</v>
      </c>
      <c r="M102" s="14" t="s">
        <v>87</v>
      </c>
      <c r="N102" s="14"/>
      <c r="O102" s="13" t="s">
        <v>42</v>
      </c>
      <c r="P102" s="14" t="s">
        <v>37</v>
      </c>
      <c r="Q102" s="14" t="s">
        <v>38</v>
      </c>
      <c r="R102" s="14"/>
      <c r="S102" s="14"/>
      <c r="T102" s="14"/>
      <c r="U102" s="14">
        <v>2</v>
      </c>
      <c r="V102" s="14" t="s">
        <v>88</v>
      </c>
      <c r="W102" s="14">
        <v>40</v>
      </c>
      <c r="X102" s="14" t="s">
        <v>45</v>
      </c>
      <c r="Y102" s="14" t="s">
        <v>60</v>
      </c>
      <c r="Z102" s="13" t="s">
        <v>3</v>
      </c>
      <c r="AA102" s="13"/>
      <c r="AB102" s="13"/>
      <c r="AC102" s="13"/>
      <c r="AD102" s="13"/>
      <c r="AE102" s="9"/>
      <c r="AF102" s="8"/>
    </row>
    <row r="103" spans="1:32" x14ac:dyDescent="0.3">
      <c r="A103" s="13">
        <v>10296936637</v>
      </c>
      <c r="B103" s="14">
        <v>52</v>
      </c>
      <c r="C103" s="13" t="s">
        <v>47</v>
      </c>
      <c r="D103" s="14">
        <v>4</v>
      </c>
      <c r="E103" s="13" t="s">
        <v>74</v>
      </c>
      <c r="F103" s="13" t="s">
        <v>36</v>
      </c>
      <c r="G103" s="14" t="s">
        <v>61</v>
      </c>
      <c r="H103" s="14"/>
      <c r="I103" s="14"/>
      <c r="J103" s="14"/>
      <c r="K103" s="14"/>
      <c r="L103" s="14"/>
      <c r="M103" s="14"/>
      <c r="N103" s="14"/>
      <c r="O103" s="13"/>
      <c r="P103" s="14" t="s">
        <v>37</v>
      </c>
      <c r="Q103" s="14" t="s">
        <v>38</v>
      </c>
      <c r="R103" s="14"/>
      <c r="S103" s="14"/>
      <c r="T103" s="14"/>
      <c r="U103" s="14">
        <v>6</v>
      </c>
      <c r="V103" s="14" t="s">
        <v>64</v>
      </c>
      <c r="W103" s="14">
        <v>320</v>
      </c>
      <c r="X103" s="14" t="s">
        <v>64</v>
      </c>
      <c r="Y103" s="14" t="s">
        <v>46</v>
      </c>
      <c r="Z103" s="13" t="s">
        <v>3</v>
      </c>
      <c r="AA103" s="13"/>
      <c r="AB103" s="13"/>
      <c r="AC103" s="13"/>
      <c r="AD103" s="13"/>
      <c r="AE103" s="9"/>
      <c r="AF103" s="8"/>
    </row>
    <row r="104" spans="1:32" x14ac:dyDescent="0.3">
      <c r="A104" s="13">
        <v>10296922175</v>
      </c>
      <c r="B104" s="14">
        <v>45</v>
      </c>
      <c r="C104" s="13" t="s">
        <v>47</v>
      </c>
      <c r="D104" s="14">
        <v>4</v>
      </c>
      <c r="E104" s="13" t="s">
        <v>35</v>
      </c>
      <c r="F104" s="13" t="s">
        <v>36</v>
      </c>
      <c r="G104" s="14" t="s">
        <v>61</v>
      </c>
      <c r="H104" s="14"/>
      <c r="I104" s="14"/>
      <c r="J104" s="14"/>
      <c r="K104" s="14"/>
      <c r="L104" s="14"/>
      <c r="M104" s="14"/>
      <c r="N104" s="14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3"/>
      <c r="AA104" s="13"/>
      <c r="AB104" s="13"/>
      <c r="AC104" s="13"/>
      <c r="AD104" s="13"/>
      <c r="AE104" s="9"/>
      <c r="AF104" s="8"/>
    </row>
    <row r="105" spans="1:32" x14ac:dyDescent="0.3">
      <c r="A105" s="13">
        <v>10296883879</v>
      </c>
      <c r="B105" s="14">
        <v>69</v>
      </c>
      <c r="C105" s="13" t="s">
        <v>47</v>
      </c>
      <c r="D105" s="14">
        <v>4</v>
      </c>
      <c r="E105" s="13" t="s">
        <v>35</v>
      </c>
      <c r="F105" s="13" t="s">
        <v>36</v>
      </c>
      <c r="G105" s="14" t="s">
        <v>37</v>
      </c>
      <c r="H105" s="14" t="s">
        <v>40</v>
      </c>
      <c r="I105" s="14"/>
      <c r="J105" s="14"/>
      <c r="K105" s="14">
        <v>30</v>
      </c>
      <c r="L105" s="14">
        <v>15</v>
      </c>
      <c r="M105" s="14" t="s">
        <v>41</v>
      </c>
      <c r="N105" s="14">
        <v>600</v>
      </c>
      <c r="O105" s="13" t="s">
        <v>42</v>
      </c>
      <c r="P105" s="14" t="s">
        <v>37</v>
      </c>
      <c r="Q105" s="14" t="s">
        <v>40</v>
      </c>
      <c r="R105" s="14"/>
      <c r="S105" s="14"/>
      <c r="T105" s="14"/>
      <c r="U105" s="14">
        <v>5</v>
      </c>
      <c r="V105" s="14" t="s">
        <v>41</v>
      </c>
      <c r="W105" s="14">
        <v>131.20000000000002</v>
      </c>
      <c r="X105" s="14" t="s">
        <v>45</v>
      </c>
      <c r="Y105" s="14" t="s">
        <v>46</v>
      </c>
      <c r="Z105" s="13" t="s">
        <v>2</v>
      </c>
      <c r="AA105" s="13"/>
      <c r="AB105" s="13"/>
      <c r="AC105" s="13"/>
      <c r="AD105" s="13"/>
      <c r="AE105" s="9"/>
      <c r="AF105" s="8"/>
    </row>
    <row r="106" spans="1:32" x14ac:dyDescent="0.3">
      <c r="A106" s="13">
        <v>10296824643</v>
      </c>
      <c r="B106" s="14">
        <v>38</v>
      </c>
      <c r="C106" s="13" t="s">
        <v>34</v>
      </c>
      <c r="D106" s="14">
        <v>4</v>
      </c>
      <c r="E106" s="13" t="s">
        <v>53</v>
      </c>
      <c r="F106" s="13" t="s">
        <v>54</v>
      </c>
      <c r="G106" s="14" t="s">
        <v>37</v>
      </c>
      <c r="H106" s="14" t="s">
        <v>40</v>
      </c>
      <c r="I106" s="14"/>
      <c r="J106" s="14"/>
      <c r="K106" s="14">
        <v>30</v>
      </c>
      <c r="L106" s="14">
        <v>25</v>
      </c>
      <c r="M106" s="14" t="s">
        <v>41</v>
      </c>
      <c r="N106" s="14">
        <v>1000</v>
      </c>
      <c r="O106" s="13" t="s">
        <v>42</v>
      </c>
      <c r="P106" s="14" t="s">
        <v>55</v>
      </c>
      <c r="Q106" s="14"/>
      <c r="R106" s="14"/>
      <c r="S106" s="14"/>
      <c r="T106" s="14"/>
      <c r="U106" s="14"/>
      <c r="V106" s="14"/>
      <c r="W106" s="14"/>
      <c r="X106" s="14"/>
      <c r="Y106" s="14" t="s">
        <v>60</v>
      </c>
      <c r="Z106" s="13" t="s">
        <v>6</v>
      </c>
      <c r="AA106" s="13"/>
      <c r="AB106" s="13"/>
      <c r="AC106" s="13"/>
      <c r="AD106" s="13"/>
      <c r="AE106" s="9"/>
      <c r="AF106" s="8"/>
    </row>
    <row r="107" spans="1:32" x14ac:dyDescent="0.3">
      <c r="A107" s="13">
        <v>10296823993</v>
      </c>
      <c r="B107" s="14">
        <v>57</v>
      </c>
      <c r="C107" s="13" t="s">
        <v>34</v>
      </c>
      <c r="D107" s="14">
        <v>3</v>
      </c>
      <c r="E107" s="13" t="s">
        <v>35</v>
      </c>
      <c r="F107" s="13" t="s">
        <v>36</v>
      </c>
      <c r="G107" s="14" t="s">
        <v>37</v>
      </c>
      <c r="H107" s="14" t="s">
        <v>39</v>
      </c>
      <c r="I107" s="14"/>
      <c r="J107" s="14"/>
      <c r="K107" s="14">
        <v>15</v>
      </c>
      <c r="L107" s="14">
        <v>15</v>
      </c>
      <c r="M107" s="14" t="s">
        <v>41</v>
      </c>
      <c r="N107" s="14">
        <v>600</v>
      </c>
      <c r="O107" s="13" t="s">
        <v>58</v>
      </c>
      <c r="P107" s="14" t="s">
        <v>37</v>
      </c>
      <c r="Q107" s="14" t="s">
        <v>40</v>
      </c>
      <c r="R107" s="14"/>
      <c r="S107" s="14"/>
      <c r="T107" s="14"/>
      <c r="U107" s="14">
        <v>9</v>
      </c>
      <c r="V107" s="14" t="s">
        <v>41</v>
      </c>
      <c r="W107" s="14">
        <v>213.20000000000002</v>
      </c>
      <c r="X107" s="14" t="s">
        <v>45</v>
      </c>
      <c r="Y107" s="14" t="s">
        <v>60</v>
      </c>
      <c r="Z107" s="13" t="s">
        <v>6</v>
      </c>
      <c r="AA107" s="13"/>
      <c r="AB107" s="13"/>
      <c r="AC107" s="13"/>
      <c r="AD107" s="13"/>
      <c r="AE107" s="9"/>
      <c r="AF107" s="8"/>
    </row>
    <row r="108" spans="1:32" x14ac:dyDescent="0.3">
      <c r="A108" s="13">
        <v>10296775282</v>
      </c>
      <c r="B108" s="14">
        <v>35</v>
      </c>
      <c r="C108" s="13" t="s">
        <v>34</v>
      </c>
      <c r="D108" s="14">
        <v>4</v>
      </c>
      <c r="E108" s="13" t="s">
        <v>35</v>
      </c>
      <c r="F108" s="13" t="s">
        <v>36</v>
      </c>
      <c r="G108" s="14" t="s">
        <v>37</v>
      </c>
      <c r="H108" s="14" t="s">
        <v>38</v>
      </c>
      <c r="I108" s="14"/>
      <c r="J108" s="14"/>
      <c r="K108" s="14">
        <v>8</v>
      </c>
      <c r="L108" s="14">
        <v>25</v>
      </c>
      <c r="M108" s="14" t="s">
        <v>41</v>
      </c>
      <c r="N108" s="14">
        <v>1000</v>
      </c>
      <c r="O108" s="13" t="s">
        <v>49</v>
      </c>
      <c r="P108" s="14" t="s">
        <v>37</v>
      </c>
      <c r="Q108" s="14" t="s">
        <v>40</v>
      </c>
      <c r="R108" s="14"/>
      <c r="S108" s="14"/>
      <c r="T108" s="14"/>
      <c r="U108" s="14">
        <v>4</v>
      </c>
      <c r="V108" s="14" t="s">
        <v>44</v>
      </c>
      <c r="W108" s="14">
        <v>192</v>
      </c>
      <c r="X108" s="14" t="s">
        <v>64</v>
      </c>
      <c r="Y108" s="14" t="s">
        <v>46</v>
      </c>
      <c r="Z108" s="13" t="s">
        <v>3</v>
      </c>
      <c r="AA108" s="13"/>
      <c r="AB108" s="13"/>
      <c r="AC108" s="13"/>
      <c r="AD108" s="13"/>
      <c r="AE108" s="9"/>
      <c r="AF108" s="8"/>
    </row>
    <row r="109" spans="1:32" x14ac:dyDescent="0.3">
      <c r="A109" s="13">
        <v>10296667063</v>
      </c>
      <c r="B109" s="14">
        <v>32</v>
      </c>
      <c r="C109" s="13" t="s">
        <v>34</v>
      </c>
      <c r="D109" s="14">
        <v>6</v>
      </c>
      <c r="E109" s="13" t="s">
        <v>35</v>
      </c>
      <c r="F109" s="13" t="s">
        <v>36</v>
      </c>
      <c r="G109" s="14" t="s">
        <v>37</v>
      </c>
      <c r="H109" s="14" t="s">
        <v>38</v>
      </c>
      <c r="I109" s="14"/>
      <c r="J109" s="14"/>
      <c r="K109" s="14">
        <v>30</v>
      </c>
      <c r="L109" s="14">
        <v>15</v>
      </c>
      <c r="M109" s="14" t="s">
        <v>41</v>
      </c>
      <c r="N109" s="14">
        <v>600</v>
      </c>
      <c r="O109" s="13" t="s">
        <v>49</v>
      </c>
      <c r="P109" s="14" t="s">
        <v>37</v>
      </c>
      <c r="Q109" s="14" t="s">
        <v>38</v>
      </c>
      <c r="R109" s="14"/>
      <c r="S109" s="14"/>
      <c r="T109" s="14"/>
      <c r="U109" s="14">
        <v>5</v>
      </c>
      <c r="V109" s="14" t="s">
        <v>41</v>
      </c>
      <c r="W109" s="14">
        <v>131.20000000000002</v>
      </c>
      <c r="X109" s="14" t="s">
        <v>45</v>
      </c>
      <c r="Y109" s="14" t="s">
        <v>46</v>
      </c>
      <c r="Z109" s="13" t="s">
        <v>4</v>
      </c>
      <c r="AA109" s="13"/>
      <c r="AB109" s="13"/>
      <c r="AC109" s="13"/>
      <c r="AD109" s="13"/>
      <c r="AE109" s="9"/>
      <c r="AF109" s="8"/>
    </row>
    <row r="110" spans="1:32" x14ac:dyDescent="0.3">
      <c r="A110" s="13">
        <v>10296636896</v>
      </c>
      <c r="B110" s="14">
        <v>30</v>
      </c>
      <c r="C110" s="13" t="s">
        <v>34</v>
      </c>
      <c r="D110" s="14">
        <v>3</v>
      </c>
      <c r="E110" s="13" t="s">
        <v>35</v>
      </c>
      <c r="F110" s="13" t="s">
        <v>36</v>
      </c>
      <c r="G110" s="14" t="s">
        <v>37</v>
      </c>
      <c r="H110" s="14" t="s">
        <v>38</v>
      </c>
      <c r="I110" s="14"/>
      <c r="J110" s="14"/>
      <c r="K110" s="14">
        <v>30</v>
      </c>
      <c r="L110" s="14">
        <v>35</v>
      </c>
      <c r="M110" s="14" t="s">
        <v>41</v>
      </c>
      <c r="N110" s="14">
        <v>1400</v>
      </c>
      <c r="O110" s="13" t="s">
        <v>56</v>
      </c>
      <c r="P110" s="14" t="s">
        <v>37</v>
      </c>
      <c r="Q110" s="14" t="s">
        <v>38</v>
      </c>
      <c r="R110" s="14"/>
      <c r="S110" s="14"/>
      <c r="T110" s="14"/>
      <c r="U110" s="14">
        <v>2</v>
      </c>
      <c r="V110" s="14" t="s">
        <v>48</v>
      </c>
      <c r="W110" s="14">
        <v>55</v>
      </c>
      <c r="X110" s="14" t="s">
        <v>45</v>
      </c>
      <c r="Y110" s="14" t="s">
        <v>60</v>
      </c>
      <c r="Z110" s="13" t="s">
        <v>6</v>
      </c>
      <c r="AA110" s="13"/>
      <c r="AB110" s="13"/>
      <c r="AC110" s="13"/>
      <c r="AD110" s="13"/>
      <c r="AE110" s="9"/>
      <c r="AF110" s="8"/>
    </row>
    <row r="111" spans="1:32" x14ac:dyDescent="0.3">
      <c r="A111" s="13">
        <v>10296531058</v>
      </c>
      <c r="B111" s="14">
        <v>33</v>
      </c>
      <c r="C111" s="13" t="s">
        <v>34</v>
      </c>
      <c r="D111" s="14">
        <v>3</v>
      </c>
      <c r="E111" s="13" t="s">
        <v>35</v>
      </c>
      <c r="F111" s="13" t="s">
        <v>36</v>
      </c>
      <c r="G111" s="14" t="s">
        <v>37</v>
      </c>
      <c r="H111" s="14" t="s">
        <v>40</v>
      </c>
      <c r="I111" s="14"/>
      <c r="J111" s="14"/>
      <c r="K111" s="14">
        <v>4</v>
      </c>
      <c r="L111" s="14">
        <v>1</v>
      </c>
      <c r="M111" s="14" t="s">
        <v>41</v>
      </c>
      <c r="N111" s="14">
        <v>20</v>
      </c>
      <c r="O111" s="13" t="s">
        <v>42</v>
      </c>
      <c r="P111" s="14" t="s">
        <v>37</v>
      </c>
      <c r="Q111" s="14" t="s">
        <v>38</v>
      </c>
      <c r="R111" s="14"/>
      <c r="S111" s="14"/>
      <c r="T111" s="14"/>
      <c r="U111" s="14">
        <v>2</v>
      </c>
      <c r="V111" s="14" t="s">
        <v>41</v>
      </c>
      <c r="W111" s="14">
        <v>41</v>
      </c>
      <c r="X111" s="14" t="s">
        <v>45</v>
      </c>
      <c r="Y111" s="14" t="s">
        <v>60</v>
      </c>
      <c r="Z111" s="13" t="s">
        <v>2</v>
      </c>
      <c r="AA111" s="13"/>
      <c r="AB111" s="13"/>
      <c r="AC111" s="13"/>
      <c r="AD111" s="13"/>
      <c r="AE111" s="9"/>
      <c r="AF111" s="8"/>
    </row>
    <row r="112" spans="1:32" x14ac:dyDescent="0.3">
      <c r="A112" s="13">
        <v>10295989855</v>
      </c>
      <c r="B112" s="14" t="s">
        <v>50</v>
      </c>
      <c r="C112" s="13" t="s">
        <v>47</v>
      </c>
      <c r="D112" s="14">
        <v>2</v>
      </c>
      <c r="E112" s="13" t="s">
        <v>89</v>
      </c>
      <c r="F112" s="13" t="s">
        <v>36</v>
      </c>
      <c r="G112" s="14"/>
      <c r="H112" s="14"/>
      <c r="I112" s="14"/>
      <c r="J112" s="14"/>
      <c r="K112" s="14"/>
      <c r="L112" s="14"/>
      <c r="M112" s="14"/>
      <c r="N112" s="14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3"/>
      <c r="AA112" s="13"/>
      <c r="AB112" s="13"/>
      <c r="AC112" s="13"/>
      <c r="AD112" s="13"/>
      <c r="AE112" s="9"/>
      <c r="AF112" s="8"/>
    </row>
    <row r="113" spans="1:32" x14ac:dyDescent="0.3">
      <c r="A113" s="13">
        <v>10295604847</v>
      </c>
      <c r="B113" s="14">
        <v>23</v>
      </c>
      <c r="C113" s="13" t="s">
        <v>34</v>
      </c>
      <c r="D113" s="14">
        <v>5</v>
      </c>
      <c r="E113" s="13" t="s">
        <v>63</v>
      </c>
      <c r="F113" s="13" t="s">
        <v>36</v>
      </c>
      <c r="G113" s="14" t="s">
        <v>37</v>
      </c>
      <c r="H113" s="14" t="s">
        <v>38</v>
      </c>
      <c r="I113" s="14"/>
      <c r="J113" s="14"/>
      <c r="K113" s="14">
        <v>15</v>
      </c>
      <c r="L113" s="14">
        <v>10</v>
      </c>
      <c r="M113" s="14" t="s">
        <v>41</v>
      </c>
      <c r="N113" s="14">
        <v>200</v>
      </c>
      <c r="O113" s="13" t="s">
        <v>42</v>
      </c>
      <c r="P113" s="14" t="s">
        <v>55</v>
      </c>
      <c r="Q113" s="14"/>
      <c r="R113" s="14"/>
      <c r="S113" s="14"/>
      <c r="T113" s="14"/>
      <c r="U113" s="14"/>
      <c r="V113" s="14"/>
      <c r="W113" s="14"/>
      <c r="X113" s="14"/>
      <c r="Y113" s="14" t="s">
        <v>60</v>
      </c>
      <c r="Z113" s="13" t="s">
        <v>4</v>
      </c>
      <c r="AA113" s="13"/>
      <c r="AB113" s="13"/>
      <c r="AC113" s="13"/>
      <c r="AD113" s="13"/>
      <c r="AE113" s="9"/>
      <c r="AF113" s="8"/>
    </row>
    <row r="114" spans="1:32" x14ac:dyDescent="0.3">
      <c r="A114" s="13">
        <v>10295464768</v>
      </c>
      <c r="B114" s="14">
        <v>45</v>
      </c>
      <c r="C114" s="13" t="s">
        <v>34</v>
      </c>
      <c r="D114" s="14">
        <v>4</v>
      </c>
      <c r="E114" s="13" t="s">
        <v>35</v>
      </c>
      <c r="F114" s="13" t="s">
        <v>36</v>
      </c>
      <c r="G114" s="14" t="s">
        <v>37</v>
      </c>
      <c r="H114" s="14" t="s">
        <v>38</v>
      </c>
      <c r="I114" s="14"/>
      <c r="J114" s="14"/>
      <c r="K114" s="14">
        <v>30</v>
      </c>
      <c r="L114" s="14">
        <v>25</v>
      </c>
      <c r="M114" s="14" t="s">
        <v>41</v>
      </c>
      <c r="N114" s="14">
        <v>1000</v>
      </c>
      <c r="O114" s="13" t="s">
        <v>58</v>
      </c>
      <c r="P114" s="14" t="s">
        <v>37</v>
      </c>
      <c r="Q114" s="14" t="s">
        <v>43</v>
      </c>
      <c r="R114" s="14"/>
      <c r="S114" s="14"/>
      <c r="T114" s="14"/>
      <c r="U114" s="14">
        <v>2</v>
      </c>
      <c r="V114" s="14" t="s">
        <v>41</v>
      </c>
      <c r="W114" s="14">
        <v>41</v>
      </c>
      <c r="X114" s="14" t="s">
        <v>45</v>
      </c>
      <c r="Y114" s="14" t="s">
        <v>60</v>
      </c>
      <c r="Z114" s="13" t="s">
        <v>6</v>
      </c>
      <c r="AA114" s="13"/>
      <c r="AB114" s="13"/>
      <c r="AC114" s="13"/>
      <c r="AD114" s="13"/>
      <c r="AE114" s="9"/>
      <c r="AF114" s="8"/>
    </row>
    <row r="115" spans="1:32" x14ac:dyDescent="0.3">
      <c r="A115" s="13">
        <v>10295049454</v>
      </c>
      <c r="B115" s="14">
        <v>48</v>
      </c>
      <c r="C115" s="13" t="s">
        <v>47</v>
      </c>
      <c r="D115" s="14">
        <v>5</v>
      </c>
      <c r="E115" s="13" t="s">
        <v>35</v>
      </c>
      <c r="F115" s="13" t="s">
        <v>36</v>
      </c>
      <c r="G115" s="14" t="s">
        <v>37</v>
      </c>
      <c r="H115" s="14" t="s">
        <v>38</v>
      </c>
      <c r="I115" s="14"/>
      <c r="J115" s="14"/>
      <c r="K115" s="14">
        <v>30</v>
      </c>
      <c r="L115" s="14">
        <v>10</v>
      </c>
      <c r="M115" s="14" t="s">
        <v>41</v>
      </c>
      <c r="N115" s="14">
        <v>200</v>
      </c>
      <c r="O115" s="13" t="s">
        <v>58</v>
      </c>
      <c r="P115" s="14" t="s">
        <v>37</v>
      </c>
      <c r="Q115" s="14" t="s">
        <v>38</v>
      </c>
      <c r="R115" s="14"/>
      <c r="S115" s="14"/>
      <c r="T115" s="14"/>
      <c r="U115" s="14">
        <v>9</v>
      </c>
      <c r="V115" s="14" t="s">
        <v>41</v>
      </c>
      <c r="W115" s="14">
        <v>213.20000000000002</v>
      </c>
      <c r="X115" s="14" t="s">
        <v>45</v>
      </c>
      <c r="Y115" s="14" t="s">
        <v>81</v>
      </c>
      <c r="Z115" s="13" t="s">
        <v>6</v>
      </c>
      <c r="AA115" s="13"/>
      <c r="AB115" s="13"/>
      <c r="AC115" s="13"/>
      <c r="AD115" s="13"/>
      <c r="AE115" s="9"/>
      <c r="AF115" s="8"/>
    </row>
    <row r="116" spans="1:32" x14ac:dyDescent="0.3">
      <c r="A116" s="13">
        <v>10294848271</v>
      </c>
      <c r="B116" s="14" t="s">
        <v>82</v>
      </c>
      <c r="C116" s="13" t="s">
        <v>34</v>
      </c>
      <c r="D116" s="14">
        <v>5</v>
      </c>
      <c r="E116" s="13" t="s">
        <v>74</v>
      </c>
      <c r="F116" s="13" t="s">
        <v>36</v>
      </c>
      <c r="G116" s="14" t="s">
        <v>61</v>
      </c>
      <c r="H116" s="14"/>
      <c r="I116" s="14"/>
      <c r="J116" s="14"/>
      <c r="K116" s="14"/>
      <c r="L116" s="14"/>
      <c r="M116" s="14"/>
      <c r="N116" s="14"/>
      <c r="O116" s="13"/>
      <c r="P116" s="14" t="s">
        <v>37</v>
      </c>
      <c r="Q116" s="14" t="s">
        <v>40</v>
      </c>
      <c r="R116" s="14"/>
      <c r="S116" s="14"/>
      <c r="T116" s="14"/>
      <c r="U116" s="14">
        <v>1</v>
      </c>
      <c r="V116" s="14" t="s">
        <v>57</v>
      </c>
      <c r="W116" s="14">
        <v>48</v>
      </c>
      <c r="X116" s="14" t="s">
        <v>64</v>
      </c>
      <c r="Y116" s="14" t="s">
        <v>46</v>
      </c>
      <c r="Z116" s="13" t="s">
        <v>3</v>
      </c>
      <c r="AA116" s="13"/>
      <c r="AB116" s="13"/>
      <c r="AC116" s="13"/>
      <c r="AD116" s="13"/>
      <c r="AE116" s="9"/>
      <c r="AF116" s="8"/>
    </row>
    <row r="117" spans="1:32" x14ac:dyDescent="0.3">
      <c r="A117" s="13">
        <v>10294806712</v>
      </c>
      <c r="B117" s="14">
        <v>31</v>
      </c>
      <c r="C117" s="13" t="s">
        <v>34</v>
      </c>
      <c r="D117" s="14">
        <v>4</v>
      </c>
      <c r="E117" s="13" t="s">
        <v>66</v>
      </c>
      <c r="F117" s="13" t="s">
        <v>36</v>
      </c>
      <c r="G117" s="14"/>
      <c r="H117" s="14"/>
      <c r="I117" s="14"/>
      <c r="J117" s="14"/>
      <c r="K117" s="14"/>
      <c r="L117" s="14"/>
      <c r="M117" s="14"/>
      <c r="N117" s="14"/>
      <c r="O117" s="1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3"/>
      <c r="AA117" s="13"/>
      <c r="AB117" s="13"/>
      <c r="AC117" s="13"/>
      <c r="AD117" s="13"/>
      <c r="AE117" s="9"/>
      <c r="AF117" s="8"/>
    </row>
    <row r="118" spans="1:32" x14ac:dyDescent="0.3">
      <c r="A118" s="13">
        <v>10294694698</v>
      </c>
      <c r="B118" s="14">
        <v>63</v>
      </c>
      <c r="C118" s="13" t="s">
        <v>34</v>
      </c>
      <c r="D118" s="14">
        <v>4</v>
      </c>
      <c r="E118" s="13" t="s">
        <v>35</v>
      </c>
      <c r="F118" s="13" t="s">
        <v>36</v>
      </c>
      <c r="G118" s="14" t="s">
        <v>61</v>
      </c>
      <c r="H118" s="14"/>
      <c r="I118" s="14"/>
      <c r="J118" s="14"/>
      <c r="K118" s="14"/>
      <c r="L118" s="14"/>
      <c r="M118" s="14"/>
      <c r="N118" s="14"/>
      <c r="O118" s="13"/>
      <c r="P118" s="14" t="s">
        <v>55</v>
      </c>
      <c r="Q118" s="14"/>
      <c r="R118" s="14"/>
      <c r="S118" s="14"/>
      <c r="T118" s="14"/>
      <c r="U118" s="14"/>
      <c r="V118" s="14"/>
      <c r="W118" s="14"/>
      <c r="X118" s="14"/>
      <c r="Y118" s="14" t="s">
        <v>46</v>
      </c>
      <c r="Z118" s="13" t="s">
        <v>6</v>
      </c>
      <c r="AA118" s="13"/>
      <c r="AB118" s="13"/>
      <c r="AC118" s="13"/>
      <c r="AD118" s="13"/>
      <c r="AE118" s="9"/>
      <c r="AF118" s="8"/>
    </row>
    <row r="119" spans="1:32" x14ac:dyDescent="0.3">
      <c r="A119" s="13">
        <v>10294223179</v>
      </c>
      <c r="B119" s="14">
        <v>68</v>
      </c>
      <c r="C119" s="13" t="s">
        <v>47</v>
      </c>
      <c r="D119" s="14">
        <v>2</v>
      </c>
      <c r="E119" s="13" t="s">
        <v>35</v>
      </c>
      <c r="F119" s="13" t="s">
        <v>36</v>
      </c>
      <c r="G119" s="14" t="s">
        <v>37</v>
      </c>
      <c r="H119" s="14" t="s">
        <v>40</v>
      </c>
      <c r="I119" s="14"/>
      <c r="J119" s="14"/>
      <c r="K119" s="14">
        <v>8</v>
      </c>
      <c r="L119" s="14">
        <v>10</v>
      </c>
      <c r="M119" s="14" t="s">
        <v>41</v>
      </c>
      <c r="N119" s="14">
        <v>200</v>
      </c>
      <c r="O119" s="13" t="s">
        <v>42</v>
      </c>
      <c r="P119" s="14" t="s">
        <v>37</v>
      </c>
      <c r="Q119" s="14" t="s">
        <v>40</v>
      </c>
      <c r="R119" s="14"/>
      <c r="S119" s="14"/>
      <c r="T119" s="14"/>
      <c r="U119" s="14">
        <v>5</v>
      </c>
      <c r="V119" s="14" t="s">
        <v>41</v>
      </c>
      <c r="W119" s="14">
        <v>131.20000000000002</v>
      </c>
      <c r="X119" s="14" t="s">
        <v>45</v>
      </c>
      <c r="Y119" s="14" t="s">
        <v>46</v>
      </c>
      <c r="Z119" s="13" t="s">
        <v>6</v>
      </c>
      <c r="AA119" s="13"/>
      <c r="AB119" s="13"/>
      <c r="AC119" s="13"/>
      <c r="AD119" s="13"/>
      <c r="AE119" s="9"/>
      <c r="AF119" s="8"/>
    </row>
    <row r="120" spans="1:32" x14ac:dyDescent="0.3">
      <c r="A120" s="13">
        <v>10294139841</v>
      </c>
      <c r="B120" s="14">
        <v>35</v>
      </c>
      <c r="C120" s="13" t="s">
        <v>47</v>
      </c>
      <c r="D120" s="14">
        <v>7</v>
      </c>
      <c r="E120" s="13" t="s">
        <v>90</v>
      </c>
      <c r="F120" s="13" t="s">
        <v>70</v>
      </c>
      <c r="G120" s="14" t="s">
        <v>37</v>
      </c>
      <c r="H120" s="14" t="s">
        <v>38</v>
      </c>
      <c r="I120" s="14"/>
      <c r="J120" s="14"/>
      <c r="K120" s="14">
        <v>8</v>
      </c>
      <c r="L120" s="14">
        <v>10</v>
      </c>
      <c r="M120" s="14" t="s">
        <v>41</v>
      </c>
      <c r="N120" s="14">
        <v>200</v>
      </c>
      <c r="O120" s="13" t="s">
        <v>42</v>
      </c>
      <c r="P120" s="14" t="s">
        <v>37</v>
      </c>
      <c r="Q120" s="14" t="s">
        <v>40</v>
      </c>
      <c r="R120" s="14"/>
      <c r="S120" s="14"/>
      <c r="T120" s="14"/>
      <c r="U120" s="14">
        <v>3</v>
      </c>
      <c r="V120" s="14" t="s">
        <v>41</v>
      </c>
      <c r="W120" s="14">
        <v>131.20000000000002</v>
      </c>
      <c r="X120" s="14" t="s">
        <v>64</v>
      </c>
      <c r="Y120" s="14" t="s">
        <v>46</v>
      </c>
      <c r="Z120" s="13" t="s">
        <v>6</v>
      </c>
      <c r="AA120" s="13"/>
      <c r="AB120" s="13"/>
      <c r="AC120" s="13"/>
      <c r="AD120" s="13"/>
      <c r="AE120" s="9"/>
      <c r="AF120" s="8"/>
    </row>
    <row r="121" spans="1:32" x14ac:dyDescent="0.3">
      <c r="A121" s="13">
        <v>10294135445</v>
      </c>
      <c r="B121" s="14">
        <v>50</v>
      </c>
      <c r="C121" s="13" t="s">
        <v>34</v>
      </c>
      <c r="D121" s="14">
        <v>3</v>
      </c>
      <c r="E121" s="13" t="s">
        <v>35</v>
      </c>
      <c r="F121" s="13" t="s">
        <v>36</v>
      </c>
      <c r="G121" s="14" t="s">
        <v>37</v>
      </c>
      <c r="H121" s="14" t="s">
        <v>40</v>
      </c>
      <c r="I121" s="14"/>
      <c r="J121" s="14"/>
      <c r="K121" s="14">
        <v>30</v>
      </c>
      <c r="L121" s="14">
        <v>25</v>
      </c>
      <c r="M121" s="14" t="s">
        <v>41</v>
      </c>
      <c r="N121" s="14">
        <v>1000</v>
      </c>
      <c r="O121" s="13" t="s">
        <v>42</v>
      </c>
      <c r="P121" s="14" t="s">
        <v>55</v>
      </c>
      <c r="Q121" s="14"/>
      <c r="R121" s="14"/>
      <c r="S121" s="14"/>
      <c r="T121" s="14"/>
      <c r="U121" s="14"/>
      <c r="V121" s="14"/>
      <c r="W121" s="14"/>
      <c r="X121" s="14"/>
      <c r="Y121" s="14" t="s">
        <v>60</v>
      </c>
      <c r="Z121" s="13" t="s">
        <v>3</v>
      </c>
      <c r="AA121" s="13"/>
      <c r="AB121" s="13"/>
      <c r="AC121" s="13"/>
      <c r="AD121" s="13"/>
      <c r="AE121" s="9"/>
      <c r="AF121" s="8"/>
    </row>
    <row r="122" spans="1:32" x14ac:dyDescent="0.3">
      <c r="A122" s="13">
        <v>10294057947</v>
      </c>
      <c r="B122" s="14">
        <v>49</v>
      </c>
      <c r="C122" s="13" t="s">
        <v>34</v>
      </c>
      <c r="D122" s="14">
        <v>5</v>
      </c>
      <c r="E122" s="13" t="s">
        <v>35</v>
      </c>
      <c r="F122" s="13" t="s">
        <v>36</v>
      </c>
      <c r="G122" s="14" t="s">
        <v>37</v>
      </c>
      <c r="H122" s="14" t="s">
        <v>38</v>
      </c>
      <c r="I122" s="14"/>
      <c r="J122" s="14"/>
      <c r="K122" s="14">
        <v>30</v>
      </c>
      <c r="L122" s="14">
        <v>35</v>
      </c>
      <c r="M122" s="14" t="s">
        <v>41</v>
      </c>
      <c r="N122" s="14">
        <v>1400</v>
      </c>
      <c r="O122" s="13" t="s">
        <v>42</v>
      </c>
      <c r="P122" s="14" t="s">
        <v>37</v>
      </c>
      <c r="Q122" s="14" t="s">
        <v>43</v>
      </c>
      <c r="R122" s="14"/>
      <c r="S122" s="14"/>
      <c r="T122" s="14"/>
      <c r="U122" s="14">
        <v>4</v>
      </c>
      <c r="V122" s="14" t="s">
        <v>41</v>
      </c>
      <c r="W122" s="14">
        <v>213.20000000000002</v>
      </c>
      <c r="X122" s="14" t="s">
        <v>64</v>
      </c>
      <c r="Y122" s="14" t="s">
        <v>60</v>
      </c>
      <c r="Z122" s="13" t="s">
        <v>2</v>
      </c>
      <c r="AA122" s="13"/>
      <c r="AB122" s="13"/>
      <c r="AC122" s="13"/>
      <c r="AD122" s="13"/>
      <c r="AE122" s="9"/>
      <c r="AF122" s="8"/>
    </row>
    <row r="123" spans="1:32" x14ac:dyDescent="0.3">
      <c r="A123" s="13">
        <v>10293320345</v>
      </c>
      <c r="B123" s="14">
        <v>50</v>
      </c>
      <c r="C123" s="13" t="s">
        <v>34</v>
      </c>
      <c r="D123" s="14">
        <v>3</v>
      </c>
      <c r="E123" s="13" t="s">
        <v>35</v>
      </c>
      <c r="F123" s="13" t="s">
        <v>36</v>
      </c>
      <c r="G123" s="14" t="s">
        <v>37</v>
      </c>
      <c r="H123" s="14" t="s">
        <v>38</v>
      </c>
      <c r="I123" s="14"/>
      <c r="J123" s="14"/>
      <c r="K123" s="14">
        <v>30</v>
      </c>
      <c r="L123" s="14">
        <v>15</v>
      </c>
      <c r="M123" s="14" t="s">
        <v>41</v>
      </c>
      <c r="N123" s="14">
        <v>600</v>
      </c>
      <c r="O123" s="13" t="s">
        <v>58</v>
      </c>
      <c r="P123" s="14" t="s">
        <v>37</v>
      </c>
      <c r="Q123" s="14" t="s">
        <v>43</v>
      </c>
      <c r="R123" s="14"/>
      <c r="S123" s="14"/>
      <c r="T123" s="14"/>
      <c r="U123" s="14">
        <v>6</v>
      </c>
      <c r="V123" s="14" t="s">
        <v>44</v>
      </c>
      <c r="W123" s="14">
        <v>312</v>
      </c>
      <c r="X123" s="14" t="s">
        <v>64</v>
      </c>
      <c r="Y123" s="14" t="s">
        <v>46</v>
      </c>
      <c r="Z123" s="13" t="s">
        <v>6</v>
      </c>
      <c r="AA123" s="13"/>
      <c r="AB123" s="13"/>
      <c r="AC123" s="13"/>
      <c r="AD123" s="13"/>
      <c r="AE123" s="9"/>
      <c r="AF123" s="8"/>
    </row>
    <row r="124" spans="1:32" x14ac:dyDescent="0.3">
      <c r="A124" s="13">
        <v>10293232005</v>
      </c>
      <c r="B124" s="14">
        <v>57</v>
      </c>
      <c r="C124" s="13" t="s">
        <v>47</v>
      </c>
      <c r="D124" s="14">
        <v>3</v>
      </c>
      <c r="E124" s="13" t="s">
        <v>35</v>
      </c>
      <c r="F124" s="13" t="s">
        <v>36</v>
      </c>
      <c r="G124" s="14" t="s">
        <v>37</v>
      </c>
      <c r="H124" s="14" t="s">
        <v>40</v>
      </c>
      <c r="I124" s="14"/>
      <c r="J124" s="14"/>
      <c r="K124" s="14">
        <v>4</v>
      </c>
      <c r="L124" s="14">
        <v>25</v>
      </c>
      <c r="M124" s="14" t="s">
        <v>41</v>
      </c>
      <c r="N124" s="14">
        <v>1000</v>
      </c>
      <c r="O124" s="13" t="s">
        <v>42</v>
      </c>
      <c r="P124" s="14" t="s">
        <v>61</v>
      </c>
      <c r="Q124" s="14"/>
      <c r="R124" s="14"/>
      <c r="S124" s="14"/>
      <c r="T124" s="14"/>
      <c r="U124" s="14"/>
      <c r="V124" s="14"/>
      <c r="W124" s="14"/>
      <c r="X124" s="14"/>
      <c r="Y124" s="14" t="s">
        <v>46</v>
      </c>
      <c r="Z124" s="13" t="s">
        <v>3</v>
      </c>
      <c r="AA124" s="13"/>
      <c r="AB124" s="13"/>
      <c r="AC124" s="13"/>
      <c r="AD124" s="13"/>
      <c r="AE124" s="9"/>
      <c r="AF124" s="8"/>
    </row>
    <row r="125" spans="1:32" x14ac:dyDescent="0.3">
      <c r="A125" s="13">
        <v>10293149586</v>
      </c>
      <c r="B125" s="14">
        <v>43</v>
      </c>
      <c r="C125" s="13" t="s">
        <v>47</v>
      </c>
      <c r="D125" s="14">
        <v>4</v>
      </c>
      <c r="E125" s="13" t="s">
        <v>74</v>
      </c>
      <c r="F125" s="13" t="s">
        <v>36</v>
      </c>
      <c r="G125" s="14" t="s">
        <v>37</v>
      </c>
      <c r="H125" s="14" t="s">
        <v>40</v>
      </c>
      <c r="I125" s="14"/>
      <c r="J125" s="14"/>
      <c r="K125" s="14">
        <v>30</v>
      </c>
      <c r="L125" s="14">
        <v>25</v>
      </c>
      <c r="M125" s="14" t="s">
        <v>91</v>
      </c>
      <c r="N125" s="14">
        <v>1025</v>
      </c>
      <c r="O125" s="13" t="s">
        <v>42</v>
      </c>
      <c r="P125" s="14" t="s">
        <v>55</v>
      </c>
      <c r="Q125" s="14"/>
      <c r="R125" s="14"/>
      <c r="S125" s="14"/>
      <c r="T125" s="14"/>
      <c r="U125" s="14"/>
      <c r="V125" s="14"/>
      <c r="W125" s="14"/>
      <c r="X125" s="14"/>
      <c r="Y125" s="14" t="s">
        <v>60</v>
      </c>
      <c r="Z125" s="13" t="s">
        <v>3</v>
      </c>
      <c r="AA125" s="13"/>
      <c r="AB125" s="13"/>
      <c r="AC125" s="13"/>
      <c r="AD125" s="13"/>
      <c r="AE125" s="9"/>
      <c r="AF125" s="8"/>
    </row>
    <row r="126" spans="1:32" x14ac:dyDescent="0.3">
      <c r="A126" s="13">
        <v>10292471565</v>
      </c>
      <c r="B126" s="14">
        <v>25</v>
      </c>
      <c r="C126" s="13" t="s">
        <v>47</v>
      </c>
      <c r="D126" s="14">
        <v>4</v>
      </c>
      <c r="E126" s="13" t="s">
        <v>66</v>
      </c>
      <c r="F126" s="13" t="s">
        <v>36</v>
      </c>
      <c r="G126" s="14" t="s">
        <v>61</v>
      </c>
      <c r="H126" s="14"/>
      <c r="I126" s="14"/>
      <c r="J126" s="14"/>
      <c r="K126" s="14"/>
      <c r="L126" s="14"/>
      <c r="M126" s="14"/>
      <c r="N126" s="14"/>
      <c r="O126" s="13"/>
      <c r="P126" s="14" t="s">
        <v>37</v>
      </c>
      <c r="Q126" s="14" t="s">
        <v>38</v>
      </c>
      <c r="R126" s="14"/>
      <c r="S126" s="14"/>
      <c r="T126" s="14"/>
      <c r="U126" s="14">
        <v>10</v>
      </c>
      <c r="V126" s="14" t="s">
        <v>41</v>
      </c>
      <c r="W126" s="14">
        <v>262.40000000000003</v>
      </c>
      <c r="X126" s="14" t="s">
        <v>45</v>
      </c>
      <c r="Y126" s="14" t="s">
        <v>60</v>
      </c>
      <c r="Z126" s="13" t="s">
        <v>6</v>
      </c>
      <c r="AA126" s="13"/>
      <c r="AB126" s="13"/>
      <c r="AC126" s="13"/>
      <c r="AD126" s="13"/>
      <c r="AE126" s="9"/>
      <c r="AF126" s="8"/>
    </row>
    <row r="127" spans="1:32" x14ac:dyDescent="0.3">
      <c r="A127" s="13">
        <v>10292198054</v>
      </c>
      <c r="B127" s="14">
        <v>45</v>
      </c>
      <c r="C127" s="13" t="s">
        <v>34</v>
      </c>
      <c r="D127" s="14">
        <v>4</v>
      </c>
      <c r="E127" s="13" t="s">
        <v>63</v>
      </c>
      <c r="F127" s="13" t="s">
        <v>36</v>
      </c>
      <c r="G127" s="14" t="s">
        <v>37</v>
      </c>
      <c r="H127" s="14" t="s">
        <v>38</v>
      </c>
      <c r="I127" s="14"/>
      <c r="J127" s="14"/>
      <c r="K127" s="14">
        <v>4</v>
      </c>
      <c r="L127" s="14">
        <v>25</v>
      </c>
      <c r="M127" s="14" t="s">
        <v>41</v>
      </c>
      <c r="N127" s="14">
        <v>1000</v>
      </c>
      <c r="O127" s="13" t="s">
        <v>42</v>
      </c>
      <c r="P127" s="14" t="s">
        <v>37</v>
      </c>
      <c r="Q127" s="14" t="s">
        <v>38</v>
      </c>
      <c r="R127" s="14"/>
      <c r="S127" s="14"/>
      <c r="T127" s="14"/>
      <c r="U127" s="14">
        <v>9</v>
      </c>
      <c r="V127" s="14" t="s">
        <v>41</v>
      </c>
      <c r="W127" s="14">
        <v>213.20000000000002</v>
      </c>
      <c r="X127" s="14" t="s">
        <v>45</v>
      </c>
      <c r="Y127" s="14" t="s">
        <v>60</v>
      </c>
      <c r="Z127" s="13" t="s">
        <v>6</v>
      </c>
      <c r="AA127" s="13"/>
      <c r="AB127" s="13"/>
      <c r="AC127" s="13"/>
      <c r="AD127" s="13"/>
      <c r="AE127" s="9"/>
      <c r="AF127" s="8"/>
    </row>
    <row r="128" spans="1:32" x14ac:dyDescent="0.3">
      <c r="A128" s="13">
        <v>10292142532</v>
      </c>
      <c r="B128" s="14">
        <v>49</v>
      </c>
      <c r="C128" s="13" t="s">
        <v>47</v>
      </c>
      <c r="D128" s="14">
        <v>3</v>
      </c>
      <c r="E128" s="13" t="s">
        <v>35</v>
      </c>
      <c r="F128" s="13" t="s">
        <v>36</v>
      </c>
      <c r="G128" s="14" t="s">
        <v>37</v>
      </c>
      <c r="H128" s="14" t="s">
        <v>40</v>
      </c>
      <c r="I128" s="14"/>
      <c r="J128" s="14"/>
      <c r="K128" s="14">
        <v>30</v>
      </c>
      <c r="L128" s="14">
        <v>25</v>
      </c>
      <c r="M128" s="14" t="s">
        <v>41</v>
      </c>
      <c r="N128" s="14">
        <v>1000</v>
      </c>
      <c r="O128" s="13" t="s">
        <v>42</v>
      </c>
      <c r="P128" s="14" t="s">
        <v>61</v>
      </c>
      <c r="Q128" s="14"/>
      <c r="R128" s="14"/>
      <c r="S128" s="14"/>
      <c r="T128" s="14"/>
      <c r="U128" s="14"/>
      <c r="V128" s="14"/>
      <c r="W128" s="14"/>
      <c r="X128" s="14"/>
      <c r="Y128" s="14" t="s">
        <v>46</v>
      </c>
      <c r="Z128" s="13" t="s">
        <v>6</v>
      </c>
      <c r="AA128" s="13"/>
      <c r="AB128" s="13"/>
      <c r="AC128" s="13"/>
      <c r="AD128" s="13"/>
      <c r="AE128" s="9"/>
      <c r="AF128" s="8"/>
    </row>
    <row r="129" spans="1:32" x14ac:dyDescent="0.3">
      <c r="A129" s="13">
        <v>10292124872</v>
      </c>
      <c r="B129" s="14">
        <v>64</v>
      </c>
      <c r="C129" s="13" t="s">
        <v>34</v>
      </c>
      <c r="D129" s="14">
        <v>5</v>
      </c>
      <c r="E129" s="13" t="s">
        <v>35</v>
      </c>
      <c r="F129" s="13" t="s">
        <v>36</v>
      </c>
      <c r="G129" s="14" t="s">
        <v>37</v>
      </c>
      <c r="H129" s="14" t="s">
        <v>38</v>
      </c>
      <c r="I129" s="14"/>
      <c r="J129" s="14"/>
      <c r="K129" s="14">
        <v>15</v>
      </c>
      <c r="L129" s="14">
        <v>15</v>
      </c>
      <c r="M129" s="14" t="s">
        <v>41</v>
      </c>
      <c r="N129" s="14">
        <v>600</v>
      </c>
      <c r="O129" s="13" t="s">
        <v>42</v>
      </c>
      <c r="P129" s="14" t="s">
        <v>37</v>
      </c>
      <c r="Q129" s="14" t="s">
        <v>38</v>
      </c>
      <c r="R129" s="14"/>
      <c r="S129" s="14"/>
      <c r="T129" s="14"/>
      <c r="U129" s="14">
        <v>10</v>
      </c>
      <c r="V129" s="14" t="s">
        <v>92</v>
      </c>
      <c r="W129" s="14">
        <v>520</v>
      </c>
      <c r="X129" s="14" t="s">
        <v>64</v>
      </c>
      <c r="Y129" s="14" t="s">
        <v>46</v>
      </c>
      <c r="Z129" s="13" t="s">
        <v>6</v>
      </c>
      <c r="AA129" s="13"/>
      <c r="AB129" s="13"/>
      <c r="AC129" s="13"/>
      <c r="AD129" s="13"/>
      <c r="AE129" s="9"/>
      <c r="AF129" s="8"/>
    </row>
    <row r="130" spans="1:32" x14ac:dyDescent="0.3">
      <c r="A130" s="13">
        <v>10292073163</v>
      </c>
      <c r="B130" s="14">
        <v>53</v>
      </c>
      <c r="C130" s="13" t="s">
        <v>47</v>
      </c>
      <c r="D130" s="14">
        <v>5</v>
      </c>
      <c r="E130" s="13" t="s">
        <v>35</v>
      </c>
      <c r="F130" s="13" t="s">
        <v>36</v>
      </c>
      <c r="G130" s="14" t="s">
        <v>61</v>
      </c>
      <c r="H130" s="14"/>
      <c r="I130" s="14"/>
      <c r="J130" s="14"/>
      <c r="K130" s="14"/>
      <c r="L130" s="14"/>
      <c r="M130" s="14"/>
      <c r="N130" s="14"/>
      <c r="O130" s="13"/>
      <c r="P130" s="14" t="s">
        <v>37</v>
      </c>
      <c r="Q130" s="14" t="s">
        <v>38</v>
      </c>
      <c r="R130" s="14"/>
      <c r="S130" s="14"/>
      <c r="T130" s="14"/>
      <c r="U130" s="14">
        <v>1</v>
      </c>
      <c r="V130" s="14" t="s">
        <v>41</v>
      </c>
      <c r="W130" s="14">
        <v>41</v>
      </c>
      <c r="X130" s="14" t="s">
        <v>64</v>
      </c>
      <c r="Y130" s="14" t="s">
        <v>46</v>
      </c>
      <c r="Z130" s="13" t="s">
        <v>5</v>
      </c>
      <c r="AA130" s="13"/>
      <c r="AB130" s="13"/>
      <c r="AC130" s="13"/>
      <c r="AD130" s="13"/>
      <c r="AE130" s="9"/>
      <c r="AF130" s="8"/>
    </row>
    <row r="131" spans="1:32" x14ac:dyDescent="0.3">
      <c r="A131" s="13">
        <v>10290955902</v>
      </c>
      <c r="B131" s="14">
        <v>69</v>
      </c>
      <c r="C131" s="13" t="s">
        <v>47</v>
      </c>
      <c r="D131" s="14">
        <v>2</v>
      </c>
      <c r="E131" s="13" t="s">
        <v>35</v>
      </c>
      <c r="F131" s="13" t="s">
        <v>36</v>
      </c>
      <c r="G131" s="14" t="s">
        <v>37</v>
      </c>
      <c r="H131" s="14" t="s">
        <v>39</v>
      </c>
      <c r="I131" s="14"/>
      <c r="J131" s="14"/>
      <c r="K131" s="14">
        <v>30</v>
      </c>
      <c r="L131" s="14">
        <v>25</v>
      </c>
      <c r="M131" s="14" t="s">
        <v>57</v>
      </c>
      <c r="N131" s="14">
        <v>1100</v>
      </c>
      <c r="O131" s="13" t="s">
        <v>42</v>
      </c>
      <c r="P131" s="14" t="s">
        <v>55</v>
      </c>
      <c r="Q131" s="14"/>
      <c r="R131" s="14"/>
      <c r="S131" s="14"/>
      <c r="T131" s="14"/>
      <c r="U131" s="14"/>
      <c r="V131" s="14"/>
      <c r="W131" s="14"/>
      <c r="X131" s="14"/>
      <c r="Y131" s="14" t="s">
        <v>46</v>
      </c>
      <c r="Z131" s="13" t="s">
        <v>3</v>
      </c>
      <c r="AA131" s="13"/>
      <c r="AB131" s="13"/>
      <c r="AC131" s="13"/>
      <c r="AD131" s="13"/>
      <c r="AE131" s="9"/>
      <c r="AF131" s="8"/>
    </row>
    <row r="132" spans="1:32" x14ac:dyDescent="0.3">
      <c r="A132" s="13">
        <v>10290192792</v>
      </c>
      <c r="B132" s="14">
        <v>47</v>
      </c>
      <c r="C132" s="13" t="s">
        <v>34</v>
      </c>
      <c r="D132" s="14">
        <v>4</v>
      </c>
      <c r="E132" s="13" t="s">
        <v>35</v>
      </c>
      <c r="F132" s="13" t="s">
        <v>36</v>
      </c>
      <c r="G132" s="14" t="s">
        <v>37</v>
      </c>
      <c r="H132" s="14" t="s">
        <v>40</v>
      </c>
      <c r="I132" s="14"/>
      <c r="J132" s="14"/>
      <c r="K132" s="14">
        <v>30</v>
      </c>
      <c r="L132" s="14">
        <v>25</v>
      </c>
      <c r="M132" s="14" t="s">
        <v>72</v>
      </c>
      <c r="N132" s="14"/>
      <c r="O132" s="13" t="s">
        <v>58</v>
      </c>
      <c r="P132" s="14" t="s">
        <v>55</v>
      </c>
      <c r="Q132" s="14"/>
      <c r="R132" s="14"/>
      <c r="S132" s="14"/>
      <c r="T132" s="14"/>
      <c r="U132" s="14"/>
      <c r="V132" s="14"/>
      <c r="W132" s="14"/>
      <c r="X132" s="14"/>
      <c r="Y132" s="14" t="s">
        <v>46</v>
      </c>
      <c r="Z132" s="13" t="s">
        <v>4</v>
      </c>
      <c r="AA132" s="13"/>
      <c r="AB132" s="13"/>
      <c r="AC132" s="13"/>
      <c r="AD132" s="13"/>
      <c r="AE132" s="9"/>
      <c r="AF132" s="8"/>
    </row>
    <row r="133" spans="1:32" x14ac:dyDescent="0.3">
      <c r="A133" s="13">
        <v>10290010622</v>
      </c>
      <c r="B133" s="14">
        <v>45</v>
      </c>
      <c r="C133" s="13" t="s">
        <v>47</v>
      </c>
      <c r="D133" s="14">
        <v>4</v>
      </c>
      <c r="E133" s="13" t="s">
        <v>35</v>
      </c>
      <c r="F133" s="13" t="s">
        <v>36</v>
      </c>
      <c r="G133" s="14" t="s">
        <v>61</v>
      </c>
      <c r="H133" s="14"/>
      <c r="I133" s="14"/>
      <c r="J133" s="14"/>
      <c r="K133" s="14"/>
      <c r="L133" s="14"/>
      <c r="M133" s="14"/>
      <c r="N133" s="14"/>
      <c r="O133" s="13"/>
      <c r="P133" s="14" t="s">
        <v>37</v>
      </c>
      <c r="Q133" s="14" t="s">
        <v>38</v>
      </c>
      <c r="R133" s="14"/>
      <c r="S133" s="14"/>
      <c r="T133" s="14"/>
      <c r="U133" s="14">
        <v>5</v>
      </c>
      <c r="V133" s="14" t="s">
        <v>41</v>
      </c>
      <c r="W133" s="14">
        <v>131.20000000000002</v>
      </c>
      <c r="X133" s="14" t="s">
        <v>45</v>
      </c>
      <c r="Y133" s="14" t="s">
        <v>60</v>
      </c>
      <c r="Z133" s="13" t="s">
        <v>3</v>
      </c>
      <c r="AA133" s="13"/>
      <c r="AB133" s="13"/>
      <c r="AC133" s="13"/>
      <c r="AD133" s="13"/>
      <c r="AE133" s="9"/>
      <c r="AF133" s="8"/>
    </row>
    <row r="134" spans="1:32" x14ac:dyDescent="0.3">
      <c r="A134" s="13">
        <v>10289932626</v>
      </c>
      <c r="B134" s="14">
        <v>40</v>
      </c>
      <c r="C134" s="13" t="s">
        <v>34</v>
      </c>
      <c r="D134" s="14">
        <v>6</v>
      </c>
      <c r="E134" s="13" t="s">
        <v>35</v>
      </c>
      <c r="F134" s="13" t="s">
        <v>36</v>
      </c>
      <c r="G134" s="14" t="s">
        <v>37</v>
      </c>
      <c r="H134" s="14" t="s">
        <v>38</v>
      </c>
      <c r="I134" s="14"/>
      <c r="J134" s="14"/>
      <c r="K134" s="14">
        <v>30</v>
      </c>
      <c r="L134" s="14">
        <v>45</v>
      </c>
      <c r="M134" s="14" t="s">
        <v>83</v>
      </c>
      <c r="N134" s="14">
        <v>3150</v>
      </c>
      <c r="O134" s="13" t="s">
        <v>56</v>
      </c>
      <c r="P134" s="14" t="s">
        <v>37</v>
      </c>
      <c r="Q134" s="14" t="s">
        <v>39</v>
      </c>
      <c r="R134" s="14"/>
      <c r="S134" s="14"/>
      <c r="T134" s="14"/>
      <c r="U134" s="14">
        <v>26</v>
      </c>
      <c r="V134" s="14" t="s">
        <v>83</v>
      </c>
      <c r="W134" s="14">
        <v>640</v>
      </c>
      <c r="X134" s="14" t="s">
        <v>45</v>
      </c>
      <c r="Y134" s="14" t="s">
        <v>46</v>
      </c>
      <c r="Z134" s="13" t="s">
        <v>6</v>
      </c>
      <c r="AA134" s="13"/>
      <c r="AB134" s="13"/>
      <c r="AC134" s="13"/>
      <c r="AD134" s="13"/>
      <c r="AE134" s="9"/>
      <c r="AF134" s="8"/>
    </row>
    <row r="135" spans="1:32" x14ac:dyDescent="0.3">
      <c r="A135" s="13">
        <v>10289883239</v>
      </c>
      <c r="B135" s="14">
        <v>20</v>
      </c>
      <c r="C135" s="13" t="s">
        <v>47</v>
      </c>
      <c r="D135" s="14">
        <v>3</v>
      </c>
      <c r="E135" s="13" t="s">
        <v>35</v>
      </c>
      <c r="F135" s="13" t="s">
        <v>36</v>
      </c>
      <c r="G135" s="14" t="s">
        <v>37</v>
      </c>
      <c r="H135" s="14" t="s">
        <v>40</v>
      </c>
      <c r="I135" s="14"/>
      <c r="J135" s="14"/>
      <c r="K135" s="14">
        <v>30</v>
      </c>
      <c r="L135" s="14">
        <v>25</v>
      </c>
      <c r="M135" s="14" t="s">
        <v>41</v>
      </c>
      <c r="N135" s="14">
        <v>1000</v>
      </c>
      <c r="O135" s="13" t="s">
        <v>42</v>
      </c>
      <c r="P135" s="14" t="s">
        <v>37</v>
      </c>
      <c r="Q135" s="14" t="s">
        <v>40</v>
      </c>
      <c r="R135" s="14"/>
      <c r="S135" s="14"/>
      <c r="T135" s="14"/>
      <c r="U135" s="14">
        <v>9</v>
      </c>
      <c r="V135" s="14" t="s">
        <v>41</v>
      </c>
      <c r="W135" s="14">
        <v>213.20000000000002</v>
      </c>
      <c r="X135" s="14" t="s">
        <v>45</v>
      </c>
      <c r="Y135" s="14" t="s">
        <v>46</v>
      </c>
      <c r="Z135" s="13" t="s">
        <v>4</v>
      </c>
      <c r="AA135" s="13"/>
      <c r="AB135" s="13"/>
      <c r="AC135" s="13"/>
      <c r="AD135" s="13"/>
      <c r="AE135" s="9"/>
      <c r="AF135" s="8"/>
    </row>
    <row r="136" spans="1:32" x14ac:dyDescent="0.3">
      <c r="A136" s="13">
        <v>10288738314</v>
      </c>
      <c r="B136" s="14">
        <v>27</v>
      </c>
      <c r="C136" s="13" t="s">
        <v>34</v>
      </c>
      <c r="D136" s="14">
        <v>4</v>
      </c>
      <c r="E136" s="13" t="s">
        <v>35</v>
      </c>
      <c r="F136" s="13" t="s">
        <v>36</v>
      </c>
      <c r="G136" s="14" t="s">
        <v>37</v>
      </c>
      <c r="H136" s="14" t="s">
        <v>38</v>
      </c>
      <c r="I136" s="14"/>
      <c r="J136" s="14"/>
      <c r="K136" s="14">
        <v>30</v>
      </c>
      <c r="L136" s="14">
        <v>55</v>
      </c>
      <c r="M136" s="14" t="s">
        <v>41</v>
      </c>
      <c r="N136" s="14">
        <v>2200</v>
      </c>
      <c r="O136" s="13" t="s">
        <v>42</v>
      </c>
      <c r="P136" s="14" t="s">
        <v>37</v>
      </c>
      <c r="Q136" s="14" t="s">
        <v>43</v>
      </c>
      <c r="R136" s="14"/>
      <c r="S136" s="14"/>
      <c r="T136" s="14"/>
      <c r="U136" s="14">
        <v>5</v>
      </c>
      <c r="V136" s="14" t="s">
        <v>41</v>
      </c>
      <c r="W136" s="14">
        <v>131.20000000000002</v>
      </c>
      <c r="X136" s="14" t="s">
        <v>45</v>
      </c>
      <c r="Y136" s="14" t="s">
        <v>46</v>
      </c>
      <c r="Z136" s="13" t="s">
        <v>4</v>
      </c>
      <c r="AA136" s="13"/>
      <c r="AB136" s="13"/>
      <c r="AC136" s="13"/>
      <c r="AD136" s="13"/>
      <c r="AE136" s="9"/>
      <c r="AF136" s="8"/>
    </row>
    <row r="137" spans="1:32" x14ac:dyDescent="0.3">
      <c r="A137" s="13">
        <v>10288403401</v>
      </c>
      <c r="B137" s="14" t="s">
        <v>50</v>
      </c>
      <c r="C137" s="13" t="s">
        <v>34</v>
      </c>
      <c r="D137" s="14">
        <v>4</v>
      </c>
      <c r="E137" s="13" t="s">
        <v>93</v>
      </c>
      <c r="F137" s="13" t="s">
        <v>54</v>
      </c>
      <c r="G137" s="14"/>
      <c r="H137" s="14"/>
      <c r="I137" s="14"/>
      <c r="J137" s="14"/>
      <c r="K137" s="14"/>
      <c r="L137" s="14"/>
      <c r="M137" s="14"/>
      <c r="N137" s="14"/>
      <c r="O137" s="1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3"/>
      <c r="AA137" s="13"/>
      <c r="AB137" s="13"/>
      <c r="AC137" s="13"/>
      <c r="AD137" s="13"/>
      <c r="AE137" s="9"/>
      <c r="AF137" s="8"/>
    </row>
    <row r="138" spans="1:32" x14ac:dyDescent="0.3">
      <c r="A138" s="13">
        <v>10288208293</v>
      </c>
      <c r="B138" s="14">
        <v>33</v>
      </c>
      <c r="C138" s="13" t="s">
        <v>34</v>
      </c>
      <c r="D138" s="14">
        <v>4</v>
      </c>
      <c r="E138" s="13" t="s">
        <v>63</v>
      </c>
      <c r="F138" s="13" t="s">
        <v>36</v>
      </c>
      <c r="G138" s="14" t="s">
        <v>37</v>
      </c>
      <c r="H138" s="14" t="s">
        <v>39</v>
      </c>
      <c r="I138" s="14"/>
      <c r="J138" s="14"/>
      <c r="K138" s="14">
        <v>4</v>
      </c>
      <c r="L138" s="14">
        <v>10</v>
      </c>
      <c r="M138" s="14" t="s">
        <v>57</v>
      </c>
      <c r="N138" s="14">
        <v>220</v>
      </c>
      <c r="O138" s="13" t="s">
        <v>58</v>
      </c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3"/>
      <c r="AA138" s="13"/>
      <c r="AB138" s="13"/>
      <c r="AC138" s="13"/>
      <c r="AD138" s="13"/>
      <c r="AE138" s="9"/>
      <c r="AF138" s="8"/>
    </row>
    <row r="139" spans="1:32" x14ac:dyDescent="0.3">
      <c r="A139" s="13">
        <v>10288202267</v>
      </c>
      <c r="B139" s="14">
        <v>37</v>
      </c>
      <c r="C139" s="13" t="s">
        <v>47</v>
      </c>
      <c r="D139" s="14">
        <v>2</v>
      </c>
      <c r="E139" s="13" t="s">
        <v>66</v>
      </c>
      <c r="F139" s="13" t="s">
        <v>36</v>
      </c>
      <c r="G139" s="14" t="s">
        <v>37</v>
      </c>
      <c r="H139" s="14" t="s">
        <v>40</v>
      </c>
      <c r="I139" s="14"/>
      <c r="J139" s="14"/>
      <c r="K139" s="14">
        <v>30</v>
      </c>
      <c r="L139" s="14">
        <v>35</v>
      </c>
      <c r="M139" s="14" t="s">
        <v>41</v>
      </c>
      <c r="N139" s="14">
        <v>1400</v>
      </c>
      <c r="O139" s="13" t="s">
        <v>49</v>
      </c>
      <c r="P139" s="14" t="s">
        <v>37</v>
      </c>
      <c r="Q139" s="14" t="s">
        <v>43</v>
      </c>
      <c r="R139" s="14"/>
      <c r="S139" s="14"/>
      <c r="T139" s="14"/>
      <c r="U139" s="14">
        <v>10</v>
      </c>
      <c r="V139" s="14" t="s">
        <v>57</v>
      </c>
      <c r="W139" s="14">
        <v>249.60000000000002</v>
      </c>
      <c r="X139" s="14" t="s">
        <v>45</v>
      </c>
      <c r="Y139" s="14" t="s">
        <v>46</v>
      </c>
      <c r="Z139" s="13" t="s">
        <v>3</v>
      </c>
      <c r="AA139" s="13"/>
      <c r="AB139" s="13"/>
      <c r="AC139" s="13"/>
      <c r="AD139" s="13"/>
      <c r="AE139" s="9"/>
      <c r="AF139" s="8"/>
    </row>
    <row r="140" spans="1:32" x14ac:dyDescent="0.3">
      <c r="A140" s="13">
        <v>10288111767</v>
      </c>
      <c r="B140" s="14">
        <v>35</v>
      </c>
      <c r="C140" s="13" t="s">
        <v>47</v>
      </c>
      <c r="D140" s="14">
        <v>2</v>
      </c>
      <c r="E140" s="13" t="s">
        <v>63</v>
      </c>
      <c r="F140" s="13" t="s">
        <v>36</v>
      </c>
      <c r="G140" s="14" t="s">
        <v>61</v>
      </c>
      <c r="H140" s="14"/>
      <c r="I140" s="14"/>
      <c r="J140" s="14"/>
      <c r="K140" s="14"/>
      <c r="L140" s="14"/>
      <c r="M140" s="14"/>
      <c r="N140" s="14"/>
      <c r="O140" s="13"/>
      <c r="P140" s="14" t="s">
        <v>55</v>
      </c>
      <c r="Q140" s="14"/>
      <c r="R140" s="14"/>
      <c r="S140" s="14"/>
      <c r="T140" s="14"/>
      <c r="U140" s="14"/>
      <c r="V140" s="14"/>
      <c r="W140" s="14"/>
      <c r="X140" s="14"/>
      <c r="Y140" s="14" t="s">
        <v>46</v>
      </c>
      <c r="Z140" s="13" t="s">
        <v>6</v>
      </c>
      <c r="AA140" s="13"/>
      <c r="AB140" s="13"/>
      <c r="AC140" s="13"/>
      <c r="AD140" s="13"/>
      <c r="AE140" s="9"/>
      <c r="AF140" s="8"/>
    </row>
    <row r="141" spans="1:32" x14ac:dyDescent="0.3">
      <c r="A141" s="13">
        <v>10288028967</v>
      </c>
      <c r="B141" s="14">
        <v>36</v>
      </c>
      <c r="C141" s="13" t="s">
        <v>34</v>
      </c>
      <c r="D141" s="14">
        <v>5</v>
      </c>
      <c r="E141" s="13" t="s">
        <v>62</v>
      </c>
      <c r="F141" s="13" t="s">
        <v>54</v>
      </c>
      <c r="G141" s="14" t="s">
        <v>37</v>
      </c>
      <c r="H141" s="14" t="s">
        <v>40</v>
      </c>
      <c r="I141" s="14"/>
      <c r="J141" s="14"/>
      <c r="K141" s="14">
        <v>30</v>
      </c>
      <c r="L141" s="14">
        <v>75</v>
      </c>
      <c r="M141" s="14" t="s">
        <v>41</v>
      </c>
      <c r="N141" s="14">
        <v>3000</v>
      </c>
      <c r="O141" s="13" t="s">
        <v>58</v>
      </c>
      <c r="P141" s="14" t="s">
        <v>37</v>
      </c>
      <c r="Q141" s="14" t="s">
        <v>40</v>
      </c>
      <c r="R141" s="14"/>
      <c r="S141" s="14"/>
      <c r="T141" s="14"/>
      <c r="U141" s="14">
        <v>10</v>
      </c>
      <c r="V141" s="14" t="s">
        <v>41</v>
      </c>
      <c r="W141" s="14">
        <v>262.40000000000003</v>
      </c>
      <c r="X141" s="14" t="s">
        <v>45</v>
      </c>
      <c r="Y141" s="14" t="s">
        <v>46</v>
      </c>
      <c r="Z141" s="13" t="s">
        <v>6</v>
      </c>
      <c r="AA141" s="13"/>
      <c r="AB141" s="13"/>
      <c r="AC141" s="13"/>
      <c r="AD141" s="13"/>
      <c r="AE141" s="9"/>
      <c r="AF141" s="8"/>
    </row>
    <row r="142" spans="1:32" x14ac:dyDescent="0.3">
      <c r="A142" s="13">
        <v>10287744171</v>
      </c>
      <c r="B142" s="14">
        <v>59</v>
      </c>
      <c r="C142" s="13" t="s">
        <v>34</v>
      </c>
      <c r="D142" s="14">
        <v>4</v>
      </c>
      <c r="E142" s="13" t="s">
        <v>80</v>
      </c>
      <c r="F142" s="13" t="s">
        <v>36</v>
      </c>
      <c r="G142" s="14" t="s">
        <v>61</v>
      </c>
      <c r="H142" s="14"/>
      <c r="I142" s="14"/>
      <c r="J142" s="14"/>
      <c r="K142" s="14"/>
      <c r="L142" s="14"/>
      <c r="M142" s="14"/>
      <c r="N142" s="14"/>
      <c r="O142" s="13"/>
      <c r="P142" s="14" t="s">
        <v>37</v>
      </c>
      <c r="Q142" s="14" t="s">
        <v>40</v>
      </c>
      <c r="R142" s="14"/>
      <c r="S142" s="14"/>
      <c r="T142" s="14"/>
      <c r="U142" s="14">
        <v>8</v>
      </c>
      <c r="V142" s="14" t="s">
        <v>44</v>
      </c>
      <c r="W142" s="14">
        <v>192</v>
      </c>
      <c r="X142" s="14" t="s">
        <v>45</v>
      </c>
      <c r="Y142" s="14" t="s">
        <v>81</v>
      </c>
      <c r="Z142" s="13" t="s">
        <v>6</v>
      </c>
      <c r="AA142" s="13"/>
      <c r="AB142" s="13"/>
      <c r="AC142" s="13"/>
      <c r="AD142" s="13"/>
      <c r="AE142" s="9"/>
      <c r="AF142" s="8"/>
    </row>
    <row r="143" spans="1:32" x14ac:dyDescent="0.3">
      <c r="A143" s="13">
        <v>10287634897</v>
      </c>
      <c r="B143" s="14">
        <v>59</v>
      </c>
      <c r="C143" s="13" t="s">
        <v>47</v>
      </c>
      <c r="D143" s="14">
        <v>5</v>
      </c>
      <c r="E143" s="13" t="s">
        <v>35</v>
      </c>
      <c r="F143" s="13" t="s">
        <v>36</v>
      </c>
      <c r="G143" s="14" t="s">
        <v>37</v>
      </c>
      <c r="H143" s="14" t="s">
        <v>39</v>
      </c>
      <c r="I143" s="14"/>
      <c r="J143" s="14"/>
      <c r="K143" s="14">
        <v>30</v>
      </c>
      <c r="L143" s="14">
        <v>35</v>
      </c>
      <c r="M143" s="14" t="s">
        <v>41</v>
      </c>
      <c r="N143" s="14">
        <v>1400</v>
      </c>
      <c r="O143" s="13" t="s">
        <v>42</v>
      </c>
      <c r="P143" s="14" t="s">
        <v>61</v>
      </c>
      <c r="Q143" s="14"/>
      <c r="R143" s="14"/>
      <c r="S143" s="14"/>
      <c r="T143" s="14"/>
      <c r="U143" s="14"/>
      <c r="V143" s="14"/>
      <c r="W143" s="14"/>
      <c r="X143" s="14"/>
      <c r="Y143" s="14" t="s">
        <v>60</v>
      </c>
      <c r="Z143" s="13" t="s">
        <v>6</v>
      </c>
      <c r="AA143" s="13"/>
      <c r="AB143" s="13"/>
      <c r="AC143" s="13"/>
      <c r="AD143" s="13"/>
      <c r="AE143" s="9"/>
      <c r="AF143" s="8"/>
    </row>
    <row r="144" spans="1:32" x14ac:dyDescent="0.3">
      <c r="A144" s="13">
        <v>10287550197</v>
      </c>
      <c r="B144" s="14">
        <v>66</v>
      </c>
      <c r="C144" s="13" t="s">
        <v>47</v>
      </c>
      <c r="D144" s="14">
        <v>5</v>
      </c>
      <c r="E144" s="13" t="s">
        <v>35</v>
      </c>
      <c r="F144" s="13" t="s">
        <v>36</v>
      </c>
      <c r="G144" s="14" t="s">
        <v>37</v>
      </c>
      <c r="H144" s="14" t="s">
        <v>38</v>
      </c>
      <c r="I144" s="14"/>
      <c r="J144" s="14"/>
      <c r="K144" s="14">
        <v>15</v>
      </c>
      <c r="L144" s="14">
        <v>25</v>
      </c>
      <c r="M144" s="14" t="s">
        <v>41</v>
      </c>
      <c r="N144" s="14">
        <v>1000</v>
      </c>
      <c r="O144" s="13" t="s">
        <v>42</v>
      </c>
      <c r="P144" s="14" t="s">
        <v>37</v>
      </c>
      <c r="Q144" s="14" t="s">
        <v>38</v>
      </c>
      <c r="R144" s="14"/>
      <c r="S144" s="14"/>
      <c r="T144" s="14"/>
      <c r="U144" s="14">
        <v>9</v>
      </c>
      <c r="V144" s="14" t="s">
        <v>41</v>
      </c>
      <c r="W144" s="14">
        <v>213.20000000000002</v>
      </c>
      <c r="X144" s="14" t="s">
        <v>45</v>
      </c>
      <c r="Y144" s="14" t="s">
        <v>60</v>
      </c>
      <c r="Z144" s="13" t="s">
        <v>6</v>
      </c>
      <c r="AA144" s="13"/>
      <c r="AB144" s="13"/>
      <c r="AC144" s="13"/>
      <c r="AD144" s="13"/>
      <c r="AE144" s="9"/>
      <c r="AF144" s="8"/>
    </row>
    <row r="145" spans="1:32" x14ac:dyDescent="0.3">
      <c r="A145" s="13">
        <v>10287515671</v>
      </c>
      <c r="B145" s="14">
        <v>42</v>
      </c>
      <c r="C145" s="13" t="s">
        <v>47</v>
      </c>
      <c r="D145" s="14">
        <v>5</v>
      </c>
      <c r="E145" s="13" t="s">
        <v>35</v>
      </c>
      <c r="F145" s="13" t="s">
        <v>36</v>
      </c>
      <c r="G145" s="14" t="s">
        <v>37</v>
      </c>
      <c r="H145" s="14" t="s">
        <v>38</v>
      </c>
      <c r="I145" s="14"/>
      <c r="J145" s="14"/>
      <c r="K145" s="14">
        <v>30</v>
      </c>
      <c r="L145" s="14">
        <v>15</v>
      </c>
      <c r="M145" s="14" t="s">
        <v>41</v>
      </c>
      <c r="N145" s="14">
        <v>600</v>
      </c>
      <c r="O145" s="13" t="s">
        <v>42</v>
      </c>
      <c r="P145" s="14" t="s">
        <v>37</v>
      </c>
      <c r="Q145" s="14" t="s">
        <v>40</v>
      </c>
      <c r="R145" s="14"/>
      <c r="S145" s="14"/>
      <c r="T145" s="14"/>
      <c r="U145" s="14">
        <v>1</v>
      </c>
      <c r="V145" s="14" t="s">
        <v>48</v>
      </c>
      <c r="W145" s="14">
        <v>55</v>
      </c>
      <c r="X145" s="14" t="s">
        <v>64</v>
      </c>
      <c r="Y145" s="14" t="s">
        <v>46</v>
      </c>
      <c r="Z145" s="13" t="s">
        <v>3</v>
      </c>
      <c r="AA145" s="13"/>
      <c r="AB145" s="13"/>
      <c r="AC145" s="13"/>
      <c r="AD145" s="13"/>
      <c r="AE145" s="9"/>
      <c r="AF145" s="8"/>
    </row>
    <row r="146" spans="1:32" x14ac:dyDescent="0.3">
      <c r="A146" s="13">
        <v>10287483034</v>
      </c>
      <c r="B146" s="14">
        <v>39</v>
      </c>
      <c r="C146" s="13" t="s">
        <v>34</v>
      </c>
      <c r="D146" s="14">
        <v>3</v>
      </c>
      <c r="E146" s="13" t="s">
        <v>63</v>
      </c>
      <c r="F146" s="13" t="s">
        <v>36</v>
      </c>
      <c r="G146" s="14" t="s">
        <v>37</v>
      </c>
      <c r="H146" s="14" t="s">
        <v>38</v>
      </c>
      <c r="I146" s="14"/>
      <c r="J146" s="14"/>
      <c r="K146" s="14">
        <v>30</v>
      </c>
      <c r="L146" s="14">
        <v>35</v>
      </c>
      <c r="M146" s="14" t="s">
        <v>41</v>
      </c>
      <c r="N146" s="14">
        <v>1400</v>
      </c>
      <c r="O146" s="13" t="s">
        <v>58</v>
      </c>
      <c r="P146" s="14" t="s">
        <v>37</v>
      </c>
      <c r="Q146" s="14" t="s">
        <v>38</v>
      </c>
      <c r="R146" s="14"/>
      <c r="S146" s="14"/>
      <c r="T146" s="14"/>
      <c r="U146" s="14">
        <v>12</v>
      </c>
      <c r="V146" s="14" t="s">
        <v>44</v>
      </c>
      <c r="W146" s="14">
        <v>312</v>
      </c>
      <c r="X146" s="14" t="s">
        <v>58</v>
      </c>
      <c r="Y146" s="14" t="s">
        <v>46</v>
      </c>
      <c r="Z146" s="13" t="s">
        <v>3</v>
      </c>
      <c r="AA146" s="13"/>
      <c r="AB146" s="13"/>
      <c r="AC146" s="13"/>
      <c r="AD146" s="13"/>
      <c r="AE146" s="9"/>
      <c r="AF146" s="8"/>
    </row>
    <row r="147" spans="1:32" x14ac:dyDescent="0.3">
      <c r="A147" s="13">
        <v>10287479345</v>
      </c>
      <c r="B147" s="14">
        <v>31</v>
      </c>
      <c r="C147" s="13" t="s">
        <v>47</v>
      </c>
      <c r="D147" s="14">
        <v>4</v>
      </c>
      <c r="E147" s="13" t="s">
        <v>63</v>
      </c>
      <c r="F147" s="13" t="s">
        <v>36</v>
      </c>
      <c r="G147" s="14" t="s">
        <v>37</v>
      </c>
      <c r="H147" s="14" t="s">
        <v>40</v>
      </c>
      <c r="I147" s="14"/>
      <c r="J147" s="14"/>
      <c r="K147" s="14">
        <v>30</v>
      </c>
      <c r="L147" s="14">
        <v>25</v>
      </c>
      <c r="M147" s="14" t="s">
        <v>72</v>
      </c>
      <c r="N147" s="14">
        <v>625</v>
      </c>
      <c r="O147" s="13" t="s">
        <v>56</v>
      </c>
      <c r="P147" s="14" t="s">
        <v>55</v>
      </c>
      <c r="Q147" s="14"/>
      <c r="R147" s="14"/>
      <c r="S147" s="14"/>
      <c r="T147" s="14"/>
      <c r="U147" s="14"/>
      <c r="V147" s="14"/>
      <c r="W147" s="14"/>
      <c r="X147" s="14"/>
      <c r="Y147" s="14" t="s">
        <v>60</v>
      </c>
      <c r="Z147" s="13" t="s">
        <v>6</v>
      </c>
      <c r="AA147" s="13"/>
      <c r="AB147" s="13"/>
      <c r="AC147" s="13"/>
      <c r="AD147" s="13"/>
      <c r="AE147" s="9"/>
      <c r="AF147" s="8"/>
    </row>
    <row r="148" spans="1:32" x14ac:dyDescent="0.3">
      <c r="A148" s="13">
        <v>10287345851</v>
      </c>
      <c r="B148" s="14">
        <v>36</v>
      </c>
      <c r="C148" s="13" t="s">
        <v>34</v>
      </c>
      <c r="D148" s="14">
        <v>2</v>
      </c>
      <c r="E148" s="13" t="s">
        <v>35</v>
      </c>
      <c r="F148" s="13" t="s">
        <v>36</v>
      </c>
      <c r="G148" s="14" t="s">
        <v>61</v>
      </c>
      <c r="H148" s="14"/>
      <c r="I148" s="14"/>
      <c r="J148" s="14"/>
      <c r="K148" s="14"/>
      <c r="L148" s="14"/>
      <c r="M148" s="14"/>
      <c r="N148" s="14"/>
      <c r="O148" s="13"/>
      <c r="P148" s="14" t="s">
        <v>55</v>
      </c>
      <c r="Q148" s="14"/>
      <c r="R148" s="14"/>
      <c r="S148" s="14"/>
      <c r="T148" s="14"/>
      <c r="U148" s="14"/>
      <c r="V148" s="14"/>
      <c r="W148" s="14"/>
      <c r="X148" s="14"/>
      <c r="Y148" s="14" t="s">
        <v>46</v>
      </c>
      <c r="Z148" s="13" t="s">
        <v>6</v>
      </c>
      <c r="AA148" s="13"/>
      <c r="AB148" s="13"/>
      <c r="AC148" s="13"/>
      <c r="AD148" s="13"/>
      <c r="AE148" s="9"/>
      <c r="AF148" s="8"/>
    </row>
    <row r="149" spans="1:32" x14ac:dyDescent="0.3">
      <c r="A149" s="13">
        <v>10287550198</v>
      </c>
      <c r="B149" s="14">
        <v>66</v>
      </c>
      <c r="C149" s="13" t="s">
        <v>47</v>
      </c>
      <c r="D149" s="14">
        <v>5</v>
      </c>
      <c r="E149" s="13" t="s">
        <v>35</v>
      </c>
      <c r="F149" s="13" t="s">
        <v>36</v>
      </c>
      <c r="G149" s="14" t="s">
        <v>37</v>
      </c>
      <c r="H149" s="14" t="s">
        <v>38</v>
      </c>
      <c r="I149" s="14"/>
      <c r="J149" s="14"/>
      <c r="K149" s="14">
        <v>15</v>
      </c>
      <c r="L149" s="14">
        <v>25</v>
      </c>
      <c r="M149" s="14" t="s">
        <v>41</v>
      </c>
      <c r="N149" s="14">
        <v>1000</v>
      </c>
      <c r="O149" s="13" t="s">
        <v>42</v>
      </c>
      <c r="P149" s="14" t="s">
        <v>37</v>
      </c>
      <c r="Q149" s="14" t="s">
        <v>38</v>
      </c>
      <c r="R149" s="14"/>
      <c r="S149" s="14"/>
      <c r="T149" s="14"/>
      <c r="U149" s="14">
        <v>9</v>
      </c>
      <c r="V149" s="14" t="s">
        <v>41</v>
      </c>
      <c r="W149" s="14">
        <v>213.20000000000002</v>
      </c>
      <c r="X149" s="14" t="s">
        <v>45</v>
      </c>
      <c r="Y149" s="14" t="s">
        <v>60</v>
      </c>
      <c r="Z149" s="13" t="s">
        <v>6</v>
      </c>
      <c r="AA149" s="13"/>
      <c r="AB149" s="13"/>
      <c r="AC149" s="13"/>
      <c r="AD149" s="13"/>
      <c r="AE149" s="9"/>
      <c r="AF149" s="8"/>
    </row>
    <row r="150" spans="1:32" x14ac:dyDescent="0.3">
      <c r="A150" s="13">
        <v>10287744172</v>
      </c>
      <c r="B150" s="14">
        <v>59</v>
      </c>
      <c r="C150" s="13" t="s">
        <v>34</v>
      </c>
      <c r="D150" s="14">
        <v>4</v>
      </c>
      <c r="E150" s="13" t="s">
        <v>80</v>
      </c>
      <c r="F150" s="13" t="s">
        <v>36</v>
      </c>
      <c r="G150" s="14" t="s">
        <v>61</v>
      </c>
      <c r="H150" s="14"/>
      <c r="I150" s="14"/>
      <c r="J150" s="14"/>
      <c r="K150" s="14"/>
      <c r="L150" s="14"/>
      <c r="M150" s="14"/>
      <c r="N150" s="14"/>
      <c r="O150" s="13"/>
      <c r="P150" s="14" t="s">
        <v>37</v>
      </c>
      <c r="Q150" s="14" t="s">
        <v>40</v>
      </c>
      <c r="R150" s="14"/>
      <c r="S150" s="14"/>
      <c r="T150" s="14"/>
      <c r="U150" s="14">
        <v>8</v>
      </c>
      <c r="V150" s="14" t="s">
        <v>44</v>
      </c>
      <c r="W150" s="14">
        <v>192</v>
      </c>
      <c r="X150" s="14" t="s">
        <v>45</v>
      </c>
      <c r="Y150" s="14" t="s">
        <v>81</v>
      </c>
      <c r="Z150" s="13" t="s">
        <v>6</v>
      </c>
      <c r="AA150" s="13"/>
      <c r="AB150" s="13"/>
      <c r="AC150" s="13"/>
      <c r="AD150" s="13"/>
      <c r="AE150" s="9"/>
      <c r="AF150" s="8"/>
    </row>
    <row r="151" spans="1:32" x14ac:dyDescent="0.3">
      <c r="A151" s="13">
        <v>10288403410</v>
      </c>
      <c r="B151" s="14" t="s">
        <v>50</v>
      </c>
      <c r="C151" s="13" t="s">
        <v>34</v>
      </c>
      <c r="D151" s="14">
        <v>4</v>
      </c>
      <c r="E151" s="13" t="s">
        <v>93</v>
      </c>
      <c r="F151" s="13" t="s">
        <v>54</v>
      </c>
      <c r="G151" s="14"/>
      <c r="H151" s="14"/>
      <c r="I151" s="14"/>
      <c r="J151" s="14"/>
      <c r="K151" s="14"/>
      <c r="L151" s="14"/>
      <c r="M151" s="14"/>
      <c r="N151" s="14"/>
      <c r="O151" s="13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3"/>
      <c r="AA151" s="13"/>
      <c r="AB151" s="13"/>
      <c r="AC151" s="13"/>
      <c r="AD151" s="13"/>
      <c r="AE151" s="9"/>
      <c r="AF151" s="8"/>
    </row>
    <row r="152" spans="1:32" x14ac:dyDescent="0.3">
      <c r="A152" s="13">
        <v>10287288920</v>
      </c>
      <c r="B152" s="14">
        <v>57</v>
      </c>
      <c r="C152" s="13" t="s">
        <v>47</v>
      </c>
      <c r="D152" s="14">
        <v>3</v>
      </c>
      <c r="E152" s="13" t="s">
        <v>63</v>
      </c>
      <c r="F152" s="13" t="s">
        <v>36</v>
      </c>
      <c r="G152" s="14" t="s">
        <v>37</v>
      </c>
      <c r="H152" s="14" t="s">
        <v>39</v>
      </c>
      <c r="I152" s="14"/>
      <c r="J152" s="14"/>
      <c r="K152" s="14">
        <v>4</v>
      </c>
      <c r="L152" s="14">
        <v>25</v>
      </c>
      <c r="M152" s="14" t="s">
        <v>94</v>
      </c>
      <c r="N152" s="14">
        <v>1100</v>
      </c>
      <c r="O152" s="13" t="s">
        <v>42</v>
      </c>
      <c r="P152" s="14" t="s">
        <v>61</v>
      </c>
      <c r="Q152" s="14"/>
      <c r="R152" s="14"/>
      <c r="S152" s="14"/>
      <c r="T152" s="14"/>
      <c r="U152" s="14"/>
      <c r="V152" s="14"/>
      <c r="W152" s="14"/>
      <c r="X152" s="14"/>
      <c r="Y152" s="14" t="s">
        <v>46</v>
      </c>
      <c r="Z152" s="13" t="s">
        <v>3</v>
      </c>
      <c r="AA152" s="13"/>
      <c r="AB152" s="13"/>
      <c r="AC152" s="13"/>
      <c r="AD152" s="13"/>
      <c r="AE152" s="9"/>
      <c r="AF152" s="8"/>
    </row>
  </sheetData>
  <mergeCells count="2">
    <mergeCell ref="P1:Y1"/>
    <mergeCell ref="G1:O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27E0-59A0-4858-80B4-DEB001128660}">
  <dimension ref="B1:C103"/>
  <sheetViews>
    <sheetView tabSelected="1" workbookViewId="0">
      <selection activeCell="B104" sqref="B104"/>
    </sheetView>
  </sheetViews>
  <sheetFormatPr defaultRowHeight="16.8" x14ac:dyDescent="0.3"/>
  <cols>
    <col min="2" max="2" width="12" style="1" bestFit="1" customWidth="1"/>
    <col min="3" max="3" width="12.109375" style="2" customWidth="1"/>
  </cols>
  <sheetData>
    <row r="1" spans="2:3" ht="33.6" x14ac:dyDescent="0.3">
      <c r="B1" s="16" t="s">
        <v>7</v>
      </c>
      <c r="C1" s="16" t="s">
        <v>19</v>
      </c>
    </row>
    <row r="2" spans="2:3" x14ac:dyDescent="0.3">
      <c r="B2" s="13">
        <v>10287148716</v>
      </c>
      <c r="C2" s="14" t="s">
        <v>41</v>
      </c>
    </row>
    <row r="3" spans="2:3" x14ac:dyDescent="0.3">
      <c r="B3" s="13">
        <v>10286063608</v>
      </c>
      <c r="C3" s="14" t="s">
        <v>48</v>
      </c>
    </row>
    <row r="4" spans="2:3" x14ac:dyDescent="0.3">
      <c r="B4" s="13">
        <v>10285443789</v>
      </c>
      <c r="C4" s="14" t="s">
        <v>41</v>
      </c>
    </row>
    <row r="5" spans="2:3" x14ac:dyDescent="0.3">
      <c r="B5" s="13">
        <v>10285398377</v>
      </c>
      <c r="C5" s="14" t="s">
        <v>41</v>
      </c>
    </row>
    <row r="6" spans="2:3" x14ac:dyDescent="0.3">
      <c r="B6" s="13">
        <v>10285294329</v>
      </c>
      <c r="C6" s="14" t="s">
        <v>41</v>
      </c>
    </row>
    <row r="7" spans="2:3" x14ac:dyDescent="0.3">
      <c r="B7" s="13">
        <v>10285238295</v>
      </c>
      <c r="C7" s="14" t="s">
        <v>57</v>
      </c>
    </row>
    <row r="8" spans="2:3" x14ac:dyDescent="0.3">
      <c r="B8" s="13">
        <v>10285212387</v>
      </c>
      <c r="C8" s="14" t="s">
        <v>57</v>
      </c>
    </row>
    <row r="9" spans="2:3" x14ac:dyDescent="0.3">
      <c r="B9" s="13">
        <v>10284733456</v>
      </c>
      <c r="C9" s="14" t="s">
        <v>57</v>
      </c>
    </row>
    <row r="10" spans="2:3" x14ac:dyDescent="0.3">
      <c r="B10" s="13">
        <v>10283431019</v>
      </c>
      <c r="C10" s="14" t="s">
        <v>41</v>
      </c>
    </row>
    <row r="11" spans="2:3" x14ac:dyDescent="0.3">
      <c r="B11" s="13">
        <v>10283335040</v>
      </c>
      <c r="C11" s="14" t="s">
        <v>41</v>
      </c>
    </row>
    <row r="12" spans="2:3" x14ac:dyDescent="0.3">
      <c r="B12" s="13">
        <v>10282400736</v>
      </c>
      <c r="C12" s="14" t="s">
        <v>48</v>
      </c>
    </row>
    <row r="13" spans="2:3" x14ac:dyDescent="0.3">
      <c r="B13" s="13">
        <v>10282392209</v>
      </c>
      <c r="C13" s="14" t="s">
        <v>41</v>
      </c>
    </row>
    <row r="14" spans="2:3" x14ac:dyDescent="0.3">
      <c r="B14" s="13">
        <v>10282374920</v>
      </c>
      <c r="C14" s="14" t="s">
        <v>41</v>
      </c>
    </row>
    <row r="15" spans="2:3" x14ac:dyDescent="0.3">
      <c r="B15" s="13">
        <v>10282212941</v>
      </c>
      <c r="C15" s="14" t="s">
        <v>41</v>
      </c>
    </row>
    <row r="16" spans="2:3" x14ac:dyDescent="0.3">
      <c r="B16" s="13">
        <v>10279994518</v>
      </c>
      <c r="C16" s="14" t="s">
        <v>41</v>
      </c>
    </row>
    <row r="17" spans="2:3" x14ac:dyDescent="0.3">
      <c r="B17" s="13">
        <v>10279878560</v>
      </c>
      <c r="C17" s="14" t="s">
        <v>41</v>
      </c>
    </row>
    <row r="18" spans="2:3" x14ac:dyDescent="0.3">
      <c r="B18" s="13">
        <v>10279723389</v>
      </c>
      <c r="C18" s="14" t="s">
        <v>57</v>
      </c>
    </row>
    <row r="19" spans="2:3" x14ac:dyDescent="0.3">
      <c r="B19" s="13">
        <v>10279585970</v>
      </c>
      <c r="C19" s="14" t="s">
        <v>41</v>
      </c>
    </row>
    <row r="20" spans="2:3" x14ac:dyDescent="0.3">
      <c r="B20" s="13">
        <v>10279445644</v>
      </c>
      <c r="C20" s="14" t="s">
        <v>41</v>
      </c>
    </row>
    <row r="21" spans="2:3" x14ac:dyDescent="0.3">
      <c r="B21" s="13">
        <v>10279413363</v>
      </c>
      <c r="C21" s="14" t="s">
        <v>67</v>
      </c>
    </row>
    <row r="22" spans="2:3" x14ac:dyDescent="0.3">
      <c r="B22" s="13">
        <v>10279411671</v>
      </c>
      <c r="C22" s="14" t="s">
        <v>41</v>
      </c>
    </row>
    <row r="23" spans="2:3" x14ac:dyDescent="0.3">
      <c r="B23" s="13">
        <v>10279400655</v>
      </c>
      <c r="C23" s="14" t="s">
        <v>41</v>
      </c>
    </row>
    <row r="24" spans="2:3" x14ac:dyDescent="0.3">
      <c r="B24" s="13">
        <v>10279333212</v>
      </c>
      <c r="C24" s="14" t="s">
        <v>41</v>
      </c>
    </row>
    <row r="25" spans="2:3" x14ac:dyDescent="0.3">
      <c r="B25" s="13">
        <v>10279321375</v>
      </c>
      <c r="C25" s="14" t="s">
        <v>41</v>
      </c>
    </row>
    <row r="26" spans="2:3" x14ac:dyDescent="0.3">
      <c r="B26" s="13">
        <v>10279283054</v>
      </c>
      <c r="C26" s="14" t="s">
        <v>41</v>
      </c>
    </row>
    <row r="27" spans="2:3" x14ac:dyDescent="0.3">
      <c r="B27" s="13">
        <v>10279245522</v>
      </c>
      <c r="C27" s="14" t="s">
        <v>41</v>
      </c>
    </row>
    <row r="28" spans="2:3" x14ac:dyDescent="0.3">
      <c r="B28" s="13">
        <v>10279226091</v>
      </c>
      <c r="C28" s="14" t="s">
        <v>72</v>
      </c>
    </row>
    <row r="29" spans="2:3" x14ac:dyDescent="0.3">
      <c r="B29" s="13">
        <v>10279225169</v>
      </c>
      <c r="C29" s="14" t="s">
        <v>41</v>
      </c>
    </row>
    <row r="30" spans="2:3" x14ac:dyDescent="0.3">
      <c r="B30" s="13">
        <v>10279218277</v>
      </c>
      <c r="C30" s="14" t="s">
        <v>41</v>
      </c>
    </row>
    <row r="31" spans="2:3" x14ac:dyDescent="0.3">
      <c r="B31" s="13">
        <v>10279214061</v>
      </c>
      <c r="C31" s="14" t="s">
        <v>41</v>
      </c>
    </row>
    <row r="32" spans="2:3" x14ac:dyDescent="0.3">
      <c r="B32" s="13">
        <v>10279203411</v>
      </c>
      <c r="C32" s="14" t="s">
        <v>41</v>
      </c>
    </row>
    <row r="33" spans="2:3" x14ac:dyDescent="0.3">
      <c r="B33" s="13">
        <v>10278016992</v>
      </c>
      <c r="C33" s="14" t="s">
        <v>75</v>
      </c>
    </row>
    <row r="34" spans="2:3" x14ac:dyDescent="0.3">
      <c r="B34" s="13">
        <v>10277327530</v>
      </c>
      <c r="C34" s="14" t="s">
        <v>41</v>
      </c>
    </row>
    <row r="35" spans="2:3" x14ac:dyDescent="0.3">
      <c r="B35" s="13">
        <v>10276978929</v>
      </c>
      <c r="C35" s="14" t="s">
        <v>41</v>
      </c>
    </row>
    <row r="36" spans="2:3" x14ac:dyDescent="0.3">
      <c r="B36" s="13">
        <v>10276941577</v>
      </c>
      <c r="C36" s="14" t="s">
        <v>77</v>
      </c>
    </row>
    <row r="37" spans="2:3" x14ac:dyDescent="0.3">
      <c r="B37" s="13">
        <v>10274526409</v>
      </c>
      <c r="C37" s="14" t="s">
        <v>41</v>
      </c>
    </row>
    <row r="38" spans="2:3" x14ac:dyDescent="0.3">
      <c r="B38" s="13">
        <v>10274511481</v>
      </c>
      <c r="C38" s="14" t="s">
        <v>57</v>
      </c>
    </row>
    <row r="39" spans="2:3" x14ac:dyDescent="0.3">
      <c r="B39" s="13">
        <v>10274474298</v>
      </c>
      <c r="C39" s="14" t="s">
        <v>41</v>
      </c>
    </row>
    <row r="40" spans="2:3" x14ac:dyDescent="0.3">
      <c r="B40" s="13">
        <v>10274396139</v>
      </c>
      <c r="C40" s="14" t="s">
        <v>41</v>
      </c>
    </row>
    <row r="41" spans="2:3" x14ac:dyDescent="0.3">
      <c r="B41" s="13">
        <v>10271863255</v>
      </c>
      <c r="C41" s="14" t="s">
        <v>41</v>
      </c>
    </row>
    <row r="42" spans="2:3" x14ac:dyDescent="0.3">
      <c r="B42" s="13">
        <v>10269311715</v>
      </c>
      <c r="C42" s="14" t="s">
        <v>57</v>
      </c>
    </row>
    <row r="43" spans="2:3" x14ac:dyDescent="0.3">
      <c r="B43" s="13">
        <v>10269256352</v>
      </c>
      <c r="C43" s="14" t="s">
        <v>41</v>
      </c>
    </row>
    <row r="44" spans="2:3" x14ac:dyDescent="0.3">
      <c r="B44" s="13">
        <v>10269237518</v>
      </c>
      <c r="C44" s="14" t="s">
        <v>41</v>
      </c>
    </row>
    <row r="45" spans="2:3" x14ac:dyDescent="0.3">
      <c r="B45" s="13">
        <v>10268971608</v>
      </c>
      <c r="C45" s="14" t="s">
        <v>48</v>
      </c>
    </row>
    <row r="46" spans="2:3" x14ac:dyDescent="0.3">
      <c r="B46" s="13">
        <v>10268858410</v>
      </c>
      <c r="C46" s="14" t="s">
        <v>41</v>
      </c>
    </row>
    <row r="47" spans="2:3" x14ac:dyDescent="0.3">
      <c r="B47" s="13">
        <v>10268857340</v>
      </c>
      <c r="C47" s="14" t="s">
        <v>41</v>
      </c>
    </row>
    <row r="48" spans="2:3" x14ac:dyDescent="0.3">
      <c r="B48" s="13">
        <v>10268849295</v>
      </c>
      <c r="C48" s="14" t="s">
        <v>71</v>
      </c>
    </row>
    <row r="49" spans="2:3" x14ac:dyDescent="0.3">
      <c r="B49" s="13">
        <v>10268738290</v>
      </c>
      <c r="C49" s="14" t="s">
        <v>41</v>
      </c>
    </row>
    <row r="50" spans="2:3" x14ac:dyDescent="0.3">
      <c r="B50" s="13">
        <v>10267384944</v>
      </c>
      <c r="C50" s="14" t="s">
        <v>41</v>
      </c>
    </row>
    <row r="51" spans="2:3" x14ac:dyDescent="0.3">
      <c r="B51" s="13">
        <v>10266440237</v>
      </c>
      <c r="C51" s="14" t="s">
        <v>83</v>
      </c>
    </row>
    <row r="52" spans="2:3" x14ac:dyDescent="0.3">
      <c r="B52" s="13">
        <v>10300557428</v>
      </c>
      <c r="C52" s="14" t="s">
        <v>57</v>
      </c>
    </row>
    <row r="53" spans="2:3" x14ac:dyDescent="0.3">
      <c r="B53" s="13">
        <v>10299904520</v>
      </c>
      <c r="C53" s="14" t="s">
        <v>57</v>
      </c>
    </row>
    <row r="54" spans="2:3" x14ac:dyDescent="0.3">
      <c r="B54" s="13">
        <v>10299807655</v>
      </c>
      <c r="C54" s="14" t="s">
        <v>41</v>
      </c>
    </row>
    <row r="55" spans="2:3" x14ac:dyDescent="0.3">
      <c r="B55" s="13">
        <v>10299736027</v>
      </c>
      <c r="C55" s="14" t="s">
        <v>41</v>
      </c>
    </row>
    <row r="56" spans="2:3" x14ac:dyDescent="0.3">
      <c r="B56" s="13">
        <v>10299667070</v>
      </c>
      <c r="C56" s="14" t="s">
        <v>41</v>
      </c>
    </row>
    <row r="57" spans="2:3" x14ac:dyDescent="0.3">
      <c r="B57" s="13">
        <v>10299556303</v>
      </c>
      <c r="C57" s="14" t="s">
        <v>41</v>
      </c>
    </row>
    <row r="58" spans="2:3" x14ac:dyDescent="0.3">
      <c r="B58" s="13">
        <v>10299491686</v>
      </c>
      <c r="C58" s="14" t="s">
        <v>41</v>
      </c>
    </row>
    <row r="59" spans="2:3" x14ac:dyDescent="0.3">
      <c r="B59" s="13">
        <v>10299379671</v>
      </c>
      <c r="C59" s="14" t="s">
        <v>41</v>
      </c>
    </row>
    <row r="60" spans="2:3" x14ac:dyDescent="0.3">
      <c r="B60" s="13">
        <v>10299378577</v>
      </c>
      <c r="C60" s="14" t="s">
        <v>48</v>
      </c>
    </row>
    <row r="61" spans="2:3" x14ac:dyDescent="0.3">
      <c r="B61" s="13">
        <v>10299314475</v>
      </c>
      <c r="C61" s="14" t="s">
        <v>48</v>
      </c>
    </row>
    <row r="62" spans="2:3" x14ac:dyDescent="0.3">
      <c r="B62" s="13">
        <v>10299279208</v>
      </c>
      <c r="C62" s="14" t="s">
        <v>41</v>
      </c>
    </row>
    <row r="63" spans="2:3" x14ac:dyDescent="0.3">
      <c r="B63" s="13">
        <v>10299238165</v>
      </c>
      <c r="C63" s="14" t="s">
        <v>41</v>
      </c>
    </row>
    <row r="64" spans="2:3" x14ac:dyDescent="0.3">
      <c r="B64" s="13">
        <v>10298308220</v>
      </c>
      <c r="C64" s="14" t="s">
        <v>41</v>
      </c>
    </row>
    <row r="65" spans="2:3" x14ac:dyDescent="0.3">
      <c r="B65" s="13">
        <v>10298106981</v>
      </c>
      <c r="C65" s="14" t="s">
        <v>41</v>
      </c>
    </row>
    <row r="66" spans="2:3" x14ac:dyDescent="0.3">
      <c r="B66" s="13">
        <v>10297959732</v>
      </c>
      <c r="C66" s="14" t="s">
        <v>41</v>
      </c>
    </row>
    <row r="67" spans="2:3" x14ac:dyDescent="0.3">
      <c r="B67" s="13">
        <v>10297153474</v>
      </c>
      <c r="C67" s="14" t="s">
        <v>87</v>
      </c>
    </row>
    <row r="68" spans="2:3" x14ac:dyDescent="0.3">
      <c r="B68" s="13">
        <v>10296883879</v>
      </c>
      <c r="C68" s="14" t="s">
        <v>41</v>
      </c>
    </row>
    <row r="69" spans="2:3" x14ac:dyDescent="0.3">
      <c r="B69" s="13">
        <v>10296824643</v>
      </c>
      <c r="C69" s="14" t="s">
        <v>41</v>
      </c>
    </row>
    <row r="70" spans="2:3" x14ac:dyDescent="0.3">
      <c r="B70" s="13">
        <v>10296823993</v>
      </c>
      <c r="C70" s="14" t="s">
        <v>41</v>
      </c>
    </row>
    <row r="71" spans="2:3" x14ac:dyDescent="0.3">
      <c r="B71" s="13">
        <v>10296775282</v>
      </c>
      <c r="C71" s="14" t="s">
        <v>41</v>
      </c>
    </row>
    <row r="72" spans="2:3" x14ac:dyDescent="0.3">
      <c r="B72" s="13">
        <v>10296667063</v>
      </c>
      <c r="C72" s="14" t="s">
        <v>41</v>
      </c>
    </row>
    <row r="73" spans="2:3" x14ac:dyDescent="0.3">
      <c r="B73" s="13">
        <v>10296636896</v>
      </c>
      <c r="C73" s="14" t="s">
        <v>41</v>
      </c>
    </row>
    <row r="74" spans="2:3" x14ac:dyDescent="0.3">
      <c r="B74" s="13">
        <v>10296531058</v>
      </c>
      <c r="C74" s="14" t="s">
        <v>41</v>
      </c>
    </row>
    <row r="75" spans="2:3" x14ac:dyDescent="0.3">
      <c r="B75" s="13">
        <v>10295604847</v>
      </c>
      <c r="C75" s="14" t="s">
        <v>41</v>
      </c>
    </row>
    <row r="76" spans="2:3" x14ac:dyDescent="0.3">
      <c r="B76" s="13">
        <v>10295464768</v>
      </c>
      <c r="C76" s="14" t="s">
        <v>41</v>
      </c>
    </row>
    <row r="77" spans="2:3" x14ac:dyDescent="0.3">
      <c r="B77" s="13">
        <v>10295049454</v>
      </c>
      <c r="C77" s="14" t="s">
        <v>41</v>
      </c>
    </row>
    <row r="78" spans="2:3" x14ac:dyDescent="0.3">
      <c r="B78" s="13">
        <v>10294223179</v>
      </c>
      <c r="C78" s="14" t="s">
        <v>41</v>
      </c>
    </row>
    <row r="79" spans="2:3" x14ac:dyDescent="0.3">
      <c r="B79" s="13">
        <v>10294139841</v>
      </c>
      <c r="C79" s="14" t="s">
        <v>41</v>
      </c>
    </row>
    <row r="80" spans="2:3" x14ac:dyDescent="0.3">
      <c r="B80" s="13">
        <v>10294135445</v>
      </c>
      <c r="C80" s="14" t="s">
        <v>41</v>
      </c>
    </row>
    <row r="81" spans="2:3" x14ac:dyDescent="0.3">
      <c r="B81" s="13">
        <v>10294057947</v>
      </c>
      <c r="C81" s="14" t="s">
        <v>41</v>
      </c>
    </row>
    <row r="82" spans="2:3" x14ac:dyDescent="0.3">
      <c r="B82" s="13">
        <v>10293320345</v>
      </c>
      <c r="C82" s="14" t="s">
        <v>41</v>
      </c>
    </row>
    <row r="83" spans="2:3" x14ac:dyDescent="0.3">
      <c r="B83" s="13">
        <v>10293232005</v>
      </c>
      <c r="C83" s="14" t="s">
        <v>41</v>
      </c>
    </row>
    <row r="84" spans="2:3" x14ac:dyDescent="0.3">
      <c r="B84" s="13">
        <v>10293149586</v>
      </c>
      <c r="C84" s="14" t="s">
        <v>91</v>
      </c>
    </row>
    <row r="85" spans="2:3" x14ac:dyDescent="0.3">
      <c r="B85" s="13">
        <v>10292198054</v>
      </c>
      <c r="C85" s="14" t="s">
        <v>41</v>
      </c>
    </row>
    <row r="86" spans="2:3" x14ac:dyDescent="0.3">
      <c r="B86" s="13">
        <v>10292142532</v>
      </c>
      <c r="C86" s="14" t="s">
        <v>41</v>
      </c>
    </row>
    <row r="87" spans="2:3" x14ac:dyDescent="0.3">
      <c r="B87" s="13">
        <v>10292124872</v>
      </c>
      <c r="C87" s="14" t="s">
        <v>41</v>
      </c>
    </row>
    <row r="88" spans="2:3" x14ac:dyDescent="0.3">
      <c r="B88" s="13">
        <v>10290955902</v>
      </c>
      <c r="C88" s="14" t="s">
        <v>57</v>
      </c>
    </row>
    <row r="89" spans="2:3" x14ac:dyDescent="0.3">
      <c r="B89" s="13">
        <v>10290192792</v>
      </c>
      <c r="C89" s="14" t="s">
        <v>72</v>
      </c>
    </row>
    <row r="90" spans="2:3" x14ac:dyDescent="0.3">
      <c r="B90" s="13">
        <v>10289932626</v>
      </c>
      <c r="C90" s="14" t="s">
        <v>83</v>
      </c>
    </row>
    <row r="91" spans="2:3" x14ac:dyDescent="0.3">
      <c r="B91" s="13">
        <v>10289883239</v>
      </c>
      <c r="C91" s="14" t="s">
        <v>41</v>
      </c>
    </row>
    <row r="92" spans="2:3" x14ac:dyDescent="0.3">
      <c r="B92" s="13">
        <v>10288738314</v>
      </c>
      <c r="C92" s="14" t="s">
        <v>41</v>
      </c>
    </row>
    <row r="93" spans="2:3" x14ac:dyDescent="0.3">
      <c r="B93" s="13">
        <v>10288208293</v>
      </c>
      <c r="C93" s="14" t="s">
        <v>57</v>
      </c>
    </row>
    <row r="94" spans="2:3" x14ac:dyDescent="0.3">
      <c r="B94" s="13">
        <v>10288202267</v>
      </c>
      <c r="C94" s="14" t="s">
        <v>41</v>
      </c>
    </row>
    <row r="95" spans="2:3" x14ac:dyDescent="0.3">
      <c r="B95" s="13">
        <v>10288028967</v>
      </c>
      <c r="C95" s="14" t="s">
        <v>41</v>
      </c>
    </row>
    <row r="96" spans="2:3" x14ac:dyDescent="0.3">
      <c r="B96" s="13">
        <v>10287634897</v>
      </c>
      <c r="C96" s="14" t="s">
        <v>41</v>
      </c>
    </row>
    <row r="97" spans="2:3" x14ac:dyDescent="0.3">
      <c r="B97" s="13">
        <v>10287550197</v>
      </c>
      <c r="C97" s="14" t="s">
        <v>41</v>
      </c>
    </row>
    <row r="98" spans="2:3" x14ac:dyDescent="0.3">
      <c r="B98" s="13">
        <v>10287515671</v>
      </c>
      <c r="C98" s="14" t="s">
        <v>41</v>
      </c>
    </row>
    <row r="99" spans="2:3" x14ac:dyDescent="0.3">
      <c r="B99" s="13">
        <v>10287483034</v>
      </c>
      <c r="C99" s="14" t="s">
        <v>41</v>
      </c>
    </row>
    <row r="100" spans="2:3" x14ac:dyDescent="0.3">
      <c r="B100" s="13">
        <v>10287479345</v>
      </c>
      <c r="C100" s="14" t="s">
        <v>72</v>
      </c>
    </row>
    <row r="101" spans="2:3" x14ac:dyDescent="0.3">
      <c r="B101" s="13">
        <v>10287550198</v>
      </c>
      <c r="C101" s="14" t="s">
        <v>41</v>
      </c>
    </row>
    <row r="102" spans="2:3" x14ac:dyDescent="0.3">
      <c r="B102" s="13">
        <v>10287288920</v>
      </c>
      <c r="C102" s="14" t="s">
        <v>94</v>
      </c>
    </row>
    <row r="103" spans="2:3" x14ac:dyDescent="0.3">
      <c r="B103" s="1">
        <f>COUNT(B2:B102)</f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5F98-AB8A-4EAB-885B-1D2DFEF0D13E}">
  <dimension ref="B1:C86"/>
  <sheetViews>
    <sheetView zoomScaleNormal="100" workbookViewId="0">
      <selection activeCell="E15" sqref="E15"/>
    </sheetView>
  </sheetViews>
  <sheetFormatPr defaultRowHeight="16.8" x14ac:dyDescent="0.3"/>
  <cols>
    <col min="2" max="2" width="12" style="1" bestFit="1" customWidth="1"/>
    <col min="3" max="3" width="12.109375" style="2" customWidth="1"/>
  </cols>
  <sheetData>
    <row r="1" spans="2:3" ht="33.6" x14ac:dyDescent="0.3">
      <c r="B1" s="16" t="s">
        <v>7</v>
      </c>
      <c r="C1" s="16" t="s">
        <v>19</v>
      </c>
    </row>
    <row r="2" spans="2:3" x14ac:dyDescent="0.3">
      <c r="B2" s="13">
        <v>10287148716</v>
      </c>
      <c r="C2" s="14" t="s">
        <v>44</v>
      </c>
    </row>
    <row r="3" spans="2:3" x14ac:dyDescent="0.3">
      <c r="B3" s="13">
        <v>10286063608</v>
      </c>
      <c r="C3" s="14" t="s">
        <v>44</v>
      </c>
    </row>
    <row r="4" spans="2:3" x14ac:dyDescent="0.3">
      <c r="B4" s="13">
        <v>10285398377</v>
      </c>
      <c r="C4" s="14" t="s">
        <v>57</v>
      </c>
    </row>
    <row r="5" spans="2:3" x14ac:dyDescent="0.3">
      <c r="B5" s="13">
        <v>10285294329</v>
      </c>
      <c r="C5" s="14" t="s">
        <v>41</v>
      </c>
    </row>
    <row r="6" spans="2:3" x14ac:dyDescent="0.3">
      <c r="B6" s="13">
        <v>10285273343</v>
      </c>
      <c r="C6" s="14" t="s">
        <v>41</v>
      </c>
    </row>
    <row r="7" spans="2:3" x14ac:dyDescent="0.3">
      <c r="B7" s="13">
        <v>10283431019</v>
      </c>
      <c r="C7" s="14" t="s">
        <v>44</v>
      </c>
    </row>
    <row r="8" spans="2:3" x14ac:dyDescent="0.3">
      <c r="B8" s="13">
        <v>10283335040</v>
      </c>
      <c r="C8" s="14" t="s">
        <v>44</v>
      </c>
    </row>
    <row r="9" spans="2:3" x14ac:dyDescent="0.3">
      <c r="B9" s="13">
        <v>10282212941</v>
      </c>
      <c r="C9" s="14" t="s">
        <v>41</v>
      </c>
    </row>
    <row r="10" spans="2:3" x14ac:dyDescent="0.3">
      <c r="B10" s="13">
        <v>10279994518</v>
      </c>
      <c r="C10" s="14" t="s">
        <v>41</v>
      </c>
    </row>
    <row r="11" spans="2:3" x14ac:dyDescent="0.3">
      <c r="B11" s="13">
        <v>10279411671</v>
      </c>
      <c r="C11" s="14" t="s">
        <v>48</v>
      </c>
    </row>
    <row r="12" spans="2:3" x14ac:dyDescent="0.3">
      <c r="B12" s="13">
        <v>10279400655</v>
      </c>
      <c r="C12" s="14" t="s">
        <v>41</v>
      </c>
    </row>
    <row r="13" spans="2:3" x14ac:dyDescent="0.3">
      <c r="B13" s="13">
        <v>10279334481</v>
      </c>
      <c r="C13" s="14" t="s">
        <v>41</v>
      </c>
    </row>
    <row r="14" spans="2:3" x14ac:dyDescent="0.3">
      <c r="B14" s="13">
        <v>10279333212</v>
      </c>
      <c r="C14" s="14" t="s">
        <v>44</v>
      </c>
    </row>
    <row r="15" spans="2:3" x14ac:dyDescent="0.3">
      <c r="B15" s="13">
        <v>10279321375</v>
      </c>
      <c r="C15" s="14" t="s">
        <v>41</v>
      </c>
    </row>
    <row r="16" spans="2:3" x14ac:dyDescent="0.3">
      <c r="B16" s="13">
        <v>10279283054</v>
      </c>
      <c r="C16" s="14" t="s">
        <v>44</v>
      </c>
    </row>
    <row r="17" spans="2:3" x14ac:dyDescent="0.3">
      <c r="B17" s="13">
        <v>10279245522</v>
      </c>
      <c r="C17" s="14" t="s">
        <v>71</v>
      </c>
    </row>
    <row r="18" spans="2:3" x14ac:dyDescent="0.3">
      <c r="B18" s="13">
        <v>10279225169</v>
      </c>
      <c r="C18" s="14" t="s">
        <v>41</v>
      </c>
    </row>
    <row r="19" spans="2:3" x14ac:dyDescent="0.3">
      <c r="B19" s="13">
        <v>10279214061</v>
      </c>
      <c r="C19" s="14" t="s">
        <v>73</v>
      </c>
    </row>
    <row r="20" spans="2:3" x14ac:dyDescent="0.3">
      <c r="B20" s="13">
        <v>10278566991</v>
      </c>
      <c r="C20" s="14" t="s">
        <v>41</v>
      </c>
    </row>
    <row r="21" spans="2:3" x14ac:dyDescent="0.3">
      <c r="B21" s="13">
        <v>10278483593</v>
      </c>
      <c r="C21" s="14" t="s">
        <v>48</v>
      </c>
    </row>
    <row r="22" spans="2:3" x14ac:dyDescent="0.3">
      <c r="B22" s="13">
        <v>10278458736</v>
      </c>
      <c r="C22" s="14" t="s">
        <v>48</v>
      </c>
    </row>
    <row r="23" spans="2:3" x14ac:dyDescent="0.3">
      <c r="B23" s="13">
        <v>10278016992</v>
      </c>
      <c r="C23" s="14" t="s">
        <v>76</v>
      </c>
    </row>
    <row r="24" spans="2:3" x14ac:dyDescent="0.3">
      <c r="B24" s="13">
        <v>10277327530</v>
      </c>
      <c r="C24" s="14" t="s">
        <v>44</v>
      </c>
    </row>
    <row r="25" spans="2:3" x14ac:dyDescent="0.3">
      <c r="B25" s="13">
        <v>10276978929</v>
      </c>
      <c r="C25" s="14" t="s">
        <v>41</v>
      </c>
    </row>
    <row r="26" spans="2:3" x14ac:dyDescent="0.3">
      <c r="B26" s="13">
        <v>10276941577</v>
      </c>
      <c r="C26" s="14" t="s">
        <v>44</v>
      </c>
    </row>
    <row r="27" spans="2:3" x14ac:dyDescent="0.3">
      <c r="B27" s="13">
        <v>10274511481</v>
      </c>
      <c r="C27" s="14" t="s">
        <v>57</v>
      </c>
    </row>
    <row r="28" spans="2:3" x14ac:dyDescent="0.3">
      <c r="B28" s="13">
        <v>10274396139</v>
      </c>
      <c r="C28" s="14" t="s">
        <v>41</v>
      </c>
    </row>
    <row r="29" spans="2:3" x14ac:dyDescent="0.3">
      <c r="B29" s="13">
        <v>10270161794</v>
      </c>
      <c r="C29" s="14" t="s">
        <v>48</v>
      </c>
    </row>
    <row r="30" spans="2:3" x14ac:dyDescent="0.3">
      <c r="B30" s="13">
        <v>10269311715</v>
      </c>
      <c r="C30" s="14" t="s">
        <v>79</v>
      </c>
    </row>
    <row r="31" spans="2:3" x14ac:dyDescent="0.3">
      <c r="B31" s="13">
        <v>10269256352</v>
      </c>
      <c r="C31" s="14" t="s">
        <v>44</v>
      </c>
    </row>
    <row r="32" spans="2:3" x14ac:dyDescent="0.3">
      <c r="B32" s="13">
        <v>10268971608</v>
      </c>
      <c r="C32" s="14" t="s">
        <v>44</v>
      </c>
    </row>
    <row r="33" spans="2:3" x14ac:dyDescent="0.3">
      <c r="B33" s="13">
        <v>10268876056</v>
      </c>
      <c r="C33" s="14" t="s">
        <v>44</v>
      </c>
    </row>
    <row r="34" spans="2:3" x14ac:dyDescent="0.3">
      <c r="B34" s="13">
        <v>10268858410</v>
      </c>
      <c r="C34" s="14" t="s">
        <v>41</v>
      </c>
    </row>
    <row r="35" spans="2:3" x14ac:dyDescent="0.3">
      <c r="B35" s="13">
        <v>10268857340</v>
      </c>
      <c r="C35" s="14" t="s">
        <v>48</v>
      </c>
    </row>
    <row r="36" spans="2:3" x14ac:dyDescent="0.3">
      <c r="B36" s="13">
        <v>10266440237</v>
      </c>
      <c r="C36" s="14" t="s">
        <v>75</v>
      </c>
    </row>
    <row r="37" spans="2:3" x14ac:dyDescent="0.3">
      <c r="B37" s="13">
        <v>10300557428</v>
      </c>
      <c r="C37" s="14" t="s">
        <v>57</v>
      </c>
    </row>
    <row r="38" spans="2:3" x14ac:dyDescent="0.3">
      <c r="B38" s="13">
        <v>10300364839</v>
      </c>
      <c r="C38" s="14" t="s">
        <v>41</v>
      </c>
    </row>
    <row r="39" spans="2:3" x14ac:dyDescent="0.3">
      <c r="B39" s="13">
        <v>10299904520</v>
      </c>
      <c r="C39" s="14" t="s">
        <v>44</v>
      </c>
    </row>
    <row r="40" spans="2:3" x14ac:dyDescent="0.3">
      <c r="B40" s="13">
        <v>10299807655</v>
      </c>
      <c r="C40" s="14" t="s">
        <v>57</v>
      </c>
    </row>
    <row r="41" spans="2:3" x14ac:dyDescent="0.3">
      <c r="B41" s="13">
        <v>10299736027</v>
      </c>
      <c r="C41" s="14" t="s">
        <v>44</v>
      </c>
    </row>
    <row r="42" spans="2:3" x14ac:dyDescent="0.3">
      <c r="B42" s="13">
        <v>10299667070</v>
      </c>
      <c r="C42" s="14" t="s">
        <v>41</v>
      </c>
    </row>
    <row r="43" spans="2:3" x14ac:dyDescent="0.3">
      <c r="B43" s="13">
        <v>10299609989</v>
      </c>
      <c r="C43" s="14" t="s">
        <v>41</v>
      </c>
    </row>
    <row r="44" spans="2:3" x14ac:dyDescent="0.3">
      <c r="B44" s="13">
        <v>10299556303</v>
      </c>
      <c r="C44" s="14" t="s">
        <v>41</v>
      </c>
    </row>
    <row r="45" spans="2:3" x14ac:dyDescent="0.3">
      <c r="B45" s="13">
        <v>10299491686</v>
      </c>
      <c r="C45" s="14" t="s">
        <v>41</v>
      </c>
    </row>
    <row r="46" spans="2:3" x14ac:dyDescent="0.3">
      <c r="B46" s="13">
        <v>10299429705</v>
      </c>
      <c r="C46" s="14" t="s">
        <v>41</v>
      </c>
    </row>
    <row r="47" spans="2:3" x14ac:dyDescent="0.3">
      <c r="B47" s="13">
        <v>10299379671</v>
      </c>
      <c r="C47" s="14" t="s">
        <v>41</v>
      </c>
    </row>
    <row r="48" spans="2:3" x14ac:dyDescent="0.3">
      <c r="B48" s="13">
        <v>10299378577</v>
      </c>
      <c r="C48" s="14" t="s">
        <v>41</v>
      </c>
    </row>
    <row r="49" spans="2:3" x14ac:dyDescent="0.3">
      <c r="B49" s="13">
        <v>10299279208</v>
      </c>
      <c r="C49" s="14" t="s">
        <v>41</v>
      </c>
    </row>
    <row r="50" spans="2:3" x14ac:dyDescent="0.3">
      <c r="B50" s="13">
        <v>10299238165</v>
      </c>
      <c r="C50" s="14" t="s">
        <v>41</v>
      </c>
    </row>
    <row r="51" spans="2:3" x14ac:dyDescent="0.3">
      <c r="B51" s="13">
        <v>10298428426</v>
      </c>
      <c r="C51" s="14" t="s">
        <v>41</v>
      </c>
    </row>
    <row r="52" spans="2:3" x14ac:dyDescent="0.3">
      <c r="B52" s="13">
        <v>10298308220</v>
      </c>
      <c r="C52" s="14" t="s">
        <v>57</v>
      </c>
    </row>
    <row r="53" spans="2:3" x14ac:dyDescent="0.3">
      <c r="B53" s="13">
        <v>10297959732</v>
      </c>
      <c r="C53" s="14" t="s">
        <v>41</v>
      </c>
    </row>
    <row r="54" spans="2:3" x14ac:dyDescent="0.3">
      <c r="B54" s="13">
        <v>10297345288</v>
      </c>
      <c r="C54" s="14" t="s">
        <v>41</v>
      </c>
    </row>
    <row r="55" spans="2:3" x14ac:dyDescent="0.3">
      <c r="B55" s="13">
        <v>10297153474</v>
      </c>
      <c r="C55" s="14" t="s">
        <v>88</v>
      </c>
    </row>
    <row r="56" spans="2:3" x14ac:dyDescent="0.3">
      <c r="B56" s="13">
        <v>10296936637</v>
      </c>
      <c r="C56" s="14" t="s">
        <v>64</v>
      </c>
    </row>
    <row r="57" spans="2:3" x14ac:dyDescent="0.3">
      <c r="B57" s="13">
        <v>10296883879</v>
      </c>
      <c r="C57" s="14" t="s">
        <v>41</v>
      </c>
    </row>
    <row r="58" spans="2:3" x14ac:dyDescent="0.3">
      <c r="B58" s="13">
        <v>10296823993</v>
      </c>
      <c r="C58" s="14" t="s">
        <v>41</v>
      </c>
    </row>
    <row r="59" spans="2:3" x14ac:dyDescent="0.3">
      <c r="B59" s="13">
        <v>10296775282</v>
      </c>
      <c r="C59" s="14" t="s">
        <v>44</v>
      </c>
    </row>
    <row r="60" spans="2:3" x14ac:dyDescent="0.3">
      <c r="B60" s="13">
        <v>10296667063</v>
      </c>
      <c r="C60" s="14" t="s">
        <v>41</v>
      </c>
    </row>
    <row r="61" spans="2:3" x14ac:dyDescent="0.3">
      <c r="B61" s="13">
        <v>10296636896</v>
      </c>
      <c r="C61" s="14" t="s">
        <v>48</v>
      </c>
    </row>
    <row r="62" spans="2:3" x14ac:dyDescent="0.3">
      <c r="B62" s="13">
        <v>10296531058</v>
      </c>
      <c r="C62" s="14" t="s">
        <v>41</v>
      </c>
    </row>
    <row r="63" spans="2:3" x14ac:dyDescent="0.3">
      <c r="B63" s="13">
        <v>10295464768</v>
      </c>
      <c r="C63" s="14" t="s">
        <v>41</v>
      </c>
    </row>
    <row r="64" spans="2:3" x14ac:dyDescent="0.3">
      <c r="B64" s="13">
        <v>10295049454</v>
      </c>
      <c r="C64" s="14" t="s">
        <v>41</v>
      </c>
    </row>
    <row r="65" spans="2:3" x14ac:dyDescent="0.3">
      <c r="B65" s="13">
        <v>10294848271</v>
      </c>
      <c r="C65" s="14" t="s">
        <v>57</v>
      </c>
    </row>
    <row r="66" spans="2:3" x14ac:dyDescent="0.3">
      <c r="B66" s="13">
        <v>10294223179</v>
      </c>
      <c r="C66" s="14" t="s">
        <v>41</v>
      </c>
    </row>
    <row r="67" spans="2:3" x14ac:dyDescent="0.3">
      <c r="B67" s="13">
        <v>10294139841</v>
      </c>
      <c r="C67" s="14" t="s">
        <v>41</v>
      </c>
    </row>
    <row r="68" spans="2:3" x14ac:dyDescent="0.3">
      <c r="B68" s="13">
        <v>10294057947</v>
      </c>
      <c r="C68" s="14" t="s">
        <v>41</v>
      </c>
    </row>
    <row r="69" spans="2:3" x14ac:dyDescent="0.3">
      <c r="B69" s="13">
        <v>10293320345</v>
      </c>
      <c r="C69" s="14" t="s">
        <v>44</v>
      </c>
    </row>
    <row r="70" spans="2:3" x14ac:dyDescent="0.3">
      <c r="B70" s="13">
        <v>10292471565</v>
      </c>
      <c r="C70" s="14" t="s">
        <v>41</v>
      </c>
    </row>
    <row r="71" spans="2:3" x14ac:dyDescent="0.3">
      <c r="B71" s="13">
        <v>10292198054</v>
      </c>
      <c r="C71" s="14" t="s">
        <v>41</v>
      </c>
    </row>
    <row r="72" spans="2:3" x14ac:dyDescent="0.3">
      <c r="B72" s="13">
        <v>10292124872</v>
      </c>
      <c r="C72" s="14" t="s">
        <v>92</v>
      </c>
    </row>
    <row r="73" spans="2:3" x14ac:dyDescent="0.3">
      <c r="B73" s="13">
        <v>10292073163</v>
      </c>
      <c r="C73" s="14" t="s">
        <v>41</v>
      </c>
    </row>
    <row r="74" spans="2:3" x14ac:dyDescent="0.3">
      <c r="B74" s="13">
        <v>10290010622</v>
      </c>
      <c r="C74" s="14" t="s">
        <v>41</v>
      </c>
    </row>
    <row r="75" spans="2:3" x14ac:dyDescent="0.3">
      <c r="B75" s="13">
        <v>10289932626</v>
      </c>
      <c r="C75" s="14" t="s">
        <v>83</v>
      </c>
    </row>
    <row r="76" spans="2:3" x14ac:dyDescent="0.3">
      <c r="B76" s="13">
        <v>10289883239</v>
      </c>
      <c r="C76" s="14" t="s">
        <v>41</v>
      </c>
    </row>
    <row r="77" spans="2:3" x14ac:dyDescent="0.3">
      <c r="B77" s="13">
        <v>10288738314</v>
      </c>
      <c r="C77" s="14" t="s">
        <v>41</v>
      </c>
    </row>
    <row r="78" spans="2:3" x14ac:dyDescent="0.3">
      <c r="B78" s="13">
        <v>10288202267</v>
      </c>
      <c r="C78" s="14" t="s">
        <v>57</v>
      </c>
    </row>
    <row r="79" spans="2:3" x14ac:dyDescent="0.3">
      <c r="B79" s="13">
        <v>10288028967</v>
      </c>
      <c r="C79" s="14" t="s">
        <v>41</v>
      </c>
    </row>
    <row r="80" spans="2:3" x14ac:dyDescent="0.3">
      <c r="B80" s="13">
        <v>10287744171</v>
      </c>
      <c r="C80" s="14" t="s">
        <v>44</v>
      </c>
    </row>
    <row r="81" spans="2:3" x14ac:dyDescent="0.3">
      <c r="B81" s="13">
        <v>10287550197</v>
      </c>
      <c r="C81" s="14" t="s">
        <v>41</v>
      </c>
    </row>
    <row r="82" spans="2:3" x14ac:dyDescent="0.3">
      <c r="B82" s="13">
        <v>10287515671</v>
      </c>
      <c r="C82" s="14" t="s">
        <v>48</v>
      </c>
    </row>
    <row r="83" spans="2:3" x14ac:dyDescent="0.3">
      <c r="B83" s="13">
        <v>10287483034</v>
      </c>
      <c r="C83" s="14" t="s">
        <v>44</v>
      </c>
    </row>
    <row r="84" spans="2:3" x14ac:dyDescent="0.3">
      <c r="B84" s="13">
        <v>10287550198</v>
      </c>
      <c r="C84" s="14" t="s">
        <v>41</v>
      </c>
    </row>
    <row r="85" spans="2:3" x14ac:dyDescent="0.3">
      <c r="B85" s="13">
        <v>10287744172</v>
      </c>
      <c r="C85" s="14" t="s">
        <v>44</v>
      </c>
    </row>
    <row r="86" spans="2:3" x14ac:dyDescent="0.3">
      <c r="B86" s="1">
        <f>COUNT(B2:B85)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1E7B-4816-4BE6-AD78-A19748C9EEEA}">
  <dimension ref="C4:G6"/>
  <sheetViews>
    <sheetView workbookViewId="0">
      <selection activeCell="C26" sqref="C26"/>
    </sheetView>
  </sheetViews>
  <sheetFormatPr defaultRowHeight="14.4" x14ac:dyDescent="0.3"/>
  <sheetData>
    <row r="4" spans="3:7" x14ac:dyDescent="0.3">
      <c r="C4" t="s">
        <v>111</v>
      </c>
      <c r="D4">
        <v>93135.6</v>
      </c>
      <c r="E4">
        <f>D4/D$6*100</f>
        <v>85.897530490729196</v>
      </c>
      <c r="F4">
        <f>E4*0.7</f>
        <v>60.128271343510434</v>
      </c>
      <c r="G4">
        <f>(F4*D$6)/100</f>
        <v>65194.92</v>
      </c>
    </row>
    <row r="5" spans="3:7" x14ac:dyDescent="0.3">
      <c r="C5" t="s">
        <v>107</v>
      </c>
      <c r="D5">
        <v>15290.799999999997</v>
      </c>
      <c r="E5">
        <f>D5/D$6*100</f>
        <v>14.102469509270801</v>
      </c>
      <c r="F5">
        <f>E5*0.7</f>
        <v>9.8717286564895605</v>
      </c>
      <c r="G5">
        <f>(F5*D$6)/100</f>
        <v>10703.559999999998</v>
      </c>
    </row>
    <row r="6" spans="3:7" x14ac:dyDescent="0.3">
      <c r="D6">
        <f>SUM(D4:D5)</f>
        <v>108426.40000000001</v>
      </c>
      <c r="E6">
        <f>D6/0.7</f>
        <v>154894.85714285716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6806-A8FA-485F-973B-824AC5BE821F}">
  <dimension ref="B1:K153"/>
  <sheetViews>
    <sheetView topLeftCell="B1" workbookViewId="0">
      <selection activeCell="E10" sqref="E10"/>
    </sheetView>
  </sheetViews>
  <sheetFormatPr defaultRowHeight="16.8" x14ac:dyDescent="0.3"/>
  <cols>
    <col min="2" max="2" width="16.6640625" style="1" customWidth="1"/>
    <col min="6" max="6" width="23.109375" style="1" customWidth="1"/>
    <col min="7" max="7" width="16.77734375" style="2" customWidth="1"/>
    <col min="10" max="10" width="22.33203125" style="1" customWidth="1"/>
  </cols>
  <sheetData>
    <row r="1" spans="2:11" x14ac:dyDescent="0.3">
      <c r="B1" s="13"/>
      <c r="F1" s="13"/>
      <c r="G1" s="13"/>
      <c r="J1" s="13"/>
    </row>
    <row r="2" spans="2:11" ht="33.6" x14ac:dyDescent="0.3">
      <c r="B2" s="16" t="s">
        <v>11</v>
      </c>
      <c r="F2" s="16" t="s">
        <v>11</v>
      </c>
      <c r="G2" s="16" t="s">
        <v>18</v>
      </c>
      <c r="J2" s="13" t="s">
        <v>11</v>
      </c>
    </row>
    <row r="3" spans="2:11" x14ac:dyDescent="0.3">
      <c r="B3" s="13" t="s">
        <v>35</v>
      </c>
      <c r="C3">
        <f>COUNTIF('Survey Data'!E3:E152,B3)</f>
        <v>96</v>
      </c>
      <c r="F3" s="13" t="s">
        <v>35</v>
      </c>
      <c r="G3" s="14">
        <v>25</v>
      </c>
      <c r="H3">
        <f t="shared" ref="H3:H34" si="0">SUMIF(F$3:F$152,F3,G$3:G$152)</f>
        <v>1675</v>
      </c>
      <c r="J3" s="13" t="s">
        <v>35</v>
      </c>
      <c r="K3">
        <v>1675</v>
      </c>
    </row>
    <row r="4" spans="2:11" x14ac:dyDescent="0.3">
      <c r="B4" s="13" t="s">
        <v>63</v>
      </c>
      <c r="C4">
        <f>COUNTIF('Survey Data'!E8:E157,B4)</f>
        <v>11</v>
      </c>
      <c r="F4" s="13" t="s">
        <v>35</v>
      </c>
      <c r="G4" s="14">
        <v>10</v>
      </c>
      <c r="H4">
        <f t="shared" si="0"/>
        <v>1675</v>
      </c>
      <c r="J4" s="17" t="s">
        <v>63</v>
      </c>
      <c r="K4">
        <v>220</v>
      </c>
    </row>
    <row r="5" spans="2:11" x14ac:dyDescent="0.3">
      <c r="B5" s="13" t="s">
        <v>74</v>
      </c>
      <c r="C5">
        <f>COUNTIF('Survey Data'!E12:E161,B5)</f>
        <v>7</v>
      </c>
      <c r="F5" s="13" t="s">
        <v>35</v>
      </c>
      <c r="G5" s="14">
        <v>0</v>
      </c>
      <c r="H5">
        <f t="shared" si="0"/>
        <v>1675</v>
      </c>
      <c r="J5" s="17" t="s">
        <v>62</v>
      </c>
      <c r="K5">
        <v>155</v>
      </c>
    </row>
    <row r="6" spans="2:11" x14ac:dyDescent="0.3">
      <c r="B6" s="13" t="s">
        <v>59</v>
      </c>
      <c r="C6">
        <f>COUNTIF('Survey Data'!E6:E155,B6)</f>
        <v>6</v>
      </c>
      <c r="F6" s="13" t="s">
        <v>35</v>
      </c>
      <c r="G6" s="14">
        <v>35</v>
      </c>
      <c r="H6">
        <f t="shared" si="0"/>
        <v>1675</v>
      </c>
      <c r="J6" s="17" t="s">
        <v>66</v>
      </c>
      <c r="K6">
        <v>120</v>
      </c>
    </row>
    <row r="7" spans="2:11" x14ac:dyDescent="0.3">
      <c r="B7" s="13" t="s">
        <v>66</v>
      </c>
      <c r="C7">
        <f>COUNTIF('Survey Data'!E10:E159,B7)</f>
        <v>6</v>
      </c>
      <c r="F7" s="13" t="s">
        <v>35</v>
      </c>
      <c r="G7" s="14">
        <v>0</v>
      </c>
      <c r="H7">
        <f t="shared" si="0"/>
        <v>1675</v>
      </c>
      <c r="J7" s="17" t="s">
        <v>53</v>
      </c>
      <c r="K7">
        <v>90</v>
      </c>
    </row>
    <row r="8" spans="2:11" x14ac:dyDescent="0.3">
      <c r="B8" s="13" t="s">
        <v>65</v>
      </c>
      <c r="C8">
        <f>COUNTIF('Survey Data'!E9:E158,B8)</f>
        <v>5</v>
      </c>
      <c r="F8" s="13" t="s">
        <v>35</v>
      </c>
      <c r="G8" s="14">
        <v>0</v>
      </c>
      <c r="H8">
        <f t="shared" si="0"/>
        <v>1675</v>
      </c>
      <c r="J8" s="17" t="s">
        <v>74</v>
      </c>
      <c r="K8">
        <v>70</v>
      </c>
    </row>
    <row r="9" spans="2:11" x14ac:dyDescent="0.3">
      <c r="B9" s="13" t="s">
        <v>53</v>
      </c>
      <c r="C9">
        <f>COUNTIF('Survey Data'!E5:E154,B9)</f>
        <v>4</v>
      </c>
      <c r="F9" s="13" t="s">
        <v>35</v>
      </c>
      <c r="G9" s="14">
        <v>45</v>
      </c>
      <c r="H9">
        <f t="shared" si="0"/>
        <v>1675</v>
      </c>
      <c r="J9" s="17" t="s">
        <v>59</v>
      </c>
      <c r="K9">
        <v>45</v>
      </c>
    </row>
    <row r="10" spans="2:11" x14ac:dyDescent="0.3">
      <c r="B10" s="13" t="s">
        <v>62</v>
      </c>
      <c r="C10">
        <f>COUNTIF('Survey Data'!E7:E156,B10)</f>
        <v>4</v>
      </c>
      <c r="F10" s="13" t="s">
        <v>35</v>
      </c>
      <c r="G10" s="14">
        <v>0</v>
      </c>
      <c r="H10">
        <f t="shared" si="0"/>
        <v>1675</v>
      </c>
      <c r="J10" s="17" t="s">
        <v>69</v>
      </c>
      <c r="K10">
        <v>26</v>
      </c>
    </row>
    <row r="11" spans="2:11" x14ac:dyDescent="0.3">
      <c r="B11" s="13" t="s">
        <v>80</v>
      </c>
      <c r="C11">
        <f>COUNTIF('Survey Data'!E13:E162,B11)</f>
        <v>3</v>
      </c>
      <c r="F11" s="13" t="s">
        <v>35</v>
      </c>
      <c r="G11" s="14">
        <v>15</v>
      </c>
      <c r="H11">
        <f t="shared" si="0"/>
        <v>1675</v>
      </c>
      <c r="J11" s="17" t="s">
        <v>80</v>
      </c>
      <c r="K11">
        <v>15</v>
      </c>
    </row>
    <row r="12" spans="2:11" x14ac:dyDescent="0.3">
      <c r="B12" s="13" t="s">
        <v>69</v>
      </c>
      <c r="C12">
        <f>COUNTIF('Survey Data'!E11:E160,B12)</f>
        <v>2</v>
      </c>
      <c r="F12" s="13" t="s">
        <v>35</v>
      </c>
      <c r="G12" s="14">
        <v>10</v>
      </c>
      <c r="H12">
        <f t="shared" si="0"/>
        <v>1675</v>
      </c>
      <c r="J12" s="17" t="s">
        <v>65</v>
      </c>
      <c r="K12">
        <v>12</v>
      </c>
    </row>
    <row r="13" spans="2:11" x14ac:dyDescent="0.3">
      <c r="B13" s="13" t="s">
        <v>93</v>
      </c>
      <c r="C13">
        <f>COUNTIF('Survey Data'!E17:E166,B13)</f>
        <v>2</v>
      </c>
      <c r="F13" s="13" t="s">
        <v>35</v>
      </c>
      <c r="G13" s="14">
        <v>25</v>
      </c>
      <c r="H13">
        <f t="shared" si="0"/>
        <v>1675</v>
      </c>
      <c r="J13" s="17" t="s">
        <v>90</v>
      </c>
      <c r="K13">
        <v>10</v>
      </c>
    </row>
    <row r="14" spans="2:11" x14ac:dyDescent="0.3">
      <c r="B14" s="13" t="s">
        <v>51</v>
      </c>
      <c r="C14">
        <f>COUNTIF('Survey Data'!E4:E153,B14)</f>
        <v>1</v>
      </c>
      <c r="F14" s="13" t="s">
        <v>35</v>
      </c>
      <c r="G14" s="14">
        <v>25</v>
      </c>
      <c r="H14">
        <f t="shared" si="0"/>
        <v>1675</v>
      </c>
      <c r="J14" t="s">
        <v>51</v>
      </c>
      <c r="K14">
        <v>0</v>
      </c>
    </row>
    <row r="15" spans="2:11" x14ac:dyDescent="0.3">
      <c r="B15" s="13" t="s">
        <v>85</v>
      </c>
      <c r="C15">
        <f>COUNTIF('Survey Data'!E14:E163,B15)</f>
        <v>1</v>
      </c>
      <c r="F15" s="13" t="s">
        <v>35</v>
      </c>
      <c r="G15" s="14">
        <v>35</v>
      </c>
      <c r="H15">
        <f t="shared" si="0"/>
        <v>1675</v>
      </c>
      <c r="J15" t="s">
        <v>85</v>
      </c>
      <c r="K15">
        <v>0</v>
      </c>
    </row>
    <row r="16" spans="2:11" x14ac:dyDescent="0.3">
      <c r="B16" s="13" t="s">
        <v>89</v>
      </c>
      <c r="C16">
        <f>COUNTIF('Survey Data'!E15:E164,B16)</f>
        <v>1</v>
      </c>
      <c r="F16" s="13" t="s">
        <v>35</v>
      </c>
      <c r="G16" s="14">
        <v>35</v>
      </c>
      <c r="H16">
        <f t="shared" si="0"/>
        <v>1675</v>
      </c>
      <c r="J16" t="s">
        <v>89</v>
      </c>
      <c r="K16">
        <v>0</v>
      </c>
    </row>
    <row r="17" spans="2:11" x14ac:dyDescent="0.3">
      <c r="B17" s="13" t="s">
        <v>90</v>
      </c>
      <c r="C17">
        <f>COUNTIF('Survey Data'!E16:E165,B17)</f>
        <v>1</v>
      </c>
      <c r="F17" s="13" t="s">
        <v>35</v>
      </c>
      <c r="G17" s="14">
        <v>35</v>
      </c>
      <c r="H17">
        <f t="shared" si="0"/>
        <v>1675</v>
      </c>
      <c r="J17" t="s">
        <v>93</v>
      </c>
      <c r="K17">
        <v>0</v>
      </c>
    </row>
    <row r="18" spans="2:11" x14ac:dyDescent="0.3">
      <c r="B18"/>
      <c r="F18" s="13" t="s">
        <v>35</v>
      </c>
      <c r="G18" s="14">
        <v>15</v>
      </c>
      <c r="H18">
        <f t="shared" si="0"/>
        <v>1675</v>
      </c>
      <c r="J18"/>
    </row>
    <row r="19" spans="2:11" x14ac:dyDescent="0.3">
      <c r="B19"/>
      <c r="F19" s="13" t="s">
        <v>35</v>
      </c>
      <c r="G19" s="14">
        <v>0</v>
      </c>
      <c r="H19">
        <f t="shared" si="0"/>
        <v>1675</v>
      </c>
      <c r="J19"/>
    </row>
    <row r="20" spans="2:11" x14ac:dyDescent="0.3">
      <c r="B20"/>
      <c r="F20" s="13" t="s">
        <v>35</v>
      </c>
      <c r="G20" s="14">
        <v>35</v>
      </c>
      <c r="H20">
        <f t="shared" si="0"/>
        <v>1675</v>
      </c>
      <c r="J20"/>
    </row>
    <row r="21" spans="2:11" x14ac:dyDescent="0.3">
      <c r="B21"/>
      <c r="F21" s="13" t="s">
        <v>35</v>
      </c>
      <c r="G21" s="14">
        <v>0</v>
      </c>
      <c r="H21">
        <f t="shared" si="0"/>
        <v>1675</v>
      </c>
      <c r="J21"/>
    </row>
    <row r="22" spans="2:11" x14ac:dyDescent="0.3">
      <c r="B22"/>
      <c r="F22" s="13" t="s">
        <v>35</v>
      </c>
      <c r="G22" s="14">
        <v>25</v>
      </c>
      <c r="H22">
        <f t="shared" si="0"/>
        <v>1675</v>
      </c>
      <c r="J22"/>
    </row>
    <row r="23" spans="2:11" x14ac:dyDescent="0.3">
      <c r="B23"/>
      <c r="F23" s="13" t="s">
        <v>35</v>
      </c>
      <c r="G23" s="14">
        <v>1</v>
      </c>
      <c r="H23">
        <f t="shared" si="0"/>
        <v>1675</v>
      </c>
      <c r="J23"/>
    </row>
    <row r="24" spans="2:11" x14ac:dyDescent="0.3">
      <c r="B24"/>
      <c r="F24" s="13" t="s">
        <v>35</v>
      </c>
      <c r="G24" s="14">
        <v>1</v>
      </c>
      <c r="H24">
        <f t="shared" si="0"/>
        <v>1675</v>
      </c>
      <c r="J24"/>
    </row>
    <row r="25" spans="2:11" x14ac:dyDescent="0.3">
      <c r="B25"/>
      <c r="F25" s="13" t="s">
        <v>35</v>
      </c>
      <c r="G25" s="14">
        <v>115</v>
      </c>
      <c r="H25">
        <f t="shared" si="0"/>
        <v>1675</v>
      </c>
      <c r="J25"/>
    </row>
    <row r="26" spans="2:11" x14ac:dyDescent="0.3">
      <c r="B26"/>
      <c r="F26" s="13" t="s">
        <v>35</v>
      </c>
      <c r="G26" s="14">
        <v>1</v>
      </c>
      <c r="H26">
        <f t="shared" si="0"/>
        <v>1675</v>
      </c>
      <c r="J26"/>
    </row>
    <row r="27" spans="2:11" x14ac:dyDescent="0.3">
      <c r="B27"/>
      <c r="F27" s="13" t="s">
        <v>35</v>
      </c>
      <c r="G27" s="14">
        <v>0</v>
      </c>
      <c r="H27">
        <f t="shared" si="0"/>
        <v>1675</v>
      </c>
      <c r="J27"/>
    </row>
    <row r="28" spans="2:11" x14ac:dyDescent="0.3">
      <c r="B28"/>
      <c r="F28" s="13" t="s">
        <v>35</v>
      </c>
      <c r="G28" s="14">
        <v>0</v>
      </c>
      <c r="H28">
        <f t="shared" si="0"/>
        <v>1675</v>
      </c>
      <c r="J28"/>
    </row>
    <row r="29" spans="2:11" x14ac:dyDescent="0.3">
      <c r="B29"/>
      <c r="F29" s="13" t="s">
        <v>35</v>
      </c>
      <c r="G29" s="14">
        <v>0</v>
      </c>
      <c r="H29">
        <f t="shared" si="0"/>
        <v>1675</v>
      </c>
      <c r="J29"/>
    </row>
    <row r="30" spans="2:11" x14ac:dyDescent="0.3">
      <c r="B30"/>
      <c r="F30" s="13" t="s">
        <v>35</v>
      </c>
      <c r="G30" s="14">
        <v>0</v>
      </c>
      <c r="H30">
        <f t="shared" si="0"/>
        <v>1675</v>
      </c>
      <c r="J30"/>
    </row>
    <row r="31" spans="2:11" x14ac:dyDescent="0.3">
      <c r="B31"/>
      <c r="F31" s="13" t="s">
        <v>35</v>
      </c>
      <c r="G31" s="14">
        <v>10</v>
      </c>
      <c r="H31">
        <f t="shared" si="0"/>
        <v>1675</v>
      </c>
      <c r="J31"/>
    </row>
    <row r="32" spans="2:11" x14ac:dyDescent="0.3">
      <c r="B32"/>
      <c r="F32" s="13" t="s">
        <v>35</v>
      </c>
      <c r="G32" s="14">
        <v>10</v>
      </c>
      <c r="H32">
        <f t="shared" si="0"/>
        <v>1675</v>
      </c>
      <c r="J32"/>
    </row>
    <row r="33" spans="2:10" x14ac:dyDescent="0.3">
      <c r="B33"/>
      <c r="F33" s="13" t="s">
        <v>35</v>
      </c>
      <c r="G33" s="14">
        <v>0</v>
      </c>
      <c r="H33">
        <f t="shared" si="0"/>
        <v>1675</v>
      </c>
      <c r="J33"/>
    </row>
    <row r="34" spans="2:10" x14ac:dyDescent="0.3">
      <c r="B34"/>
      <c r="F34" s="13" t="s">
        <v>35</v>
      </c>
      <c r="G34" s="14">
        <v>35</v>
      </c>
      <c r="H34">
        <f t="shared" si="0"/>
        <v>1675</v>
      </c>
      <c r="J34"/>
    </row>
    <row r="35" spans="2:10" x14ac:dyDescent="0.3">
      <c r="B35"/>
      <c r="F35" s="13" t="s">
        <v>35</v>
      </c>
      <c r="G35" s="14">
        <v>15</v>
      </c>
      <c r="H35">
        <f t="shared" ref="H35:H66" si="1">SUMIF(F$3:F$152,F35,G$3:G$152)</f>
        <v>1675</v>
      </c>
      <c r="J35"/>
    </row>
    <row r="36" spans="2:10" x14ac:dyDescent="0.3">
      <c r="B36"/>
      <c r="F36" s="13" t="s">
        <v>35</v>
      </c>
      <c r="G36" s="14">
        <v>10</v>
      </c>
      <c r="H36">
        <f t="shared" si="1"/>
        <v>1675</v>
      </c>
      <c r="J36"/>
    </row>
    <row r="37" spans="2:10" x14ac:dyDescent="0.3">
      <c r="B37"/>
      <c r="F37" s="13" t="s">
        <v>35</v>
      </c>
      <c r="G37" s="14">
        <v>25</v>
      </c>
      <c r="H37">
        <f t="shared" si="1"/>
        <v>1675</v>
      </c>
      <c r="J37"/>
    </row>
    <row r="38" spans="2:10" x14ac:dyDescent="0.3">
      <c r="B38"/>
      <c r="F38" s="13" t="s">
        <v>35</v>
      </c>
      <c r="G38" s="14">
        <v>35</v>
      </c>
      <c r="H38">
        <f t="shared" si="1"/>
        <v>1675</v>
      </c>
      <c r="J38"/>
    </row>
    <row r="39" spans="2:10" x14ac:dyDescent="0.3">
      <c r="B39"/>
      <c r="F39" s="13" t="s">
        <v>35</v>
      </c>
      <c r="G39" s="14">
        <v>65</v>
      </c>
      <c r="H39">
        <f t="shared" si="1"/>
        <v>1675</v>
      </c>
      <c r="J39"/>
    </row>
    <row r="40" spans="2:10" x14ac:dyDescent="0.3">
      <c r="B40"/>
      <c r="F40" s="13" t="s">
        <v>35</v>
      </c>
      <c r="G40" s="14">
        <v>55</v>
      </c>
      <c r="H40">
        <f t="shared" si="1"/>
        <v>1675</v>
      </c>
      <c r="J40"/>
    </row>
    <row r="41" spans="2:10" x14ac:dyDescent="0.3">
      <c r="B41"/>
      <c r="F41" s="13" t="s">
        <v>35</v>
      </c>
      <c r="G41" s="14">
        <v>0</v>
      </c>
      <c r="H41">
        <f t="shared" si="1"/>
        <v>1675</v>
      </c>
      <c r="J41"/>
    </row>
    <row r="42" spans="2:10" x14ac:dyDescent="0.3">
      <c r="B42"/>
      <c r="F42" s="13" t="s">
        <v>35</v>
      </c>
      <c r="G42" s="14">
        <v>0</v>
      </c>
      <c r="H42">
        <f t="shared" si="1"/>
        <v>1675</v>
      </c>
      <c r="J42"/>
    </row>
    <row r="43" spans="2:10" x14ac:dyDescent="0.3">
      <c r="B43"/>
      <c r="F43" s="13" t="s">
        <v>35</v>
      </c>
      <c r="G43" s="14">
        <v>0</v>
      </c>
      <c r="H43">
        <f t="shared" si="1"/>
        <v>1675</v>
      </c>
      <c r="J43"/>
    </row>
    <row r="44" spans="2:10" x14ac:dyDescent="0.3">
      <c r="B44"/>
      <c r="F44" s="13" t="s">
        <v>35</v>
      </c>
      <c r="G44" s="14">
        <v>1</v>
      </c>
      <c r="H44">
        <f t="shared" si="1"/>
        <v>1675</v>
      </c>
      <c r="J44"/>
    </row>
    <row r="45" spans="2:10" x14ac:dyDescent="0.3">
      <c r="B45"/>
      <c r="F45" s="13" t="s">
        <v>35</v>
      </c>
      <c r="G45" s="14">
        <v>10</v>
      </c>
      <c r="H45">
        <f t="shared" si="1"/>
        <v>1675</v>
      </c>
      <c r="J45"/>
    </row>
    <row r="46" spans="2:10" x14ac:dyDescent="0.3">
      <c r="B46"/>
      <c r="F46" s="13" t="s">
        <v>35</v>
      </c>
      <c r="G46" s="14">
        <v>0</v>
      </c>
      <c r="H46">
        <f t="shared" si="1"/>
        <v>1675</v>
      </c>
      <c r="J46"/>
    </row>
    <row r="47" spans="2:10" x14ac:dyDescent="0.3">
      <c r="B47"/>
      <c r="F47" s="13" t="s">
        <v>35</v>
      </c>
      <c r="G47" s="14">
        <v>15</v>
      </c>
      <c r="H47">
        <f t="shared" si="1"/>
        <v>1675</v>
      </c>
      <c r="J47"/>
    </row>
    <row r="48" spans="2:10" x14ac:dyDescent="0.3">
      <c r="B48"/>
      <c r="F48" s="13" t="s">
        <v>35</v>
      </c>
      <c r="G48" s="14">
        <v>0</v>
      </c>
      <c r="H48">
        <f t="shared" si="1"/>
        <v>1675</v>
      </c>
      <c r="J48"/>
    </row>
    <row r="49" spans="2:10" x14ac:dyDescent="0.3">
      <c r="B49"/>
      <c r="F49" s="13" t="s">
        <v>35</v>
      </c>
      <c r="G49" s="14">
        <v>15</v>
      </c>
      <c r="H49">
        <f t="shared" si="1"/>
        <v>1675</v>
      </c>
      <c r="J49"/>
    </row>
    <row r="50" spans="2:10" x14ac:dyDescent="0.3">
      <c r="B50"/>
      <c r="F50" s="13" t="s">
        <v>35</v>
      </c>
      <c r="G50" s="14">
        <v>10</v>
      </c>
      <c r="H50">
        <f t="shared" si="1"/>
        <v>1675</v>
      </c>
      <c r="J50"/>
    </row>
    <row r="51" spans="2:10" x14ac:dyDescent="0.3">
      <c r="B51"/>
      <c r="F51" s="13" t="s">
        <v>35</v>
      </c>
      <c r="G51" s="14">
        <v>35</v>
      </c>
      <c r="H51">
        <f t="shared" si="1"/>
        <v>1675</v>
      </c>
      <c r="J51"/>
    </row>
    <row r="52" spans="2:10" x14ac:dyDescent="0.3">
      <c r="B52"/>
      <c r="F52" s="13" t="s">
        <v>35</v>
      </c>
      <c r="G52" s="14">
        <v>45</v>
      </c>
      <c r="H52">
        <f t="shared" si="1"/>
        <v>1675</v>
      </c>
      <c r="J52"/>
    </row>
    <row r="53" spans="2:10" x14ac:dyDescent="0.3">
      <c r="B53"/>
      <c r="F53" s="13" t="s">
        <v>35</v>
      </c>
      <c r="G53" s="14">
        <v>0</v>
      </c>
      <c r="H53">
        <f t="shared" si="1"/>
        <v>1675</v>
      </c>
      <c r="J53"/>
    </row>
    <row r="54" spans="2:10" x14ac:dyDescent="0.3">
      <c r="B54"/>
      <c r="F54" s="13" t="s">
        <v>35</v>
      </c>
      <c r="G54" s="14">
        <v>15</v>
      </c>
      <c r="H54">
        <f t="shared" si="1"/>
        <v>1675</v>
      </c>
      <c r="J54"/>
    </row>
    <row r="55" spans="2:10" x14ac:dyDescent="0.3">
      <c r="B55"/>
      <c r="F55" s="13" t="s">
        <v>35</v>
      </c>
      <c r="G55" s="14">
        <v>35</v>
      </c>
      <c r="H55">
        <f t="shared" si="1"/>
        <v>1675</v>
      </c>
      <c r="J55"/>
    </row>
    <row r="56" spans="2:10" x14ac:dyDescent="0.3">
      <c r="B56"/>
      <c r="F56" s="13" t="s">
        <v>35</v>
      </c>
      <c r="G56" s="14">
        <v>0</v>
      </c>
      <c r="H56">
        <f t="shared" si="1"/>
        <v>1675</v>
      </c>
      <c r="J56"/>
    </row>
    <row r="57" spans="2:10" x14ac:dyDescent="0.3">
      <c r="B57"/>
      <c r="F57" s="13" t="s">
        <v>35</v>
      </c>
      <c r="G57" s="14">
        <v>0</v>
      </c>
      <c r="H57">
        <f t="shared" si="1"/>
        <v>1675</v>
      </c>
      <c r="J57"/>
    </row>
    <row r="58" spans="2:10" x14ac:dyDescent="0.3">
      <c r="B58"/>
      <c r="F58" s="13" t="s">
        <v>35</v>
      </c>
      <c r="G58" s="14">
        <v>10</v>
      </c>
      <c r="H58">
        <f t="shared" si="1"/>
        <v>1675</v>
      </c>
      <c r="J58"/>
    </row>
    <row r="59" spans="2:10" x14ac:dyDescent="0.3">
      <c r="B59"/>
      <c r="F59" s="13" t="s">
        <v>35</v>
      </c>
      <c r="G59" s="14">
        <v>25</v>
      </c>
      <c r="H59">
        <f t="shared" si="1"/>
        <v>1675</v>
      </c>
      <c r="J59"/>
    </row>
    <row r="60" spans="2:10" x14ac:dyDescent="0.3">
      <c r="B60"/>
      <c r="F60" s="13" t="s">
        <v>35</v>
      </c>
      <c r="G60" s="14">
        <v>35</v>
      </c>
      <c r="H60">
        <f t="shared" si="1"/>
        <v>1675</v>
      </c>
      <c r="J60"/>
    </row>
    <row r="61" spans="2:10" x14ac:dyDescent="0.3">
      <c r="B61"/>
      <c r="F61" s="13" t="s">
        <v>35</v>
      </c>
      <c r="G61" s="14">
        <v>15</v>
      </c>
      <c r="H61">
        <f t="shared" si="1"/>
        <v>1675</v>
      </c>
      <c r="J61"/>
    </row>
    <row r="62" spans="2:10" x14ac:dyDescent="0.3">
      <c r="B62"/>
      <c r="F62" s="13" t="s">
        <v>35</v>
      </c>
      <c r="G62" s="14">
        <v>0</v>
      </c>
      <c r="H62">
        <f t="shared" si="1"/>
        <v>1675</v>
      </c>
      <c r="J62"/>
    </row>
    <row r="63" spans="2:10" x14ac:dyDescent="0.3">
      <c r="B63"/>
      <c r="F63" s="13" t="s">
        <v>35</v>
      </c>
      <c r="G63" s="14">
        <v>25</v>
      </c>
      <c r="H63">
        <f t="shared" si="1"/>
        <v>1675</v>
      </c>
      <c r="J63"/>
    </row>
    <row r="64" spans="2:10" x14ac:dyDescent="0.3">
      <c r="B64"/>
      <c r="F64" s="13" t="s">
        <v>35</v>
      </c>
      <c r="G64" s="14">
        <v>0</v>
      </c>
      <c r="H64">
        <f t="shared" si="1"/>
        <v>1675</v>
      </c>
      <c r="J64"/>
    </row>
    <row r="65" spans="2:10" x14ac:dyDescent="0.3">
      <c r="B65"/>
      <c r="F65" s="13" t="s">
        <v>35</v>
      </c>
      <c r="G65" s="14">
        <v>35</v>
      </c>
      <c r="H65">
        <f t="shared" si="1"/>
        <v>1675</v>
      </c>
      <c r="J65"/>
    </row>
    <row r="66" spans="2:10" x14ac:dyDescent="0.3">
      <c r="B66"/>
      <c r="F66" s="13" t="s">
        <v>35</v>
      </c>
      <c r="G66" s="14">
        <v>25</v>
      </c>
      <c r="H66">
        <f t="shared" si="1"/>
        <v>1675</v>
      </c>
      <c r="J66"/>
    </row>
    <row r="67" spans="2:10" x14ac:dyDescent="0.3">
      <c r="B67"/>
      <c r="F67" s="13" t="s">
        <v>35</v>
      </c>
      <c r="G67" s="14">
        <v>0</v>
      </c>
      <c r="H67">
        <f t="shared" ref="H67:H98" si="2">SUMIF(F$3:F$152,F67,G$3:G$152)</f>
        <v>1675</v>
      </c>
      <c r="J67"/>
    </row>
    <row r="68" spans="2:10" x14ac:dyDescent="0.3">
      <c r="B68"/>
      <c r="F68" s="13" t="s">
        <v>35</v>
      </c>
      <c r="G68" s="14">
        <v>0</v>
      </c>
      <c r="H68">
        <f t="shared" si="2"/>
        <v>1675</v>
      </c>
      <c r="J68"/>
    </row>
    <row r="69" spans="2:10" x14ac:dyDescent="0.3">
      <c r="B69"/>
      <c r="F69" s="13" t="s">
        <v>35</v>
      </c>
      <c r="G69" s="14">
        <v>10</v>
      </c>
      <c r="H69">
        <f t="shared" si="2"/>
        <v>1675</v>
      </c>
      <c r="J69"/>
    </row>
    <row r="70" spans="2:10" x14ac:dyDescent="0.3">
      <c r="B70"/>
      <c r="F70" s="13" t="s">
        <v>35</v>
      </c>
      <c r="G70" s="14">
        <v>0</v>
      </c>
      <c r="H70">
        <f t="shared" si="2"/>
        <v>1675</v>
      </c>
      <c r="J70"/>
    </row>
    <row r="71" spans="2:10" x14ac:dyDescent="0.3">
      <c r="B71"/>
      <c r="F71" s="13" t="s">
        <v>35</v>
      </c>
      <c r="G71" s="14">
        <v>15</v>
      </c>
      <c r="H71">
        <f t="shared" si="2"/>
        <v>1675</v>
      </c>
      <c r="J71"/>
    </row>
    <row r="72" spans="2:10" x14ac:dyDescent="0.3">
      <c r="B72"/>
      <c r="F72" s="13" t="s">
        <v>35</v>
      </c>
      <c r="G72" s="14">
        <v>15</v>
      </c>
      <c r="H72">
        <f t="shared" si="2"/>
        <v>1675</v>
      </c>
      <c r="J72"/>
    </row>
    <row r="73" spans="2:10" x14ac:dyDescent="0.3">
      <c r="B73"/>
      <c r="F73" s="13" t="s">
        <v>35</v>
      </c>
      <c r="G73" s="14">
        <v>25</v>
      </c>
      <c r="H73">
        <f t="shared" si="2"/>
        <v>1675</v>
      </c>
      <c r="J73"/>
    </row>
    <row r="74" spans="2:10" x14ac:dyDescent="0.3">
      <c r="B74"/>
      <c r="F74" s="13" t="s">
        <v>35</v>
      </c>
      <c r="G74" s="14">
        <v>15</v>
      </c>
      <c r="H74">
        <f t="shared" si="2"/>
        <v>1675</v>
      </c>
      <c r="J74"/>
    </row>
    <row r="75" spans="2:10" x14ac:dyDescent="0.3">
      <c r="B75"/>
      <c r="F75" s="13" t="s">
        <v>35</v>
      </c>
      <c r="G75" s="14">
        <v>35</v>
      </c>
      <c r="H75">
        <f t="shared" si="2"/>
        <v>1675</v>
      </c>
      <c r="J75"/>
    </row>
    <row r="76" spans="2:10" x14ac:dyDescent="0.3">
      <c r="B76"/>
      <c r="F76" s="13" t="s">
        <v>35</v>
      </c>
      <c r="G76" s="14">
        <v>1</v>
      </c>
      <c r="H76">
        <f t="shared" si="2"/>
        <v>1675</v>
      </c>
      <c r="J76"/>
    </row>
    <row r="77" spans="2:10" x14ac:dyDescent="0.3">
      <c r="B77"/>
      <c r="F77" s="13" t="s">
        <v>35</v>
      </c>
      <c r="G77" s="14">
        <v>25</v>
      </c>
      <c r="H77">
        <f t="shared" si="2"/>
        <v>1675</v>
      </c>
      <c r="J77"/>
    </row>
    <row r="78" spans="2:10" x14ac:dyDescent="0.3">
      <c r="B78"/>
      <c r="F78" s="13" t="s">
        <v>35</v>
      </c>
      <c r="G78" s="14">
        <v>10</v>
      </c>
      <c r="H78">
        <f t="shared" si="2"/>
        <v>1675</v>
      </c>
      <c r="J78"/>
    </row>
    <row r="79" spans="2:10" x14ac:dyDescent="0.3">
      <c r="B79"/>
      <c r="F79" s="13" t="s">
        <v>35</v>
      </c>
      <c r="G79" s="14">
        <v>0</v>
      </c>
      <c r="H79">
        <f t="shared" si="2"/>
        <v>1675</v>
      </c>
      <c r="J79"/>
    </row>
    <row r="80" spans="2:10" x14ac:dyDescent="0.3">
      <c r="B80"/>
      <c r="F80" s="13" t="s">
        <v>35</v>
      </c>
      <c r="G80" s="14">
        <v>10</v>
      </c>
      <c r="H80">
        <f t="shared" si="2"/>
        <v>1675</v>
      </c>
      <c r="J80"/>
    </row>
    <row r="81" spans="2:10" x14ac:dyDescent="0.3">
      <c r="B81"/>
      <c r="F81" s="13" t="s">
        <v>35</v>
      </c>
      <c r="G81" s="14">
        <v>25</v>
      </c>
      <c r="H81">
        <f t="shared" si="2"/>
        <v>1675</v>
      </c>
      <c r="J81"/>
    </row>
    <row r="82" spans="2:10" x14ac:dyDescent="0.3">
      <c r="B82"/>
      <c r="F82" s="13" t="s">
        <v>35</v>
      </c>
      <c r="G82" s="14">
        <v>35</v>
      </c>
      <c r="H82">
        <f t="shared" si="2"/>
        <v>1675</v>
      </c>
      <c r="J82"/>
    </row>
    <row r="83" spans="2:10" x14ac:dyDescent="0.3">
      <c r="B83"/>
      <c r="F83" s="13" t="s">
        <v>35</v>
      </c>
      <c r="G83" s="14">
        <v>15</v>
      </c>
      <c r="H83">
        <f t="shared" si="2"/>
        <v>1675</v>
      </c>
      <c r="J83"/>
    </row>
    <row r="84" spans="2:10" x14ac:dyDescent="0.3">
      <c r="B84"/>
      <c r="F84" s="13" t="s">
        <v>35</v>
      </c>
      <c r="G84" s="14">
        <v>25</v>
      </c>
      <c r="H84">
        <f t="shared" si="2"/>
        <v>1675</v>
      </c>
      <c r="J84"/>
    </row>
    <row r="85" spans="2:10" x14ac:dyDescent="0.3">
      <c r="B85"/>
      <c r="F85" s="13" t="s">
        <v>35</v>
      </c>
      <c r="G85" s="14">
        <v>25</v>
      </c>
      <c r="H85">
        <f t="shared" si="2"/>
        <v>1675</v>
      </c>
      <c r="J85"/>
    </row>
    <row r="86" spans="2:10" x14ac:dyDescent="0.3">
      <c r="B86"/>
      <c r="F86" s="13" t="s">
        <v>35</v>
      </c>
      <c r="G86" s="14">
        <v>15</v>
      </c>
      <c r="H86">
        <f t="shared" si="2"/>
        <v>1675</v>
      </c>
      <c r="J86"/>
    </row>
    <row r="87" spans="2:10" x14ac:dyDescent="0.3">
      <c r="B87"/>
      <c r="F87" s="13" t="s">
        <v>35</v>
      </c>
      <c r="G87" s="14">
        <v>0</v>
      </c>
      <c r="H87">
        <f t="shared" si="2"/>
        <v>1675</v>
      </c>
      <c r="J87"/>
    </row>
    <row r="88" spans="2:10" x14ac:dyDescent="0.3">
      <c r="B88"/>
      <c r="F88" s="13" t="s">
        <v>35</v>
      </c>
      <c r="G88" s="14">
        <v>25</v>
      </c>
      <c r="H88">
        <f t="shared" si="2"/>
        <v>1675</v>
      </c>
      <c r="J88"/>
    </row>
    <row r="89" spans="2:10" x14ac:dyDescent="0.3">
      <c r="B89"/>
      <c r="F89" s="13" t="s">
        <v>35</v>
      </c>
      <c r="G89" s="14">
        <v>25</v>
      </c>
      <c r="H89">
        <f t="shared" si="2"/>
        <v>1675</v>
      </c>
      <c r="J89"/>
    </row>
    <row r="90" spans="2:10" x14ac:dyDescent="0.3">
      <c r="B90"/>
      <c r="F90" s="13" t="s">
        <v>35</v>
      </c>
      <c r="G90" s="14">
        <v>0</v>
      </c>
      <c r="H90">
        <f t="shared" si="2"/>
        <v>1675</v>
      </c>
      <c r="J90"/>
    </row>
    <row r="91" spans="2:10" x14ac:dyDescent="0.3">
      <c r="B91"/>
      <c r="F91" s="13" t="s">
        <v>35</v>
      </c>
      <c r="G91" s="14">
        <v>45</v>
      </c>
      <c r="H91">
        <f t="shared" si="2"/>
        <v>1675</v>
      </c>
      <c r="J91"/>
    </row>
    <row r="92" spans="2:10" x14ac:dyDescent="0.3">
      <c r="B92"/>
      <c r="F92" s="13" t="s">
        <v>35</v>
      </c>
      <c r="G92" s="14">
        <v>25</v>
      </c>
      <c r="H92">
        <f t="shared" si="2"/>
        <v>1675</v>
      </c>
      <c r="J92"/>
    </row>
    <row r="93" spans="2:10" x14ac:dyDescent="0.3">
      <c r="B93"/>
      <c r="F93" s="13" t="s">
        <v>35</v>
      </c>
      <c r="G93" s="14">
        <v>55</v>
      </c>
      <c r="H93">
        <f t="shared" si="2"/>
        <v>1675</v>
      </c>
      <c r="J93"/>
    </row>
    <row r="94" spans="2:10" x14ac:dyDescent="0.3">
      <c r="B94"/>
      <c r="F94" s="13" t="s">
        <v>35</v>
      </c>
      <c r="G94" s="14">
        <v>35</v>
      </c>
      <c r="H94">
        <f t="shared" si="2"/>
        <v>1675</v>
      </c>
      <c r="J94"/>
    </row>
    <row r="95" spans="2:10" x14ac:dyDescent="0.3">
      <c r="B95"/>
      <c r="F95" s="13" t="s">
        <v>35</v>
      </c>
      <c r="G95" s="14">
        <v>25</v>
      </c>
      <c r="H95">
        <f t="shared" si="2"/>
        <v>1675</v>
      </c>
      <c r="J95"/>
    </row>
    <row r="96" spans="2:10" x14ac:dyDescent="0.3">
      <c r="B96"/>
      <c r="F96" s="13" t="s">
        <v>35</v>
      </c>
      <c r="G96" s="14">
        <v>15</v>
      </c>
      <c r="H96">
        <f t="shared" si="2"/>
        <v>1675</v>
      </c>
      <c r="J96"/>
    </row>
    <row r="97" spans="2:10" x14ac:dyDescent="0.3">
      <c r="B97"/>
      <c r="F97" s="13" t="s">
        <v>35</v>
      </c>
      <c r="G97" s="14">
        <v>0</v>
      </c>
      <c r="H97">
        <f t="shared" si="2"/>
        <v>1675</v>
      </c>
      <c r="J97"/>
    </row>
    <row r="98" spans="2:10" x14ac:dyDescent="0.3">
      <c r="B98"/>
      <c r="F98" s="13" t="s">
        <v>35</v>
      </c>
      <c r="G98" s="14">
        <v>25</v>
      </c>
      <c r="H98">
        <f t="shared" si="2"/>
        <v>1675</v>
      </c>
      <c r="J98"/>
    </row>
    <row r="99" spans="2:10" x14ac:dyDescent="0.3">
      <c r="B99"/>
      <c r="F99" s="13" t="s">
        <v>63</v>
      </c>
      <c r="G99" s="14">
        <v>10</v>
      </c>
      <c r="H99">
        <f t="shared" ref="H99:H130" si="3">SUMIF(F$3:F$152,F99,G$3:G$152)</f>
        <v>220</v>
      </c>
      <c r="J99"/>
    </row>
    <row r="100" spans="2:10" x14ac:dyDescent="0.3">
      <c r="B100"/>
      <c r="F100" s="13" t="s">
        <v>63</v>
      </c>
      <c r="G100" s="14">
        <v>25</v>
      </c>
      <c r="H100">
        <f t="shared" si="3"/>
        <v>220</v>
      </c>
      <c r="J100"/>
    </row>
    <row r="101" spans="2:10" x14ac:dyDescent="0.3">
      <c r="B101"/>
      <c r="F101" s="13" t="s">
        <v>63</v>
      </c>
      <c r="G101" s="14">
        <v>55</v>
      </c>
      <c r="H101">
        <f t="shared" si="3"/>
        <v>220</v>
      </c>
      <c r="J101"/>
    </row>
    <row r="102" spans="2:10" x14ac:dyDescent="0.3">
      <c r="B102"/>
      <c r="F102" s="13" t="s">
        <v>63</v>
      </c>
      <c r="G102" s="14">
        <v>0</v>
      </c>
      <c r="H102">
        <f t="shared" si="3"/>
        <v>220</v>
      </c>
      <c r="J102"/>
    </row>
    <row r="103" spans="2:10" x14ac:dyDescent="0.3">
      <c r="B103"/>
      <c r="F103" s="13" t="s">
        <v>63</v>
      </c>
      <c r="G103" s="14">
        <v>10</v>
      </c>
      <c r="H103">
        <f t="shared" si="3"/>
        <v>220</v>
      </c>
      <c r="J103"/>
    </row>
    <row r="104" spans="2:10" x14ac:dyDescent="0.3">
      <c r="B104"/>
      <c r="F104" s="13" t="s">
        <v>63</v>
      </c>
      <c r="G104" s="14">
        <v>25</v>
      </c>
      <c r="H104">
        <f t="shared" si="3"/>
        <v>220</v>
      </c>
      <c r="J104"/>
    </row>
    <row r="105" spans="2:10" x14ac:dyDescent="0.3">
      <c r="B105"/>
      <c r="F105" s="13" t="s">
        <v>63</v>
      </c>
      <c r="G105" s="14">
        <v>10</v>
      </c>
      <c r="H105">
        <f t="shared" si="3"/>
        <v>220</v>
      </c>
      <c r="J105"/>
    </row>
    <row r="106" spans="2:10" x14ac:dyDescent="0.3">
      <c r="B106"/>
      <c r="F106" s="13" t="s">
        <v>63</v>
      </c>
      <c r="G106" s="14">
        <v>0</v>
      </c>
      <c r="H106">
        <f t="shared" si="3"/>
        <v>220</v>
      </c>
      <c r="J106"/>
    </row>
    <row r="107" spans="2:10" x14ac:dyDescent="0.3">
      <c r="B107"/>
      <c r="F107" s="13" t="s">
        <v>63</v>
      </c>
      <c r="G107" s="14">
        <v>35</v>
      </c>
      <c r="H107">
        <f t="shared" si="3"/>
        <v>220</v>
      </c>
      <c r="J107"/>
    </row>
    <row r="108" spans="2:10" x14ac:dyDescent="0.3">
      <c r="B108"/>
      <c r="F108" s="13" t="s">
        <v>63</v>
      </c>
      <c r="G108" s="14">
        <v>25</v>
      </c>
      <c r="H108">
        <f t="shared" si="3"/>
        <v>220</v>
      </c>
      <c r="J108"/>
    </row>
    <row r="109" spans="2:10" x14ac:dyDescent="0.3">
      <c r="B109"/>
      <c r="F109" s="13" t="s">
        <v>63</v>
      </c>
      <c r="G109" s="14">
        <v>25</v>
      </c>
      <c r="H109">
        <f t="shared" si="3"/>
        <v>220</v>
      </c>
      <c r="J109"/>
    </row>
    <row r="110" spans="2:10" x14ac:dyDescent="0.3">
      <c r="B110"/>
      <c r="F110" s="13" t="s">
        <v>62</v>
      </c>
      <c r="G110" s="14">
        <v>35</v>
      </c>
      <c r="H110">
        <f t="shared" si="3"/>
        <v>155</v>
      </c>
      <c r="J110"/>
    </row>
    <row r="111" spans="2:10" x14ac:dyDescent="0.3">
      <c r="B111"/>
      <c r="F111" s="13" t="s">
        <v>62</v>
      </c>
      <c r="G111" s="14">
        <v>10</v>
      </c>
      <c r="H111">
        <f t="shared" si="3"/>
        <v>155</v>
      </c>
      <c r="J111"/>
    </row>
    <row r="112" spans="2:10" x14ac:dyDescent="0.3">
      <c r="B112"/>
      <c r="F112" s="13" t="s">
        <v>62</v>
      </c>
      <c r="G112" s="14">
        <v>35</v>
      </c>
      <c r="H112">
        <f t="shared" si="3"/>
        <v>155</v>
      </c>
      <c r="J112"/>
    </row>
    <row r="113" spans="2:10" x14ac:dyDescent="0.3">
      <c r="B113"/>
      <c r="F113" s="13" t="s">
        <v>62</v>
      </c>
      <c r="G113" s="14">
        <v>75</v>
      </c>
      <c r="H113">
        <f t="shared" si="3"/>
        <v>155</v>
      </c>
      <c r="J113"/>
    </row>
    <row r="114" spans="2:10" x14ac:dyDescent="0.3">
      <c r="B114"/>
      <c r="F114" s="13" t="s">
        <v>66</v>
      </c>
      <c r="G114" s="14">
        <v>35</v>
      </c>
      <c r="H114">
        <f t="shared" si="3"/>
        <v>120</v>
      </c>
      <c r="J114"/>
    </row>
    <row r="115" spans="2:10" x14ac:dyDescent="0.3">
      <c r="B115"/>
      <c r="F115" s="13" t="s">
        <v>66</v>
      </c>
      <c r="G115" s="14">
        <v>15</v>
      </c>
      <c r="H115">
        <f t="shared" si="3"/>
        <v>120</v>
      </c>
      <c r="J115"/>
    </row>
    <row r="116" spans="2:10" x14ac:dyDescent="0.3">
      <c r="B116"/>
      <c r="F116" s="13" t="s">
        <v>66</v>
      </c>
      <c r="G116" s="14">
        <v>35</v>
      </c>
      <c r="H116">
        <f t="shared" si="3"/>
        <v>120</v>
      </c>
      <c r="J116"/>
    </row>
    <row r="117" spans="2:10" x14ac:dyDescent="0.3">
      <c r="B117"/>
      <c r="F117" s="13" t="s">
        <v>66</v>
      </c>
      <c r="G117" s="14">
        <v>0</v>
      </c>
      <c r="H117">
        <f t="shared" si="3"/>
        <v>120</v>
      </c>
      <c r="J117"/>
    </row>
    <row r="118" spans="2:10" x14ac:dyDescent="0.3">
      <c r="B118"/>
      <c r="F118" s="13" t="s">
        <v>66</v>
      </c>
      <c r="G118" s="14">
        <v>0</v>
      </c>
      <c r="H118">
        <f t="shared" si="3"/>
        <v>120</v>
      </c>
      <c r="J118"/>
    </row>
    <row r="119" spans="2:10" x14ac:dyDescent="0.3">
      <c r="B119"/>
      <c r="F119" s="13" t="s">
        <v>66</v>
      </c>
      <c r="G119" s="14">
        <v>35</v>
      </c>
      <c r="H119">
        <f t="shared" si="3"/>
        <v>120</v>
      </c>
      <c r="J119"/>
    </row>
    <row r="120" spans="2:10" x14ac:dyDescent="0.3">
      <c r="B120"/>
      <c r="F120" s="13" t="s">
        <v>53</v>
      </c>
      <c r="G120" s="14">
        <v>10</v>
      </c>
      <c r="H120">
        <f t="shared" si="3"/>
        <v>90</v>
      </c>
      <c r="J120"/>
    </row>
    <row r="121" spans="2:10" x14ac:dyDescent="0.3">
      <c r="B121"/>
      <c r="F121" s="13" t="s">
        <v>53</v>
      </c>
      <c r="G121" s="14">
        <v>45</v>
      </c>
      <c r="H121">
        <f t="shared" si="3"/>
        <v>90</v>
      </c>
      <c r="J121"/>
    </row>
    <row r="122" spans="2:10" x14ac:dyDescent="0.3">
      <c r="B122"/>
      <c r="F122" s="13" t="s">
        <v>53</v>
      </c>
      <c r="G122" s="14">
        <v>10</v>
      </c>
      <c r="H122">
        <f t="shared" si="3"/>
        <v>90</v>
      </c>
      <c r="J122"/>
    </row>
    <row r="123" spans="2:10" x14ac:dyDescent="0.3">
      <c r="B123"/>
      <c r="F123" s="13" t="s">
        <v>53</v>
      </c>
      <c r="G123" s="14">
        <v>25</v>
      </c>
      <c r="H123">
        <f t="shared" si="3"/>
        <v>90</v>
      </c>
      <c r="J123"/>
    </row>
    <row r="124" spans="2:10" x14ac:dyDescent="0.3">
      <c r="B124"/>
      <c r="F124" s="13" t="s">
        <v>74</v>
      </c>
      <c r="G124" s="14">
        <v>0</v>
      </c>
      <c r="H124">
        <f t="shared" si="3"/>
        <v>70</v>
      </c>
      <c r="J124"/>
    </row>
    <row r="125" spans="2:10" x14ac:dyDescent="0.3">
      <c r="B125"/>
      <c r="F125" s="13" t="s">
        <v>74</v>
      </c>
      <c r="G125" s="14">
        <v>45</v>
      </c>
      <c r="H125">
        <f t="shared" si="3"/>
        <v>70</v>
      </c>
      <c r="J125"/>
    </row>
    <row r="126" spans="2:10" x14ac:dyDescent="0.3">
      <c r="B126"/>
      <c r="F126" s="13" t="s">
        <v>74</v>
      </c>
      <c r="G126" s="14">
        <v>0</v>
      </c>
      <c r="H126">
        <f t="shared" si="3"/>
        <v>70</v>
      </c>
      <c r="J126"/>
    </row>
    <row r="127" spans="2:10" x14ac:dyDescent="0.3">
      <c r="B127"/>
      <c r="F127" s="13" t="s">
        <v>74</v>
      </c>
      <c r="G127" s="14">
        <v>0</v>
      </c>
      <c r="H127">
        <f t="shared" si="3"/>
        <v>70</v>
      </c>
      <c r="J127"/>
    </row>
    <row r="128" spans="2:10" x14ac:dyDescent="0.3">
      <c r="B128"/>
      <c r="F128" s="13" t="s">
        <v>74</v>
      </c>
      <c r="G128" s="14">
        <v>0</v>
      </c>
      <c r="H128">
        <f t="shared" si="3"/>
        <v>70</v>
      </c>
      <c r="J128"/>
    </row>
    <row r="129" spans="2:10" x14ac:dyDescent="0.3">
      <c r="B129"/>
      <c r="F129" s="13" t="s">
        <v>74</v>
      </c>
      <c r="G129" s="14">
        <v>0</v>
      </c>
      <c r="H129">
        <f t="shared" si="3"/>
        <v>70</v>
      </c>
      <c r="J129"/>
    </row>
    <row r="130" spans="2:10" x14ac:dyDescent="0.3">
      <c r="B130"/>
      <c r="F130" s="13" t="s">
        <v>74</v>
      </c>
      <c r="G130" s="14">
        <v>25</v>
      </c>
      <c r="H130">
        <f t="shared" si="3"/>
        <v>70</v>
      </c>
      <c r="J130"/>
    </row>
    <row r="131" spans="2:10" x14ac:dyDescent="0.3">
      <c r="B131"/>
      <c r="F131" s="13" t="s">
        <v>59</v>
      </c>
      <c r="G131" s="14">
        <v>15</v>
      </c>
      <c r="H131">
        <f t="shared" ref="H131:H152" si="4">SUMIF(F$3:F$152,F131,G$3:G$152)</f>
        <v>45</v>
      </c>
      <c r="J131"/>
    </row>
    <row r="132" spans="2:10" x14ac:dyDescent="0.3">
      <c r="B132"/>
      <c r="F132" s="13" t="s">
        <v>59</v>
      </c>
      <c r="G132" s="14">
        <v>0</v>
      </c>
      <c r="H132">
        <f t="shared" si="4"/>
        <v>45</v>
      </c>
      <c r="J132"/>
    </row>
    <row r="133" spans="2:10" x14ac:dyDescent="0.3">
      <c r="B133"/>
      <c r="F133" s="13" t="s">
        <v>59</v>
      </c>
      <c r="G133" s="14">
        <v>15</v>
      </c>
      <c r="H133">
        <f t="shared" si="4"/>
        <v>45</v>
      </c>
      <c r="J133"/>
    </row>
    <row r="134" spans="2:10" x14ac:dyDescent="0.3">
      <c r="B134"/>
      <c r="F134" s="13" t="s">
        <v>59</v>
      </c>
      <c r="G134" s="14">
        <v>0</v>
      </c>
      <c r="H134">
        <f t="shared" si="4"/>
        <v>45</v>
      </c>
      <c r="J134"/>
    </row>
    <row r="135" spans="2:10" x14ac:dyDescent="0.3">
      <c r="B135"/>
      <c r="F135" s="13" t="s">
        <v>59</v>
      </c>
      <c r="G135" s="14">
        <v>0</v>
      </c>
      <c r="H135">
        <f t="shared" si="4"/>
        <v>45</v>
      </c>
      <c r="J135"/>
    </row>
    <row r="136" spans="2:10" x14ac:dyDescent="0.3">
      <c r="B136"/>
      <c r="F136" s="13" t="s">
        <v>59</v>
      </c>
      <c r="G136" s="14">
        <v>15</v>
      </c>
      <c r="H136">
        <f t="shared" si="4"/>
        <v>45</v>
      </c>
      <c r="J136"/>
    </row>
    <row r="137" spans="2:10" x14ac:dyDescent="0.3">
      <c r="B137"/>
      <c r="F137" s="13" t="s">
        <v>69</v>
      </c>
      <c r="G137" s="14">
        <v>1</v>
      </c>
      <c r="H137">
        <f t="shared" si="4"/>
        <v>26</v>
      </c>
      <c r="J137"/>
    </row>
    <row r="138" spans="2:10" x14ac:dyDescent="0.3">
      <c r="B138"/>
      <c r="F138" s="13" t="s">
        <v>69</v>
      </c>
      <c r="G138" s="14">
        <v>25</v>
      </c>
      <c r="H138">
        <f t="shared" si="4"/>
        <v>26</v>
      </c>
      <c r="J138"/>
    </row>
    <row r="139" spans="2:10" x14ac:dyDescent="0.3">
      <c r="B139"/>
      <c r="F139" s="13" t="s">
        <v>80</v>
      </c>
      <c r="G139" s="14">
        <v>15</v>
      </c>
      <c r="H139">
        <f t="shared" si="4"/>
        <v>15</v>
      </c>
      <c r="J139"/>
    </row>
    <row r="140" spans="2:10" x14ac:dyDescent="0.3">
      <c r="B140"/>
      <c r="F140" s="13" t="s">
        <v>80</v>
      </c>
      <c r="G140" s="14">
        <v>0</v>
      </c>
      <c r="H140">
        <f t="shared" si="4"/>
        <v>15</v>
      </c>
      <c r="J140"/>
    </row>
    <row r="141" spans="2:10" x14ac:dyDescent="0.3">
      <c r="B141"/>
      <c r="F141" s="13" t="s">
        <v>80</v>
      </c>
      <c r="G141" s="14">
        <v>0</v>
      </c>
      <c r="H141">
        <f t="shared" si="4"/>
        <v>15</v>
      </c>
      <c r="J141"/>
    </row>
    <row r="142" spans="2:10" x14ac:dyDescent="0.3">
      <c r="B142"/>
      <c r="F142" s="13" t="s">
        <v>65</v>
      </c>
      <c r="G142" s="14">
        <v>0</v>
      </c>
      <c r="H142">
        <f t="shared" si="4"/>
        <v>12</v>
      </c>
      <c r="J142"/>
    </row>
    <row r="143" spans="2:10" x14ac:dyDescent="0.3">
      <c r="B143"/>
      <c r="F143" s="13" t="s">
        <v>65</v>
      </c>
      <c r="G143" s="14">
        <v>1</v>
      </c>
      <c r="H143">
        <f t="shared" si="4"/>
        <v>12</v>
      </c>
      <c r="J143"/>
    </row>
    <row r="144" spans="2:10" x14ac:dyDescent="0.3">
      <c r="B144"/>
      <c r="F144" s="13" t="s">
        <v>65</v>
      </c>
      <c r="G144" s="14">
        <v>10</v>
      </c>
      <c r="H144">
        <f t="shared" si="4"/>
        <v>12</v>
      </c>
      <c r="J144"/>
    </row>
    <row r="145" spans="2:10" x14ac:dyDescent="0.3">
      <c r="B145"/>
      <c r="F145" s="13" t="s">
        <v>65</v>
      </c>
      <c r="G145" s="14">
        <v>0</v>
      </c>
      <c r="H145">
        <f t="shared" si="4"/>
        <v>12</v>
      </c>
      <c r="J145"/>
    </row>
    <row r="146" spans="2:10" x14ac:dyDescent="0.3">
      <c r="B146"/>
      <c r="F146" s="13" t="s">
        <v>65</v>
      </c>
      <c r="G146" s="14">
        <v>1</v>
      </c>
      <c r="H146">
        <f t="shared" si="4"/>
        <v>12</v>
      </c>
      <c r="J146"/>
    </row>
    <row r="147" spans="2:10" x14ac:dyDescent="0.3">
      <c r="B147"/>
      <c r="F147" s="13" t="s">
        <v>90</v>
      </c>
      <c r="G147" s="14">
        <v>10</v>
      </c>
      <c r="H147">
        <f t="shared" si="4"/>
        <v>10</v>
      </c>
      <c r="J147"/>
    </row>
    <row r="148" spans="2:10" x14ac:dyDescent="0.3">
      <c r="B148"/>
      <c r="F148" s="13" t="s">
        <v>51</v>
      </c>
      <c r="G148" s="14">
        <v>0</v>
      </c>
      <c r="H148">
        <f t="shared" si="4"/>
        <v>0</v>
      </c>
      <c r="J148"/>
    </row>
    <row r="149" spans="2:10" x14ac:dyDescent="0.3">
      <c r="B149"/>
      <c r="F149" s="13" t="s">
        <v>85</v>
      </c>
      <c r="G149" s="14">
        <v>0</v>
      </c>
      <c r="H149">
        <f t="shared" si="4"/>
        <v>0</v>
      </c>
      <c r="J149"/>
    </row>
    <row r="150" spans="2:10" x14ac:dyDescent="0.3">
      <c r="B150"/>
      <c r="F150" s="13" t="s">
        <v>89</v>
      </c>
      <c r="G150" s="14">
        <v>0</v>
      </c>
      <c r="H150">
        <f t="shared" si="4"/>
        <v>0</v>
      </c>
      <c r="J150"/>
    </row>
    <row r="151" spans="2:10" x14ac:dyDescent="0.3">
      <c r="B151"/>
      <c r="F151" s="13" t="s">
        <v>93</v>
      </c>
      <c r="G151" s="14">
        <v>0</v>
      </c>
      <c r="H151">
        <f t="shared" si="4"/>
        <v>0</v>
      </c>
      <c r="J151"/>
    </row>
    <row r="152" spans="2:10" x14ac:dyDescent="0.3">
      <c r="B152"/>
      <c r="F152" s="13" t="s">
        <v>93</v>
      </c>
      <c r="G152" s="14">
        <v>0</v>
      </c>
      <c r="H152">
        <f t="shared" si="4"/>
        <v>0</v>
      </c>
      <c r="J152"/>
    </row>
    <row r="153" spans="2:10" x14ac:dyDescent="0.3">
      <c r="J153"/>
    </row>
  </sheetData>
  <sortState xmlns:xlrd2="http://schemas.microsoft.com/office/spreadsheetml/2017/richdata2" ref="F3:H154">
    <sortCondition descending="1" ref="H1:H15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E9FC-0AD0-474A-8390-73C03051F3A3}">
  <dimension ref="B1:Q102"/>
  <sheetViews>
    <sheetView topLeftCell="E34" workbookViewId="0">
      <selection activeCell="U28" sqref="U28"/>
    </sheetView>
  </sheetViews>
  <sheetFormatPr defaultRowHeight="16.8" x14ac:dyDescent="0.3"/>
  <cols>
    <col min="6" max="9" width="12.109375" style="2" customWidth="1"/>
  </cols>
  <sheetData>
    <row r="1" spans="2:17" ht="33.6" x14ac:dyDescent="0.3">
      <c r="B1" s="16" t="s">
        <v>14</v>
      </c>
      <c r="C1" s="16" t="s">
        <v>15</v>
      </c>
      <c r="D1" s="16" t="s">
        <v>16</v>
      </c>
      <c r="F1" s="16" t="s">
        <v>22</v>
      </c>
      <c r="G1" s="16" t="s">
        <v>23</v>
      </c>
      <c r="H1" s="16" t="s">
        <v>24</v>
      </c>
      <c r="I1" s="16" t="s">
        <v>25</v>
      </c>
      <c r="O1" t="s">
        <v>106</v>
      </c>
    </row>
    <row r="2" spans="2:17" x14ac:dyDescent="0.3">
      <c r="B2" s="14" t="s">
        <v>38</v>
      </c>
      <c r="C2" s="14" t="s">
        <v>39</v>
      </c>
      <c r="D2" s="14" t="s">
        <v>40</v>
      </c>
      <c r="F2" s="14" t="s">
        <v>38</v>
      </c>
      <c r="G2" s="14" t="s">
        <v>43</v>
      </c>
      <c r="H2" s="14" t="s">
        <v>39</v>
      </c>
      <c r="I2" s="14" t="s">
        <v>40</v>
      </c>
      <c r="N2">
        <v>1</v>
      </c>
      <c r="O2">
        <v>2</v>
      </c>
      <c r="P2">
        <v>3</v>
      </c>
    </row>
    <row r="3" spans="2:17" x14ac:dyDescent="0.3">
      <c r="B3" s="14" t="s">
        <v>40</v>
      </c>
      <c r="C3" s="14" t="s">
        <v>38</v>
      </c>
      <c r="D3" s="14" t="s">
        <v>39</v>
      </c>
      <c r="F3" s="14" t="s">
        <v>40</v>
      </c>
      <c r="G3" s="14" t="s">
        <v>43</v>
      </c>
      <c r="H3" s="14" t="s">
        <v>38</v>
      </c>
      <c r="I3" s="14" t="s">
        <v>39</v>
      </c>
      <c r="M3" t="s">
        <v>38</v>
      </c>
      <c r="N3">
        <f>COUNTIF(B$2:B$102,M3)</f>
        <v>44</v>
      </c>
      <c r="O3">
        <f>COUNTIF(C$2:C$51,M3)</f>
        <v>21</v>
      </c>
      <c r="P3">
        <f>COUNTIF(D$2:D$51,M3)</f>
        <v>7</v>
      </c>
      <c r="Q3">
        <f>SUM(N3:P3)</f>
        <v>72</v>
      </c>
    </row>
    <row r="4" spans="2:17" x14ac:dyDescent="0.3">
      <c r="B4" s="14" t="s">
        <v>38</v>
      </c>
      <c r="C4" s="14" t="s">
        <v>40</v>
      </c>
      <c r="D4" s="14" t="s">
        <v>39</v>
      </c>
      <c r="F4" s="14" t="s">
        <v>40</v>
      </c>
      <c r="G4" s="14" t="s">
        <v>43</v>
      </c>
      <c r="H4" s="14" t="s">
        <v>38</v>
      </c>
      <c r="I4" s="14" t="s">
        <v>39</v>
      </c>
      <c r="M4" t="s">
        <v>39</v>
      </c>
      <c r="N4">
        <f>COUNTIF(B$2:B$102,M4)</f>
        <v>13</v>
      </c>
      <c r="O4">
        <f>COUNTIF(C$2:C$51,M4)</f>
        <v>15</v>
      </c>
      <c r="P4">
        <f>COUNTIF(D$2:D$51,M4)</f>
        <v>30</v>
      </c>
      <c r="Q4">
        <f t="shared" ref="Q4:Q5" si="0">SUM(N4:P4)</f>
        <v>58</v>
      </c>
    </row>
    <row r="5" spans="2:17" x14ac:dyDescent="0.3">
      <c r="B5" s="14" t="s">
        <v>40</v>
      </c>
      <c r="C5" s="14" t="s">
        <v>38</v>
      </c>
      <c r="D5" s="14" t="s">
        <v>39</v>
      </c>
      <c r="F5" s="14" t="s">
        <v>40</v>
      </c>
      <c r="G5" s="14" t="s">
        <v>43</v>
      </c>
      <c r="H5" s="14" t="s">
        <v>39</v>
      </c>
      <c r="I5" s="14" t="s">
        <v>38</v>
      </c>
      <c r="M5" s="14" t="s">
        <v>40</v>
      </c>
      <c r="N5">
        <f>COUNTIF(B$2:B$102,M5)</f>
        <v>43</v>
      </c>
      <c r="O5">
        <f>COUNTIF(C$2:C$51,M5)</f>
        <v>14</v>
      </c>
      <c r="P5">
        <f>COUNTIF(D$2:D$51,M5)</f>
        <v>13</v>
      </c>
      <c r="Q5">
        <f t="shared" si="0"/>
        <v>70</v>
      </c>
    </row>
    <row r="6" spans="2:17" x14ac:dyDescent="0.3">
      <c r="B6" s="14" t="s">
        <v>38</v>
      </c>
      <c r="C6" s="14" t="s">
        <v>39</v>
      </c>
      <c r="D6" s="14" t="s">
        <v>40</v>
      </c>
      <c r="F6" s="14" t="s">
        <v>38</v>
      </c>
      <c r="G6" s="14" t="s">
        <v>40</v>
      </c>
      <c r="H6" s="14" t="s">
        <v>39</v>
      </c>
      <c r="I6" s="14" t="s">
        <v>43</v>
      </c>
    </row>
    <row r="7" spans="2:17" x14ac:dyDescent="0.3">
      <c r="B7" s="14" t="s">
        <v>40</v>
      </c>
      <c r="C7" s="14" t="s">
        <v>39</v>
      </c>
      <c r="D7" s="14" t="s">
        <v>38</v>
      </c>
      <c r="F7" s="14" t="s">
        <v>40</v>
      </c>
      <c r="G7" s="14" t="s">
        <v>43</v>
      </c>
      <c r="H7" s="14" t="s">
        <v>38</v>
      </c>
      <c r="I7" s="14" t="s">
        <v>39</v>
      </c>
    </row>
    <row r="8" spans="2:17" x14ac:dyDescent="0.3">
      <c r="B8" s="14" t="s">
        <v>38</v>
      </c>
      <c r="C8" s="14" t="s">
        <v>40</v>
      </c>
      <c r="D8" s="14" t="s">
        <v>39</v>
      </c>
      <c r="F8" s="14" t="s">
        <v>40</v>
      </c>
      <c r="G8" s="14" t="s">
        <v>43</v>
      </c>
      <c r="H8" s="14" t="s">
        <v>38</v>
      </c>
      <c r="I8" s="14" t="s">
        <v>39</v>
      </c>
    </row>
    <row r="9" spans="2:17" x14ac:dyDescent="0.3">
      <c r="B9" s="14" t="s">
        <v>40</v>
      </c>
      <c r="C9" s="14" t="s">
        <v>38</v>
      </c>
      <c r="D9" s="14" t="s">
        <v>39</v>
      </c>
      <c r="F9" s="14" t="s">
        <v>40</v>
      </c>
      <c r="G9" s="14" t="s">
        <v>43</v>
      </c>
      <c r="H9" s="14" t="s">
        <v>39</v>
      </c>
      <c r="I9" s="14" t="s">
        <v>38</v>
      </c>
      <c r="O9" t="s">
        <v>107</v>
      </c>
    </row>
    <row r="10" spans="2:17" x14ac:dyDescent="0.3">
      <c r="B10" s="14" t="s">
        <v>38</v>
      </c>
      <c r="C10" s="14" t="s">
        <v>40</v>
      </c>
      <c r="D10" s="14" t="s">
        <v>39</v>
      </c>
      <c r="F10" s="14" t="s">
        <v>40</v>
      </c>
      <c r="G10" s="14" t="s">
        <v>39</v>
      </c>
      <c r="H10" s="14" t="s">
        <v>38</v>
      </c>
      <c r="I10" s="14" t="s">
        <v>43</v>
      </c>
    </row>
    <row r="11" spans="2:17" x14ac:dyDescent="0.3">
      <c r="B11" s="14" t="s">
        <v>40</v>
      </c>
      <c r="C11" s="14" t="s">
        <v>38</v>
      </c>
      <c r="D11" s="14" t="s">
        <v>39</v>
      </c>
      <c r="F11" s="14" t="s">
        <v>38</v>
      </c>
      <c r="G11" s="14" t="s">
        <v>40</v>
      </c>
      <c r="H11" s="14" t="s">
        <v>39</v>
      </c>
      <c r="I11" s="14" t="s">
        <v>43</v>
      </c>
      <c r="M11" t="s">
        <v>38</v>
      </c>
      <c r="N11">
        <f>COUNTIF(F$2:I$85,M11)</f>
        <v>52</v>
      </c>
    </row>
    <row r="12" spans="2:17" x14ac:dyDescent="0.3">
      <c r="B12" s="14" t="s">
        <v>39</v>
      </c>
      <c r="C12" s="14" t="s">
        <v>38</v>
      </c>
      <c r="D12" s="14" t="s">
        <v>40</v>
      </c>
      <c r="F12" s="14" t="s">
        <v>40</v>
      </c>
      <c r="G12" s="14" t="s">
        <v>38</v>
      </c>
      <c r="H12" s="14" t="s">
        <v>43</v>
      </c>
      <c r="I12" s="14" t="s">
        <v>39</v>
      </c>
      <c r="M12" t="s">
        <v>39</v>
      </c>
      <c r="N12">
        <f t="shared" ref="N12:N13" si="1">COUNTIF(F$2:I$85,M12)</f>
        <v>36</v>
      </c>
    </row>
    <row r="13" spans="2:17" x14ac:dyDescent="0.3">
      <c r="B13" s="14" t="s">
        <v>38</v>
      </c>
      <c r="C13" s="14" t="s">
        <v>40</v>
      </c>
      <c r="D13" s="14" t="s">
        <v>39</v>
      </c>
      <c r="F13" s="14" t="s">
        <v>38</v>
      </c>
      <c r="G13" s="14" t="s">
        <v>43</v>
      </c>
      <c r="H13" s="14" t="s">
        <v>40</v>
      </c>
      <c r="I13" s="14" t="s">
        <v>39</v>
      </c>
      <c r="M13" s="14" t="s">
        <v>40</v>
      </c>
      <c r="N13">
        <f t="shared" si="1"/>
        <v>56</v>
      </c>
    </row>
    <row r="14" spans="2:17" x14ac:dyDescent="0.3">
      <c r="B14" s="14" t="s">
        <v>38</v>
      </c>
      <c r="C14" s="14" t="s">
        <v>39</v>
      </c>
      <c r="D14" s="14" t="s">
        <v>40</v>
      </c>
      <c r="F14" s="14" t="s">
        <v>40</v>
      </c>
      <c r="G14" s="14" t="s">
        <v>43</v>
      </c>
      <c r="H14" s="14" t="s">
        <v>38</v>
      </c>
      <c r="I14" s="14" t="s">
        <v>39</v>
      </c>
    </row>
    <row r="15" spans="2:17" x14ac:dyDescent="0.3">
      <c r="B15" s="14" t="s">
        <v>38</v>
      </c>
      <c r="C15" s="14" t="s">
        <v>40</v>
      </c>
      <c r="D15" s="14" t="s">
        <v>39</v>
      </c>
      <c r="F15" s="14" t="s">
        <v>38</v>
      </c>
      <c r="G15" s="14" t="s">
        <v>40</v>
      </c>
      <c r="H15" s="14" t="s">
        <v>39</v>
      </c>
      <c r="I15" s="14" t="s">
        <v>43</v>
      </c>
    </row>
    <row r="16" spans="2:17" x14ac:dyDescent="0.3">
      <c r="B16" s="14" t="s">
        <v>40</v>
      </c>
      <c r="C16" s="14" t="s">
        <v>39</v>
      </c>
      <c r="D16" s="14" t="s">
        <v>38</v>
      </c>
      <c r="F16" s="14" t="s">
        <v>40</v>
      </c>
      <c r="G16" s="14" t="s">
        <v>43</v>
      </c>
      <c r="H16" s="14" t="s">
        <v>38</v>
      </c>
      <c r="I16" s="14" t="s">
        <v>39</v>
      </c>
    </row>
    <row r="17" spans="2:9" x14ac:dyDescent="0.3">
      <c r="B17" s="14" t="s">
        <v>38</v>
      </c>
      <c r="C17" s="14" t="s">
        <v>39</v>
      </c>
      <c r="D17" s="14" t="s">
        <v>40</v>
      </c>
      <c r="F17" s="14" t="s">
        <v>43</v>
      </c>
      <c r="G17" s="14" t="s">
        <v>40</v>
      </c>
      <c r="H17" s="14" t="s">
        <v>39</v>
      </c>
      <c r="I17" s="14" t="s">
        <v>38</v>
      </c>
    </row>
    <row r="18" spans="2:9" x14ac:dyDescent="0.3">
      <c r="B18" s="14" t="s">
        <v>40</v>
      </c>
      <c r="C18" s="14" t="s">
        <v>39</v>
      </c>
      <c r="D18" s="14" t="s">
        <v>38</v>
      </c>
      <c r="F18" s="14" t="s">
        <v>38</v>
      </c>
      <c r="G18" s="14" t="s">
        <v>40</v>
      </c>
      <c r="H18" s="14" t="s">
        <v>39</v>
      </c>
      <c r="I18" s="14" t="s">
        <v>43</v>
      </c>
    </row>
    <row r="19" spans="2:9" x14ac:dyDescent="0.3">
      <c r="B19" s="14" t="s">
        <v>40</v>
      </c>
      <c r="C19" s="14" t="s">
        <v>39</v>
      </c>
      <c r="D19" s="14" t="s">
        <v>38</v>
      </c>
      <c r="F19" s="14" t="s">
        <v>39</v>
      </c>
      <c r="G19" s="14" t="s">
        <v>43</v>
      </c>
      <c r="H19" s="14" t="s">
        <v>40</v>
      </c>
      <c r="I19" s="14" t="s">
        <v>38</v>
      </c>
    </row>
    <row r="20" spans="2:9" x14ac:dyDescent="0.3">
      <c r="B20" s="14" t="s">
        <v>39</v>
      </c>
      <c r="C20" s="14" t="s">
        <v>38</v>
      </c>
      <c r="D20" s="14" t="s">
        <v>40</v>
      </c>
      <c r="F20" s="14" t="s">
        <v>38</v>
      </c>
      <c r="G20" s="14" t="s">
        <v>40</v>
      </c>
      <c r="H20" s="14" t="s">
        <v>39</v>
      </c>
      <c r="I20" s="14" t="s">
        <v>43</v>
      </c>
    </row>
    <row r="21" spans="2:9" x14ac:dyDescent="0.3">
      <c r="B21" s="14" t="s">
        <v>40</v>
      </c>
      <c r="C21" s="14" t="s">
        <v>38</v>
      </c>
      <c r="D21" s="14" t="s">
        <v>39</v>
      </c>
      <c r="F21" s="14" t="s">
        <v>43</v>
      </c>
      <c r="G21" s="14" t="s">
        <v>39</v>
      </c>
      <c r="H21" s="14" t="s">
        <v>40</v>
      </c>
      <c r="I21" s="14" t="s">
        <v>38</v>
      </c>
    </row>
    <row r="22" spans="2:9" x14ac:dyDescent="0.3">
      <c r="B22" s="14" t="s">
        <v>38</v>
      </c>
      <c r="C22" s="14" t="s">
        <v>39</v>
      </c>
      <c r="D22" s="14" t="s">
        <v>40</v>
      </c>
      <c r="F22" s="14" t="s">
        <v>40</v>
      </c>
      <c r="G22" s="14" t="s">
        <v>43</v>
      </c>
      <c r="H22" s="14" t="s">
        <v>39</v>
      </c>
      <c r="I22" s="14" t="s">
        <v>38</v>
      </c>
    </row>
    <row r="23" spans="2:9" x14ac:dyDescent="0.3">
      <c r="B23" s="14" t="s">
        <v>40</v>
      </c>
      <c r="C23" s="14" t="s">
        <v>39</v>
      </c>
      <c r="D23" s="14" t="s">
        <v>38</v>
      </c>
      <c r="F23" s="14" t="s">
        <v>40</v>
      </c>
      <c r="G23" s="14" t="s">
        <v>39</v>
      </c>
      <c r="H23" s="14" t="s">
        <v>38</v>
      </c>
      <c r="I23" s="14" t="s">
        <v>43</v>
      </c>
    </row>
    <row r="24" spans="2:9" x14ac:dyDescent="0.3">
      <c r="B24" s="14" t="s">
        <v>40</v>
      </c>
      <c r="C24" s="14" t="s">
        <v>38</v>
      </c>
      <c r="D24" s="14" t="s">
        <v>39</v>
      </c>
      <c r="F24" s="14" t="s">
        <v>38</v>
      </c>
      <c r="G24" s="14" t="s">
        <v>39</v>
      </c>
      <c r="H24" s="14" t="s">
        <v>40</v>
      </c>
      <c r="I24" s="14" t="s">
        <v>43</v>
      </c>
    </row>
    <row r="25" spans="2:9" x14ac:dyDescent="0.3">
      <c r="B25" s="14" t="s">
        <v>39</v>
      </c>
      <c r="C25" s="14" t="s">
        <v>40</v>
      </c>
      <c r="D25" s="14" t="s">
        <v>38</v>
      </c>
      <c r="F25" s="14" t="s">
        <v>38</v>
      </c>
      <c r="G25" s="14" t="s">
        <v>43</v>
      </c>
      <c r="H25" s="14" t="s">
        <v>40</v>
      </c>
      <c r="I25" s="14" t="s">
        <v>39</v>
      </c>
    </row>
    <row r="26" spans="2:9" x14ac:dyDescent="0.3">
      <c r="B26" s="14" t="s">
        <v>40</v>
      </c>
      <c r="C26" s="14" t="s">
        <v>38</v>
      </c>
      <c r="D26" s="14" t="s">
        <v>39</v>
      </c>
      <c r="F26" s="14" t="s">
        <v>38</v>
      </c>
      <c r="G26" s="14" t="s">
        <v>40</v>
      </c>
      <c r="H26" s="14" t="s">
        <v>43</v>
      </c>
      <c r="I26" s="14" t="s">
        <v>39</v>
      </c>
    </row>
    <row r="27" spans="2:9" x14ac:dyDescent="0.3">
      <c r="B27" s="14" t="s">
        <v>40</v>
      </c>
      <c r="C27" s="14" t="s">
        <v>38</v>
      </c>
      <c r="D27" s="14" t="s">
        <v>39</v>
      </c>
      <c r="F27" s="14" t="s">
        <v>38</v>
      </c>
      <c r="G27" s="14" t="s">
        <v>39</v>
      </c>
      <c r="H27" s="14" t="s">
        <v>40</v>
      </c>
      <c r="I27" s="14" t="s">
        <v>43</v>
      </c>
    </row>
    <row r="28" spans="2:9" x14ac:dyDescent="0.3">
      <c r="B28" s="14" t="s">
        <v>40</v>
      </c>
      <c r="C28" s="14" t="s">
        <v>38</v>
      </c>
      <c r="D28" s="14" t="s">
        <v>39</v>
      </c>
      <c r="F28" s="14" t="s">
        <v>40</v>
      </c>
      <c r="G28" s="14" t="s">
        <v>43</v>
      </c>
      <c r="H28" s="14" t="s">
        <v>38</v>
      </c>
      <c r="I28" s="14" t="s">
        <v>39</v>
      </c>
    </row>
    <row r="29" spans="2:9" x14ac:dyDescent="0.3">
      <c r="B29" s="14" t="s">
        <v>39</v>
      </c>
      <c r="C29" s="14" t="s">
        <v>38</v>
      </c>
      <c r="D29" s="14" t="s">
        <v>40</v>
      </c>
      <c r="F29" s="14" t="s">
        <v>38</v>
      </c>
      <c r="G29" s="14" t="s">
        <v>40</v>
      </c>
      <c r="H29" s="14" t="s">
        <v>43</v>
      </c>
      <c r="I29" s="14" t="s">
        <v>39</v>
      </c>
    </row>
    <row r="30" spans="2:9" x14ac:dyDescent="0.3">
      <c r="B30" s="14" t="s">
        <v>38</v>
      </c>
      <c r="C30" s="14" t="s">
        <v>40</v>
      </c>
      <c r="D30" s="14" t="s">
        <v>39</v>
      </c>
      <c r="F30" s="14" t="s">
        <v>40</v>
      </c>
      <c r="G30" s="14" t="s">
        <v>39</v>
      </c>
      <c r="H30" s="14" t="s">
        <v>38</v>
      </c>
      <c r="I30" s="14" t="s">
        <v>43</v>
      </c>
    </row>
    <row r="31" spans="2:9" x14ac:dyDescent="0.3">
      <c r="B31" s="14" t="s">
        <v>38</v>
      </c>
      <c r="C31" s="14" t="s">
        <v>39</v>
      </c>
      <c r="D31" s="14" t="s">
        <v>40</v>
      </c>
      <c r="F31" s="14" t="s">
        <v>43</v>
      </c>
      <c r="G31" s="14" t="s">
        <v>40</v>
      </c>
      <c r="H31" s="14" t="s">
        <v>39</v>
      </c>
      <c r="I31" s="14" t="s">
        <v>38</v>
      </c>
    </row>
    <row r="32" spans="2:9" x14ac:dyDescent="0.3">
      <c r="B32" s="14" t="s">
        <v>38</v>
      </c>
      <c r="C32" s="14" t="s">
        <v>40</v>
      </c>
      <c r="D32" s="14" t="s">
        <v>39</v>
      </c>
      <c r="F32" s="14" t="s">
        <v>38</v>
      </c>
      <c r="G32" s="14" t="s">
        <v>40</v>
      </c>
      <c r="H32" s="14" t="s">
        <v>43</v>
      </c>
      <c r="I32" s="14" t="s">
        <v>39</v>
      </c>
    </row>
    <row r="33" spans="2:9" x14ac:dyDescent="0.3">
      <c r="B33" s="14" t="s">
        <v>40</v>
      </c>
      <c r="C33" s="14" t="s">
        <v>38</v>
      </c>
      <c r="D33" s="14" t="s">
        <v>39</v>
      </c>
      <c r="F33" s="14" t="s">
        <v>38</v>
      </c>
      <c r="G33" s="14" t="s">
        <v>40</v>
      </c>
      <c r="H33" s="14" t="s">
        <v>39</v>
      </c>
      <c r="I33" s="14" t="s">
        <v>43</v>
      </c>
    </row>
    <row r="34" spans="2:9" x14ac:dyDescent="0.3">
      <c r="B34" s="14" t="s">
        <v>38</v>
      </c>
      <c r="C34" s="14" t="s">
        <v>39</v>
      </c>
      <c r="D34" s="14" t="s">
        <v>40</v>
      </c>
      <c r="F34" s="14" t="s">
        <v>40</v>
      </c>
      <c r="G34" s="14" t="s">
        <v>38</v>
      </c>
      <c r="H34" s="14" t="s">
        <v>43</v>
      </c>
      <c r="I34" s="14" t="s">
        <v>39</v>
      </c>
    </row>
    <row r="35" spans="2:9" x14ac:dyDescent="0.3">
      <c r="B35" s="14" t="s">
        <v>38</v>
      </c>
      <c r="C35" s="14" t="s">
        <v>40</v>
      </c>
      <c r="D35" s="14" t="s">
        <v>39</v>
      </c>
      <c r="F35" s="14" t="s">
        <v>38</v>
      </c>
      <c r="G35" s="14" t="s">
        <v>40</v>
      </c>
      <c r="H35" s="14" t="s">
        <v>43</v>
      </c>
      <c r="I35" s="14" t="s">
        <v>39</v>
      </c>
    </row>
    <row r="36" spans="2:9" x14ac:dyDescent="0.3">
      <c r="B36" s="14" t="s">
        <v>40</v>
      </c>
      <c r="C36" s="14" t="s">
        <v>38</v>
      </c>
      <c r="D36" s="14" t="s">
        <v>39</v>
      </c>
      <c r="F36" s="14" t="s">
        <v>40</v>
      </c>
      <c r="G36" s="14" t="s">
        <v>38</v>
      </c>
      <c r="H36" s="14" t="s">
        <v>39</v>
      </c>
      <c r="I36" s="14" t="s">
        <v>43</v>
      </c>
    </row>
    <row r="37" spans="2:9" x14ac:dyDescent="0.3">
      <c r="B37" s="14" t="s">
        <v>40</v>
      </c>
      <c r="C37" s="14" t="s">
        <v>38</v>
      </c>
      <c r="D37" s="14" t="s">
        <v>39</v>
      </c>
      <c r="F37" s="14" t="s">
        <v>40</v>
      </c>
    </row>
    <row r="38" spans="2:9" x14ac:dyDescent="0.3">
      <c r="B38" s="14" t="s">
        <v>38</v>
      </c>
      <c r="C38" s="14" t="s">
        <v>39</v>
      </c>
      <c r="D38" s="14" t="s">
        <v>40</v>
      </c>
      <c r="F38" s="14" t="s">
        <v>38</v>
      </c>
    </row>
    <row r="39" spans="2:9" x14ac:dyDescent="0.3">
      <c r="B39" s="14" t="s">
        <v>38</v>
      </c>
      <c r="C39" s="14" t="s">
        <v>40</v>
      </c>
      <c r="D39" s="14" t="s">
        <v>39</v>
      </c>
      <c r="F39" s="14" t="s">
        <v>43</v>
      </c>
    </row>
    <row r="40" spans="2:9" x14ac:dyDescent="0.3">
      <c r="B40" s="14" t="s">
        <v>40</v>
      </c>
      <c r="C40" s="14" t="s">
        <v>38</v>
      </c>
      <c r="D40" s="14" t="s">
        <v>39</v>
      </c>
      <c r="F40" s="14" t="s">
        <v>43</v>
      </c>
    </row>
    <row r="41" spans="2:9" x14ac:dyDescent="0.3">
      <c r="B41" s="14" t="s">
        <v>40</v>
      </c>
      <c r="C41" s="14" t="s">
        <v>38</v>
      </c>
      <c r="D41" s="14" t="s">
        <v>39</v>
      </c>
      <c r="F41" s="14" t="s">
        <v>43</v>
      </c>
    </row>
    <row r="42" spans="2:9" x14ac:dyDescent="0.3">
      <c r="B42" s="14" t="s">
        <v>40</v>
      </c>
      <c r="C42" s="14" t="s">
        <v>38</v>
      </c>
      <c r="D42" s="14" t="s">
        <v>39</v>
      </c>
      <c r="F42" s="14" t="s">
        <v>43</v>
      </c>
    </row>
    <row r="43" spans="2:9" x14ac:dyDescent="0.3">
      <c r="B43" s="14" t="s">
        <v>38</v>
      </c>
      <c r="C43" s="14" t="s">
        <v>39</v>
      </c>
      <c r="D43" s="14" t="s">
        <v>40</v>
      </c>
      <c r="F43" s="14" t="s">
        <v>40</v>
      </c>
    </row>
    <row r="44" spans="2:9" x14ac:dyDescent="0.3">
      <c r="B44" s="14" t="s">
        <v>38</v>
      </c>
      <c r="C44" s="14" t="s">
        <v>40</v>
      </c>
      <c r="D44" s="14" t="s">
        <v>39</v>
      </c>
      <c r="F44" s="14" t="s">
        <v>40</v>
      </c>
    </row>
    <row r="45" spans="2:9" x14ac:dyDescent="0.3">
      <c r="B45" s="14" t="s">
        <v>40</v>
      </c>
      <c r="C45" s="14" t="s">
        <v>38</v>
      </c>
      <c r="D45" s="14" t="s">
        <v>39</v>
      </c>
      <c r="F45" s="14" t="s">
        <v>40</v>
      </c>
    </row>
    <row r="46" spans="2:9" x14ac:dyDescent="0.3">
      <c r="B46" s="14" t="s">
        <v>40</v>
      </c>
      <c r="C46" s="14" t="s">
        <v>38</v>
      </c>
      <c r="D46" s="14" t="s">
        <v>39</v>
      </c>
      <c r="F46" s="14" t="s">
        <v>40</v>
      </c>
    </row>
    <row r="47" spans="2:9" x14ac:dyDescent="0.3">
      <c r="B47" s="14" t="s">
        <v>38</v>
      </c>
      <c r="C47" s="14" t="s">
        <v>40</v>
      </c>
      <c r="D47" s="14" t="s">
        <v>39</v>
      </c>
      <c r="F47" s="14" t="s">
        <v>40</v>
      </c>
    </row>
    <row r="48" spans="2:9" x14ac:dyDescent="0.3">
      <c r="B48" s="14" t="s">
        <v>40</v>
      </c>
      <c r="C48" s="14" t="s">
        <v>38</v>
      </c>
      <c r="D48" s="14" t="s">
        <v>39</v>
      </c>
      <c r="F48" s="14" t="s">
        <v>40</v>
      </c>
    </row>
    <row r="49" spans="2:6" x14ac:dyDescent="0.3">
      <c r="B49" s="14" t="s">
        <v>38</v>
      </c>
      <c r="C49" s="14" t="s">
        <v>40</v>
      </c>
      <c r="D49" s="14" t="s">
        <v>39</v>
      </c>
      <c r="F49" s="14" t="s">
        <v>38</v>
      </c>
    </row>
    <row r="50" spans="2:6" x14ac:dyDescent="0.3">
      <c r="B50" s="14" t="s">
        <v>39</v>
      </c>
      <c r="C50" s="14" t="s">
        <v>40</v>
      </c>
      <c r="D50" s="14" t="s">
        <v>38</v>
      </c>
      <c r="F50" s="14" t="s">
        <v>38</v>
      </c>
    </row>
    <row r="51" spans="2:6" x14ac:dyDescent="0.3">
      <c r="B51" s="14" t="s">
        <v>38</v>
      </c>
      <c r="C51" s="14" t="s">
        <v>39</v>
      </c>
      <c r="D51" s="14" t="s">
        <v>40</v>
      </c>
      <c r="F51" s="14" t="s">
        <v>40</v>
      </c>
    </row>
    <row r="52" spans="2:6" x14ac:dyDescent="0.3">
      <c r="B52" s="14" t="s">
        <v>40</v>
      </c>
      <c r="F52" s="14" t="s">
        <v>40</v>
      </c>
    </row>
    <row r="53" spans="2:6" x14ac:dyDescent="0.3">
      <c r="B53" s="14" t="s">
        <v>40</v>
      </c>
      <c r="F53" s="14" t="s">
        <v>40</v>
      </c>
    </row>
    <row r="54" spans="2:6" x14ac:dyDescent="0.3">
      <c r="B54" s="14" t="s">
        <v>39</v>
      </c>
      <c r="F54" s="14" t="s">
        <v>43</v>
      </c>
    </row>
    <row r="55" spans="2:6" x14ac:dyDescent="0.3">
      <c r="B55" s="14" t="s">
        <v>40</v>
      </c>
      <c r="F55" s="14" t="s">
        <v>38</v>
      </c>
    </row>
    <row r="56" spans="2:6" x14ac:dyDescent="0.3">
      <c r="B56" s="14" t="s">
        <v>39</v>
      </c>
      <c r="F56" s="14" t="s">
        <v>38</v>
      </c>
    </row>
    <row r="57" spans="2:6" x14ac:dyDescent="0.3">
      <c r="B57" s="14" t="s">
        <v>38</v>
      </c>
      <c r="F57" s="14" t="s">
        <v>40</v>
      </c>
    </row>
    <row r="58" spans="2:6" x14ac:dyDescent="0.3">
      <c r="B58" s="14" t="s">
        <v>40</v>
      </c>
      <c r="F58" s="14" t="s">
        <v>40</v>
      </c>
    </row>
    <row r="59" spans="2:6" x14ac:dyDescent="0.3">
      <c r="B59" s="14" t="s">
        <v>40</v>
      </c>
      <c r="F59" s="14" t="s">
        <v>40</v>
      </c>
    </row>
    <row r="60" spans="2:6" x14ac:dyDescent="0.3">
      <c r="B60" s="14" t="s">
        <v>86</v>
      </c>
      <c r="F60" s="14" t="s">
        <v>38</v>
      </c>
    </row>
    <row r="61" spans="2:6" x14ac:dyDescent="0.3">
      <c r="B61" s="14" t="s">
        <v>38</v>
      </c>
      <c r="F61" s="14" t="s">
        <v>38</v>
      </c>
    </row>
    <row r="62" spans="2:6" x14ac:dyDescent="0.3">
      <c r="B62" s="14" t="s">
        <v>40</v>
      </c>
      <c r="F62" s="14" t="s">
        <v>38</v>
      </c>
    </row>
    <row r="63" spans="2:6" x14ac:dyDescent="0.3">
      <c r="B63" s="14" t="s">
        <v>38</v>
      </c>
      <c r="F63" s="14" t="s">
        <v>43</v>
      </c>
    </row>
    <row r="64" spans="2:6" x14ac:dyDescent="0.3">
      <c r="B64" s="14" t="s">
        <v>40</v>
      </c>
      <c r="F64" s="14" t="s">
        <v>38</v>
      </c>
    </row>
    <row r="65" spans="2:6" x14ac:dyDescent="0.3">
      <c r="B65" s="14" t="s">
        <v>38</v>
      </c>
      <c r="F65" s="14" t="s">
        <v>40</v>
      </c>
    </row>
    <row r="66" spans="2:6" x14ac:dyDescent="0.3">
      <c r="B66" s="14" t="s">
        <v>39</v>
      </c>
      <c r="F66" s="14" t="s">
        <v>40</v>
      </c>
    </row>
    <row r="67" spans="2:6" x14ac:dyDescent="0.3">
      <c r="B67" s="14" t="s">
        <v>38</v>
      </c>
      <c r="F67" s="14" t="s">
        <v>40</v>
      </c>
    </row>
    <row r="68" spans="2:6" x14ac:dyDescent="0.3">
      <c r="B68" s="14" t="s">
        <v>40</v>
      </c>
      <c r="F68" s="14" t="s">
        <v>43</v>
      </c>
    </row>
    <row r="69" spans="2:6" x14ac:dyDescent="0.3">
      <c r="B69" s="14" t="s">
        <v>40</v>
      </c>
      <c r="F69" s="14" t="s">
        <v>43</v>
      </c>
    </row>
    <row r="70" spans="2:6" x14ac:dyDescent="0.3">
      <c r="B70" s="14" t="s">
        <v>39</v>
      </c>
      <c r="F70" s="14" t="s">
        <v>38</v>
      </c>
    </row>
    <row r="71" spans="2:6" x14ac:dyDescent="0.3">
      <c r="B71" s="14" t="s">
        <v>38</v>
      </c>
      <c r="F71" s="14" t="s">
        <v>38</v>
      </c>
    </row>
    <row r="72" spans="2:6" x14ac:dyDescent="0.3">
      <c r="B72" s="14" t="s">
        <v>38</v>
      </c>
      <c r="F72" s="14" t="s">
        <v>38</v>
      </c>
    </row>
    <row r="73" spans="2:6" x14ac:dyDescent="0.3">
      <c r="B73" s="14" t="s">
        <v>38</v>
      </c>
      <c r="F73" s="14" t="s">
        <v>38</v>
      </c>
    </row>
    <row r="74" spans="2:6" x14ac:dyDescent="0.3">
      <c r="B74" s="14" t="s">
        <v>40</v>
      </c>
      <c r="F74" s="14" t="s">
        <v>38</v>
      </c>
    </row>
    <row r="75" spans="2:6" x14ac:dyDescent="0.3">
      <c r="B75" s="14" t="s">
        <v>38</v>
      </c>
      <c r="F75" s="14" t="s">
        <v>39</v>
      </c>
    </row>
    <row r="76" spans="2:6" x14ac:dyDescent="0.3">
      <c r="B76" s="14" t="s">
        <v>38</v>
      </c>
      <c r="F76" s="14" t="s">
        <v>40</v>
      </c>
    </row>
    <row r="77" spans="2:6" x14ac:dyDescent="0.3">
      <c r="B77" s="14" t="s">
        <v>38</v>
      </c>
      <c r="F77" s="14" t="s">
        <v>43</v>
      </c>
    </row>
    <row r="78" spans="2:6" x14ac:dyDescent="0.3">
      <c r="B78" s="14" t="s">
        <v>40</v>
      </c>
      <c r="F78" s="14" t="s">
        <v>43</v>
      </c>
    </row>
    <row r="79" spans="2:6" x14ac:dyDescent="0.3">
      <c r="B79" s="14" t="s">
        <v>38</v>
      </c>
      <c r="F79" s="14" t="s">
        <v>40</v>
      </c>
    </row>
    <row r="80" spans="2:6" x14ac:dyDescent="0.3">
      <c r="B80" s="14" t="s">
        <v>40</v>
      </c>
      <c r="F80" s="14" t="s">
        <v>40</v>
      </c>
    </row>
    <row r="81" spans="2:6" x14ac:dyDescent="0.3">
      <c r="B81" s="14" t="s">
        <v>38</v>
      </c>
      <c r="F81" s="14" t="s">
        <v>38</v>
      </c>
    </row>
    <row r="82" spans="2:6" x14ac:dyDescent="0.3">
      <c r="B82" s="14" t="s">
        <v>38</v>
      </c>
      <c r="F82" s="14" t="s">
        <v>40</v>
      </c>
    </row>
    <row r="83" spans="2:6" x14ac:dyDescent="0.3">
      <c r="B83" s="14" t="s">
        <v>40</v>
      </c>
      <c r="F83" s="14" t="s">
        <v>38</v>
      </c>
    </row>
    <row r="84" spans="2:6" x14ac:dyDescent="0.3">
      <c r="B84" s="14" t="s">
        <v>40</v>
      </c>
      <c r="F84" s="14" t="s">
        <v>38</v>
      </c>
    </row>
    <row r="85" spans="2:6" x14ac:dyDescent="0.3">
      <c r="B85" s="14" t="s">
        <v>38</v>
      </c>
      <c r="F85" s="14" t="s">
        <v>40</v>
      </c>
    </row>
    <row r="86" spans="2:6" x14ac:dyDescent="0.3">
      <c r="B86" s="14" t="s">
        <v>40</v>
      </c>
    </row>
    <row r="87" spans="2:6" x14ac:dyDescent="0.3">
      <c r="B87" s="14" t="s">
        <v>38</v>
      </c>
    </row>
    <row r="88" spans="2:6" x14ac:dyDescent="0.3">
      <c r="B88" s="14" t="s">
        <v>39</v>
      </c>
    </row>
    <row r="89" spans="2:6" x14ac:dyDescent="0.3">
      <c r="B89" s="14" t="s">
        <v>40</v>
      </c>
    </row>
    <row r="90" spans="2:6" x14ac:dyDescent="0.3">
      <c r="B90" s="14" t="s">
        <v>38</v>
      </c>
    </row>
    <row r="91" spans="2:6" x14ac:dyDescent="0.3">
      <c r="B91" s="14" t="s">
        <v>40</v>
      </c>
    </row>
    <row r="92" spans="2:6" x14ac:dyDescent="0.3">
      <c r="B92" s="14" t="s">
        <v>38</v>
      </c>
    </row>
    <row r="93" spans="2:6" x14ac:dyDescent="0.3">
      <c r="B93" s="14" t="s">
        <v>39</v>
      </c>
    </row>
    <row r="94" spans="2:6" x14ac:dyDescent="0.3">
      <c r="B94" s="14" t="s">
        <v>40</v>
      </c>
    </row>
    <row r="95" spans="2:6" x14ac:dyDescent="0.3">
      <c r="B95" s="14" t="s">
        <v>40</v>
      </c>
    </row>
    <row r="96" spans="2:6" x14ac:dyDescent="0.3">
      <c r="B96" s="14" t="s">
        <v>39</v>
      </c>
    </row>
    <row r="97" spans="2:2" x14ac:dyDescent="0.3">
      <c r="B97" s="14" t="s">
        <v>38</v>
      </c>
    </row>
    <row r="98" spans="2:2" x14ac:dyDescent="0.3">
      <c r="B98" s="14" t="s">
        <v>38</v>
      </c>
    </row>
    <row r="99" spans="2:2" x14ac:dyDescent="0.3">
      <c r="B99" s="14" t="s">
        <v>38</v>
      </c>
    </row>
    <row r="100" spans="2:2" x14ac:dyDescent="0.3">
      <c r="B100" s="14" t="s">
        <v>40</v>
      </c>
    </row>
    <row r="101" spans="2:2" x14ac:dyDescent="0.3">
      <c r="B101" s="14" t="s">
        <v>38</v>
      </c>
    </row>
    <row r="102" spans="2:2" x14ac:dyDescent="0.3">
      <c r="B102" s="14" t="s">
        <v>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4E46-7319-4275-969A-626BDA76C1A5}">
  <dimension ref="C1:R102"/>
  <sheetViews>
    <sheetView topLeftCell="D1" workbookViewId="0">
      <selection activeCell="E99" sqref="E99"/>
    </sheetView>
  </sheetViews>
  <sheetFormatPr defaultRowHeight="16.8" x14ac:dyDescent="0.3"/>
  <cols>
    <col min="3" max="3" width="18" style="2" customWidth="1"/>
    <col min="4" max="5" width="12" style="2" customWidth="1"/>
    <col min="6" max="8" width="12.109375" style="2" customWidth="1"/>
    <col min="12" max="12" width="18" style="2" customWidth="1"/>
    <col min="15" max="15" width="12.109375" style="2" customWidth="1"/>
  </cols>
  <sheetData>
    <row r="1" spans="3:16" ht="33.6" x14ac:dyDescent="0.3">
      <c r="C1" s="14" t="s">
        <v>41</v>
      </c>
      <c r="D1" s="14">
        <v>1400</v>
      </c>
      <c r="E1" s="14">
        <f t="shared" ref="E1:E32" si="0">SUMIF(C$2:C$99,C1,D$2:D$99)</f>
        <v>70570</v>
      </c>
      <c r="F1" s="14" t="s">
        <v>41</v>
      </c>
      <c r="G1" s="14">
        <v>262.40000000000003</v>
      </c>
      <c r="H1" s="2">
        <f t="shared" ref="H1:H32" si="1">SUMIF(F$1:F$84,F1,G$1:G$84)</f>
        <v>6379.5999999999967</v>
      </c>
      <c r="I1">
        <v>5030</v>
      </c>
      <c r="J1">
        <v>6379.5999999999967</v>
      </c>
      <c r="L1" s="16" t="s">
        <v>19</v>
      </c>
      <c r="O1" s="16" t="s">
        <v>19</v>
      </c>
    </row>
    <row r="2" spans="3:16" x14ac:dyDescent="0.3">
      <c r="C2" s="14" t="s">
        <v>41</v>
      </c>
      <c r="D2" s="14">
        <v>600</v>
      </c>
      <c r="E2" s="14">
        <f t="shared" si="0"/>
        <v>70570</v>
      </c>
      <c r="F2" s="14" t="s">
        <v>41</v>
      </c>
      <c r="G2" s="14">
        <v>41</v>
      </c>
      <c r="H2" s="2">
        <f t="shared" si="1"/>
        <v>6379.5999999999967</v>
      </c>
      <c r="I2">
        <v>2825</v>
      </c>
      <c r="J2">
        <v>4548</v>
      </c>
      <c r="L2" s="14" t="s">
        <v>41</v>
      </c>
      <c r="M2">
        <f>COUNTIF('Survey Data'!M3:M152,'5'!L2)</f>
        <v>74</v>
      </c>
      <c r="O2" s="14" t="s">
        <v>44</v>
      </c>
      <c r="P2">
        <f>COUNTIF('Survey Data'!V3:V152,'5'!O2)</f>
        <v>18</v>
      </c>
    </row>
    <row r="3" spans="3:16" x14ac:dyDescent="0.3">
      <c r="C3" s="14" t="s">
        <v>41</v>
      </c>
      <c r="D3" s="14">
        <v>600</v>
      </c>
      <c r="E3" s="14">
        <f t="shared" si="0"/>
        <v>70570</v>
      </c>
      <c r="F3" s="14" t="s">
        <v>41</v>
      </c>
      <c r="G3" s="14">
        <v>262.40000000000003</v>
      </c>
      <c r="H3" s="2">
        <f t="shared" si="1"/>
        <v>6379.5999999999967</v>
      </c>
      <c r="I3">
        <v>1125</v>
      </c>
      <c r="J3">
        <v>1056</v>
      </c>
      <c r="L3" s="14" t="s">
        <v>48</v>
      </c>
      <c r="M3">
        <f>COUNTIF('Survey Data'!M4:M153,'5'!L3)</f>
        <v>5</v>
      </c>
      <c r="O3" s="14" t="s">
        <v>57</v>
      </c>
      <c r="P3">
        <f>COUNTIF('Survey Data'!V4:V153,'5'!O3)</f>
        <v>7</v>
      </c>
    </row>
    <row r="4" spans="3:16" x14ac:dyDescent="0.3">
      <c r="C4" s="14" t="s">
        <v>41</v>
      </c>
      <c r="D4" s="14">
        <v>200</v>
      </c>
      <c r="E4" s="14">
        <f t="shared" si="0"/>
        <v>70570</v>
      </c>
      <c r="F4" s="14" t="s">
        <v>41</v>
      </c>
      <c r="G4" s="14">
        <v>131.20000000000002</v>
      </c>
      <c r="H4" s="2">
        <f t="shared" si="1"/>
        <v>6379.5999999999967</v>
      </c>
      <c r="I4">
        <v>880</v>
      </c>
      <c r="J4">
        <v>968</v>
      </c>
      <c r="L4" s="14" t="s">
        <v>57</v>
      </c>
      <c r="M4">
        <f>COUNTIF('Survey Data'!M5:M154,'5'!L4)</f>
        <v>10</v>
      </c>
      <c r="O4" s="14" t="s">
        <v>41</v>
      </c>
      <c r="P4">
        <f>COUNTIF('Survey Data'!V5:V154,'5'!O4)</f>
        <v>43</v>
      </c>
    </row>
    <row r="5" spans="3:16" x14ac:dyDescent="0.3">
      <c r="C5" s="14" t="s">
        <v>41</v>
      </c>
      <c r="D5" s="14">
        <v>200</v>
      </c>
      <c r="E5" s="14">
        <f t="shared" si="0"/>
        <v>70570</v>
      </c>
      <c r="F5" s="14" t="s">
        <v>41</v>
      </c>
      <c r="G5" s="14">
        <v>131.20000000000002</v>
      </c>
      <c r="H5" s="2">
        <f t="shared" si="1"/>
        <v>6379.5999999999967</v>
      </c>
      <c r="I5">
        <v>600</v>
      </c>
      <c r="J5">
        <v>640</v>
      </c>
      <c r="L5" s="14" t="s">
        <v>67</v>
      </c>
      <c r="M5">
        <f>COUNTIF('Survey Data'!M6:M155,'5'!L5)</f>
        <v>1</v>
      </c>
      <c r="O5" s="14" t="s">
        <v>48</v>
      </c>
      <c r="P5">
        <f>COUNTIF('Survey Data'!V6:V155,'5'!O5)</f>
        <v>7</v>
      </c>
    </row>
    <row r="6" spans="3:16" x14ac:dyDescent="0.3">
      <c r="C6" s="14" t="s">
        <v>41</v>
      </c>
      <c r="D6" s="14">
        <v>1400</v>
      </c>
      <c r="E6" s="14">
        <f t="shared" si="0"/>
        <v>70570</v>
      </c>
      <c r="F6" s="14" t="s">
        <v>41</v>
      </c>
      <c r="G6" s="14">
        <v>41</v>
      </c>
      <c r="H6" s="2">
        <f t="shared" si="1"/>
        <v>6379.5999999999967</v>
      </c>
      <c r="J6">
        <v>520</v>
      </c>
      <c r="L6" s="14" t="s">
        <v>72</v>
      </c>
      <c r="M6">
        <f>COUNTIF('Survey Data'!M7:M156,'5'!L6)</f>
        <v>3</v>
      </c>
      <c r="O6" s="14" t="s">
        <v>71</v>
      </c>
      <c r="P6">
        <f>COUNTIF('Survey Data'!V7:V156,'5'!O6)</f>
        <v>1</v>
      </c>
    </row>
    <row r="7" spans="3:16" x14ac:dyDescent="0.3">
      <c r="C7" s="14" t="s">
        <v>41</v>
      </c>
      <c r="D7" s="14">
        <v>1400</v>
      </c>
      <c r="E7" s="14">
        <f t="shared" si="0"/>
        <v>70570</v>
      </c>
      <c r="F7" s="14" t="s">
        <v>41</v>
      </c>
      <c r="G7" s="14">
        <v>213.20000000000002</v>
      </c>
      <c r="H7" s="2">
        <f t="shared" si="1"/>
        <v>6379.5999999999967</v>
      </c>
      <c r="J7">
        <v>352</v>
      </c>
      <c r="L7" s="14" t="s">
        <v>75</v>
      </c>
      <c r="M7">
        <f>COUNTIF('Survey Data'!M8:M157,'5'!L7)</f>
        <v>1</v>
      </c>
      <c r="O7" s="14" t="s">
        <v>73</v>
      </c>
      <c r="P7">
        <f>COUNTIF('Survey Data'!V8:V157,'5'!O7)</f>
        <v>1</v>
      </c>
    </row>
    <row r="8" spans="3:16" x14ac:dyDescent="0.3">
      <c r="C8" s="14" t="s">
        <v>41</v>
      </c>
      <c r="D8" s="14">
        <v>2080</v>
      </c>
      <c r="E8" s="14">
        <f t="shared" si="0"/>
        <v>70570</v>
      </c>
      <c r="F8" s="14" t="s">
        <v>41</v>
      </c>
      <c r="G8" s="14">
        <v>131.20000000000002</v>
      </c>
      <c r="H8" s="2">
        <f t="shared" si="1"/>
        <v>6379.5999999999967</v>
      </c>
      <c r="J8">
        <v>320</v>
      </c>
      <c r="L8" s="14" t="s">
        <v>77</v>
      </c>
      <c r="M8">
        <f>COUNTIF('Survey Data'!M9:M158,'5'!L8)</f>
        <v>1</v>
      </c>
      <c r="O8" s="14" t="s">
        <v>76</v>
      </c>
      <c r="P8">
        <f>COUNTIF('Survey Data'!V9:V158,'5'!O8)</f>
        <v>1</v>
      </c>
    </row>
    <row r="9" spans="3:16" x14ac:dyDescent="0.3">
      <c r="C9" s="14" t="s">
        <v>41</v>
      </c>
      <c r="D9" s="14">
        <v>2600</v>
      </c>
      <c r="E9" s="14">
        <f t="shared" si="0"/>
        <v>70570</v>
      </c>
      <c r="F9" s="14" t="s">
        <v>41</v>
      </c>
      <c r="G9" s="14">
        <v>131.20000000000002</v>
      </c>
      <c r="H9" s="2">
        <f t="shared" si="1"/>
        <v>6379.5999999999967</v>
      </c>
      <c r="J9">
        <v>239.20000000000002</v>
      </c>
      <c r="L9" s="14" t="s">
        <v>71</v>
      </c>
      <c r="M9">
        <f>COUNTIF('Survey Data'!M10:M159,'5'!L9)</f>
        <v>1</v>
      </c>
      <c r="O9" s="14" t="s">
        <v>79</v>
      </c>
      <c r="P9">
        <f>COUNTIF('Survey Data'!V10:V159,'5'!O9)</f>
        <v>1</v>
      </c>
    </row>
    <row r="10" spans="3:16" x14ac:dyDescent="0.3">
      <c r="C10" s="14" t="s">
        <v>41</v>
      </c>
      <c r="D10" s="14">
        <v>1800</v>
      </c>
      <c r="E10" s="14">
        <f t="shared" si="0"/>
        <v>70570</v>
      </c>
      <c r="F10" s="14" t="s">
        <v>41</v>
      </c>
      <c r="G10" s="14">
        <v>213.20000000000002</v>
      </c>
      <c r="H10" s="2">
        <f t="shared" si="1"/>
        <v>6379.5999999999967</v>
      </c>
      <c r="J10">
        <v>128</v>
      </c>
      <c r="L10" s="14" t="s">
        <v>83</v>
      </c>
      <c r="M10">
        <f>COUNTIF('Survey Data'!M11:M160,'5'!L10)</f>
        <v>2</v>
      </c>
      <c r="O10" s="14" t="s">
        <v>75</v>
      </c>
      <c r="P10">
        <f>COUNTIF('Survey Data'!V11:V160,'5'!O10)</f>
        <v>1</v>
      </c>
    </row>
    <row r="11" spans="3:16" x14ac:dyDescent="0.3">
      <c r="C11" s="14" t="s">
        <v>41</v>
      </c>
      <c r="D11" s="14">
        <v>600</v>
      </c>
      <c r="E11" s="14">
        <f t="shared" si="0"/>
        <v>70570</v>
      </c>
      <c r="F11" s="14" t="s">
        <v>41</v>
      </c>
      <c r="G11" s="14">
        <v>41</v>
      </c>
      <c r="H11" s="2">
        <f t="shared" si="1"/>
        <v>6379.5999999999967</v>
      </c>
      <c r="J11">
        <v>100</v>
      </c>
      <c r="L11" s="14" t="s">
        <v>87</v>
      </c>
      <c r="M11">
        <f>COUNTIF('Survey Data'!M12:M161,'5'!L11)</f>
        <v>1</v>
      </c>
      <c r="O11" s="14" t="s">
        <v>88</v>
      </c>
      <c r="P11">
        <f>COUNTIF('Survey Data'!V12:V161,'5'!O11)</f>
        <v>1</v>
      </c>
    </row>
    <row r="12" spans="3:16" x14ac:dyDescent="0.3">
      <c r="C12" s="14" t="s">
        <v>41</v>
      </c>
      <c r="D12" s="14">
        <v>20</v>
      </c>
      <c r="E12" s="14">
        <f t="shared" si="0"/>
        <v>70570</v>
      </c>
      <c r="F12" s="14" t="s">
        <v>41</v>
      </c>
      <c r="G12" s="14">
        <v>213.20000000000002</v>
      </c>
      <c r="H12" s="2">
        <f t="shared" si="1"/>
        <v>6379.5999999999967</v>
      </c>
      <c r="J12">
        <v>40</v>
      </c>
      <c r="L12" s="14" t="s">
        <v>91</v>
      </c>
      <c r="M12">
        <f>COUNTIF('Survey Data'!M13:M162,'5'!L12)</f>
        <v>1</v>
      </c>
      <c r="O12" s="14" t="s">
        <v>64</v>
      </c>
      <c r="P12">
        <f>COUNTIF('Survey Data'!V13:V162,'5'!O12)</f>
        <v>1</v>
      </c>
    </row>
    <row r="13" spans="3:16" x14ac:dyDescent="0.3">
      <c r="C13" s="14" t="s">
        <v>41</v>
      </c>
      <c r="D13" s="14">
        <v>200</v>
      </c>
      <c r="E13" s="14">
        <f t="shared" si="0"/>
        <v>70570</v>
      </c>
      <c r="F13" s="14" t="s">
        <v>41</v>
      </c>
      <c r="G13" s="14">
        <v>213.20000000000002</v>
      </c>
      <c r="H13" s="2">
        <f t="shared" si="1"/>
        <v>6379.5999999999967</v>
      </c>
      <c r="J13">
        <f>SUM(J1:J12)</f>
        <v>15290.799999999997</v>
      </c>
      <c r="L13" s="14" t="s">
        <v>94</v>
      </c>
      <c r="M13">
        <f>COUNTIF('Survey Data'!M14:M163,'5'!L13)</f>
        <v>1</v>
      </c>
      <c r="O13" s="14" t="s">
        <v>92</v>
      </c>
      <c r="P13">
        <f>COUNTIF('Survey Data'!V14:V163,'5'!O13)</f>
        <v>1</v>
      </c>
    </row>
    <row r="14" spans="3:16" x14ac:dyDescent="0.3">
      <c r="C14" s="14" t="s">
        <v>41</v>
      </c>
      <c r="D14" s="14">
        <v>2450</v>
      </c>
      <c r="E14" s="14">
        <f t="shared" si="0"/>
        <v>70570</v>
      </c>
      <c r="F14" s="14" t="s">
        <v>41</v>
      </c>
      <c r="G14" s="14">
        <v>41</v>
      </c>
      <c r="H14" s="2">
        <f t="shared" si="1"/>
        <v>6379.5999999999967</v>
      </c>
      <c r="L14"/>
      <c r="O14" s="14" t="s">
        <v>83</v>
      </c>
      <c r="P14">
        <f>COUNTIF('Survey Data'!V15:V164,'5'!O14)</f>
        <v>1</v>
      </c>
    </row>
    <row r="15" spans="3:16" x14ac:dyDescent="0.3">
      <c r="C15" s="14" t="s">
        <v>41</v>
      </c>
      <c r="D15" s="14">
        <v>1400</v>
      </c>
      <c r="E15" s="14">
        <f t="shared" si="0"/>
        <v>70570</v>
      </c>
      <c r="F15" s="14" t="s">
        <v>41</v>
      </c>
      <c r="G15" s="14">
        <v>41</v>
      </c>
      <c r="H15" s="2">
        <f t="shared" si="1"/>
        <v>6379.5999999999967</v>
      </c>
      <c r="L15"/>
      <c r="O15" s="14"/>
    </row>
    <row r="16" spans="3:16" x14ac:dyDescent="0.3">
      <c r="C16" s="14" t="s">
        <v>41</v>
      </c>
      <c r="D16" s="14">
        <v>1400</v>
      </c>
      <c r="E16" s="14">
        <f t="shared" si="0"/>
        <v>70570</v>
      </c>
      <c r="F16" s="14" t="s">
        <v>41</v>
      </c>
      <c r="G16" s="14">
        <v>131.20000000000002</v>
      </c>
      <c r="H16" s="2">
        <f t="shared" si="1"/>
        <v>6379.5999999999967</v>
      </c>
      <c r="L16"/>
      <c r="O16"/>
    </row>
    <row r="17" spans="3:15" x14ac:dyDescent="0.3">
      <c r="C17" s="14" t="s">
        <v>41</v>
      </c>
      <c r="D17" s="14">
        <v>200</v>
      </c>
      <c r="E17" s="14">
        <f t="shared" si="0"/>
        <v>70570</v>
      </c>
      <c r="F17" s="14" t="s">
        <v>41</v>
      </c>
      <c r="G17" s="14">
        <v>213.20000000000002</v>
      </c>
      <c r="H17" s="2">
        <f t="shared" si="1"/>
        <v>6379.5999999999967</v>
      </c>
      <c r="L17"/>
      <c r="O17"/>
    </row>
    <row r="18" spans="3:15" x14ac:dyDescent="0.3">
      <c r="C18" s="14" t="s">
        <v>41</v>
      </c>
      <c r="D18" s="14">
        <v>600</v>
      </c>
      <c r="E18" s="14">
        <f t="shared" si="0"/>
        <v>70570</v>
      </c>
      <c r="F18" s="14" t="s">
        <v>41</v>
      </c>
      <c r="G18" s="14">
        <v>41</v>
      </c>
      <c r="H18" s="2">
        <f t="shared" si="1"/>
        <v>6379.5999999999967</v>
      </c>
      <c r="L18"/>
      <c r="O18"/>
    </row>
    <row r="19" spans="3:15" x14ac:dyDescent="0.3">
      <c r="C19" s="14" t="s">
        <v>41</v>
      </c>
      <c r="D19" s="14">
        <v>1000</v>
      </c>
      <c r="E19" s="14">
        <f t="shared" si="0"/>
        <v>70570</v>
      </c>
      <c r="F19" s="14" t="s">
        <v>41</v>
      </c>
      <c r="G19" s="14">
        <v>41</v>
      </c>
      <c r="H19" s="2">
        <f t="shared" si="1"/>
        <v>6379.5999999999967</v>
      </c>
      <c r="L19"/>
      <c r="O19"/>
    </row>
    <row r="20" spans="3:15" x14ac:dyDescent="0.3">
      <c r="C20" s="14" t="s">
        <v>41</v>
      </c>
      <c r="D20" s="14">
        <v>1400</v>
      </c>
      <c r="E20" s="14">
        <f t="shared" si="0"/>
        <v>70570</v>
      </c>
      <c r="F20" s="14" t="s">
        <v>41</v>
      </c>
      <c r="G20" s="14">
        <v>213.20000000000002</v>
      </c>
      <c r="H20" s="2">
        <f t="shared" si="1"/>
        <v>6379.5999999999967</v>
      </c>
      <c r="L20"/>
      <c r="O20"/>
    </row>
    <row r="21" spans="3:15" x14ac:dyDescent="0.3">
      <c r="C21" s="14" t="s">
        <v>41</v>
      </c>
      <c r="D21" s="14">
        <v>600</v>
      </c>
      <c r="E21" s="14">
        <f t="shared" si="0"/>
        <v>70570</v>
      </c>
      <c r="F21" s="14" t="s">
        <v>41</v>
      </c>
      <c r="G21" s="14">
        <v>131.20000000000002</v>
      </c>
      <c r="H21" s="2">
        <f t="shared" si="1"/>
        <v>6379.5999999999967</v>
      </c>
      <c r="L21"/>
      <c r="O21"/>
    </row>
    <row r="22" spans="3:15" x14ac:dyDescent="0.3">
      <c r="C22" s="14" t="s">
        <v>41</v>
      </c>
      <c r="D22" s="14">
        <v>600</v>
      </c>
      <c r="E22" s="14">
        <f t="shared" si="0"/>
        <v>70570</v>
      </c>
      <c r="F22" s="14" t="s">
        <v>41</v>
      </c>
      <c r="G22" s="14">
        <v>213.20000000000002</v>
      </c>
      <c r="H22" s="2">
        <f t="shared" si="1"/>
        <v>6379.5999999999967</v>
      </c>
      <c r="L22"/>
      <c r="O22"/>
    </row>
    <row r="23" spans="3:15" x14ac:dyDescent="0.3">
      <c r="C23" s="14" t="s">
        <v>41</v>
      </c>
      <c r="D23" s="14">
        <v>600</v>
      </c>
      <c r="E23" s="14">
        <f t="shared" si="0"/>
        <v>70570</v>
      </c>
      <c r="F23" s="14" t="s">
        <v>41</v>
      </c>
      <c r="G23" s="14">
        <v>262.40000000000003</v>
      </c>
      <c r="H23" s="2">
        <f t="shared" si="1"/>
        <v>6379.5999999999967</v>
      </c>
      <c r="L23"/>
      <c r="O23"/>
    </row>
    <row r="24" spans="3:15" x14ac:dyDescent="0.3">
      <c r="C24" s="14" t="s">
        <v>41</v>
      </c>
      <c r="D24" s="14">
        <v>1400</v>
      </c>
      <c r="E24" s="14">
        <f t="shared" si="0"/>
        <v>70570</v>
      </c>
      <c r="F24" s="14" t="s">
        <v>41</v>
      </c>
      <c r="G24" s="14">
        <v>213.20000000000002</v>
      </c>
      <c r="H24" s="2">
        <f t="shared" si="1"/>
        <v>6379.5999999999967</v>
      </c>
      <c r="L24"/>
      <c r="O24"/>
    </row>
    <row r="25" spans="3:15" x14ac:dyDescent="0.3">
      <c r="C25" s="14" t="s">
        <v>41</v>
      </c>
      <c r="D25" s="14">
        <v>200</v>
      </c>
      <c r="E25" s="14">
        <f t="shared" si="0"/>
        <v>70570</v>
      </c>
      <c r="F25" s="14" t="s">
        <v>41</v>
      </c>
      <c r="G25" s="14">
        <v>41</v>
      </c>
      <c r="H25" s="2">
        <f t="shared" si="1"/>
        <v>6379.5999999999967</v>
      </c>
      <c r="L25"/>
      <c r="O25"/>
    </row>
    <row r="26" spans="3:15" x14ac:dyDescent="0.3">
      <c r="C26" s="14" t="s">
        <v>41</v>
      </c>
      <c r="D26" s="14">
        <v>1000</v>
      </c>
      <c r="E26" s="14">
        <f t="shared" si="0"/>
        <v>70570</v>
      </c>
      <c r="F26" s="14" t="s">
        <v>41</v>
      </c>
      <c r="G26" s="14">
        <v>131.20000000000002</v>
      </c>
      <c r="H26" s="2">
        <f t="shared" si="1"/>
        <v>6379.5999999999967</v>
      </c>
      <c r="L26"/>
      <c r="O26"/>
    </row>
    <row r="27" spans="3:15" x14ac:dyDescent="0.3">
      <c r="C27" s="14" t="s">
        <v>41</v>
      </c>
      <c r="D27" s="14">
        <v>200</v>
      </c>
      <c r="E27" s="14">
        <f t="shared" si="0"/>
        <v>70570</v>
      </c>
      <c r="F27" s="14" t="s">
        <v>41</v>
      </c>
      <c r="G27" s="14">
        <v>213.20000000000002</v>
      </c>
      <c r="H27" s="2">
        <f t="shared" si="1"/>
        <v>6379.5999999999967</v>
      </c>
      <c r="L27"/>
      <c r="O27"/>
    </row>
    <row r="28" spans="3:15" x14ac:dyDescent="0.3">
      <c r="C28" s="14" t="s">
        <v>41</v>
      </c>
      <c r="D28" s="14">
        <v>200</v>
      </c>
      <c r="E28" s="14">
        <f t="shared" si="0"/>
        <v>70570</v>
      </c>
      <c r="F28" s="14" t="s">
        <v>41</v>
      </c>
      <c r="G28" s="14">
        <v>131.20000000000002</v>
      </c>
      <c r="H28" s="2">
        <f t="shared" si="1"/>
        <v>6379.5999999999967</v>
      </c>
      <c r="L28"/>
      <c r="O28"/>
    </row>
    <row r="29" spans="3:15" x14ac:dyDescent="0.3">
      <c r="C29" s="14" t="s">
        <v>41</v>
      </c>
      <c r="D29" s="14">
        <v>1400</v>
      </c>
      <c r="E29" s="14">
        <f t="shared" si="0"/>
        <v>70570</v>
      </c>
      <c r="F29" s="14" t="s">
        <v>41</v>
      </c>
      <c r="G29" s="14">
        <v>262.40000000000003</v>
      </c>
      <c r="H29" s="2">
        <f t="shared" si="1"/>
        <v>6379.5999999999967</v>
      </c>
      <c r="L29"/>
      <c r="O29"/>
    </row>
    <row r="30" spans="3:15" x14ac:dyDescent="0.3">
      <c r="C30" s="14" t="s">
        <v>41</v>
      </c>
      <c r="D30" s="14">
        <v>1000</v>
      </c>
      <c r="E30" s="14">
        <f t="shared" si="0"/>
        <v>70570</v>
      </c>
      <c r="F30" s="14" t="s">
        <v>41</v>
      </c>
      <c r="G30" s="14">
        <v>213.20000000000002</v>
      </c>
      <c r="H30" s="2">
        <f t="shared" si="1"/>
        <v>6379.5999999999967</v>
      </c>
      <c r="L30"/>
      <c r="O30"/>
    </row>
    <row r="31" spans="3:15" x14ac:dyDescent="0.3">
      <c r="C31" s="14" t="s">
        <v>41</v>
      </c>
      <c r="D31" s="14">
        <v>1400</v>
      </c>
      <c r="E31" s="14">
        <f t="shared" si="0"/>
        <v>70570</v>
      </c>
      <c r="F31" s="14" t="s">
        <v>41</v>
      </c>
      <c r="G31" s="14">
        <v>41</v>
      </c>
      <c r="H31" s="2">
        <f t="shared" si="1"/>
        <v>6379.5999999999967</v>
      </c>
      <c r="L31"/>
      <c r="O31"/>
    </row>
    <row r="32" spans="3:15" x14ac:dyDescent="0.3">
      <c r="C32" s="14" t="s">
        <v>41</v>
      </c>
      <c r="D32" s="14">
        <v>3000</v>
      </c>
      <c r="E32" s="14">
        <f t="shared" si="0"/>
        <v>70570</v>
      </c>
      <c r="F32" s="14" t="s">
        <v>41</v>
      </c>
      <c r="G32" s="14">
        <v>41</v>
      </c>
      <c r="H32" s="2">
        <f t="shared" si="1"/>
        <v>6379.5999999999967</v>
      </c>
      <c r="L32"/>
      <c r="O32"/>
    </row>
    <row r="33" spans="3:15" x14ac:dyDescent="0.3">
      <c r="C33" s="14" t="s">
        <v>41</v>
      </c>
      <c r="D33" s="14">
        <v>1000</v>
      </c>
      <c r="E33" s="14">
        <f t="shared" ref="E33:E64" si="2">SUMIF(C$2:C$99,C33,D$2:D$99)</f>
        <v>70570</v>
      </c>
      <c r="F33" s="14" t="s">
        <v>41</v>
      </c>
      <c r="G33" s="14">
        <v>131.20000000000002</v>
      </c>
      <c r="H33" s="2">
        <f t="shared" ref="H33:H64" si="3">SUMIF(F$1:F$84,F33,G$1:G$84)</f>
        <v>6379.5999999999967</v>
      </c>
      <c r="L33"/>
      <c r="O33"/>
    </row>
    <row r="34" spans="3:15" x14ac:dyDescent="0.3">
      <c r="C34" s="14" t="s">
        <v>41</v>
      </c>
      <c r="D34" s="14">
        <v>600</v>
      </c>
      <c r="E34" s="14">
        <f t="shared" si="2"/>
        <v>70570</v>
      </c>
      <c r="F34" s="14" t="s">
        <v>41</v>
      </c>
      <c r="G34" s="14">
        <v>131.20000000000002</v>
      </c>
      <c r="H34" s="2">
        <f t="shared" si="3"/>
        <v>6379.5999999999967</v>
      </c>
      <c r="L34"/>
      <c r="O34"/>
    </row>
    <row r="35" spans="3:15" x14ac:dyDescent="0.3">
      <c r="C35" s="14" t="s">
        <v>41</v>
      </c>
      <c r="D35" s="14">
        <v>625</v>
      </c>
      <c r="E35" s="14">
        <f t="shared" si="2"/>
        <v>70570</v>
      </c>
      <c r="F35" s="14" t="s">
        <v>41</v>
      </c>
      <c r="G35" s="14">
        <v>131.20000000000002</v>
      </c>
      <c r="H35" s="2">
        <f t="shared" si="3"/>
        <v>6379.5999999999967</v>
      </c>
      <c r="L35"/>
      <c r="O35"/>
    </row>
    <row r="36" spans="3:15" x14ac:dyDescent="0.3">
      <c r="C36" s="14" t="s">
        <v>41</v>
      </c>
      <c r="D36" s="14">
        <v>1100</v>
      </c>
      <c r="E36" s="14">
        <f t="shared" si="2"/>
        <v>70570</v>
      </c>
      <c r="F36" s="14" t="s">
        <v>41</v>
      </c>
      <c r="G36" s="14">
        <v>131.20000000000002</v>
      </c>
      <c r="H36" s="2">
        <f t="shared" si="3"/>
        <v>6379.5999999999967</v>
      </c>
      <c r="L36"/>
      <c r="O36"/>
    </row>
    <row r="37" spans="3:15" x14ac:dyDescent="0.3">
      <c r="C37" s="14" t="s">
        <v>57</v>
      </c>
      <c r="D37" s="14">
        <v>1540</v>
      </c>
      <c r="E37" s="14">
        <f t="shared" si="2"/>
        <v>9860</v>
      </c>
      <c r="F37" s="14" t="s">
        <v>41</v>
      </c>
      <c r="G37" s="14">
        <v>131.20000000000002</v>
      </c>
      <c r="H37" s="2">
        <f t="shared" si="3"/>
        <v>6379.5999999999967</v>
      </c>
      <c r="L37"/>
      <c r="O37"/>
    </row>
    <row r="38" spans="3:15" x14ac:dyDescent="0.3">
      <c r="C38" s="14" t="s">
        <v>57</v>
      </c>
      <c r="D38" s="14">
        <v>220</v>
      </c>
      <c r="E38" s="14">
        <f t="shared" si="2"/>
        <v>9860</v>
      </c>
      <c r="F38" s="14" t="s">
        <v>41</v>
      </c>
      <c r="G38" s="14">
        <v>131.20000000000002</v>
      </c>
      <c r="H38" s="2">
        <f t="shared" si="3"/>
        <v>6379.5999999999967</v>
      </c>
      <c r="L38"/>
      <c r="O38"/>
    </row>
    <row r="39" spans="3:15" x14ac:dyDescent="0.3">
      <c r="C39" s="14" t="s">
        <v>57</v>
      </c>
      <c r="D39" s="14">
        <v>1540</v>
      </c>
      <c r="E39" s="14">
        <f t="shared" si="2"/>
        <v>9860</v>
      </c>
      <c r="F39" s="14" t="s">
        <v>41</v>
      </c>
      <c r="G39" s="14">
        <v>213.20000000000002</v>
      </c>
      <c r="H39" s="2">
        <f t="shared" si="3"/>
        <v>6379.5999999999967</v>
      </c>
      <c r="L39"/>
      <c r="O39"/>
    </row>
    <row r="40" spans="3:15" x14ac:dyDescent="0.3">
      <c r="C40" s="14" t="s">
        <v>57</v>
      </c>
      <c r="D40" s="14">
        <v>660</v>
      </c>
      <c r="E40" s="14">
        <f t="shared" si="2"/>
        <v>9860</v>
      </c>
      <c r="F40" s="14" t="s">
        <v>41</v>
      </c>
      <c r="G40" s="14">
        <v>131.20000000000002</v>
      </c>
      <c r="H40" s="2">
        <f t="shared" si="3"/>
        <v>6379.5999999999967</v>
      </c>
      <c r="L40"/>
      <c r="O40"/>
    </row>
    <row r="41" spans="3:15" x14ac:dyDescent="0.3">
      <c r="C41" s="14" t="s">
        <v>57</v>
      </c>
      <c r="D41" s="14">
        <v>660</v>
      </c>
      <c r="E41" s="14">
        <f t="shared" si="2"/>
        <v>9860</v>
      </c>
      <c r="F41" s="14" t="s">
        <v>41</v>
      </c>
      <c r="G41" s="14">
        <v>213.20000000000002</v>
      </c>
      <c r="H41" s="2">
        <f t="shared" si="3"/>
        <v>6379.5999999999967</v>
      </c>
      <c r="L41"/>
      <c r="O41"/>
    </row>
    <row r="42" spans="3:15" x14ac:dyDescent="0.3">
      <c r="C42" s="14" t="s">
        <v>57</v>
      </c>
      <c r="D42" s="14">
        <v>200</v>
      </c>
      <c r="E42" s="14">
        <f t="shared" si="2"/>
        <v>9860</v>
      </c>
      <c r="F42" s="14" t="s">
        <v>41</v>
      </c>
      <c r="G42" s="14">
        <v>262.40000000000003</v>
      </c>
      <c r="H42" s="2">
        <f t="shared" si="3"/>
        <v>6379.5999999999967</v>
      </c>
      <c r="L42"/>
      <c r="O42"/>
    </row>
    <row r="43" spans="3:15" x14ac:dyDescent="0.3">
      <c r="C43" s="14" t="s">
        <v>57</v>
      </c>
      <c r="D43" s="14">
        <v>1400</v>
      </c>
      <c r="E43" s="14">
        <f t="shared" si="2"/>
        <v>9860</v>
      </c>
      <c r="F43" s="14" t="s">
        <v>41</v>
      </c>
      <c r="G43" s="14">
        <v>131.20000000000002</v>
      </c>
      <c r="H43" s="2">
        <f t="shared" si="3"/>
        <v>6379.5999999999967</v>
      </c>
      <c r="L43"/>
      <c r="O43"/>
    </row>
    <row r="44" spans="3:15" x14ac:dyDescent="0.3">
      <c r="C44" s="14" t="s">
        <v>41</v>
      </c>
      <c r="D44" s="14">
        <v>1000</v>
      </c>
      <c r="E44" s="14">
        <f t="shared" si="2"/>
        <v>70570</v>
      </c>
      <c r="F44" s="14" t="s">
        <v>44</v>
      </c>
      <c r="G44" s="14">
        <v>312</v>
      </c>
      <c r="H44" s="2">
        <f t="shared" si="3"/>
        <v>4548</v>
      </c>
      <c r="I44">
        <v>70970</v>
      </c>
      <c r="L44"/>
      <c r="O44"/>
    </row>
    <row r="45" spans="3:15" x14ac:dyDescent="0.3">
      <c r="C45" s="14" t="s">
        <v>41</v>
      </c>
      <c r="D45" s="14">
        <v>20</v>
      </c>
      <c r="E45" s="14">
        <f t="shared" si="2"/>
        <v>70570</v>
      </c>
      <c r="F45" s="14" t="s">
        <v>44</v>
      </c>
      <c r="G45" s="14">
        <v>312</v>
      </c>
      <c r="H45" s="2">
        <f t="shared" si="3"/>
        <v>4548</v>
      </c>
      <c r="I45">
        <v>630</v>
      </c>
      <c r="L45"/>
      <c r="O45"/>
    </row>
    <row r="46" spans="3:15" x14ac:dyDescent="0.3">
      <c r="C46" s="14" t="s">
        <v>41</v>
      </c>
      <c r="D46" s="14">
        <v>1000</v>
      </c>
      <c r="E46" s="14">
        <f t="shared" si="2"/>
        <v>70570</v>
      </c>
      <c r="F46" s="14" t="s">
        <v>44</v>
      </c>
      <c r="G46" s="14">
        <v>312</v>
      </c>
      <c r="H46" s="2">
        <f t="shared" si="3"/>
        <v>4548</v>
      </c>
      <c r="I46">
        <v>215.6</v>
      </c>
      <c r="L46"/>
      <c r="O46"/>
    </row>
    <row r="47" spans="3:15" x14ac:dyDescent="0.3">
      <c r="C47" s="14" t="s">
        <v>41</v>
      </c>
      <c r="D47" s="14">
        <v>1800</v>
      </c>
      <c r="E47" s="14">
        <f t="shared" si="2"/>
        <v>70570</v>
      </c>
      <c r="F47" s="14" t="s">
        <v>44</v>
      </c>
      <c r="G47" s="14">
        <v>384</v>
      </c>
      <c r="H47" s="2">
        <f t="shared" si="3"/>
        <v>4548</v>
      </c>
      <c r="L47"/>
      <c r="O47"/>
    </row>
    <row r="48" spans="3:15" x14ac:dyDescent="0.3">
      <c r="C48" s="14" t="s">
        <v>41</v>
      </c>
      <c r="D48" s="14">
        <v>1400</v>
      </c>
      <c r="E48" s="14">
        <f t="shared" si="2"/>
        <v>70570</v>
      </c>
      <c r="F48" s="14" t="s">
        <v>44</v>
      </c>
      <c r="G48" s="14">
        <v>60</v>
      </c>
      <c r="H48" s="2">
        <f t="shared" si="3"/>
        <v>4548</v>
      </c>
      <c r="L48"/>
      <c r="O48"/>
    </row>
    <row r="49" spans="3:15" x14ac:dyDescent="0.3">
      <c r="C49" s="14" t="s">
        <v>41</v>
      </c>
      <c r="D49" s="14">
        <v>4600</v>
      </c>
      <c r="E49" s="14">
        <f t="shared" si="2"/>
        <v>70570</v>
      </c>
      <c r="F49" s="14" t="s">
        <v>44</v>
      </c>
      <c r="G49" s="14">
        <v>384</v>
      </c>
      <c r="H49" s="2">
        <f t="shared" si="3"/>
        <v>4548</v>
      </c>
      <c r="L49"/>
      <c r="O49"/>
    </row>
    <row r="50" spans="3:15" x14ac:dyDescent="0.3">
      <c r="C50" s="14" t="s">
        <v>41</v>
      </c>
      <c r="D50" s="14">
        <v>20</v>
      </c>
      <c r="E50" s="14">
        <f t="shared" si="2"/>
        <v>70570</v>
      </c>
      <c r="F50" s="14" t="s">
        <v>44</v>
      </c>
      <c r="G50" s="14">
        <v>312</v>
      </c>
      <c r="H50" s="2">
        <f t="shared" si="3"/>
        <v>4548</v>
      </c>
      <c r="L50"/>
      <c r="O50"/>
    </row>
    <row r="51" spans="3:15" x14ac:dyDescent="0.3">
      <c r="C51" s="14" t="s">
        <v>41</v>
      </c>
      <c r="D51" s="14">
        <v>200</v>
      </c>
      <c r="E51" s="14">
        <f t="shared" si="2"/>
        <v>70570</v>
      </c>
      <c r="F51" s="14" t="s">
        <v>44</v>
      </c>
      <c r="G51" s="14">
        <v>60</v>
      </c>
      <c r="H51" s="2">
        <f t="shared" si="3"/>
        <v>4548</v>
      </c>
      <c r="L51"/>
      <c r="O51"/>
    </row>
    <row r="52" spans="3:15" x14ac:dyDescent="0.3">
      <c r="C52" s="14" t="s">
        <v>41</v>
      </c>
      <c r="D52" s="14">
        <v>1400</v>
      </c>
      <c r="E52" s="14">
        <f t="shared" si="2"/>
        <v>70570</v>
      </c>
      <c r="F52" s="14" t="s">
        <v>44</v>
      </c>
      <c r="G52" s="14">
        <v>384</v>
      </c>
      <c r="H52" s="2">
        <f t="shared" si="3"/>
        <v>4548</v>
      </c>
      <c r="L52"/>
      <c r="O52"/>
    </row>
    <row r="53" spans="3:15" x14ac:dyDescent="0.3">
      <c r="C53" s="14" t="s">
        <v>41</v>
      </c>
      <c r="D53" s="14">
        <v>1100</v>
      </c>
      <c r="E53" s="14">
        <f t="shared" si="2"/>
        <v>70570</v>
      </c>
      <c r="F53" s="14" t="s">
        <v>44</v>
      </c>
      <c r="G53" s="14">
        <v>192</v>
      </c>
      <c r="H53" s="2">
        <f t="shared" si="3"/>
        <v>4548</v>
      </c>
      <c r="L53"/>
      <c r="O53"/>
    </row>
    <row r="54" spans="3:15" x14ac:dyDescent="0.3">
      <c r="C54" s="14" t="s">
        <v>41</v>
      </c>
      <c r="D54" s="14">
        <v>1000</v>
      </c>
      <c r="E54" s="14">
        <f t="shared" si="2"/>
        <v>70570</v>
      </c>
      <c r="F54" s="14" t="s">
        <v>44</v>
      </c>
      <c r="G54" s="14">
        <v>312</v>
      </c>
      <c r="H54" s="2">
        <f t="shared" si="3"/>
        <v>4548</v>
      </c>
      <c r="L54"/>
      <c r="O54"/>
    </row>
    <row r="55" spans="3:15" x14ac:dyDescent="0.3">
      <c r="C55" s="14" t="s">
        <v>41</v>
      </c>
      <c r="D55" s="14">
        <v>600</v>
      </c>
      <c r="E55" s="14">
        <f t="shared" si="2"/>
        <v>70570</v>
      </c>
      <c r="F55" s="14" t="s">
        <v>44</v>
      </c>
      <c r="G55" s="14">
        <v>192</v>
      </c>
      <c r="H55" s="2">
        <f t="shared" si="3"/>
        <v>4548</v>
      </c>
      <c r="L55"/>
      <c r="O55"/>
    </row>
    <row r="56" spans="3:15" x14ac:dyDescent="0.3">
      <c r="C56" s="14" t="s">
        <v>41</v>
      </c>
      <c r="D56" s="14">
        <v>1000</v>
      </c>
      <c r="E56" s="14">
        <f t="shared" si="2"/>
        <v>70570</v>
      </c>
      <c r="F56" s="14" t="s">
        <v>44</v>
      </c>
      <c r="G56" s="14">
        <v>312</v>
      </c>
      <c r="H56" s="2">
        <f t="shared" si="3"/>
        <v>4548</v>
      </c>
      <c r="L56"/>
      <c r="O56"/>
    </row>
    <row r="57" spans="3:15" x14ac:dyDescent="0.3">
      <c r="C57" s="14" t="s">
        <v>41</v>
      </c>
      <c r="D57" s="14">
        <v>600</v>
      </c>
      <c r="E57" s="14">
        <f t="shared" si="2"/>
        <v>70570</v>
      </c>
      <c r="F57" s="14" t="s">
        <v>44</v>
      </c>
      <c r="G57" s="14">
        <v>192</v>
      </c>
      <c r="H57" s="2">
        <f t="shared" si="3"/>
        <v>4548</v>
      </c>
      <c r="L57"/>
      <c r="O57"/>
    </row>
    <row r="58" spans="3:15" x14ac:dyDescent="0.3">
      <c r="C58" s="14" t="s">
        <v>41</v>
      </c>
      <c r="D58" s="14">
        <v>1100</v>
      </c>
      <c r="E58" s="14">
        <f t="shared" si="2"/>
        <v>70570</v>
      </c>
      <c r="F58" s="14" t="s">
        <v>44</v>
      </c>
      <c r="G58" s="14">
        <v>60</v>
      </c>
      <c r="H58" s="2">
        <f t="shared" si="3"/>
        <v>4548</v>
      </c>
      <c r="L58"/>
      <c r="O58"/>
    </row>
    <row r="59" spans="3:15" x14ac:dyDescent="0.3">
      <c r="C59" s="14" t="s">
        <v>41</v>
      </c>
      <c r="D59" s="14">
        <v>3150</v>
      </c>
      <c r="E59" s="14">
        <f t="shared" si="2"/>
        <v>70570</v>
      </c>
      <c r="F59" s="14" t="s">
        <v>44</v>
      </c>
      <c r="G59" s="14">
        <v>192</v>
      </c>
      <c r="H59" s="2">
        <f t="shared" si="3"/>
        <v>4548</v>
      </c>
      <c r="L59"/>
      <c r="O59"/>
    </row>
    <row r="60" spans="3:15" x14ac:dyDescent="0.3">
      <c r="C60" s="14" t="s">
        <v>41</v>
      </c>
      <c r="D60" s="14">
        <v>1000</v>
      </c>
      <c r="E60" s="14">
        <f t="shared" si="2"/>
        <v>70570</v>
      </c>
      <c r="F60" s="14" t="s">
        <v>44</v>
      </c>
      <c r="G60" s="14">
        <v>384</v>
      </c>
      <c r="H60" s="2">
        <f t="shared" si="3"/>
        <v>4548</v>
      </c>
      <c r="L60"/>
      <c r="O60"/>
    </row>
    <row r="61" spans="3:15" x14ac:dyDescent="0.3">
      <c r="C61" s="14" t="s">
        <v>57</v>
      </c>
      <c r="D61" s="14">
        <v>660</v>
      </c>
      <c r="E61" s="14">
        <f t="shared" si="2"/>
        <v>9860</v>
      </c>
      <c r="F61" s="14" t="s">
        <v>44</v>
      </c>
      <c r="G61" s="14">
        <v>192</v>
      </c>
      <c r="H61" s="2">
        <f t="shared" si="3"/>
        <v>4548</v>
      </c>
      <c r="L61"/>
      <c r="O61"/>
    </row>
    <row r="62" spans="3:15" x14ac:dyDescent="0.3">
      <c r="C62" s="14" t="s">
        <v>41</v>
      </c>
      <c r="D62" s="14">
        <v>200</v>
      </c>
      <c r="E62" s="14">
        <f t="shared" si="2"/>
        <v>70570</v>
      </c>
      <c r="F62" s="14" t="s">
        <v>57</v>
      </c>
      <c r="G62" s="14">
        <v>249.60000000000002</v>
      </c>
      <c r="H62" s="2">
        <f t="shared" si="3"/>
        <v>1056</v>
      </c>
      <c r="I62">
        <v>9860</v>
      </c>
      <c r="L62"/>
      <c r="O62"/>
    </row>
    <row r="63" spans="3:15" x14ac:dyDescent="0.3">
      <c r="C63" s="14" t="s">
        <v>41</v>
      </c>
      <c r="D63" s="14">
        <v>20</v>
      </c>
      <c r="E63" s="14">
        <f t="shared" si="2"/>
        <v>70570</v>
      </c>
      <c r="F63" s="14" t="s">
        <v>57</v>
      </c>
      <c r="G63" s="14">
        <v>153.60000000000002</v>
      </c>
      <c r="H63" s="2">
        <f t="shared" si="3"/>
        <v>1056</v>
      </c>
      <c r="L63"/>
      <c r="O63"/>
    </row>
    <row r="64" spans="3:15" x14ac:dyDescent="0.3">
      <c r="C64" s="14" t="s">
        <v>41</v>
      </c>
      <c r="D64" s="14">
        <v>1400</v>
      </c>
      <c r="E64" s="14">
        <f t="shared" si="2"/>
        <v>70570</v>
      </c>
      <c r="F64" s="14" t="s">
        <v>57</v>
      </c>
      <c r="G64" s="14">
        <v>153.60000000000002</v>
      </c>
      <c r="H64" s="2">
        <f t="shared" si="3"/>
        <v>1056</v>
      </c>
      <c r="L64"/>
      <c r="O64"/>
    </row>
    <row r="65" spans="3:18" x14ac:dyDescent="0.3">
      <c r="C65" s="14" t="s">
        <v>41</v>
      </c>
      <c r="D65" s="14">
        <v>1000</v>
      </c>
      <c r="E65" s="14">
        <f t="shared" ref="E65:E96" si="4">SUMIF(C$2:C$99,C65,D$2:D$99)</f>
        <v>70570</v>
      </c>
      <c r="F65" s="14" t="s">
        <v>57</v>
      </c>
      <c r="G65" s="14">
        <v>48</v>
      </c>
      <c r="H65" s="2">
        <f t="shared" ref="H65:H84" si="5">SUMIF(F$1:F$84,F65,G$1:G$84)</f>
        <v>1056</v>
      </c>
      <c r="L65"/>
      <c r="O65"/>
    </row>
    <row r="66" spans="3:18" x14ac:dyDescent="0.3">
      <c r="C66" s="14" t="s">
        <v>41</v>
      </c>
      <c r="D66" s="14">
        <v>1000</v>
      </c>
      <c r="E66" s="14">
        <f t="shared" si="4"/>
        <v>70570</v>
      </c>
      <c r="F66" s="14" t="s">
        <v>57</v>
      </c>
      <c r="G66" s="14">
        <v>48</v>
      </c>
      <c r="H66" s="2">
        <f t="shared" si="5"/>
        <v>1056</v>
      </c>
      <c r="L66"/>
      <c r="O66"/>
    </row>
    <row r="67" spans="3:18" x14ac:dyDescent="0.3">
      <c r="C67" s="14" t="s">
        <v>41</v>
      </c>
      <c r="D67" s="14">
        <v>1000</v>
      </c>
      <c r="E67" s="14">
        <f t="shared" si="4"/>
        <v>70570</v>
      </c>
      <c r="F67" s="14" t="s">
        <v>57</v>
      </c>
      <c r="G67" s="14">
        <v>249.60000000000002</v>
      </c>
      <c r="H67" s="2">
        <f t="shared" si="5"/>
        <v>1056</v>
      </c>
      <c r="L67"/>
      <c r="O67"/>
    </row>
    <row r="68" spans="3:18" x14ac:dyDescent="0.3">
      <c r="C68" s="14" t="s">
        <v>41</v>
      </c>
      <c r="D68" s="14">
        <v>1400</v>
      </c>
      <c r="E68" s="14">
        <f t="shared" si="4"/>
        <v>70570</v>
      </c>
      <c r="F68" s="14" t="s">
        <v>57</v>
      </c>
      <c r="G68" s="14">
        <v>153.60000000000002</v>
      </c>
      <c r="H68" s="2">
        <f t="shared" si="5"/>
        <v>1056</v>
      </c>
      <c r="L68"/>
      <c r="O68"/>
    </row>
    <row r="69" spans="3:18" x14ac:dyDescent="0.3">
      <c r="C69" s="14" t="s">
        <v>41</v>
      </c>
      <c r="D69" s="14">
        <v>200</v>
      </c>
      <c r="E69" s="14">
        <f t="shared" si="4"/>
        <v>70570</v>
      </c>
      <c r="F69" s="14" t="s">
        <v>48</v>
      </c>
      <c r="G69" s="14">
        <v>286</v>
      </c>
      <c r="H69" s="2">
        <f t="shared" si="5"/>
        <v>968</v>
      </c>
      <c r="I69">
        <v>1000</v>
      </c>
      <c r="L69"/>
      <c r="O69"/>
    </row>
    <row r="70" spans="3:18" x14ac:dyDescent="0.3">
      <c r="C70" s="14" t="s">
        <v>41</v>
      </c>
      <c r="D70" s="14">
        <v>1400</v>
      </c>
      <c r="E70" s="14">
        <f t="shared" si="4"/>
        <v>70570</v>
      </c>
      <c r="F70" s="14" t="s">
        <v>48</v>
      </c>
      <c r="G70" s="14">
        <v>286</v>
      </c>
      <c r="H70" s="2">
        <f t="shared" si="5"/>
        <v>968</v>
      </c>
      <c r="L70" t="s">
        <v>41</v>
      </c>
      <c r="M70">
        <v>70970</v>
      </c>
      <c r="N70">
        <f>M70/M72*100</f>
        <v>76.200722387572526</v>
      </c>
      <c r="O70"/>
      <c r="P70" t="s">
        <v>41</v>
      </c>
      <c r="Q70">
        <v>6379.5999999999967</v>
      </c>
      <c r="R70">
        <f>Q70/Q72*100</f>
        <v>41.721819656263882</v>
      </c>
    </row>
    <row r="71" spans="3:18" x14ac:dyDescent="0.3">
      <c r="C71" s="14" t="s">
        <v>41</v>
      </c>
      <c r="D71" s="14">
        <v>20</v>
      </c>
      <c r="E71" s="14">
        <f t="shared" si="4"/>
        <v>70570</v>
      </c>
      <c r="F71" s="14" t="s">
        <v>48</v>
      </c>
      <c r="G71" s="14">
        <v>55</v>
      </c>
      <c r="H71" s="2">
        <f t="shared" si="5"/>
        <v>968</v>
      </c>
      <c r="L71" t="s">
        <v>57</v>
      </c>
      <c r="M71">
        <v>9860</v>
      </c>
      <c r="N71">
        <f>M71/M72*100</f>
        <v>10.586714424988939</v>
      </c>
      <c r="O71"/>
      <c r="P71" t="s">
        <v>44</v>
      </c>
      <c r="Q71">
        <v>4548</v>
      </c>
      <c r="R71">
        <f>Q71/Q72*100</f>
        <v>29.743375101368148</v>
      </c>
    </row>
    <row r="72" spans="3:18" x14ac:dyDescent="0.3">
      <c r="C72" s="14" t="s">
        <v>41</v>
      </c>
      <c r="D72" s="14">
        <v>200</v>
      </c>
      <c r="E72" s="14">
        <f t="shared" si="4"/>
        <v>70570</v>
      </c>
      <c r="F72" s="14" t="s">
        <v>48</v>
      </c>
      <c r="G72" s="14">
        <v>55</v>
      </c>
      <c r="H72" s="2">
        <f t="shared" si="5"/>
        <v>968</v>
      </c>
      <c r="L72" t="s">
        <v>108</v>
      </c>
      <c r="M72">
        <v>93135.6</v>
      </c>
      <c r="O72"/>
      <c r="Q72">
        <v>15290.799999999997</v>
      </c>
    </row>
    <row r="73" spans="3:18" x14ac:dyDescent="0.3">
      <c r="C73" s="14" t="s">
        <v>41</v>
      </c>
      <c r="D73" s="14">
        <v>1025</v>
      </c>
      <c r="E73" s="14">
        <f t="shared" si="4"/>
        <v>70570</v>
      </c>
      <c r="F73" s="14" t="s">
        <v>48</v>
      </c>
      <c r="G73" s="14">
        <v>55</v>
      </c>
      <c r="H73" s="2">
        <f t="shared" si="5"/>
        <v>968</v>
      </c>
      <c r="L73" t="s">
        <v>109</v>
      </c>
      <c r="N73">
        <f>100-(N70+N71)</f>
        <v>13.212563187438533</v>
      </c>
      <c r="O73"/>
      <c r="P73" t="s">
        <v>110</v>
      </c>
      <c r="R73">
        <f>100-(R70+R71)</f>
        <v>28.534805242367966</v>
      </c>
    </row>
    <row r="74" spans="3:18" x14ac:dyDescent="0.3">
      <c r="C74" s="14" t="s">
        <v>57</v>
      </c>
      <c r="D74" s="14">
        <v>1980</v>
      </c>
      <c r="E74" s="14">
        <f t="shared" si="4"/>
        <v>9860</v>
      </c>
      <c r="F74" s="2" t="s">
        <v>48</v>
      </c>
      <c r="G74" s="2">
        <v>55</v>
      </c>
      <c r="H74" s="2">
        <f t="shared" si="5"/>
        <v>968</v>
      </c>
      <c r="L74"/>
      <c r="O74"/>
    </row>
    <row r="75" spans="3:18" x14ac:dyDescent="0.3">
      <c r="C75" s="14" t="s">
        <v>57</v>
      </c>
      <c r="D75" s="14">
        <v>1000</v>
      </c>
      <c r="E75" s="14">
        <f t="shared" si="4"/>
        <v>9860</v>
      </c>
      <c r="F75" s="2" t="s">
        <v>48</v>
      </c>
      <c r="G75" s="2">
        <v>176</v>
      </c>
      <c r="H75" s="2">
        <f t="shared" si="5"/>
        <v>968</v>
      </c>
      <c r="L75"/>
      <c r="O75"/>
    </row>
    <row r="76" spans="3:18" x14ac:dyDescent="0.3">
      <c r="C76" s="14" t="s">
        <v>41</v>
      </c>
      <c r="D76" s="14">
        <v>1400</v>
      </c>
      <c r="E76" s="14">
        <f t="shared" si="4"/>
        <v>70570</v>
      </c>
      <c r="F76" s="2" t="s">
        <v>73</v>
      </c>
      <c r="G76" s="2">
        <v>640</v>
      </c>
      <c r="H76" s="2">
        <f t="shared" si="5"/>
        <v>640</v>
      </c>
      <c r="L76"/>
      <c r="O76"/>
    </row>
    <row r="77" spans="3:18" x14ac:dyDescent="0.3">
      <c r="C77" s="14" t="s">
        <v>41</v>
      </c>
      <c r="D77" s="14">
        <v>200</v>
      </c>
      <c r="E77" s="14">
        <f t="shared" si="4"/>
        <v>70570</v>
      </c>
      <c r="F77" s="2" t="s">
        <v>83</v>
      </c>
      <c r="G77" s="2">
        <v>640</v>
      </c>
      <c r="H77" s="2">
        <f t="shared" si="5"/>
        <v>640</v>
      </c>
      <c r="L77"/>
      <c r="O77"/>
    </row>
    <row r="78" spans="3:18" x14ac:dyDescent="0.3">
      <c r="C78" s="14" t="s">
        <v>41</v>
      </c>
      <c r="D78" s="14">
        <v>20</v>
      </c>
      <c r="E78" s="14">
        <f t="shared" si="4"/>
        <v>70570</v>
      </c>
      <c r="F78" s="2" t="s">
        <v>92</v>
      </c>
      <c r="G78" s="2">
        <v>520</v>
      </c>
      <c r="H78" s="2">
        <f t="shared" si="5"/>
        <v>520</v>
      </c>
      <c r="L78"/>
      <c r="O78"/>
    </row>
    <row r="79" spans="3:18" x14ac:dyDescent="0.3">
      <c r="C79" s="14" t="s">
        <v>41</v>
      </c>
      <c r="D79" s="14">
        <v>600</v>
      </c>
      <c r="E79" s="14">
        <f t="shared" si="4"/>
        <v>70570</v>
      </c>
      <c r="F79" s="2" t="s">
        <v>76</v>
      </c>
      <c r="G79" s="2">
        <v>352</v>
      </c>
      <c r="H79" s="2">
        <f t="shared" si="5"/>
        <v>352</v>
      </c>
      <c r="L79"/>
      <c r="O79"/>
    </row>
    <row r="80" spans="3:18" x14ac:dyDescent="0.3">
      <c r="C80" s="14" t="s">
        <v>41</v>
      </c>
      <c r="D80" s="14">
        <v>600</v>
      </c>
      <c r="E80" s="14">
        <f t="shared" si="4"/>
        <v>70570</v>
      </c>
      <c r="F80" s="2" t="s">
        <v>64</v>
      </c>
      <c r="G80" s="2">
        <v>320</v>
      </c>
      <c r="H80" s="2">
        <f t="shared" si="5"/>
        <v>320</v>
      </c>
      <c r="L80"/>
      <c r="O80"/>
    </row>
    <row r="81" spans="3:15" x14ac:dyDescent="0.3">
      <c r="C81" s="14" t="s">
        <v>41</v>
      </c>
      <c r="D81" s="14">
        <v>20</v>
      </c>
      <c r="E81" s="14">
        <f t="shared" si="4"/>
        <v>70570</v>
      </c>
      <c r="F81" s="2" t="s">
        <v>79</v>
      </c>
      <c r="G81" s="2">
        <v>239.20000000000002</v>
      </c>
      <c r="H81" s="2">
        <f t="shared" si="5"/>
        <v>239.20000000000002</v>
      </c>
      <c r="L81"/>
      <c r="O81"/>
    </row>
    <row r="82" spans="3:15" x14ac:dyDescent="0.3">
      <c r="C82" s="14" t="s">
        <v>48</v>
      </c>
      <c r="D82" s="14">
        <v>220</v>
      </c>
      <c r="E82" s="14">
        <f t="shared" si="4"/>
        <v>5030</v>
      </c>
      <c r="F82" s="2" t="s">
        <v>75</v>
      </c>
      <c r="G82" s="2">
        <v>128</v>
      </c>
      <c r="H82" s="2">
        <f t="shared" si="5"/>
        <v>128</v>
      </c>
      <c r="L82"/>
      <c r="O82"/>
    </row>
    <row r="83" spans="3:15" x14ac:dyDescent="0.3">
      <c r="C83" s="14" t="s">
        <v>41</v>
      </c>
      <c r="D83" s="14">
        <v>1000</v>
      </c>
      <c r="E83" s="14">
        <f t="shared" si="4"/>
        <v>70570</v>
      </c>
      <c r="F83" s="2" t="s">
        <v>71</v>
      </c>
      <c r="G83" s="2">
        <v>100</v>
      </c>
      <c r="H83" s="2">
        <f t="shared" si="5"/>
        <v>100</v>
      </c>
      <c r="I83">
        <f>SUM(I73:I82)</f>
        <v>0</v>
      </c>
      <c r="L83"/>
      <c r="O83"/>
    </row>
    <row r="84" spans="3:15" x14ac:dyDescent="0.3">
      <c r="C84" s="14" t="s">
        <v>41</v>
      </c>
      <c r="D84" s="14">
        <v>1800</v>
      </c>
      <c r="E84" s="14">
        <f t="shared" si="4"/>
        <v>70570</v>
      </c>
      <c r="F84" s="2" t="s">
        <v>88</v>
      </c>
      <c r="G84" s="2">
        <v>40</v>
      </c>
      <c r="H84" s="2">
        <f t="shared" si="5"/>
        <v>40</v>
      </c>
      <c r="L84"/>
      <c r="O84"/>
    </row>
    <row r="85" spans="3:15" x14ac:dyDescent="0.3">
      <c r="C85" s="14" t="s">
        <v>48</v>
      </c>
      <c r="D85" s="14">
        <v>22</v>
      </c>
      <c r="E85" s="14">
        <f t="shared" si="4"/>
        <v>5030</v>
      </c>
      <c r="L85"/>
      <c r="O85"/>
    </row>
    <row r="86" spans="3:15" x14ac:dyDescent="0.3">
      <c r="C86" s="14" t="s">
        <v>48</v>
      </c>
      <c r="D86" s="14">
        <v>2288</v>
      </c>
      <c r="E86" s="14">
        <f t="shared" si="4"/>
        <v>5030</v>
      </c>
      <c r="L86"/>
      <c r="O86"/>
    </row>
    <row r="87" spans="3:15" x14ac:dyDescent="0.3">
      <c r="C87" s="14" t="s">
        <v>48</v>
      </c>
      <c r="D87" s="14">
        <v>1100</v>
      </c>
      <c r="E87" s="14">
        <f t="shared" si="4"/>
        <v>5030</v>
      </c>
      <c r="L87"/>
      <c r="O87"/>
    </row>
    <row r="88" spans="3:15" x14ac:dyDescent="0.3">
      <c r="C88" s="14" t="s">
        <v>48</v>
      </c>
      <c r="D88" s="14">
        <v>1400</v>
      </c>
      <c r="E88" s="14">
        <f t="shared" si="4"/>
        <v>5030</v>
      </c>
      <c r="L88"/>
      <c r="O88"/>
    </row>
    <row r="89" spans="3:15" x14ac:dyDescent="0.3">
      <c r="C89" s="14" t="s">
        <v>72</v>
      </c>
      <c r="D89" s="14">
        <v>625</v>
      </c>
      <c r="E89" s="14">
        <f t="shared" si="4"/>
        <v>2825</v>
      </c>
      <c r="L89"/>
      <c r="O89"/>
    </row>
    <row r="90" spans="3:15" x14ac:dyDescent="0.3">
      <c r="C90" s="14" t="s">
        <v>72</v>
      </c>
      <c r="D90" s="14">
        <v>2200</v>
      </c>
      <c r="E90" s="14">
        <f t="shared" si="4"/>
        <v>2825</v>
      </c>
      <c r="L90"/>
      <c r="O90"/>
    </row>
    <row r="91" spans="3:15" x14ac:dyDescent="0.3">
      <c r="C91" s="14" t="s">
        <v>75</v>
      </c>
      <c r="D91" s="14">
        <v>1125</v>
      </c>
      <c r="E91" s="14">
        <f t="shared" si="4"/>
        <v>1125</v>
      </c>
      <c r="L91"/>
      <c r="O91"/>
    </row>
    <row r="92" spans="3:15" x14ac:dyDescent="0.3">
      <c r="C92" s="14" t="s">
        <v>87</v>
      </c>
      <c r="D92" s="14">
        <v>1000</v>
      </c>
      <c r="E92" s="14">
        <f t="shared" si="4"/>
        <v>1000</v>
      </c>
      <c r="L92"/>
      <c r="O92"/>
    </row>
    <row r="93" spans="3:15" x14ac:dyDescent="0.3">
      <c r="C93" s="14" t="s">
        <v>91</v>
      </c>
      <c r="D93" s="14">
        <v>1000</v>
      </c>
      <c r="E93" s="14">
        <f t="shared" si="4"/>
        <v>1000</v>
      </c>
      <c r="L93"/>
      <c r="O93"/>
    </row>
    <row r="94" spans="3:15" x14ac:dyDescent="0.3">
      <c r="C94" s="14" t="s">
        <v>83</v>
      </c>
      <c r="D94" s="14">
        <v>660</v>
      </c>
      <c r="E94" s="14">
        <f t="shared" si="4"/>
        <v>880</v>
      </c>
      <c r="L94"/>
      <c r="O94"/>
    </row>
    <row r="95" spans="3:15" x14ac:dyDescent="0.3">
      <c r="C95" s="14" t="s">
        <v>83</v>
      </c>
      <c r="D95" s="14">
        <v>220</v>
      </c>
      <c r="E95" s="14">
        <f t="shared" si="4"/>
        <v>880</v>
      </c>
      <c r="L95"/>
      <c r="O95"/>
    </row>
    <row r="96" spans="3:15" x14ac:dyDescent="0.3">
      <c r="C96" s="14" t="s">
        <v>67</v>
      </c>
      <c r="D96" s="14">
        <v>630</v>
      </c>
      <c r="E96" s="14">
        <f t="shared" si="4"/>
        <v>630</v>
      </c>
      <c r="L96"/>
      <c r="O96"/>
    </row>
    <row r="97" spans="3:15" x14ac:dyDescent="0.3">
      <c r="C97" s="14" t="s">
        <v>71</v>
      </c>
      <c r="D97" s="14">
        <v>600</v>
      </c>
      <c r="E97" s="14">
        <f t="shared" ref="E97:E98" si="6">SUMIF(C$2:C$99,C97,D$2:D$99)</f>
        <v>600</v>
      </c>
      <c r="L97"/>
      <c r="O97"/>
    </row>
    <row r="98" spans="3:15" x14ac:dyDescent="0.3">
      <c r="C98" s="14" t="s">
        <v>77</v>
      </c>
      <c r="D98" s="14">
        <v>215.6</v>
      </c>
      <c r="E98" s="14">
        <f t="shared" si="6"/>
        <v>215.6</v>
      </c>
      <c r="L98"/>
      <c r="O98"/>
    </row>
    <row r="99" spans="3:15" x14ac:dyDescent="0.3">
      <c r="C99" s="16"/>
      <c r="D99" s="16"/>
      <c r="E99" s="16"/>
      <c r="L99"/>
      <c r="O99"/>
    </row>
    <row r="100" spans="3:15" x14ac:dyDescent="0.3">
      <c r="C100" s="14"/>
      <c r="L100"/>
      <c r="O100"/>
    </row>
    <row r="101" spans="3:15" x14ac:dyDescent="0.3">
      <c r="C101" s="14"/>
      <c r="L101"/>
      <c r="O101"/>
    </row>
    <row r="102" spans="3:15" x14ac:dyDescent="0.3">
      <c r="C102" s="14"/>
      <c r="L102"/>
      <c r="O102"/>
    </row>
  </sheetData>
  <sortState xmlns:xlrd2="http://schemas.microsoft.com/office/spreadsheetml/2017/richdata2" ref="C1:I102">
    <sortCondition descending="1" ref="H1:H10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BE9E-E6AE-446B-9E92-7AFB864D89BE}">
  <dimension ref="A3:C7"/>
  <sheetViews>
    <sheetView workbookViewId="0">
      <selection activeCell="C7" sqref="C7"/>
    </sheetView>
  </sheetViews>
  <sheetFormatPr defaultRowHeight="14.4" x14ac:dyDescent="0.3"/>
  <cols>
    <col min="1" max="2" width="14.33203125" bestFit="1" customWidth="1"/>
  </cols>
  <sheetData>
    <row r="3" spans="1:3" x14ac:dyDescent="0.3">
      <c r="B3" t="s">
        <v>95</v>
      </c>
      <c r="C3" t="s">
        <v>96</v>
      </c>
    </row>
    <row r="4" spans="1:3" x14ac:dyDescent="0.3">
      <c r="A4" t="s">
        <v>97</v>
      </c>
      <c r="B4" s="10" t="e">
        <f>AVERAGEIFS('Survey Data'!AE:AE,'Survey Data'!AE:AE,"&lt;&gt;"&amp;0)</f>
        <v>#DIV/0!</v>
      </c>
      <c r="C4" s="10" t="e">
        <f>AVERAGEIFS('Survey Data'!AF:AF,'Survey Data'!AF:AF,"&lt;&gt;"&amp;0)</f>
        <v>#DIV/0!</v>
      </c>
    </row>
    <row r="5" spans="1:3" x14ac:dyDescent="0.3">
      <c r="A5" t="s">
        <v>98</v>
      </c>
      <c r="B5" s="11">
        <v>0.73</v>
      </c>
      <c r="C5" s="11">
        <v>0.73</v>
      </c>
    </row>
    <row r="7" spans="1:3" x14ac:dyDescent="0.3">
      <c r="A7" s="12">
        <f>10^7</f>
        <v>10000000</v>
      </c>
      <c r="B7" s="12" t="e">
        <f>A7*B4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2A16-CA8A-44DC-A89A-1D36E7995F8F}">
  <dimension ref="A1:B6"/>
  <sheetViews>
    <sheetView showGridLines="0" workbookViewId="0">
      <selection activeCell="B7" sqref="B7"/>
    </sheetView>
  </sheetViews>
  <sheetFormatPr defaultColWidth="9.109375" defaultRowHeight="16.8" x14ac:dyDescent="0.3"/>
  <cols>
    <col min="1" max="1" width="6.109375" style="3" bestFit="1" customWidth="1"/>
    <col min="2" max="2" width="117" style="5" customWidth="1"/>
    <col min="3" max="3" width="9.109375" style="5" customWidth="1"/>
    <col min="4" max="16384" width="9.109375" style="5"/>
  </cols>
  <sheetData>
    <row r="1" spans="1:2" ht="33.6" x14ac:dyDescent="0.3">
      <c r="A1" s="4" t="s">
        <v>99</v>
      </c>
      <c r="B1" s="4" t="s">
        <v>100</v>
      </c>
    </row>
    <row r="2" spans="1:2" ht="48.75" customHeight="1" x14ac:dyDescent="0.3">
      <c r="A2" s="6">
        <v>1</v>
      </c>
      <c r="B2" s="7" t="s">
        <v>101</v>
      </c>
    </row>
    <row r="3" spans="1:2" ht="48.75" customHeight="1" x14ac:dyDescent="0.3">
      <c r="A3" s="6">
        <v>2</v>
      </c>
      <c r="B3" s="7" t="s">
        <v>102</v>
      </c>
    </row>
    <row r="4" spans="1:2" ht="48.75" customHeight="1" x14ac:dyDescent="0.3">
      <c r="A4" s="6">
        <v>3</v>
      </c>
      <c r="B4" s="7" t="s">
        <v>105</v>
      </c>
    </row>
    <row r="5" spans="1:2" ht="48.75" customHeight="1" x14ac:dyDescent="0.3">
      <c r="A5" s="6">
        <v>4</v>
      </c>
      <c r="B5" s="7" t="s">
        <v>103</v>
      </c>
    </row>
    <row r="6" spans="1:2" ht="48.75" customHeight="1" x14ac:dyDescent="0.3">
      <c r="A6" s="6">
        <v>5</v>
      </c>
      <c r="B6" s="7" t="s">
        <v>104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 Data</vt:lpstr>
      <vt:lpstr>Sheet2</vt:lpstr>
      <vt:lpstr>Sheet3</vt:lpstr>
      <vt:lpstr>2</vt:lpstr>
      <vt:lpstr>3</vt:lpstr>
      <vt:lpstr>4</vt:lpstr>
      <vt:lpstr>5</vt:lpstr>
      <vt:lpstr>Sheet1</vt:lpstr>
      <vt:lpstr>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Das</dc:creator>
  <cp:keywords/>
  <dc:description/>
  <cp:lastModifiedBy>Pratyush Tiwari</cp:lastModifiedBy>
  <cp:revision/>
  <dcterms:created xsi:type="dcterms:W3CDTF">2019-10-16T10:16:08Z</dcterms:created>
  <dcterms:modified xsi:type="dcterms:W3CDTF">2023-08-15T12:56:04Z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9a8f4d45-a0f5-4e7e-9f8b-6bd9c24d7267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