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vdhavan_cpex_com/Documents/Desktop/Python Project/Working Projects/EDA_on_FTP/"/>
    </mc:Choice>
  </mc:AlternateContent>
  <xr:revisionPtr revIDLastSave="1" documentId="11_2651937A2F46C4D67716A81EA15CFCC0CD906491" xr6:coauthVersionLast="47" xr6:coauthVersionMax="47" xr10:uidLastSave="{1D980F0E-2B48-4B8D-9E0A-26E0B09F5139}"/>
  <bookViews>
    <workbookView xWindow="38280" yWindow="-120" windowWidth="29040" windowHeight="15840" xr2:uid="{00000000-000D-0000-FFFF-FFFF00000000}"/>
  </bookViews>
  <sheets>
    <sheet name="DATA_VALID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<sst xmlns="http://schemas.openxmlformats.org/spreadsheetml/2006/main" count="941" uniqueCount="184">
  <si>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</si>
  <si>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</si>
  <si>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</si>
  <si>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</si>
  <si>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</si>
  <si>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</si>
  <si>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</si>
  <si>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</si>
  <si>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</si>
  <si>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</si>
  <si>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</si>
  <si>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</si>
  <si>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</si>
  <si>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</si>
  <si>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</si>
  <si>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</si>
  <si>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</si>
  <si>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</si>
  <si>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</si>
  <si>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</si>
  <si>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</si>
  <si>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</si>
  <si>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</si>
  <si>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</si>
  <si>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</si>
  <si>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</si>
  <si>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</si>
  <si>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</si>
  <si>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</si>
  <si>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</si>
  <si>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</si>
  <si>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</si>
  <si>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</si>
  <si>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</si>
  <si>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</si>
  <si>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</si>
  <si>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</si>
  <si>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</si>
  <si>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</si>
  <si>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</si>
  <si>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</si>
  <si>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</si>
  <si>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</si>
  <si>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</si>
  <si>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</si>
  <si>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</si>
  <si>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</si>
  <si>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</si>
  <si>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</si>
  <si>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</si>
  <si>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</si>
  <si>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</si>
  <si>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</si>
  <si>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</si>
  <si>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</si>
  <si>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</si>
  <si>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</si>
  <si>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WI22062222</t>
  </si>
  <si>
    <t>DATA_VALIDATION</t>
  </si>
  <si>
    <t>BankDT2112332684</t>
  </si>
  <si>
    <t>Folder</t>
  </si>
  <si>
    <t/>
  </si>
  <si>
    <t>Mailitem</t>
  </si>
  <si>
    <t>MI22061387</t>
  </si>
  <si>
    <t>COMPLETED</t>
  </si>
  <si>
    <t>MARK_AS_COMPLETED</t>
  </si>
  <si>
    <t>Queue</t>
  </si>
  <si>
    <t>N/A</t>
  </si>
  <si>
    <t>Vedant Bihani</t>
  </si>
  <si>
    <t>Suraj Kamble</t>
  </si>
  <si>
    <t>WI22062227</t>
  </si>
  <si>
    <t>BankDT2112345263</t>
  </si>
  <si>
    <t>MI22061395</t>
  </si>
  <si>
    <t>Sagar Divekar</t>
  </si>
  <si>
    <t>Ganesh More</t>
  </si>
  <si>
    <t>WI22062229</t>
  </si>
  <si>
    <t>BankDT2112350155</t>
  </si>
  <si>
    <t>MI22061398</t>
  </si>
  <si>
    <t>WI22062292</t>
  </si>
  <si>
    <t>BankDT2112338151</t>
  </si>
  <si>
    <t>MI22061390</t>
  </si>
  <si>
    <t>WI22062307</t>
  </si>
  <si>
    <t>BankDT2112363424</t>
  </si>
  <si>
    <t>MI22061420</t>
  </si>
  <si>
    <t>Suraj Khopade</t>
  </si>
  <si>
    <t>WI22062308</t>
  </si>
  <si>
    <t>BankDT2112363420</t>
  </si>
  <si>
    <t>MI22061416</t>
  </si>
  <si>
    <t>Rahul Kale</t>
  </si>
  <si>
    <t>WI22062309</t>
  </si>
  <si>
    <t>BankDT2112363422</t>
  </si>
  <si>
    <t>MI22061418</t>
  </si>
  <si>
    <t>Amol Gaikwad</t>
  </si>
  <si>
    <t>WI22062310</t>
  </si>
  <si>
    <t>BankDT2112363421</t>
  </si>
  <si>
    <t>MI22061417</t>
  </si>
  <si>
    <t>Swapnil Narke</t>
  </si>
  <si>
    <t>WI22062311</t>
  </si>
  <si>
    <t>BankDT2112363425</t>
  </si>
  <si>
    <t>MI22061421</t>
  </si>
  <si>
    <t>WI22062312</t>
  </si>
  <si>
    <t>BankDT2112378597</t>
  </si>
  <si>
    <t>MI22061430</t>
  </si>
  <si>
    <t>Abhijeet Shinde</t>
  </si>
  <si>
    <t>WI22062313</t>
  </si>
  <si>
    <t>BankDT2112374815</t>
  </si>
  <si>
    <t>MI22061428</t>
  </si>
  <si>
    <t>WI22062314</t>
  </si>
  <si>
    <t>BankDT2112380251</t>
  </si>
  <si>
    <t>MI22061438</t>
  </si>
  <si>
    <t>Saurabh Sarade</t>
  </si>
  <si>
    <t>WI22062315</t>
  </si>
  <si>
    <t>BankDT2112401080</t>
  </si>
  <si>
    <t>MI22061455</t>
  </si>
  <si>
    <t>Sanjay Khandelwal</t>
  </si>
  <si>
    <t>WI22062316</t>
  </si>
  <si>
    <t>BankDT2112388709</t>
  </si>
  <si>
    <t>MI22061449</t>
  </si>
  <si>
    <t>WI22062317</t>
  </si>
  <si>
    <t>BankDT2112402556</t>
  </si>
  <si>
    <t>MI22061458</t>
  </si>
  <si>
    <t>Shubham Naralkar</t>
  </si>
  <si>
    <t>WI22062318</t>
  </si>
  <si>
    <t>BankDT2112402558</t>
  </si>
  <si>
    <t>MI22061460</t>
  </si>
  <si>
    <t>WI22062319</t>
  </si>
  <si>
    <t>BankDT2112388996</t>
  </si>
  <si>
    <t>MI22061452</t>
  </si>
  <si>
    <t>Prathmesh Barmukh</t>
  </si>
  <si>
    <t>WI22062320</t>
  </si>
  <si>
    <t>BankDT2112402557</t>
  </si>
  <si>
    <t>MI22061459</t>
  </si>
  <si>
    <t>WI22062321</t>
  </si>
  <si>
    <t>BankDT2112416162</t>
  </si>
  <si>
    <t>MI22061471</t>
  </si>
  <si>
    <t>WI22062322</t>
  </si>
  <si>
    <t>BankDT2112421164</t>
  </si>
  <si>
    <t>MI22061476</t>
  </si>
  <si>
    <t>WI22062323</t>
  </si>
  <si>
    <t>BankDT2112416164</t>
  </si>
  <si>
    <t>MI22061473</t>
  </si>
  <si>
    <t>WI22062324</t>
  </si>
  <si>
    <t>BankDT2112434522</t>
  </si>
  <si>
    <t>MI22061483</t>
  </si>
  <si>
    <t>WI22062325</t>
  </si>
  <si>
    <t>BankDT2112430621</t>
  </si>
  <si>
    <t>MI22061480</t>
  </si>
  <si>
    <t>WI22062326</t>
  </si>
  <si>
    <t>BankDT2112462461</t>
  </si>
  <si>
    <t>MI22061493</t>
  </si>
  <si>
    <t>WI22062327</t>
  </si>
  <si>
    <t>BankDT2112462462</t>
  </si>
  <si>
    <t>MI22061494</t>
  </si>
  <si>
    <t>WI22062328</t>
  </si>
  <si>
    <t>BankDT2112462464</t>
  </si>
  <si>
    <t>MI22061496</t>
  </si>
  <si>
    <t>WI22062329</t>
  </si>
  <si>
    <t>BankDT2112480623</t>
  </si>
  <si>
    <t>MI22061500</t>
  </si>
  <si>
    <t>WI22062330</t>
  </si>
  <si>
    <t>BankDT2112442913</t>
  </si>
  <si>
    <t>MI22061487</t>
  </si>
  <si>
    <t>WI22062331</t>
  </si>
  <si>
    <t>BankDT2112483901</t>
  </si>
  <si>
    <t>MI22061504</t>
  </si>
  <si>
    <t>Kavita Jalnil</t>
  </si>
  <si>
    <t>WI22062332</t>
  </si>
  <si>
    <t>BankDT2112462463</t>
  </si>
  <si>
    <t>MI22061495</t>
  </si>
  <si>
    <t>Prajakta Kadam</t>
  </si>
  <si>
    <t>WI22062333</t>
  </si>
  <si>
    <t>BankDT2112470312</t>
  </si>
  <si>
    <t>MI22061497</t>
  </si>
  <si>
    <t>Priyanka Bet</t>
  </si>
  <si>
    <t>WI22062334</t>
  </si>
  <si>
    <t>BankDT2112483606</t>
  </si>
  <si>
    <t>MI22061502</t>
  </si>
  <si>
    <t>Swati Mehetre</t>
  </si>
  <si>
    <t>WI22062335</t>
  </si>
  <si>
    <t>BankDT2112483900</t>
  </si>
  <si>
    <t>MI22061503</t>
  </si>
  <si>
    <t>WI22062336</t>
  </si>
  <si>
    <t>BankDT2112477722</t>
  </si>
  <si>
    <t>MI22061499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</si>
</sst>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5"/>
  <sheetViews>
    <sheetView tabSelected="1" workbookViewId="0">
      <selection activeCell="F17" sqref="F1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57" x14ac:dyDescent="0.45">
      <c r="A2" t="s">
        <v>57</v>
      </c>
      <c r="B2" t="s">
        <v>58</v>
      </c>
      <c r="C2" t="s">
        <v>59</v>
      </c>
      <c r="D2" t="s">
        <v>60</v>
      </c>
      <c r="E2" s="2" t="str">
        <f>HYPERLINK("capsilon://?command=openfolder&amp;siteaddress=ngade.aiq-nglabeling.net&amp;folderid=FX2290FD6C-FB5E-1C7D-6A33-8FFC6E05555A","FX22061378")</f>
        <v>FX22061378</v>
      </c>
      <c r="F2" t="s">
        <v>61</v>
      </c>
      <c r="G2" t="s">
        <v>61</v>
      </c>
      <c r="H2" t="s">
        <v>62</v>
      </c>
      <c r="I2" t="s">
        <v>63</v>
      </c>
      <c r="J2">
        <v>22</v>
      </c>
      <c r="K2" t="s">
        <v>64</v>
      </c>
      <c r="L2" t="s">
        <v>65</v>
      </c>
      <c r="M2" t="s">
        <v>66</v>
      </c>
      <c r="N2">
        <v>2</v>
      </c>
      <c r="O2" s="1">
        <v>44718.307384259257</v>
      </c>
      <c r="P2" s="1">
        <v>44722.003969907404</v>
      </c>
      <c r="Q2">
        <v>318956</v>
      </c>
      <c r="R2">
        <v>429</v>
      </c>
      <c r="S2" t="b">
        <v>0</v>
      </c>
      <c r="T2" t="s">
        <v>67</v>
      </c>
      <c r="U2" t="b">
        <v>0</v>
      </c>
      <c r="V2" t="s">
        <v>68</v>
      </c>
      <c r="W2" s="1">
        <v>44721.085243055553</v>
      </c>
      <c r="X2">
        <v>134</v>
      </c>
      <c r="Y2">
        <v>2</v>
      </c>
      <c r="Z2">
        <v>0</v>
      </c>
      <c r="AA2">
        <v>2</v>
      </c>
      <c r="AB2">
        <v>22</v>
      </c>
      <c r="AC2">
        <v>3</v>
      </c>
      <c r="AD2">
        <v>20</v>
      </c>
      <c r="AE2">
        <v>0</v>
      </c>
      <c r="AF2">
        <v>0</v>
      </c>
      <c r="AG2">
        <v>0</v>
      </c>
      <c r="AH2" t="s">
        <v>69</v>
      </c>
      <c r="AI2" s="1">
        <v>44722.003969907404</v>
      </c>
      <c r="AJ2">
        <v>140</v>
      </c>
      <c r="AK2">
        <v>1</v>
      </c>
      <c r="AL2">
        <v>0</v>
      </c>
      <c r="AM2">
        <v>1</v>
      </c>
      <c r="AN2">
        <v>22</v>
      </c>
      <c r="AO2">
        <v>1</v>
      </c>
      <c r="AP2">
        <v>19</v>
      </c>
      <c r="AQ2">
        <v>0</v>
      </c>
      <c r="AR2">
        <v>0</v>
      </c>
      <c r="AS2">
        <v>0</v>
      </c>
      <c r="AT2" t="s">
        <v>67</v>
      </c>
      <c r="AU2" t="s">
        <v>67</v>
      </c>
      <c r="AV2" t="s">
        <v>67</v>
      </c>
      <c r="AW2" t="s">
        <v>67</v>
      </c>
      <c r="AX2" t="s">
        <v>67</v>
      </c>
      <c r="AY2" t="s">
        <v>67</v>
      </c>
      <c r="AZ2" t="s">
        <v>67</v>
      </c>
      <c r="BA2" t="s">
        <v>67</v>
      </c>
      <c r="BB2" t="s">
        <v>67</v>
      </c>
      <c r="BC2" t="s">
        <v>67</v>
      </c>
      <c r="BD2" t="s">
        <v>67</v>
      </c>
      <c r="BE2" t="s">
        <v>67</v>
      </c>
    </row>
    <row r="3" spans="1:57" x14ac:dyDescent="0.45">
      <c r="A3" t="s">
        <v>70</v>
      </c>
      <c r="B3" t="s">
        <v>58</v>
      </c>
      <c r="C3" t="s">
        <v>71</v>
      </c>
      <c r="D3" t="s">
        <v>60</v>
      </c>
      <c r="E3" s="2" t="str">
        <f>HYPERLINK("capsilon://?command=openfolder&amp;siteaddress=ngade.aiq-nglabeling.net&amp;folderid=FXD8990F74-28BF-B3B9-44DD-A606F5BABE7E","FX22061386")</f>
        <v>FX22061386</v>
      </c>
      <c r="F3" t="s">
        <v>61</v>
      </c>
      <c r="G3" t="s">
        <v>61</v>
      </c>
      <c r="H3" t="s">
        <v>62</v>
      </c>
      <c r="I3" t="s">
        <v>72</v>
      </c>
      <c r="J3">
        <v>22</v>
      </c>
      <c r="K3" t="s">
        <v>64</v>
      </c>
      <c r="L3" t="s">
        <v>65</v>
      </c>
      <c r="M3" t="s">
        <v>66</v>
      </c>
      <c r="N3">
        <v>2</v>
      </c>
      <c r="O3" s="1">
        <v>44718.308206018519</v>
      </c>
      <c r="P3" s="1">
        <v>44722.004641203705</v>
      </c>
      <c r="Q3">
        <v>318715</v>
      </c>
      <c r="R3">
        <v>657</v>
      </c>
      <c r="S3" t="b">
        <v>0</v>
      </c>
      <c r="T3" t="s">
        <v>67</v>
      </c>
      <c r="U3" t="b">
        <v>0</v>
      </c>
      <c r="V3" t="s">
        <v>73</v>
      </c>
      <c r="W3" s="1">
        <v>44721.089699074073</v>
      </c>
      <c r="X3">
        <v>123</v>
      </c>
      <c r="Y3">
        <v>1</v>
      </c>
      <c r="Z3">
        <v>0</v>
      </c>
      <c r="AA3">
        <v>1</v>
      </c>
      <c r="AB3">
        <v>22</v>
      </c>
      <c r="AC3">
        <v>1</v>
      </c>
      <c r="AD3">
        <v>21</v>
      </c>
      <c r="AE3">
        <v>0</v>
      </c>
      <c r="AF3">
        <v>0</v>
      </c>
      <c r="AG3">
        <v>0</v>
      </c>
      <c r="AH3" t="s">
        <v>74</v>
      </c>
      <c r="AI3" s="1">
        <v>44722.004641203705</v>
      </c>
      <c r="AJ3">
        <v>195</v>
      </c>
      <c r="AK3">
        <v>1</v>
      </c>
      <c r="AL3">
        <v>0</v>
      </c>
      <c r="AM3">
        <v>1</v>
      </c>
      <c r="AN3">
        <v>22</v>
      </c>
      <c r="AO3">
        <v>1</v>
      </c>
      <c r="AP3">
        <v>20</v>
      </c>
      <c r="AQ3">
        <v>0</v>
      </c>
      <c r="AR3">
        <v>0</v>
      </c>
      <c r="AS3">
        <v>0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</row>
    <row r="4" spans="1:57" x14ac:dyDescent="0.45">
      <c r="A4" t="s">
        <v>75</v>
      </c>
      <c r="B4" t="s">
        <v>58</v>
      </c>
      <c r="C4" t="s">
        <v>76</v>
      </c>
      <c r="D4" t="s">
        <v>60</v>
      </c>
      <c r="E4" s="2" t="str">
        <f>HYPERLINK("capsilon://?command=openfolder&amp;siteaddress=ngade.aiq-nglabeling.net&amp;folderid=FX15A5295F-2A4E-7D12-AC71-3038BC903931","FX22061389")</f>
        <v>FX22061389</v>
      </c>
      <c r="F4" t="s">
        <v>61</v>
      </c>
      <c r="G4" t="s">
        <v>61</v>
      </c>
      <c r="H4" t="s">
        <v>62</v>
      </c>
      <c r="I4" t="s">
        <v>77</v>
      </c>
      <c r="J4">
        <v>22</v>
      </c>
      <c r="K4" t="s">
        <v>64</v>
      </c>
      <c r="L4" t="s">
        <v>65</v>
      </c>
      <c r="M4" t="s">
        <v>66</v>
      </c>
      <c r="N4">
        <v>2</v>
      </c>
      <c r="O4" s="1">
        <v>44718.308831018519</v>
      </c>
      <c r="P4" s="1">
        <v>44722.004629629628</v>
      </c>
      <c r="Q4">
        <v>319190</v>
      </c>
      <c r="R4">
        <v>127</v>
      </c>
      <c r="S4" t="b">
        <v>0</v>
      </c>
      <c r="T4" t="s">
        <v>67</v>
      </c>
      <c r="U4" t="b">
        <v>0</v>
      </c>
      <c r="V4" t="s">
        <v>68</v>
      </c>
      <c r="W4" s="1">
        <v>44721.086064814815</v>
      </c>
      <c r="X4">
        <v>71</v>
      </c>
      <c r="Y4">
        <v>1</v>
      </c>
      <c r="Z4">
        <v>0</v>
      </c>
      <c r="AA4">
        <v>1</v>
      </c>
      <c r="AB4">
        <v>22</v>
      </c>
      <c r="AC4">
        <v>1</v>
      </c>
      <c r="AD4">
        <v>21</v>
      </c>
      <c r="AE4">
        <v>0</v>
      </c>
      <c r="AF4">
        <v>0</v>
      </c>
      <c r="AG4">
        <v>0</v>
      </c>
      <c r="AH4" t="s">
        <v>69</v>
      </c>
      <c r="AI4" s="1">
        <v>44722.004629629628</v>
      </c>
      <c r="AJ4">
        <v>56</v>
      </c>
      <c r="AK4">
        <v>1</v>
      </c>
      <c r="AL4">
        <v>0</v>
      </c>
      <c r="AM4">
        <v>1</v>
      </c>
      <c r="AN4">
        <v>22</v>
      </c>
      <c r="AO4">
        <v>1</v>
      </c>
      <c r="AP4">
        <v>20</v>
      </c>
      <c r="AQ4">
        <v>0</v>
      </c>
      <c r="AR4">
        <v>0</v>
      </c>
      <c r="AS4">
        <v>0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</row>
    <row r="5" spans="1:57" x14ac:dyDescent="0.45">
      <c r="A5" t="s">
        <v>78</v>
      </c>
      <c r="B5" t="s">
        <v>58</v>
      </c>
      <c r="C5" t="s">
        <v>79</v>
      </c>
      <c r="D5" t="s">
        <v>60</v>
      </c>
      <c r="E5" s="2" t="str">
        <f>HYPERLINK("capsilon://?command=openfolder&amp;siteaddress=ngade.aiq-nglabeling.net&amp;folderid=FXA77DF47E-37D2-3CF1-5E7C-B25CD354D19E","FX22061381")</f>
        <v>FX22061381</v>
      </c>
      <c r="F5" t="s">
        <v>61</v>
      </c>
      <c r="G5" t="s">
        <v>61</v>
      </c>
      <c r="H5" t="s">
        <v>62</v>
      </c>
      <c r="I5" t="s">
        <v>80</v>
      </c>
      <c r="J5">
        <v>22</v>
      </c>
      <c r="K5" t="s">
        <v>64</v>
      </c>
      <c r="L5" t="s">
        <v>65</v>
      </c>
      <c r="M5" t="s">
        <v>66</v>
      </c>
      <c r="N5">
        <v>2</v>
      </c>
      <c r="O5" s="1">
        <v>44718.316412037035</v>
      </c>
      <c r="P5" s="1">
        <v>44722.005254629628</v>
      </c>
      <c r="Q5">
        <v>318604</v>
      </c>
      <c r="R5">
        <v>112</v>
      </c>
      <c r="S5" t="b">
        <v>0</v>
      </c>
      <c r="T5" t="s">
        <v>67</v>
      </c>
      <c r="U5" t="b">
        <v>0</v>
      </c>
      <c r="V5" t="s">
        <v>68</v>
      </c>
      <c r="W5" s="1">
        <v>44721.086747685185</v>
      </c>
      <c r="X5">
        <v>59</v>
      </c>
      <c r="Y5">
        <v>1</v>
      </c>
      <c r="Z5">
        <v>0</v>
      </c>
      <c r="AA5">
        <v>1</v>
      </c>
      <c r="AB5">
        <v>22</v>
      </c>
      <c r="AC5">
        <v>1</v>
      </c>
      <c r="AD5">
        <v>21</v>
      </c>
      <c r="AE5">
        <v>0</v>
      </c>
      <c r="AF5">
        <v>0</v>
      </c>
      <c r="AG5">
        <v>0</v>
      </c>
      <c r="AH5" t="s">
        <v>69</v>
      </c>
      <c r="AI5" s="1">
        <v>44722.005254629628</v>
      </c>
      <c r="AJ5">
        <v>53</v>
      </c>
      <c r="AK5">
        <v>1</v>
      </c>
      <c r="AL5">
        <v>0</v>
      </c>
      <c r="AM5">
        <v>1</v>
      </c>
      <c r="AN5">
        <v>22</v>
      </c>
      <c r="AO5">
        <v>1</v>
      </c>
      <c r="AP5">
        <v>20</v>
      </c>
      <c r="AQ5">
        <v>0</v>
      </c>
      <c r="AR5">
        <v>0</v>
      </c>
      <c r="AS5">
        <v>0</v>
      </c>
      <c r="AT5" t="s">
        <v>67</v>
      </c>
      <c r="AU5" t="s">
        <v>67</v>
      </c>
      <c r="AV5" t="s">
        <v>67</v>
      </c>
      <c r="AW5" t="s">
        <v>67</v>
      </c>
      <c r="AX5" t="s">
        <v>67</v>
      </c>
      <c r="AY5" t="s">
        <v>67</v>
      </c>
      <c r="AZ5" t="s">
        <v>67</v>
      </c>
      <c r="BA5" t="s">
        <v>67</v>
      </c>
      <c r="BB5" t="s">
        <v>67</v>
      </c>
      <c r="BC5" t="s">
        <v>67</v>
      </c>
      <c r="BD5" t="s">
        <v>67</v>
      </c>
      <c r="BE5" t="s">
        <v>67</v>
      </c>
    </row>
    <row r="6" spans="1:57" x14ac:dyDescent="0.45">
      <c r="A6" t="s">
        <v>81</v>
      </c>
      <c r="B6" t="s">
        <v>58</v>
      </c>
      <c r="C6" t="s">
        <v>82</v>
      </c>
      <c r="D6" t="s">
        <v>60</v>
      </c>
      <c r="E6" s="2" t="str">
        <f>HYPERLINK("capsilon://?command=openfolder&amp;siteaddress=ngade.aiq-nglabeling.net&amp;folderid=FX671EF814-21D0-62BF-08B0-85A15172D3C6","FX22061411")</f>
        <v>FX22061411</v>
      </c>
      <c r="F6" t="s">
        <v>61</v>
      </c>
      <c r="G6" t="s">
        <v>61</v>
      </c>
      <c r="H6" t="s">
        <v>62</v>
      </c>
      <c r="I6" t="s">
        <v>83</v>
      </c>
      <c r="J6">
        <v>22</v>
      </c>
      <c r="K6" t="s">
        <v>64</v>
      </c>
      <c r="L6" t="s">
        <v>65</v>
      </c>
      <c r="M6" t="s">
        <v>66</v>
      </c>
      <c r="N6">
        <v>2</v>
      </c>
      <c r="O6" s="1">
        <v>44718.964421296296</v>
      </c>
      <c r="P6" s="1">
        <v>44722.015752314815</v>
      </c>
      <c r="Q6">
        <v>261374</v>
      </c>
      <c r="R6">
        <v>2261</v>
      </c>
      <c r="S6" t="b">
        <v>0</v>
      </c>
      <c r="T6" t="s">
        <v>67</v>
      </c>
      <c r="U6" t="b">
        <v>0</v>
      </c>
      <c r="V6" t="s">
        <v>84</v>
      </c>
      <c r="W6" s="1">
        <v>44721.101597222223</v>
      </c>
      <c r="X6">
        <v>1302</v>
      </c>
      <c r="Y6">
        <v>64</v>
      </c>
      <c r="Z6">
        <v>0</v>
      </c>
      <c r="AA6">
        <v>64</v>
      </c>
      <c r="AB6">
        <v>0</v>
      </c>
      <c r="AC6">
        <v>59</v>
      </c>
      <c r="AD6">
        <v>-42</v>
      </c>
      <c r="AE6">
        <v>0</v>
      </c>
      <c r="AF6">
        <v>0</v>
      </c>
      <c r="AG6">
        <v>0</v>
      </c>
      <c r="AH6" t="s">
        <v>74</v>
      </c>
      <c r="AI6" s="1">
        <v>44722.015752314815</v>
      </c>
      <c r="AJ6">
        <v>959</v>
      </c>
      <c r="AK6">
        <v>1</v>
      </c>
      <c r="AL6">
        <v>0</v>
      </c>
      <c r="AM6">
        <v>1</v>
      </c>
      <c r="AN6">
        <v>0</v>
      </c>
      <c r="AO6">
        <v>1</v>
      </c>
      <c r="AP6">
        <v>-43</v>
      </c>
      <c r="AQ6">
        <v>0</v>
      </c>
      <c r="AR6">
        <v>0</v>
      </c>
      <c r="AS6">
        <v>0</v>
      </c>
      <c r="AT6" t="s">
        <v>67</v>
      </c>
      <c r="AU6" t="s">
        <v>67</v>
      </c>
      <c r="AV6" t="s">
        <v>67</v>
      </c>
      <c r="AW6" t="s">
        <v>67</v>
      </c>
      <c r="AX6" t="s">
        <v>67</v>
      </c>
      <c r="AY6" t="s">
        <v>67</v>
      </c>
      <c r="AZ6" t="s">
        <v>67</v>
      </c>
      <c r="BA6" t="s">
        <v>67</v>
      </c>
      <c r="BB6" t="s">
        <v>67</v>
      </c>
      <c r="BC6" t="s">
        <v>67</v>
      </c>
      <c r="BD6" t="s">
        <v>67</v>
      </c>
      <c r="BE6" t="s">
        <v>67</v>
      </c>
    </row>
    <row r="7" spans="1:57" x14ac:dyDescent="0.45">
      <c r="A7" t="s">
        <v>85</v>
      </c>
      <c r="B7" t="s">
        <v>58</v>
      </c>
      <c r="C7" t="s">
        <v>86</v>
      </c>
      <c r="D7" t="s">
        <v>60</v>
      </c>
      <c r="E7" s="2" t="str">
        <f>HYPERLINK("capsilon://?command=openfolder&amp;siteaddress=ngade.aiq-nglabeling.net&amp;folderid=FX94D2403C-8A78-69D9-C89B-3016C9D5D76F","FX22061407")</f>
        <v>FX22061407</v>
      </c>
      <c r="F7" t="s">
        <v>61</v>
      </c>
      <c r="G7" t="s">
        <v>61</v>
      </c>
      <c r="H7" t="s">
        <v>62</v>
      </c>
      <c r="I7" t="s">
        <v>87</v>
      </c>
      <c r="J7">
        <v>22</v>
      </c>
      <c r="K7" t="s">
        <v>64</v>
      </c>
      <c r="L7" t="s">
        <v>65</v>
      </c>
      <c r="M7" t="s">
        <v>66</v>
      </c>
      <c r="N7">
        <v>2</v>
      </c>
      <c r="O7" s="1">
        <v>44718.965196759258</v>
      </c>
      <c r="P7" s="1">
        <v>44722.055532407408</v>
      </c>
      <c r="Q7">
        <v>257323</v>
      </c>
      <c r="R7">
        <v>9682</v>
      </c>
      <c r="S7" t="b">
        <v>0</v>
      </c>
      <c r="T7" t="s">
        <v>67</v>
      </c>
      <c r="U7" t="b">
        <v>0</v>
      </c>
      <c r="V7" t="s">
        <v>88</v>
      </c>
      <c r="W7" s="1">
        <v>44721.193877314814</v>
      </c>
      <c r="X7">
        <v>5225</v>
      </c>
      <c r="Y7">
        <v>356</v>
      </c>
      <c r="Z7">
        <v>0</v>
      </c>
      <c r="AA7">
        <v>356</v>
      </c>
      <c r="AB7">
        <v>0</v>
      </c>
      <c r="AC7">
        <v>353</v>
      </c>
      <c r="AD7">
        <v>-334</v>
      </c>
      <c r="AE7">
        <v>0</v>
      </c>
      <c r="AF7">
        <v>0</v>
      </c>
      <c r="AG7">
        <v>0</v>
      </c>
      <c r="AH7" t="s">
        <v>69</v>
      </c>
      <c r="AI7" s="1">
        <v>44722.055532407408</v>
      </c>
      <c r="AJ7">
        <v>4230</v>
      </c>
      <c r="AK7">
        <v>102</v>
      </c>
      <c r="AL7">
        <v>0</v>
      </c>
      <c r="AM7">
        <v>102</v>
      </c>
      <c r="AN7">
        <v>0</v>
      </c>
      <c r="AO7">
        <v>102</v>
      </c>
      <c r="AP7">
        <v>-436</v>
      </c>
      <c r="AQ7">
        <v>0</v>
      </c>
      <c r="AR7">
        <v>0</v>
      </c>
      <c r="AS7">
        <v>0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 t="s">
        <v>67</v>
      </c>
      <c r="AZ7" t="s">
        <v>67</v>
      </c>
      <c r="BA7" t="s">
        <v>67</v>
      </c>
      <c r="BB7" t="s">
        <v>67</v>
      </c>
      <c r="BC7" t="s">
        <v>67</v>
      </c>
      <c r="BD7" t="s">
        <v>67</v>
      </c>
      <c r="BE7" t="s">
        <v>67</v>
      </c>
    </row>
    <row r="8" spans="1:57" x14ac:dyDescent="0.45">
      <c r="A8" t="s">
        <v>89</v>
      </c>
      <c r="B8" t="s">
        <v>58</v>
      </c>
      <c r="C8" t="s">
        <v>90</v>
      </c>
      <c r="D8" t="s">
        <v>60</v>
      </c>
      <c r="E8" s="2" t="str">
        <f>HYPERLINK("capsilon://?command=openfolder&amp;siteaddress=ngade.aiq-nglabeling.net&amp;folderid=FX0450CFC5-2252-25E8-B017-D5CA8089FDA7","FX22061409")</f>
        <v>FX22061409</v>
      </c>
      <c r="F8" t="s">
        <v>61</v>
      </c>
      <c r="G8" t="s">
        <v>61</v>
      </c>
      <c r="H8" t="s">
        <v>62</v>
      </c>
      <c r="I8" t="s">
        <v>91</v>
      </c>
      <c r="J8">
        <v>22</v>
      </c>
      <c r="K8" t="s">
        <v>64</v>
      </c>
      <c r="L8" t="s">
        <v>65</v>
      </c>
      <c r="M8" t="s">
        <v>66</v>
      </c>
      <c r="N8">
        <v>2</v>
      </c>
      <c r="O8" s="1">
        <v>44718.965405092589</v>
      </c>
      <c r="P8" s="1">
        <v>44722.027395833335</v>
      </c>
      <c r="Q8">
        <v>258721</v>
      </c>
      <c r="R8">
        <v>5835</v>
      </c>
      <c r="S8" t="b">
        <v>0</v>
      </c>
      <c r="T8" t="s">
        <v>67</v>
      </c>
      <c r="U8" t="b">
        <v>0</v>
      </c>
      <c r="V8" t="s">
        <v>92</v>
      </c>
      <c r="W8" s="1">
        <v>44721.180706018517</v>
      </c>
      <c r="X8">
        <v>4741</v>
      </c>
      <c r="Y8">
        <v>252</v>
      </c>
      <c r="Z8">
        <v>0</v>
      </c>
      <c r="AA8">
        <v>252</v>
      </c>
      <c r="AB8">
        <v>0</v>
      </c>
      <c r="AC8">
        <v>228</v>
      </c>
      <c r="AD8">
        <v>-230</v>
      </c>
      <c r="AE8">
        <v>0</v>
      </c>
      <c r="AF8">
        <v>0</v>
      </c>
      <c r="AG8">
        <v>0</v>
      </c>
      <c r="AH8" t="s">
        <v>74</v>
      </c>
      <c r="AI8" s="1">
        <v>44722.027395833335</v>
      </c>
      <c r="AJ8">
        <v>1006</v>
      </c>
      <c r="AK8">
        <v>4</v>
      </c>
      <c r="AL8">
        <v>0</v>
      </c>
      <c r="AM8">
        <v>4</v>
      </c>
      <c r="AN8">
        <v>0</v>
      </c>
      <c r="AO8">
        <v>4</v>
      </c>
      <c r="AP8">
        <v>-234</v>
      </c>
      <c r="AQ8">
        <v>0</v>
      </c>
      <c r="AR8">
        <v>0</v>
      </c>
      <c r="AS8">
        <v>0</v>
      </c>
      <c r="AT8" t="s">
        <v>67</v>
      </c>
      <c r="AU8" t="s">
        <v>67</v>
      </c>
      <c r="AV8" t="s">
        <v>67</v>
      </c>
      <c r="AW8" t="s">
        <v>67</v>
      </c>
      <c r="AX8" t="s">
        <v>67</v>
      </c>
      <c r="AY8" t="s">
        <v>67</v>
      </c>
      <c r="AZ8" t="s">
        <v>67</v>
      </c>
      <c r="BA8" t="s">
        <v>67</v>
      </c>
      <c r="BB8" t="s">
        <v>67</v>
      </c>
      <c r="BC8" t="s">
        <v>67</v>
      </c>
      <c r="BD8" t="s">
        <v>67</v>
      </c>
      <c r="BE8" t="s">
        <v>67</v>
      </c>
    </row>
    <row r="9" spans="1:57" x14ac:dyDescent="0.45">
      <c r="A9" t="s">
        <v>93</v>
      </c>
      <c r="B9" t="s">
        <v>58</v>
      </c>
      <c r="C9" t="s">
        <v>94</v>
      </c>
      <c r="D9" t="s">
        <v>60</v>
      </c>
      <c r="E9" s="2" t="str">
        <f>HYPERLINK("capsilon://?command=openfolder&amp;siteaddress=ngade.aiq-nglabeling.net&amp;folderid=FX1EB36F74-5A93-64E0-A9FF-363169643503","FX22061408")</f>
        <v>FX22061408</v>
      </c>
      <c r="F9" t="s">
        <v>61</v>
      </c>
      <c r="G9" t="s">
        <v>61</v>
      </c>
      <c r="H9" t="s">
        <v>62</v>
      </c>
      <c r="I9" t="s">
        <v>95</v>
      </c>
      <c r="J9">
        <v>22</v>
      </c>
      <c r="K9" t="s">
        <v>64</v>
      </c>
      <c r="L9" t="s">
        <v>65</v>
      </c>
      <c r="M9" t="s">
        <v>66</v>
      </c>
      <c r="N9">
        <v>2</v>
      </c>
      <c r="O9" s="1">
        <v>44718.965752314813</v>
      </c>
      <c r="P9" s="1">
        <v>44722.089675925927</v>
      </c>
      <c r="Q9">
        <v>267249</v>
      </c>
      <c r="R9">
        <v>2658</v>
      </c>
      <c r="S9" t="b">
        <v>0</v>
      </c>
      <c r="T9" t="s">
        <v>67</v>
      </c>
      <c r="U9" t="b">
        <v>0</v>
      </c>
      <c r="V9" t="s">
        <v>73</v>
      </c>
      <c r="W9" s="1">
        <v>44721.088263888887</v>
      </c>
      <c r="X9">
        <v>102</v>
      </c>
      <c r="Y9">
        <v>1</v>
      </c>
      <c r="Z9">
        <v>0</v>
      </c>
      <c r="AA9">
        <v>1</v>
      </c>
      <c r="AB9">
        <v>22</v>
      </c>
      <c r="AC9">
        <v>1</v>
      </c>
      <c r="AD9">
        <v>21</v>
      </c>
      <c r="AE9">
        <v>0</v>
      </c>
      <c r="AF9">
        <v>0</v>
      </c>
      <c r="AG9">
        <v>0</v>
      </c>
      <c r="AH9" t="s">
        <v>96</v>
      </c>
      <c r="AI9" s="1">
        <v>44722.089675925927</v>
      </c>
      <c r="AJ9">
        <v>1619</v>
      </c>
      <c r="AK9">
        <v>75</v>
      </c>
      <c r="AL9">
        <v>0</v>
      </c>
      <c r="AM9">
        <v>75</v>
      </c>
      <c r="AN9">
        <v>0</v>
      </c>
      <c r="AO9">
        <v>69</v>
      </c>
      <c r="AP9">
        <v>-54</v>
      </c>
      <c r="AQ9">
        <v>0</v>
      </c>
      <c r="AR9">
        <v>0</v>
      </c>
      <c r="AS9">
        <v>0</v>
      </c>
      <c r="AT9" t="s">
        <v>67</v>
      </c>
      <c r="AU9" t="s">
        <v>67</v>
      </c>
      <c r="AV9" t="s">
        <v>67</v>
      </c>
      <c r="AW9" t="s">
        <v>67</v>
      </c>
      <c r="AX9" t="s">
        <v>67</v>
      </c>
      <c r="AY9" t="s">
        <v>67</v>
      </c>
      <c r="AZ9" t="s">
        <v>67</v>
      </c>
      <c r="BA9" t="s">
        <v>67</v>
      </c>
      <c r="BB9" t="s">
        <v>67</v>
      </c>
      <c r="BC9" t="s">
        <v>67</v>
      </c>
      <c r="BD9" t="s">
        <v>67</v>
      </c>
      <c r="BE9" t="s">
        <v>67</v>
      </c>
    </row>
    <row r="10" spans="1:57" x14ac:dyDescent="0.45">
      <c r="A10" t="s">
        <v>97</v>
      </c>
      <c r="B10" t="s">
        <v>58</v>
      </c>
      <c r="C10" t="s">
        <v>98</v>
      </c>
      <c r="D10" t="s">
        <v>60</v>
      </c>
      <c r="E10" s="2" t="str">
        <f>HYPERLINK("capsilon://?command=openfolder&amp;siteaddress=ngade.aiq-nglabeling.net&amp;folderid=FX7AB43FFA-3B2F-0F7F-12C2-200F6D92EF17","FX22061412")</f>
        <v>FX22061412</v>
      </c>
      <c r="F10" t="s">
        <v>61</v>
      </c>
      <c r="G10" t="s">
        <v>61</v>
      </c>
      <c r="H10" t="s">
        <v>62</v>
      </c>
      <c r="I10" t="s">
        <v>99</v>
      </c>
      <c r="J10">
        <v>22</v>
      </c>
      <c r="K10" t="s">
        <v>64</v>
      </c>
      <c r="L10" t="s">
        <v>65</v>
      </c>
      <c r="M10" t="s">
        <v>66</v>
      </c>
      <c r="N10">
        <v>2</v>
      </c>
      <c r="O10" s="1">
        <v>44718.966967592591</v>
      </c>
      <c r="P10" s="1">
        <v>44722.057083333333</v>
      </c>
      <c r="Q10">
        <v>263510</v>
      </c>
      <c r="R10">
        <v>3476</v>
      </c>
      <c r="S10" t="b">
        <v>0</v>
      </c>
      <c r="T10" t="s">
        <v>67</v>
      </c>
      <c r="U10" t="b">
        <v>0</v>
      </c>
      <c r="V10" t="s">
        <v>68</v>
      </c>
      <c r="W10" s="1">
        <v>44721.110486111109</v>
      </c>
      <c r="X10">
        <v>1844</v>
      </c>
      <c r="Y10">
        <v>137</v>
      </c>
      <c r="Z10">
        <v>0</v>
      </c>
      <c r="AA10">
        <v>137</v>
      </c>
      <c r="AB10">
        <v>0</v>
      </c>
      <c r="AC10">
        <v>130</v>
      </c>
      <c r="AD10">
        <v>-115</v>
      </c>
      <c r="AE10">
        <v>0</v>
      </c>
      <c r="AF10">
        <v>0</v>
      </c>
      <c r="AG10">
        <v>0</v>
      </c>
      <c r="AH10" t="s">
        <v>74</v>
      </c>
      <c r="AI10" s="1">
        <v>44722.057083333333</v>
      </c>
      <c r="AJ10">
        <v>1632</v>
      </c>
      <c r="AK10">
        <v>3</v>
      </c>
      <c r="AL10">
        <v>0</v>
      </c>
      <c r="AM10">
        <v>3</v>
      </c>
      <c r="AN10">
        <v>0</v>
      </c>
      <c r="AO10">
        <v>3</v>
      </c>
      <c r="AP10">
        <v>-118</v>
      </c>
      <c r="AQ10">
        <v>0</v>
      </c>
      <c r="AR10">
        <v>0</v>
      </c>
      <c r="AS10">
        <v>0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67</v>
      </c>
      <c r="BB10" t="s">
        <v>67</v>
      </c>
      <c r="BC10" t="s">
        <v>67</v>
      </c>
      <c r="BD10" t="s">
        <v>67</v>
      </c>
      <c r="BE10" t="s">
        <v>67</v>
      </c>
    </row>
    <row r="11" spans="1:57" x14ac:dyDescent="0.45">
      <c r="A11" t="s">
        <v>100</v>
      </c>
      <c r="B11" t="s">
        <v>58</v>
      </c>
      <c r="C11" t="s">
        <v>101</v>
      </c>
      <c r="D11" t="s">
        <v>60</v>
      </c>
      <c r="E11" s="2" t="str">
        <f>HYPERLINK("capsilon://?command=openfolder&amp;siteaddress=ngade.aiq-nglabeling.net&amp;folderid=FX1102D9CD-DCAA-2B75-525A-7D2EDA3B6160","FX22061421")</f>
        <v>FX22061421</v>
      </c>
      <c r="F11" t="s">
        <v>61</v>
      </c>
      <c r="G11" t="s">
        <v>61</v>
      </c>
      <c r="H11" t="s">
        <v>62</v>
      </c>
      <c r="I11" t="s">
        <v>102</v>
      </c>
      <c r="J11">
        <v>22</v>
      </c>
      <c r="K11" t="s">
        <v>64</v>
      </c>
      <c r="L11" t="s">
        <v>65</v>
      </c>
      <c r="M11" t="s">
        <v>66</v>
      </c>
      <c r="N11">
        <v>2</v>
      </c>
      <c r="O11" s="1">
        <v>44718.967916666668</v>
      </c>
      <c r="P11" s="1">
        <v>44722.068310185183</v>
      </c>
      <c r="Q11">
        <v>264264</v>
      </c>
      <c r="R11">
        <v>3610</v>
      </c>
      <c r="S11" t="b">
        <v>0</v>
      </c>
      <c r="T11" t="s">
        <v>67</v>
      </c>
      <c r="U11" t="b">
        <v>0</v>
      </c>
      <c r="V11" t="s">
        <v>103</v>
      </c>
      <c r="W11" s="1">
        <v>44721.173344907409</v>
      </c>
      <c r="X11">
        <v>2260</v>
      </c>
      <c r="Y11">
        <v>149</v>
      </c>
      <c r="Z11">
        <v>0</v>
      </c>
      <c r="AA11">
        <v>149</v>
      </c>
      <c r="AB11">
        <v>0</v>
      </c>
      <c r="AC11">
        <v>137</v>
      </c>
      <c r="AD11">
        <v>-127</v>
      </c>
      <c r="AE11">
        <v>0</v>
      </c>
      <c r="AF11">
        <v>0</v>
      </c>
      <c r="AG11">
        <v>0</v>
      </c>
      <c r="AH11" t="s">
        <v>69</v>
      </c>
      <c r="AI11" s="1">
        <v>44722.068310185183</v>
      </c>
      <c r="AJ11">
        <v>1099</v>
      </c>
      <c r="AK11">
        <v>22</v>
      </c>
      <c r="AL11">
        <v>0</v>
      </c>
      <c r="AM11">
        <v>22</v>
      </c>
      <c r="AN11">
        <v>0</v>
      </c>
      <c r="AO11">
        <v>24</v>
      </c>
      <c r="AP11">
        <v>-149</v>
      </c>
      <c r="AQ11">
        <v>0</v>
      </c>
      <c r="AR11">
        <v>0</v>
      </c>
      <c r="AS11">
        <v>0</v>
      </c>
      <c r="AT11" t="s">
        <v>67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  <c r="BB11" t="s">
        <v>67</v>
      </c>
      <c r="BC11" t="s">
        <v>67</v>
      </c>
      <c r="BD11" t="s">
        <v>67</v>
      </c>
      <c r="BE11" t="s">
        <v>67</v>
      </c>
    </row>
    <row r="12" spans="1:57" x14ac:dyDescent="0.45">
      <c r="A12" t="s">
        <v>104</v>
      </c>
      <c r="B12" t="s">
        <v>58</v>
      </c>
      <c r="C12" t="s">
        <v>105</v>
      </c>
      <c r="D12" t="s">
        <v>60</v>
      </c>
      <c r="E12" s="2" t="str">
        <f>HYPERLINK("capsilon://?command=openfolder&amp;siteaddress=ngade.aiq-nglabeling.net&amp;folderid=FXD8C4B6D9-E3AF-608D-1421-C6986767CB05","FX22061419")</f>
        <v>FX22061419</v>
      </c>
      <c r="F12" t="s">
        <v>61</v>
      </c>
      <c r="G12" t="s">
        <v>61</v>
      </c>
      <c r="H12" t="s">
        <v>62</v>
      </c>
      <c r="I12" t="s">
        <v>106</v>
      </c>
      <c r="J12">
        <v>22</v>
      </c>
      <c r="K12" t="s">
        <v>64</v>
      </c>
      <c r="L12" t="s">
        <v>65</v>
      </c>
      <c r="M12" t="s">
        <v>66</v>
      </c>
      <c r="N12">
        <v>2</v>
      </c>
      <c r="O12" s="1">
        <v>44718.968680555554</v>
      </c>
      <c r="P12" s="1">
        <v>44722.069432870368</v>
      </c>
      <c r="Q12">
        <v>266662</v>
      </c>
      <c r="R12">
        <v>1243</v>
      </c>
      <c r="S12" t="b">
        <v>0</v>
      </c>
      <c r="T12" t="s">
        <v>67</v>
      </c>
      <c r="U12" t="b">
        <v>0</v>
      </c>
      <c r="V12" t="s">
        <v>73</v>
      </c>
      <c r="W12" s="1">
        <v>44721.093229166669</v>
      </c>
      <c r="X12">
        <v>304</v>
      </c>
      <c r="Y12">
        <v>1</v>
      </c>
      <c r="Z12">
        <v>0</v>
      </c>
      <c r="AA12">
        <v>1</v>
      </c>
      <c r="AB12">
        <v>22</v>
      </c>
      <c r="AC12">
        <v>1</v>
      </c>
      <c r="AD12">
        <v>21</v>
      </c>
      <c r="AE12">
        <v>0</v>
      </c>
      <c r="AF12">
        <v>0</v>
      </c>
      <c r="AG12">
        <v>0</v>
      </c>
      <c r="AH12" t="s">
        <v>74</v>
      </c>
      <c r="AI12" s="1">
        <v>44722.069432870368</v>
      </c>
      <c r="AJ12">
        <v>495</v>
      </c>
      <c r="AK12">
        <v>1</v>
      </c>
      <c r="AL12">
        <v>0</v>
      </c>
      <c r="AM12">
        <v>1</v>
      </c>
      <c r="AN12">
        <v>22</v>
      </c>
      <c r="AO12">
        <v>1</v>
      </c>
      <c r="AP12">
        <v>20</v>
      </c>
      <c r="AQ12">
        <v>0</v>
      </c>
      <c r="AR12">
        <v>0</v>
      </c>
      <c r="AS12">
        <v>0</v>
      </c>
      <c r="AT12" t="s">
        <v>67</v>
      </c>
      <c r="AU12" t="s">
        <v>67</v>
      </c>
      <c r="AV12" t="s">
        <v>67</v>
      </c>
      <c r="AW12" t="s">
        <v>67</v>
      </c>
      <c r="AX12" t="s">
        <v>67</v>
      </c>
      <c r="AY12" t="s">
        <v>67</v>
      </c>
      <c r="AZ12" t="s">
        <v>67</v>
      </c>
      <c r="BA12" t="s">
        <v>67</v>
      </c>
      <c r="BB12" t="s">
        <v>67</v>
      </c>
      <c r="BC12" t="s">
        <v>67</v>
      </c>
      <c r="BD12" t="s">
        <v>67</v>
      </c>
      <c r="BE12" t="s">
        <v>67</v>
      </c>
    </row>
    <row r="13" spans="1:57" x14ac:dyDescent="0.45">
      <c r="A13" t="s">
        <v>107</v>
      </c>
      <c r="B13" t="s">
        <v>58</v>
      </c>
      <c r="C13" t="s">
        <v>108</v>
      </c>
      <c r="D13" t="s">
        <v>60</v>
      </c>
      <c r="E13" s="2" t="str">
        <f>HYPERLINK("capsilon://?command=openfolder&amp;siteaddress=ngade.aiq-nglabeling.net&amp;folderid=FXD7CA1FE5-D5D8-8624-F4BF-CCE996EBC32C","FX22061429")</f>
        <v>FX22061429</v>
      </c>
      <c r="F13" t="s">
        <v>61</v>
      </c>
      <c r="G13" t="s">
        <v>61</v>
      </c>
      <c r="H13" t="s">
        <v>62</v>
      </c>
      <c r="I13" t="s">
        <v>109</v>
      </c>
      <c r="J13">
        <v>22</v>
      </c>
      <c r="K13" t="s">
        <v>64</v>
      </c>
      <c r="L13" t="s">
        <v>65</v>
      </c>
      <c r="M13" t="s">
        <v>66</v>
      </c>
      <c r="N13">
        <v>2</v>
      </c>
      <c r="O13" s="1">
        <v>44718.970416666663</v>
      </c>
      <c r="P13" s="1">
        <v>44722.075104166666</v>
      </c>
      <c r="Q13">
        <v>265455</v>
      </c>
      <c r="R13">
        <v>2790</v>
      </c>
      <c r="S13" t="b">
        <v>0</v>
      </c>
      <c r="T13" t="s">
        <v>67</v>
      </c>
      <c r="U13" t="b">
        <v>0</v>
      </c>
      <c r="V13" t="s">
        <v>110</v>
      </c>
      <c r="W13" s="1">
        <v>44721.115428240744</v>
      </c>
      <c r="X13">
        <v>2204</v>
      </c>
      <c r="Y13">
        <v>122</v>
      </c>
      <c r="Z13">
        <v>0</v>
      </c>
      <c r="AA13">
        <v>122</v>
      </c>
      <c r="AB13">
        <v>0</v>
      </c>
      <c r="AC13">
        <v>122</v>
      </c>
      <c r="AD13">
        <v>-100</v>
      </c>
      <c r="AE13">
        <v>0</v>
      </c>
      <c r="AF13">
        <v>0</v>
      </c>
      <c r="AG13">
        <v>0</v>
      </c>
      <c r="AH13" t="s">
        <v>69</v>
      </c>
      <c r="AI13" s="1">
        <v>44722.075104166666</v>
      </c>
      <c r="AJ13">
        <v>586</v>
      </c>
      <c r="AK13">
        <v>1</v>
      </c>
      <c r="AL13">
        <v>0</v>
      </c>
      <c r="AM13">
        <v>1</v>
      </c>
      <c r="AN13">
        <v>0</v>
      </c>
      <c r="AO13">
        <v>2</v>
      </c>
      <c r="AP13">
        <v>-101</v>
      </c>
      <c r="AQ13">
        <v>0</v>
      </c>
      <c r="AR13">
        <v>0</v>
      </c>
      <c r="AS13">
        <v>0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 t="s">
        <v>67</v>
      </c>
      <c r="AZ13" t="s">
        <v>67</v>
      </c>
      <c r="BA13" t="s">
        <v>67</v>
      </c>
      <c r="BB13" t="s">
        <v>67</v>
      </c>
      <c r="BC13" t="s">
        <v>67</v>
      </c>
      <c r="BD13" t="s">
        <v>67</v>
      </c>
      <c r="BE13" t="s">
        <v>67</v>
      </c>
    </row>
    <row r="14" spans="1:57" x14ac:dyDescent="0.45">
      <c r="A14" t="s">
        <v>111</v>
      </c>
      <c r="B14" t="s">
        <v>58</v>
      </c>
      <c r="C14" t="s">
        <v>112</v>
      </c>
      <c r="D14" t="s">
        <v>60</v>
      </c>
      <c r="E14" s="2" t="str">
        <f>HYPERLINK("capsilon://?command=openfolder&amp;siteaddress=ngade.aiq-nglabeling.net&amp;folderid=FX3422DC4D-0074-4EEB-F272-C32B3D9B05F2","FX22061446")</f>
        <v>FX22061446</v>
      </c>
      <c r="F14" t="s">
        <v>61</v>
      </c>
      <c r="G14" t="s">
        <v>61</v>
      </c>
      <c r="H14" t="s">
        <v>62</v>
      </c>
      <c r="I14" t="s">
        <v>113</v>
      </c>
      <c r="J14">
        <v>22</v>
      </c>
      <c r="K14" t="s">
        <v>64</v>
      </c>
      <c r="L14" t="s">
        <v>65</v>
      </c>
      <c r="M14" t="s">
        <v>66</v>
      </c>
      <c r="N14">
        <v>2</v>
      </c>
      <c r="O14" s="1">
        <v>44718.972893518519</v>
      </c>
      <c r="P14" s="1">
        <v>44722.244687500002</v>
      </c>
      <c r="Q14">
        <v>270970</v>
      </c>
      <c r="R14">
        <v>11713</v>
      </c>
      <c r="S14" t="b">
        <v>0</v>
      </c>
      <c r="T14" t="s">
        <v>67</v>
      </c>
      <c r="U14" t="b">
        <v>0</v>
      </c>
      <c r="V14" t="s">
        <v>114</v>
      </c>
      <c r="W14" s="1">
        <v>44721.095416666663</v>
      </c>
      <c r="X14">
        <v>374</v>
      </c>
      <c r="Y14">
        <v>0</v>
      </c>
      <c r="Z14">
        <v>0</v>
      </c>
      <c r="AA14">
        <v>0</v>
      </c>
      <c r="AB14">
        <v>23</v>
      </c>
      <c r="AC14">
        <v>3</v>
      </c>
      <c r="AD14">
        <v>22</v>
      </c>
      <c r="AE14">
        <v>0</v>
      </c>
      <c r="AF14">
        <v>0</v>
      </c>
      <c r="AG14">
        <v>0</v>
      </c>
      <c r="AH14" t="s">
        <v>74</v>
      </c>
      <c r="AI14" s="1">
        <v>44722.244687500002</v>
      </c>
      <c r="AJ14">
        <v>1911</v>
      </c>
      <c r="AK14">
        <v>4</v>
      </c>
      <c r="AL14">
        <v>0</v>
      </c>
      <c r="AM14">
        <v>4</v>
      </c>
      <c r="AN14">
        <v>0</v>
      </c>
      <c r="AO14">
        <v>4</v>
      </c>
      <c r="AP14">
        <v>18</v>
      </c>
      <c r="AQ14">
        <v>0</v>
      </c>
      <c r="AR14">
        <v>0</v>
      </c>
      <c r="AS14">
        <v>0</v>
      </c>
      <c r="AT14" t="s">
        <v>67</v>
      </c>
      <c r="AU14" t="s">
        <v>67</v>
      </c>
      <c r="AV14" t="s">
        <v>67</v>
      </c>
      <c r="AW14" t="s">
        <v>67</v>
      </c>
      <c r="AX14" t="s">
        <v>67</v>
      </c>
      <c r="AY14" t="s">
        <v>67</v>
      </c>
      <c r="AZ14" t="s">
        <v>67</v>
      </c>
      <c r="BA14" t="s">
        <v>67</v>
      </c>
      <c r="BB14" t="s">
        <v>67</v>
      </c>
      <c r="BC14" t="s">
        <v>67</v>
      </c>
      <c r="BD14" t="s">
        <v>67</v>
      </c>
      <c r="BE14" t="s">
        <v>67</v>
      </c>
    </row>
    <row r="15" spans="1:57" x14ac:dyDescent="0.45">
      <c r="A15" t="s">
        <v>115</v>
      </c>
      <c r="B15" t="s">
        <v>58</v>
      </c>
      <c r="C15" t="s">
        <v>116</v>
      </c>
      <c r="D15" t="s">
        <v>60</v>
      </c>
      <c r="E15" s="2" t="str">
        <f>HYPERLINK("capsilon://?command=openfolder&amp;siteaddress=ngade.aiq-nglabeling.net&amp;folderid=FXE1BDD88D-3BA5-7468-F293-F4B0B8EC249C","FX22061440")</f>
        <v>FX22061440</v>
      </c>
      <c r="F15" t="s">
        <v>61</v>
      </c>
      <c r="G15" t="s">
        <v>61</v>
      </c>
      <c r="H15" t="s">
        <v>62</v>
      </c>
      <c r="I15" t="s">
        <v>117</v>
      </c>
      <c r="J15">
        <v>22</v>
      </c>
      <c r="K15" t="s">
        <v>64</v>
      </c>
      <c r="L15" t="s">
        <v>65</v>
      </c>
      <c r="M15" t="s">
        <v>66</v>
      </c>
      <c r="N15">
        <v>2</v>
      </c>
      <c r="O15" s="1">
        <v>44718.973865740743</v>
      </c>
      <c r="P15" s="1">
        <v>44725.014814814815</v>
      </c>
      <c r="Q15">
        <v>503820</v>
      </c>
      <c r="R15">
        <v>18118</v>
      </c>
      <c r="S15" t="b">
        <v>0</v>
      </c>
      <c r="T15" t="s">
        <v>67</v>
      </c>
      <c r="U15" t="b">
        <v>0</v>
      </c>
      <c r="V15" t="s">
        <v>73</v>
      </c>
      <c r="W15" s="1">
        <v>44721.094270833331</v>
      </c>
      <c r="X15">
        <v>90</v>
      </c>
      <c r="Y15">
        <v>1</v>
      </c>
      <c r="Z15">
        <v>0</v>
      </c>
      <c r="AA15">
        <v>1</v>
      </c>
      <c r="AB15">
        <v>22</v>
      </c>
      <c r="AC15">
        <v>1</v>
      </c>
      <c r="AD15">
        <v>21</v>
      </c>
      <c r="AE15">
        <v>0</v>
      </c>
      <c r="AF15">
        <v>0</v>
      </c>
      <c r="AG15">
        <v>0</v>
      </c>
      <c r="AH15" t="s">
        <v>69</v>
      </c>
      <c r="AI15" s="1">
        <v>44725.014814814815</v>
      </c>
      <c r="AJ15">
        <v>1634</v>
      </c>
      <c r="AK15">
        <v>12</v>
      </c>
      <c r="AL15">
        <v>0</v>
      </c>
      <c r="AM15">
        <v>12</v>
      </c>
      <c r="AN15">
        <v>0</v>
      </c>
      <c r="AO15">
        <v>16</v>
      </c>
      <c r="AP15">
        <v>9</v>
      </c>
      <c r="AQ15">
        <v>0</v>
      </c>
      <c r="AR15">
        <v>0</v>
      </c>
      <c r="AS15">
        <v>0</v>
      </c>
      <c r="AT15" t="s">
        <v>67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  <c r="BB15" t="s">
        <v>67</v>
      </c>
      <c r="BC15" t="s">
        <v>67</v>
      </c>
      <c r="BD15" t="s">
        <v>67</v>
      </c>
      <c r="BE15" t="s">
        <v>67</v>
      </c>
    </row>
    <row r="16" spans="1:57" x14ac:dyDescent="0.45">
      <c r="A16" t="s">
        <v>118</v>
      </c>
      <c r="B16" t="s">
        <v>58</v>
      </c>
      <c r="C16" t="s">
        <v>119</v>
      </c>
      <c r="D16" t="s">
        <v>60</v>
      </c>
      <c r="E16" s="2" t="str">
        <f>HYPERLINK("capsilon://?command=openfolder&amp;siteaddress=ngade.aiq-nglabeling.net&amp;folderid=FXE2824719-3ACA-0FE8-0E9B-F77383027916","FX22061449")</f>
        <v>FX22061449</v>
      </c>
      <c r="F16" t="s">
        <v>61</v>
      </c>
      <c r="G16" t="s">
        <v>61</v>
      </c>
      <c r="H16" t="s">
        <v>62</v>
      </c>
      <c r="I16" t="s">
        <v>120</v>
      </c>
      <c r="J16">
        <v>22</v>
      </c>
      <c r="K16" t="s">
        <v>64</v>
      </c>
      <c r="L16" t="s">
        <v>65</v>
      </c>
      <c r="M16" t="s">
        <v>66</v>
      </c>
      <c r="N16">
        <v>2</v>
      </c>
      <c r="O16" s="1">
        <v>44718.974918981483</v>
      </c>
      <c r="P16" s="1">
        <v>44724.995891203704</v>
      </c>
      <c r="Q16">
        <v>502170</v>
      </c>
      <c r="R16">
        <v>18042</v>
      </c>
      <c r="S16" t="b">
        <v>0</v>
      </c>
      <c r="T16" t="s">
        <v>67</v>
      </c>
      <c r="U16" t="b">
        <v>0</v>
      </c>
      <c r="V16" t="s">
        <v>121</v>
      </c>
      <c r="W16" s="1">
        <v>44721.09746527778</v>
      </c>
      <c r="X16">
        <v>335</v>
      </c>
      <c r="Y16">
        <v>0</v>
      </c>
      <c r="Z16">
        <v>0</v>
      </c>
      <c r="AA16">
        <v>0</v>
      </c>
      <c r="AB16">
        <v>22</v>
      </c>
      <c r="AC16">
        <v>1</v>
      </c>
      <c r="AD16">
        <v>22</v>
      </c>
      <c r="AE16">
        <v>0</v>
      </c>
      <c r="AF16">
        <v>0</v>
      </c>
      <c r="AG16">
        <v>0</v>
      </c>
      <c r="AH16" t="s">
        <v>69</v>
      </c>
      <c r="AI16" s="1">
        <v>44724.995891203704</v>
      </c>
      <c r="AJ16">
        <v>3224</v>
      </c>
      <c r="AK16">
        <v>38</v>
      </c>
      <c r="AL16">
        <v>0</v>
      </c>
      <c r="AM16">
        <v>38</v>
      </c>
      <c r="AN16">
        <v>0</v>
      </c>
      <c r="AO16">
        <v>45</v>
      </c>
      <c r="AP16">
        <v>-16</v>
      </c>
      <c r="AQ16">
        <v>0</v>
      </c>
      <c r="AR16">
        <v>0</v>
      </c>
      <c r="AS16">
        <v>0</v>
      </c>
      <c r="AT16" t="s">
        <v>67</v>
      </c>
      <c r="AU16" t="s">
        <v>67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  <c r="BA16" t="s">
        <v>67</v>
      </c>
      <c r="BB16" t="s">
        <v>67</v>
      </c>
      <c r="BC16" t="s">
        <v>67</v>
      </c>
      <c r="BD16" t="s">
        <v>67</v>
      </c>
      <c r="BE16" t="s">
        <v>67</v>
      </c>
    </row>
    <row r="17" spans="1:57" x14ac:dyDescent="0.45">
      <c r="A17" t="s">
        <v>122</v>
      </c>
      <c r="B17" t="s">
        <v>58</v>
      </c>
      <c r="C17" t="s">
        <v>123</v>
      </c>
      <c r="D17" t="s">
        <v>60</v>
      </c>
      <c r="E17" s="2" t="str">
        <f>HYPERLINK("capsilon://?command=openfolder&amp;siteaddress=ngade.aiq-nglabeling.net&amp;folderid=FX457996CF-F3E6-CB63-EAFE-2310167D7D6F","FX22061451")</f>
        <v>FX22061451</v>
      </c>
      <c r="F17" t="s">
        <v>61</v>
      </c>
      <c r="G17" t="s">
        <v>61</v>
      </c>
      <c r="H17" t="s">
        <v>62</v>
      </c>
      <c r="I17" t="s">
        <v>124</v>
      </c>
      <c r="J17">
        <v>22</v>
      </c>
      <c r="K17" t="s">
        <v>64</v>
      </c>
      <c r="L17" t="s">
        <v>65</v>
      </c>
      <c r="M17" t="s">
        <v>66</v>
      </c>
      <c r="N17">
        <v>2</v>
      </c>
      <c r="O17" s="1">
        <v>44718.975289351853</v>
      </c>
      <c r="P17" s="1">
        <v>44725.047685185185</v>
      </c>
      <c r="Q17">
        <v>506439</v>
      </c>
      <c r="R17">
        <v>18216</v>
      </c>
      <c r="S17" t="b">
        <v>0</v>
      </c>
      <c r="T17" t="s">
        <v>67</v>
      </c>
      <c r="U17" t="b">
        <v>0</v>
      </c>
      <c r="V17" t="s">
        <v>73</v>
      </c>
      <c r="W17" s="1">
        <v>44721.096724537034</v>
      </c>
      <c r="X17">
        <v>211</v>
      </c>
      <c r="Y17">
        <v>1</v>
      </c>
      <c r="Z17">
        <v>0</v>
      </c>
      <c r="AA17">
        <v>1</v>
      </c>
      <c r="AB17">
        <v>22</v>
      </c>
      <c r="AC17">
        <v>1</v>
      </c>
      <c r="AD17">
        <v>21</v>
      </c>
      <c r="AE17">
        <v>0</v>
      </c>
      <c r="AF17">
        <v>0</v>
      </c>
      <c r="AG17">
        <v>0</v>
      </c>
      <c r="AH17" t="s">
        <v>74</v>
      </c>
      <c r="AI17" s="1">
        <v>44725.047685185185</v>
      </c>
      <c r="AJ17">
        <v>3358</v>
      </c>
      <c r="AK17">
        <v>9</v>
      </c>
      <c r="AL17">
        <v>0</v>
      </c>
      <c r="AM17">
        <v>9</v>
      </c>
      <c r="AN17">
        <v>0</v>
      </c>
      <c r="AO17">
        <v>9</v>
      </c>
      <c r="AP17">
        <v>12</v>
      </c>
      <c r="AQ17">
        <v>0</v>
      </c>
      <c r="AR17">
        <v>0</v>
      </c>
      <c r="AS17">
        <v>0</v>
      </c>
      <c r="AT17" t="s">
        <v>67</v>
      </c>
      <c r="AU17" t="s">
        <v>67</v>
      </c>
      <c r="AV17" t="s">
        <v>67</v>
      </c>
      <c r="AW17" t="s">
        <v>67</v>
      </c>
      <c r="AX17" t="s">
        <v>67</v>
      </c>
      <c r="AY17" t="s">
        <v>67</v>
      </c>
      <c r="AZ17" t="s">
        <v>67</v>
      </c>
      <c r="BA17" t="s">
        <v>67</v>
      </c>
      <c r="BB17" t="s">
        <v>67</v>
      </c>
      <c r="BC17" t="s">
        <v>67</v>
      </c>
      <c r="BD17" t="s">
        <v>67</v>
      </c>
      <c r="BE17" t="s">
        <v>67</v>
      </c>
    </row>
    <row r="18" spans="1:57" x14ac:dyDescent="0.45">
      <c r="A18" t="s">
        <v>125</v>
      </c>
      <c r="B18" t="s">
        <v>58</v>
      </c>
      <c r="C18" t="s">
        <v>126</v>
      </c>
      <c r="D18" t="s">
        <v>60</v>
      </c>
      <c r="E18" s="2" t="str">
        <f>HYPERLINK("capsilon://?command=openfolder&amp;siteaddress=ngade.aiq-nglabeling.net&amp;folderid=FXE885573B-F897-7630-FFF5-4C93D3B74BD8","FX22061443")</f>
        <v>FX22061443</v>
      </c>
      <c r="F18" t="s">
        <v>61</v>
      </c>
      <c r="G18" t="s">
        <v>61</v>
      </c>
      <c r="H18" t="s">
        <v>62</v>
      </c>
      <c r="I18" t="s">
        <v>127</v>
      </c>
      <c r="J18">
        <v>22</v>
      </c>
      <c r="K18" t="s">
        <v>64</v>
      </c>
      <c r="L18" t="s">
        <v>65</v>
      </c>
      <c r="M18" t="s">
        <v>66</v>
      </c>
      <c r="N18">
        <v>2</v>
      </c>
      <c r="O18" s="1">
        <v>44718.975659722222</v>
      </c>
      <c r="P18" s="1">
        <v>44725.03597222222</v>
      </c>
      <c r="Q18">
        <v>512114</v>
      </c>
      <c r="R18">
        <v>11497</v>
      </c>
      <c r="S18" t="b">
        <v>0</v>
      </c>
      <c r="T18" t="s">
        <v>67</v>
      </c>
      <c r="U18" t="b">
        <v>0</v>
      </c>
      <c r="V18" t="s">
        <v>128</v>
      </c>
      <c r="W18" s="1">
        <v>44721.096979166665</v>
      </c>
      <c r="X18">
        <v>154</v>
      </c>
      <c r="Y18">
        <v>1</v>
      </c>
      <c r="Z18">
        <v>0</v>
      </c>
      <c r="AA18">
        <v>1</v>
      </c>
      <c r="AB18">
        <v>22</v>
      </c>
      <c r="AC18">
        <v>1</v>
      </c>
      <c r="AD18">
        <v>21</v>
      </c>
      <c r="AE18">
        <v>0</v>
      </c>
      <c r="AF18">
        <v>0</v>
      </c>
      <c r="AG18">
        <v>0</v>
      </c>
      <c r="AH18" t="s">
        <v>69</v>
      </c>
      <c r="AI18" s="1">
        <v>44725.03597222222</v>
      </c>
      <c r="AJ18">
        <v>258</v>
      </c>
      <c r="AK18">
        <v>1</v>
      </c>
      <c r="AL18">
        <v>0</v>
      </c>
      <c r="AM18">
        <v>1</v>
      </c>
      <c r="AN18">
        <v>737</v>
      </c>
      <c r="AO18">
        <v>1</v>
      </c>
      <c r="AP18">
        <v>20</v>
      </c>
      <c r="AQ18">
        <v>0</v>
      </c>
      <c r="AR18">
        <v>0</v>
      </c>
      <c r="AS18">
        <v>0</v>
      </c>
      <c r="AT18" t="s">
        <v>67</v>
      </c>
      <c r="AU18" t="s">
        <v>67</v>
      </c>
      <c r="AV18" t="s">
        <v>67</v>
      </c>
      <c r="AW18" t="s">
        <v>67</v>
      </c>
      <c r="AX18" t="s">
        <v>67</v>
      </c>
      <c r="AY18" t="s">
        <v>67</v>
      </c>
      <c r="AZ18" t="s">
        <v>67</v>
      </c>
      <c r="BA18" t="s">
        <v>67</v>
      </c>
      <c r="BB18" t="s">
        <v>67</v>
      </c>
      <c r="BC18" t="s">
        <v>67</v>
      </c>
      <c r="BD18" t="s">
        <v>67</v>
      </c>
      <c r="BE18" t="s">
        <v>67</v>
      </c>
    </row>
    <row r="19" spans="1:57" x14ac:dyDescent="0.45">
      <c r="A19" t="s">
        <v>129</v>
      </c>
      <c r="B19" t="s">
        <v>58</v>
      </c>
      <c r="C19" t="s">
        <v>130</v>
      </c>
      <c r="D19" t="s">
        <v>60</v>
      </c>
      <c r="E19" s="2" t="str">
        <f>HYPERLINK("capsilon://?command=openfolder&amp;siteaddress=ngade.aiq-nglabeling.net&amp;folderid=FX319A9E66-65B1-592B-373E-A3BEF249C216","FX22061450")</f>
        <v>FX22061450</v>
      </c>
      <c r="F19" t="s">
        <v>61</v>
      </c>
      <c r="G19" t="s">
        <v>61</v>
      </c>
      <c r="H19" t="s">
        <v>62</v>
      </c>
      <c r="I19" t="s">
        <v>131</v>
      </c>
      <c r="J19">
        <v>22</v>
      </c>
      <c r="K19" t="s">
        <v>64</v>
      </c>
      <c r="L19" t="s">
        <v>65</v>
      </c>
      <c r="M19" t="s">
        <v>66</v>
      </c>
      <c r="N19">
        <v>2</v>
      </c>
      <c r="O19" s="1">
        <v>44718.976643518516</v>
      </c>
      <c r="P19" s="1">
        <v>44725.096493055556</v>
      </c>
      <c r="Q19">
        <v>509844</v>
      </c>
      <c r="R19">
        <v>18911</v>
      </c>
      <c r="S19" t="b">
        <v>0</v>
      </c>
      <c r="T19" t="s">
        <v>67</v>
      </c>
      <c r="U19" t="b">
        <v>0</v>
      </c>
      <c r="V19" t="s">
        <v>114</v>
      </c>
      <c r="W19" s="1">
        <v>44721.097430555557</v>
      </c>
      <c r="X19">
        <v>173</v>
      </c>
      <c r="Y19">
        <v>0</v>
      </c>
      <c r="Z19">
        <v>0</v>
      </c>
      <c r="AA19">
        <v>0</v>
      </c>
      <c r="AB19">
        <v>22</v>
      </c>
      <c r="AC19">
        <v>1</v>
      </c>
      <c r="AD19">
        <v>22</v>
      </c>
      <c r="AE19">
        <v>0</v>
      </c>
      <c r="AF19">
        <v>0</v>
      </c>
      <c r="AG19">
        <v>0</v>
      </c>
      <c r="AH19" t="s">
        <v>69</v>
      </c>
      <c r="AI19" s="1">
        <v>44725.096493055556</v>
      </c>
      <c r="AJ19">
        <v>2985</v>
      </c>
      <c r="AK19">
        <v>94</v>
      </c>
      <c r="AL19">
        <v>0</v>
      </c>
      <c r="AM19">
        <v>94</v>
      </c>
      <c r="AN19">
        <v>0</v>
      </c>
      <c r="AO19">
        <v>97</v>
      </c>
      <c r="AP19">
        <v>-72</v>
      </c>
      <c r="AQ19">
        <v>0</v>
      </c>
      <c r="AR19">
        <v>0</v>
      </c>
      <c r="AS19">
        <v>0</v>
      </c>
      <c r="AT19" t="s">
        <v>67</v>
      </c>
      <c r="AU19" t="s">
        <v>67</v>
      </c>
      <c r="AV19" t="s">
        <v>67</v>
      </c>
      <c r="AW19" t="s">
        <v>67</v>
      </c>
      <c r="AX19" t="s">
        <v>67</v>
      </c>
      <c r="AY19" t="s">
        <v>67</v>
      </c>
      <c r="AZ19" t="s">
        <v>67</v>
      </c>
      <c r="BA19" t="s">
        <v>67</v>
      </c>
      <c r="BB19" t="s">
        <v>67</v>
      </c>
      <c r="BC19" t="s">
        <v>67</v>
      </c>
      <c r="BD19" t="s">
        <v>67</v>
      </c>
      <c r="BE19" t="s">
        <v>67</v>
      </c>
    </row>
    <row r="20" spans="1:57" x14ac:dyDescent="0.45">
      <c r="A20" t="s">
        <v>132</v>
      </c>
      <c r="B20" t="s">
        <v>58</v>
      </c>
      <c r="C20" t="s">
        <v>133</v>
      </c>
      <c r="D20" t="s">
        <v>60</v>
      </c>
      <c r="E20" s="2" t="str">
        <f>HYPERLINK("capsilon://?command=openfolder&amp;siteaddress=ngade.aiq-nglabeling.net&amp;folderid=FX5A6158AC-7FE4-265B-D340-D0728C1BD4EC","FX22061462")</f>
        <v>FX22061462</v>
      </c>
      <c r="F20" t="s">
        <v>61</v>
      </c>
      <c r="G20" t="s">
        <v>61</v>
      </c>
      <c r="H20" t="s">
        <v>62</v>
      </c>
      <c r="I20" t="s">
        <v>134</v>
      </c>
      <c r="J20">
        <v>22</v>
      </c>
      <c r="K20" t="s">
        <v>64</v>
      </c>
      <c r="L20" t="s">
        <v>65</v>
      </c>
      <c r="M20" t="s">
        <v>66</v>
      </c>
      <c r="N20">
        <v>2</v>
      </c>
      <c r="O20" s="1">
        <v>44718.976678240739</v>
      </c>
      <c r="P20" s="1">
        <v>44722.190393518518</v>
      </c>
      <c r="Q20">
        <v>273527</v>
      </c>
      <c r="R20">
        <v>4138</v>
      </c>
      <c r="S20" t="b">
        <v>0</v>
      </c>
      <c r="T20" t="s">
        <v>67</v>
      </c>
      <c r="U20" t="b">
        <v>0</v>
      </c>
      <c r="V20" t="s">
        <v>73</v>
      </c>
      <c r="W20" s="1">
        <v>44721.132314814815</v>
      </c>
      <c r="X20">
        <v>3071</v>
      </c>
      <c r="Y20">
        <v>223</v>
      </c>
      <c r="Z20">
        <v>0</v>
      </c>
      <c r="AA20">
        <v>223</v>
      </c>
      <c r="AB20">
        <v>0</v>
      </c>
      <c r="AC20">
        <v>219</v>
      </c>
      <c r="AD20">
        <v>-201</v>
      </c>
      <c r="AE20">
        <v>0</v>
      </c>
      <c r="AF20">
        <v>0</v>
      </c>
      <c r="AG20">
        <v>0</v>
      </c>
      <c r="AH20" t="s">
        <v>74</v>
      </c>
      <c r="AI20" s="1">
        <v>44722.190393518518</v>
      </c>
      <c r="AJ20">
        <v>762</v>
      </c>
      <c r="AK20">
        <v>5</v>
      </c>
      <c r="AL20">
        <v>0</v>
      </c>
      <c r="AM20">
        <v>5</v>
      </c>
      <c r="AN20">
        <v>0</v>
      </c>
      <c r="AO20">
        <v>6</v>
      </c>
      <c r="AP20">
        <v>-206</v>
      </c>
      <c r="AQ20">
        <v>0</v>
      </c>
      <c r="AR20">
        <v>0</v>
      </c>
      <c r="AS20">
        <v>0</v>
      </c>
      <c r="AT20" t="s">
        <v>67</v>
      </c>
      <c r="AU20" t="s">
        <v>67</v>
      </c>
      <c r="AV20" t="s">
        <v>67</v>
      </c>
      <c r="AW20" t="s">
        <v>67</v>
      </c>
      <c r="AX20" t="s">
        <v>67</v>
      </c>
      <c r="AY20" t="s">
        <v>67</v>
      </c>
      <c r="AZ20" t="s">
        <v>67</v>
      </c>
      <c r="BA20" t="s">
        <v>67</v>
      </c>
      <c r="BB20" t="s">
        <v>67</v>
      </c>
      <c r="BC20" t="s">
        <v>67</v>
      </c>
      <c r="BD20" t="s">
        <v>67</v>
      </c>
      <c r="BE20" t="s">
        <v>67</v>
      </c>
    </row>
    <row r="21" spans="1:57" x14ac:dyDescent="0.45">
      <c r="A21" t="s">
        <v>135</v>
      </c>
      <c r="B21" t="s">
        <v>58</v>
      </c>
      <c r="C21" t="s">
        <v>136</v>
      </c>
      <c r="D21" t="s">
        <v>60</v>
      </c>
      <c r="E21" s="2" t="str">
        <f>HYPERLINK("capsilon://?command=openfolder&amp;siteaddress=ngade.aiq-nglabeling.net&amp;folderid=FX852C606F-2F11-C264-55F5-F986DE2CF3BB","FX22061467")</f>
        <v>FX22061467</v>
      </c>
      <c r="F21" t="s">
        <v>61</v>
      </c>
      <c r="G21" t="s">
        <v>61</v>
      </c>
      <c r="H21" t="s">
        <v>62</v>
      </c>
      <c r="I21" t="s">
        <v>137</v>
      </c>
      <c r="J21">
        <v>22</v>
      </c>
      <c r="K21" t="s">
        <v>64</v>
      </c>
      <c r="L21" t="s">
        <v>65</v>
      </c>
      <c r="M21" t="s">
        <v>66</v>
      </c>
      <c r="N21">
        <v>2</v>
      </c>
      <c r="O21" s="1">
        <v>44718.976967592593</v>
      </c>
      <c r="P21" s="1">
        <v>44722.226122685184</v>
      </c>
      <c r="Q21">
        <v>274976</v>
      </c>
      <c r="R21">
        <v>5751</v>
      </c>
      <c r="S21" t="b">
        <v>0</v>
      </c>
      <c r="T21" t="s">
        <v>67</v>
      </c>
      <c r="U21" t="b">
        <v>0</v>
      </c>
      <c r="V21" t="s">
        <v>128</v>
      </c>
      <c r="W21" s="1">
        <v>44721.09884259259</v>
      </c>
      <c r="X21">
        <v>160</v>
      </c>
      <c r="Y21">
        <v>1</v>
      </c>
      <c r="Z21">
        <v>0</v>
      </c>
      <c r="AA21">
        <v>1</v>
      </c>
      <c r="AB21">
        <v>22</v>
      </c>
      <c r="AC21">
        <v>1</v>
      </c>
      <c r="AD21">
        <v>21</v>
      </c>
      <c r="AE21">
        <v>0</v>
      </c>
      <c r="AF21">
        <v>0</v>
      </c>
      <c r="AG21">
        <v>0</v>
      </c>
      <c r="AH21" t="s">
        <v>69</v>
      </c>
      <c r="AI21" s="1">
        <v>44722.226122685184</v>
      </c>
      <c r="AJ21">
        <v>1293</v>
      </c>
      <c r="AK21">
        <v>40</v>
      </c>
      <c r="AL21">
        <v>0</v>
      </c>
      <c r="AM21">
        <v>40</v>
      </c>
      <c r="AN21">
        <v>0</v>
      </c>
      <c r="AO21">
        <v>41</v>
      </c>
      <c r="AP21">
        <v>-19</v>
      </c>
      <c r="AQ21">
        <v>0</v>
      </c>
      <c r="AR21">
        <v>0</v>
      </c>
      <c r="AS21">
        <v>0</v>
      </c>
      <c r="AT21" t="s">
        <v>67</v>
      </c>
      <c r="AU21" t="s">
        <v>67</v>
      </c>
      <c r="AV21" t="s">
        <v>67</v>
      </c>
      <c r="AW21" t="s">
        <v>67</v>
      </c>
      <c r="AX21" t="s">
        <v>67</v>
      </c>
      <c r="AY21" t="s">
        <v>67</v>
      </c>
      <c r="AZ21" t="s">
        <v>67</v>
      </c>
      <c r="BA21" t="s">
        <v>67</v>
      </c>
      <c r="BB21" t="s">
        <v>67</v>
      </c>
      <c r="BC21" t="s">
        <v>67</v>
      </c>
      <c r="BD21" t="s">
        <v>67</v>
      </c>
      <c r="BE21" t="s">
        <v>67</v>
      </c>
    </row>
    <row r="22" spans="1:57" x14ac:dyDescent="0.45">
      <c r="A22" t="s">
        <v>138</v>
      </c>
      <c r="B22" t="s">
        <v>58</v>
      </c>
      <c r="C22" t="s">
        <v>139</v>
      </c>
      <c r="D22" t="s">
        <v>60</v>
      </c>
      <c r="E22" s="2" t="str">
        <f>HYPERLINK("capsilon://?command=openfolder&amp;siteaddress=ngade.aiq-nglabeling.net&amp;folderid=FXC4EC4D41-4734-C1E7-4002-AA89260B3618","FX22061464")</f>
        <v>FX22061464</v>
      </c>
      <c r="F22" t="s">
        <v>61</v>
      </c>
      <c r="G22" t="s">
        <v>61</v>
      </c>
      <c r="H22" t="s">
        <v>62</v>
      </c>
      <c r="I22" t="s">
        <v>140</v>
      </c>
      <c r="J22">
        <v>22</v>
      </c>
      <c r="K22" t="s">
        <v>64</v>
      </c>
      <c r="L22" t="s">
        <v>65</v>
      </c>
      <c r="M22" t="s">
        <v>66</v>
      </c>
      <c r="N22">
        <v>2</v>
      </c>
      <c r="O22" s="1">
        <v>44718.977858796294</v>
      </c>
      <c r="P22" s="1">
        <v>44722.194247685184</v>
      </c>
      <c r="Q22">
        <v>271608</v>
      </c>
      <c r="R22">
        <v>6288</v>
      </c>
      <c r="S22" t="b">
        <v>0</v>
      </c>
      <c r="T22" t="s">
        <v>67</v>
      </c>
      <c r="U22" t="b">
        <v>0</v>
      </c>
      <c r="V22" t="s">
        <v>114</v>
      </c>
      <c r="W22" s="1">
        <v>44721.194976851853</v>
      </c>
      <c r="X22">
        <v>5261</v>
      </c>
      <c r="Y22">
        <v>210</v>
      </c>
      <c r="Z22">
        <v>0</v>
      </c>
      <c r="AA22">
        <v>210</v>
      </c>
      <c r="AB22">
        <v>0</v>
      </c>
      <c r="AC22">
        <v>208</v>
      </c>
      <c r="AD22">
        <v>-188</v>
      </c>
      <c r="AE22">
        <v>0</v>
      </c>
      <c r="AF22">
        <v>0</v>
      </c>
      <c r="AG22">
        <v>0</v>
      </c>
      <c r="AH22" t="s">
        <v>69</v>
      </c>
      <c r="AI22" s="1">
        <v>44722.194247685184</v>
      </c>
      <c r="AJ22">
        <v>792</v>
      </c>
      <c r="AK22">
        <v>10</v>
      </c>
      <c r="AL22">
        <v>0</v>
      </c>
      <c r="AM22">
        <v>10</v>
      </c>
      <c r="AN22">
        <v>0</v>
      </c>
      <c r="AO22">
        <v>12</v>
      </c>
      <c r="AP22">
        <v>-198</v>
      </c>
      <c r="AQ22">
        <v>0</v>
      </c>
      <c r="AR22">
        <v>0</v>
      </c>
      <c r="AS22">
        <v>0</v>
      </c>
      <c r="AT22" t="s">
        <v>67</v>
      </c>
      <c r="AU22" t="s">
        <v>67</v>
      </c>
      <c r="AV22" t="s">
        <v>67</v>
      </c>
      <c r="AW22" t="s">
        <v>67</v>
      </c>
      <c r="AX22" t="s">
        <v>67</v>
      </c>
      <c r="AY22" t="s">
        <v>67</v>
      </c>
      <c r="AZ22" t="s">
        <v>67</v>
      </c>
      <c r="BA22" t="s">
        <v>67</v>
      </c>
      <c r="BB22" t="s">
        <v>67</v>
      </c>
      <c r="BC22" t="s">
        <v>67</v>
      </c>
      <c r="BD22" t="s">
        <v>67</v>
      </c>
      <c r="BE22" t="s">
        <v>67</v>
      </c>
    </row>
    <row r="23" spans="1:57" x14ac:dyDescent="0.45">
      <c r="A23" t="s">
        <v>141</v>
      </c>
      <c r="B23" t="s">
        <v>58</v>
      </c>
      <c r="C23" t="s">
        <v>142</v>
      </c>
      <c r="D23" t="s">
        <v>60</v>
      </c>
      <c r="E23" s="2" t="str">
        <f>HYPERLINK("capsilon://?command=openfolder&amp;siteaddress=ngade.aiq-nglabeling.net&amp;folderid=FX8500237A-17F7-DE9D-6760-E5809EB3F036","FX22061474")</f>
        <v>FX22061474</v>
      </c>
      <c r="F23" t="s">
        <v>61</v>
      </c>
      <c r="G23" t="s">
        <v>61</v>
      </c>
      <c r="H23" t="s">
        <v>62</v>
      </c>
      <c r="I23" t="s">
        <v>143</v>
      </c>
      <c r="J23">
        <v>22</v>
      </c>
      <c r="K23" t="s">
        <v>64</v>
      </c>
      <c r="L23" t="s">
        <v>65</v>
      </c>
      <c r="M23" t="s">
        <v>66</v>
      </c>
      <c r="N23">
        <v>2</v>
      </c>
      <c r="O23" s="1">
        <v>44718.978506944448</v>
      </c>
      <c r="P23" s="1">
        <v>44722.158275462964</v>
      </c>
      <c r="Q23">
        <v>270933</v>
      </c>
      <c r="R23">
        <v>3799</v>
      </c>
      <c r="S23" t="b">
        <v>0</v>
      </c>
      <c r="T23" t="s">
        <v>67</v>
      </c>
      <c r="U23" t="b">
        <v>0</v>
      </c>
      <c r="V23" t="s">
        <v>121</v>
      </c>
      <c r="W23" s="1">
        <v>44721.178252314814</v>
      </c>
      <c r="X23">
        <v>3224</v>
      </c>
      <c r="Y23">
        <v>262</v>
      </c>
      <c r="Z23">
        <v>0</v>
      </c>
      <c r="AA23">
        <v>262</v>
      </c>
      <c r="AB23">
        <v>0</v>
      </c>
      <c r="AC23">
        <v>257</v>
      </c>
      <c r="AD23">
        <v>-240</v>
      </c>
      <c r="AE23">
        <v>0</v>
      </c>
      <c r="AF23">
        <v>0</v>
      </c>
      <c r="AG23">
        <v>0</v>
      </c>
      <c r="AH23" t="s">
        <v>96</v>
      </c>
      <c r="AI23" s="1">
        <v>44722.158275462964</v>
      </c>
      <c r="AJ23">
        <v>450</v>
      </c>
      <c r="AK23">
        <v>5</v>
      </c>
      <c r="AL23">
        <v>0</v>
      </c>
      <c r="AM23">
        <v>5</v>
      </c>
      <c r="AN23">
        <v>0</v>
      </c>
      <c r="AO23">
        <v>5</v>
      </c>
      <c r="AP23">
        <v>-245</v>
      </c>
      <c r="AQ23">
        <v>0</v>
      </c>
      <c r="AR23">
        <v>0</v>
      </c>
      <c r="AS23">
        <v>0</v>
      </c>
      <c r="AT23" t="s">
        <v>67</v>
      </c>
      <c r="AU23" t="s">
        <v>67</v>
      </c>
      <c r="AV23" t="s">
        <v>67</v>
      </c>
      <c r="AW23" t="s">
        <v>67</v>
      </c>
      <c r="AX23" t="s">
        <v>67</v>
      </c>
      <c r="AY23" t="s">
        <v>67</v>
      </c>
      <c r="AZ23" t="s">
        <v>67</v>
      </c>
      <c r="BA23" t="s">
        <v>67</v>
      </c>
      <c r="BB23" t="s">
        <v>67</v>
      </c>
      <c r="BC23" t="s">
        <v>67</v>
      </c>
      <c r="BD23" t="s">
        <v>67</v>
      </c>
      <c r="BE23" t="s">
        <v>67</v>
      </c>
    </row>
    <row r="24" spans="1:57" x14ac:dyDescent="0.45">
      <c r="A24" t="s">
        <v>144</v>
      </c>
      <c r="B24" t="s">
        <v>58</v>
      </c>
      <c r="C24" t="s">
        <v>145</v>
      </c>
      <c r="D24" t="s">
        <v>60</v>
      </c>
      <c r="E24" s="2" t="str">
        <f>HYPERLINK("capsilon://?command=openfolder&amp;siteaddress=ngade.aiq-nglabeling.net&amp;folderid=FX610E8322-79B0-FBF5-4C4F-ABCA85965A44","FX22061471")</f>
        <v>FX22061471</v>
      </c>
      <c r="F24" t="s">
        <v>61</v>
      </c>
      <c r="G24" t="s">
        <v>61</v>
      </c>
      <c r="H24" t="s">
        <v>62</v>
      </c>
      <c r="I24" t="s">
        <v>146</v>
      </c>
      <c r="J24">
        <v>22</v>
      </c>
      <c r="K24" t="s">
        <v>64</v>
      </c>
      <c r="L24" t="s">
        <v>65</v>
      </c>
      <c r="M24" t="s">
        <v>66</v>
      </c>
      <c r="N24">
        <v>2</v>
      </c>
      <c r="O24" s="1">
        <v>44718.978946759256</v>
      </c>
      <c r="P24" s="1">
        <v>44725.075902777775</v>
      </c>
      <c r="Q24">
        <v>509450</v>
      </c>
      <c r="R24">
        <v>17327</v>
      </c>
      <c r="S24" t="b">
        <v>0</v>
      </c>
      <c r="T24" t="s">
        <v>67</v>
      </c>
      <c r="U24" t="b">
        <v>0</v>
      </c>
      <c r="V24" t="s">
        <v>84</v>
      </c>
      <c r="W24" s="1">
        <v>44721.107615740744</v>
      </c>
      <c r="X24">
        <v>169</v>
      </c>
      <c r="Y24">
        <v>0</v>
      </c>
      <c r="Z24">
        <v>0</v>
      </c>
      <c r="AA24">
        <v>0</v>
      </c>
      <c r="AB24">
        <v>22</v>
      </c>
      <c r="AC24">
        <v>0</v>
      </c>
      <c r="AD24">
        <v>22</v>
      </c>
      <c r="AE24">
        <v>0</v>
      </c>
      <c r="AF24">
        <v>0</v>
      </c>
      <c r="AG24">
        <v>0</v>
      </c>
      <c r="AH24" t="s">
        <v>74</v>
      </c>
      <c r="AI24" s="1">
        <v>44725.075902777775</v>
      </c>
      <c r="AJ24">
        <v>2438</v>
      </c>
      <c r="AK24">
        <v>9</v>
      </c>
      <c r="AL24">
        <v>0</v>
      </c>
      <c r="AM24">
        <v>9</v>
      </c>
      <c r="AN24">
        <v>0</v>
      </c>
      <c r="AO24">
        <v>9</v>
      </c>
      <c r="AP24">
        <v>13</v>
      </c>
      <c r="AQ24">
        <v>0</v>
      </c>
      <c r="AR24">
        <v>0</v>
      </c>
      <c r="AS24">
        <v>0</v>
      </c>
      <c r="AT24" t="s">
        <v>67</v>
      </c>
      <c r="AU24" t="s">
        <v>67</v>
      </c>
      <c r="AV24" t="s">
        <v>67</v>
      </c>
      <c r="AW24" t="s">
        <v>67</v>
      </c>
      <c r="AX24" t="s">
        <v>67</v>
      </c>
      <c r="AY24" t="s">
        <v>67</v>
      </c>
      <c r="AZ24" t="s">
        <v>67</v>
      </c>
      <c r="BA24" t="s">
        <v>67</v>
      </c>
      <c r="BB24" t="s">
        <v>67</v>
      </c>
      <c r="BC24" t="s">
        <v>67</v>
      </c>
      <c r="BD24" t="s">
        <v>67</v>
      </c>
      <c r="BE24" t="s">
        <v>67</v>
      </c>
    </row>
    <row r="25" spans="1:57" x14ac:dyDescent="0.45">
      <c r="A25" t="s">
        <v>147</v>
      </c>
      <c r="B25" t="s">
        <v>58</v>
      </c>
      <c r="C25" t="s">
        <v>148</v>
      </c>
      <c r="D25" t="s">
        <v>60</v>
      </c>
      <c r="E25" s="2" t="str">
        <f>HYPERLINK("capsilon://?command=openfolder&amp;siteaddress=ngade.aiq-nglabeling.net&amp;folderid=FXD99BFA81-B89E-C6DE-7E99-95A07624FE85","FX22061484")</f>
        <v>FX22061484</v>
      </c>
      <c r="F25" t="s">
        <v>61</v>
      </c>
      <c r="G25" t="s">
        <v>61</v>
      </c>
      <c r="H25" t="s">
        <v>62</v>
      </c>
      <c r="I25" t="s">
        <v>149</v>
      </c>
      <c r="J25">
        <v>22</v>
      </c>
      <c r="K25" t="s">
        <v>64</v>
      </c>
      <c r="L25" t="s">
        <v>65</v>
      </c>
      <c r="M25" t="s">
        <v>66</v>
      </c>
      <c r="N25">
        <v>2</v>
      </c>
      <c r="O25" s="1">
        <v>44718.98128472222</v>
      </c>
      <c r="P25" s="1">
        <v>44722.161354166667</v>
      </c>
      <c r="Q25">
        <v>271690</v>
      </c>
      <c r="R25">
        <v>3068</v>
      </c>
      <c r="S25" t="b">
        <v>0</v>
      </c>
      <c r="T25" t="s">
        <v>67</v>
      </c>
      <c r="U25" t="b">
        <v>0</v>
      </c>
      <c r="V25" t="s">
        <v>128</v>
      </c>
      <c r="W25" s="1">
        <v>44721.131458333337</v>
      </c>
      <c r="X25">
        <v>2635</v>
      </c>
      <c r="Y25">
        <v>177</v>
      </c>
      <c r="Z25">
        <v>0</v>
      </c>
      <c r="AA25">
        <v>177</v>
      </c>
      <c r="AB25">
        <v>0</v>
      </c>
      <c r="AC25">
        <v>171</v>
      </c>
      <c r="AD25">
        <v>-155</v>
      </c>
      <c r="AE25">
        <v>0</v>
      </c>
      <c r="AF25">
        <v>0</v>
      </c>
      <c r="AG25">
        <v>0</v>
      </c>
      <c r="AH25" t="s">
        <v>96</v>
      </c>
      <c r="AI25" s="1">
        <v>44722.161354166667</v>
      </c>
      <c r="AJ25">
        <v>265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-158</v>
      </c>
      <c r="AQ25">
        <v>0</v>
      </c>
      <c r="AR25">
        <v>0</v>
      </c>
      <c r="AS25">
        <v>0</v>
      </c>
      <c r="AT25" t="s">
        <v>67</v>
      </c>
      <c r="AU25" t="s">
        <v>67</v>
      </c>
      <c r="AV25" t="s">
        <v>67</v>
      </c>
      <c r="AW25" t="s">
        <v>67</v>
      </c>
      <c r="AX25" t="s">
        <v>67</v>
      </c>
      <c r="AY25" t="s">
        <v>67</v>
      </c>
      <c r="AZ25" t="s">
        <v>67</v>
      </c>
      <c r="BA25" t="s">
        <v>67</v>
      </c>
      <c r="BB25" t="s">
        <v>67</v>
      </c>
      <c r="BC25" t="s">
        <v>67</v>
      </c>
      <c r="BD25" t="s">
        <v>67</v>
      </c>
      <c r="BE25" t="s">
        <v>67</v>
      </c>
    </row>
    <row r="26" spans="1:57" x14ac:dyDescent="0.45">
      <c r="A26" t="s">
        <v>150</v>
      </c>
      <c r="B26" t="s">
        <v>58</v>
      </c>
      <c r="C26" t="s">
        <v>151</v>
      </c>
      <c r="D26" t="s">
        <v>60</v>
      </c>
      <c r="E26" s="2" t="str">
        <f>HYPERLINK("capsilon://?command=openfolder&amp;siteaddress=ngade.aiq-nglabeling.net&amp;folderid=FXA9FA03C4-07B9-203F-0961-BEADD719CB6A","FX22061485")</f>
        <v>FX22061485</v>
      </c>
      <c r="F26" t="s">
        <v>61</v>
      </c>
      <c r="G26" t="s">
        <v>61</v>
      </c>
      <c r="H26" t="s">
        <v>62</v>
      </c>
      <c r="I26" t="s">
        <v>152</v>
      </c>
      <c r="J26">
        <v>22</v>
      </c>
      <c r="K26" t="s">
        <v>64</v>
      </c>
      <c r="L26" t="s">
        <v>65</v>
      </c>
      <c r="M26" t="s">
        <v>66</v>
      </c>
      <c r="N26">
        <v>2</v>
      </c>
      <c r="O26" s="1">
        <v>44718.981435185182</v>
      </c>
      <c r="P26" s="1">
        <v>44722.162534722222</v>
      </c>
      <c r="Q26">
        <v>273492</v>
      </c>
      <c r="R26">
        <v>1355</v>
      </c>
      <c r="S26" t="b">
        <v>0</v>
      </c>
      <c r="T26" t="s">
        <v>67</v>
      </c>
      <c r="U26" t="b">
        <v>0</v>
      </c>
      <c r="V26" t="s">
        <v>84</v>
      </c>
      <c r="W26" s="1">
        <v>44721.121469907404</v>
      </c>
      <c r="X26">
        <v>1196</v>
      </c>
      <c r="Y26">
        <v>71</v>
      </c>
      <c r="Z26">
        <v>0</v>
      </c>
      <c r="AA26">
        <v>71</v>
      </c>
      <c r="AB26">
        <v>0</v>
      </c>
      <c r="AC26">
        <v>53</v>
      </c>
      <c r="AD26">
        <v>-49</v>
      </c>
      <c r="AE26">
        <v>0</v>
      </c>
      <c r="AF26">
        <v>0</v>
      </c>
      <c r="AG26">
        <v>0</v>
      </c>
      <c r="AH26" t="s">
        <v>96</v>
      </c>
      <c r="AI26" s="1">
        <v>44722.162534722222</v>
      </c>
      <c r="AJ26">
        <v>101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-50</v>
      </c>
      <c r="AQ26">
        <v>0</v>
      </c>
      <c r="AR26">
        <v>0</v>
      </c>
      <c r="AS26">
        <v>0</v>
      </c>
      <c r="AT26" t="s">
        <v>67</v>
      </c>
      <c r="AU26" t="s">
        <v>67</v>
      </c>
      <c r="AV26" t="s">
        <v>67</v>
      </c>
      <c r="AW26" t="s">
        <v>67</v>
      </c>
      <c r="AX26" t="s">
        <v>67</v>
      </c>
      <c r="AY26" t="s">
        <v>67</v>
      </c>
      <c r="AZ26" t="s">
        <v>67</v>
      </c>
      <c r="BA26" t="s">
        <v>67</v>
      </c>
      <c r="BB26" t="s">
        <v>67</v>
      </c>
      <c r="BC26" t="s">
        <v>67</v>
      </c>
      <c r="BD26" t="s">
        <v>67</v>
      </c>
      <c r="BE26" t="s">
        <v>67</v>
      </c>
    </row>
    <row r="27" spans="1:57" x14ac:dyDescent="0.45">
      <c r="A27" t="s">
        <v>153</v>
      </c>
      <c r="B27" t="s">
        <v>58</v>
      </c>
      <c r="C27" t="s">
        <v>154</v>
      </c>
      <c r="D27" t="s">
        <v>60</v>
      </c>
      <c r="E27" s="2" t="str">
        <f>HYPERLINK("capsilon://?command=openfolder&amp;siteaddress=ngade.aiq-nglabeling.net&amp;folderid=FX6192550C-0E82-4273-93C3-432C94F914E8","FX22061487")</f>
        <v>FX22061487</v>
      </c>
      <c r="F27" t="s">
        <v>61</v>
      </c>
      <c r="G27" t="s">
        <v>61</v>
      </c>
      <c r="H27" t="s">
        <v>62</v>
      </c>
      <c r="I27" t="s">
        <v>155</v>
      </c>
      <c r="J27">
        <v>22</v>
      </c>
      <c r="K27" t="s">
        <v>64</v>
      </c>
      <c r="L27" t="s">
        <v>65</v>
      </c>
      <c r="M27" t="s">
        <v>66</v>
      </c>
      <c r="N27">
        <v>2</v>
      </c>
      <c r="O27" s="1">
        <v>44718.98232638889</v>
      </c>
      <c r="P27" s="1">
        <v>44722.16302083333</v>
      </c>
      <c r="Q27">
        <v>274583</v>
      </c>
      <c r="R27">
        <v>229</v>
      </c>
      <c r="S27" t="b">
        <v>0</v>
      </c>
      <c r="T27" t="s">
        <v>67</v>
      </c>
      <c r="U27" t="b">
        <v>0</v>
      </c>
      <c r="V27" t="s">
        <v>68</v>
      </c>
      <c r="W27" s="1">
        <v>44721.112546296295</v>
      </c>
      <c r="X27">
        <v>159</v>
      </c>
      <c r="Y27">
        <v>23</v>
      </c>
      <c r="Z27">
        <v>0</v>
      </c>
      <c r="AA27">
        <v>23</v>
      </c>
      <c r="AB27">
        <v>0</v>
      </c>
      <c r="AC27">
        <v>13</v>
      </c>
      <c r="AD27">
        <v>-1</v>
      </c>
      <c r="AE27">
        <v>0</v>
      </c>
      <c r="AF27">
        <v>0</v>
      </c>
      <c r="AG27">
        <v>0</v>
      </c>
      <c r="AH27" t="s">
        <v>96</v>
      </c>
      <c r="AI27" s="1">
        <v>44722.16302083333</v>
      </c>
      <c r="AJ27">
        <v>41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-2</v>
      </c>
      <c r="AQ27">
        <v>0</v>
      </c>
      <c r="AR27">
        <v>0</v>
      </c>
      <c r="AS27">
        <v>0</v>
      </c>
      <c r="AT27" t="s">
        <v>67</v>
      </c>
      <c r="AU27" t="s">
        <v>67</v>
      </c>
      <c r="AV27" t="s">
        <v>67</v>
      </c>
      <c r="AW27" t="s">
        <v>67</v>
      </c>
      <c r="AX27" t="s">
        <v>67</v>
      </c>
      <c r="AY27" t="s">
        <v>67</v>
      </c>
      <c r="AZ27" t="s">
        <v>67</v>
      </c>
      <c r="BA27" t="s">
        <v>67</v>
      </c>
      <c r="BB27" t="s">
        <v>67</v>
      </c>
      <c r="BC27" t="s">
        <v>67</v>
      </c>
      <c r="BD27" t="s">
        <v>67</v>
      </c>
      <c r="BE27" t="s">
        <v>67</v>
      </c>
    </row>
    <row r="28" spans="1:57" x14ac:dyDescent="0.45">
      <c r="A28" t="s">
        <v>156</v>
      </c>
      <c r="B28" t="s">
        <v>58</v>
      </c>
      <c r="C28" t="s">
        <v>157</v>
      </c>
      <c r="D28" t="s">
        <v>60</v>
      </c>
      <c r="E28" s="2" t="str">
        <f>HYPERLINK("capsilon://?command=openfolder&amp;siteaddress=ngade.aiq-nglabeling.net&amp;folderid=FX94A47BBD-49F3-508A-8F91-908BD495F673","FX22061491")</f>
        <v>FX22061491</v>
      </c>
      <c r="F28" t="s">
        <v>61</v>
      </c>
      <c r="G28" t="s">
        <v>61</v>
      </c>
      <c r="H28" t="s">
        <v>62</v>
      </c>
      <c r="I28" t="s">
        <v>158</v>
      </c>
      <c r="J28">
        <v>22</v>
      </c>
      <c r="K28" t="s">
        <v>64</v>
      </c>
      <c r="L28" t="s">
        <v>65</v>
      </c>
      <c r="M28" t="s">
        <v>66</v>
      </c>
      <c r="N28">
        <v>2</v>
      </c>
      <c r="O28" s="1">
        <v>44718.982870370368</v>
      </c>
      <c r="P28" s="1">
        <v>44722.222557870373</v>
      </c>
      <c r="Q28">
        <v>275036</v>
      </c>
      <c r="R28">
        <v>4873</v>
      </c>
      <c r="S28" t="b">
        <v>0</v>
      </c>
      <c r="T28" t="s">
        <v>67</v>
      </c>
      <c r="U28" t="b">
        <v>0</v>
      </c>
      <c r="V28" t="s">
        <v>68</v>
      </c>
      <c r="W28" s="1">
        <v>44721.112986111111</v>
      </c>
      <c r="X28">
        <v>38</v>
      </c>
      <c r="Y28">
        <v>0</v>
      </c>
      <c r="Z28">
        <v>0</v>
      </c>
      <c r="AA28">
        <v>0</v>
      </c>
      <c r="AB28">
        <v>22</v>
      </c>
      <c r="AC28">
        <v>0</v>
      </c>
      <c r="AD28">
        <v>22</v>
      </c>
      <c r="AE28">
        <v>0</v>
      </c>
      <c r="AF28">
        <v>0</v>
      </c>
      <c r="AG28">
        <v>0</v>
      </c>
      <c r="AH28" t="s">
        <v>74</v>
      </c>
      <c r="AI28" s="1">
        <v>44722.222557870373</v>
      </c>
      <c r="AJ28">
        <v>905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19</v>
      </c>
      <c r="AQ28">
        <v>0</v>
      </c>
      <c r="AR28">
        <v>0</v>
      </c>
      <c r="AS28">
        <v>0</v>
      </c>
      <c r="AT28" t="s">
        <v>67</v>
      </c>
      <c r="AU28" t="s">
        <v>67</v>
      </c>
      <c r="AV28" t="s">
        <v>67</v>
      </c>
      <c r="AW28" t="s">
        <v>67</v>
      </c>
      <c r="AX28" t="s">
        <v>67</v>
      </c>
      <c r="AY28" t="s">
        <v>67</v>
      </c>
      <c r="AZ28" t="s">
        <v>67</v>
      </c>
      <c r="BA28" t="s">
        <v>67</v>
      </c>
      <c r="BB28" t="s">
        <v>67</v>
      </c>
      <c r="BC28" t="s">
        <v>67</v>
      </c>
      <c r="BD28" t="s">
        <v>67</v>
      </c>
      <c r="BE28" t="s">
        <v>67</v>
      </c>
    </row>
    <row r="29" spans="1:57" x14ac:dyDescent="0.45">
      <c r="A29" t="s">
        <v>159</v>
      </c>
      <c r="B29" t="s">
        <v>58</v>
      </c>
      <c r="C29" t="s">
        <v>160</v>
      </c>
      <c r="D29" t="s">
        <v>60</v>
      </c>
      <c r="E29" s="2" t="str">
        <f>HYPERLINK("capsilon://?command=openfolder&amp;siteaddress=ngade.aiq-nglabeling.net&amp;folderid=FX11471752-A4D8-8C73-CB85-AAAC9654DFDC","FX22061479")</f>
        <v>FX22061479</v>
      </c>
      <c r="F29" t="s">
        <v>61</v>
      </c>
      <c r="G29" t="s">
        <v>61</v>
      </c>
      <c r="H29" t="s">
        <v>62</v>
      </c>
      <c r="I29" t="s">
        <v>161</v>
      </c>
      <c r="J29">
        <v>22</v>
      </c>
      <c r="K29" t="s">
        <v>64</v>
      </c>
      <c r="L29" t="s">
        <v>65</v>
      </c>
      <c r="M29" t="s">
        <v>66</v>
      </c>
      <c r="N29">
        <v>2</v>
      </c>
      <c r="O29" s="1">
        <v>44718.983518518522</v>
      </c>
      <c r="P29" s="1">
        <v>44722.187245370369</v>
      </c>
      <c r="Q29">
        <v>269013</v>
      </c>
      <c r="R29">
        <v>7789</v>
      </c>
      <c r="S29" t="b">
        <v>0</v>
      </c>
      <c r="T29" t="s">
        <v>67</v>
      </c>
      <c r="U29" t="b">
        <v>0</v>
      </c>
      <c r="V29" t="s">
        <v>110</v>
      </c>
      <c r="W29" s="1">
        <v>44721.245104166665</v>
      </c>
      <c r="X29">
        <v>7278</v>
      </c>
      <c r="Y29">
        <v>455</v>
      </c>
      <c r="Z29">
        <v>0</v>
      </c>
      <c r="AA29">
        <v>455</v>
      </c>
      <c r="AB29">
        <v>0</v>
      </c>
      <c r="AC29">
        <v>454</v>
      </c>
      <c r="AD29">
        <v>-433</v>
      </c>
      <c r="AE29">
        <v>0</v>
      </c>
      <c r="AF29">
        <v>0</v>
      </c>
      <c r="AG29">
        <v>0</v>
      </c>
      <c r="AH29" t="s">
        <v>96</v>
      </c>
      <c r="AI29" s="1">
        <v>44722.187245370369</v>
      </c>
      <c r="AJ29">
        <v>430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-433</v>
      </c>
      <c r="AQ29">
        <v>0</v>
      </c>
      <c r="AR29">
        <v>0</v>
      </c>
      <c r="AS29">
        <v>0</v>
      </c>
      <c r="AT29" t="s">
        <v>67</v>
      </c>
      <c r="AU29" t="s">
        <v>67</v>
      </c>
      <c r="AV29" t="s">
        <v>67</v>
      </c>
      <c r="AW29" t="s">
        <v>67</v>
      </c>
      <c r="AX29" t="s">
        <v>67</v>
      </c>
      <c r="AY29" t="s">
        <v>67</v>
      </c>
      <c r="AZ29" t="s">
        <v>67</v>
      </c>
      <c r="BA29" t="s">
        <v>67</v>
      </c>
      <c r="BB29" t="s">
        <v>67</v>
      </c>
      <c r="BC29" t="s">
        <v>67</v>
      </c>
      <c r="BD29" t="s">
        <v>67</v>
      </c>
      <c r="BE29" t="s">
        <v>67</v>
      </c>
    </row>
    <row r="30" spans="1:57" x14ac:dyDescent="0.45">
      <c r="A30" t="s">
        <v>162</v>
      </c>
      <c r="B30" t="s">
        <v>58</v>
      </c>
      <c r="C30" t="s">
        <v>163</v>
      </c>
      <c r="D30" t="s">
        <v>60</v>
      </c>
      <c r="E30" s="2" t="str">
        <f>HYPERLINK("capsilon://?command=openfolder&amp;siteaddress=ngade.aiq-nglabeling.net&amp;folderid=FXE960C425-EFAB-A8F8-E66D-64853FC21535","FX22061495")</f>
        <v>FX22061495</v>
      </c>
      <c r="F30" t="s">
        <v>61</v>
      </c>
      <c r="G30" t="s">
        <v>61</v>
      </c>
      <c r="H30" t="s">
        <v>62</v>
      </c>
      <c r="I30" t="s">
        <v>164</v>
      </c>
      <c r="J30">
        <v>22</v>
      </c>
      <c r="K30" t="s">
        <v>64</v>
      </c>
      <c r="L30" t="s">
        <v>65</v>
      </c>
      <c r="M30" t="s">
        <v>66</v>
      </c>
      <c r="N30">
        <v>2</v>
      </c>
      <c r="O30" s="1">
        <v>44718.984479166669</v>
      </c>
      <c r="P30" s="1">
        <v>44722.196828703702</v>
      </c>
      <c r="Q30">
        <v>267047</v>
      </c>
      <c r="R30">
        <v>10500</v>
      </c>
      <c r="S30" t="b">
        <v>0</v>
      </c>
      <c r="T30" t="s">
        <v>67</v>
      </c>
      <c r="U30" t="b">
        <v>0</v>
      </c>
      <c r="V30" t="s">
        <v>165</v>
      </c>
      <c r="W30" s="1">
        <v>44721.248935185184</v>
      </c>
      <c r="X30">
        <v>9933</v>
      </c>
      <c r="Y30">
        <v>504</v>
      </c>
      <c r="Z30">
        <v>0</v>
      </c>
      <c r="AA30">
        <v>504</v>
      </c>
      <c r="AB30">
        <v>0</v>
      </c>
      <c r="AC30">
        <v>505</v>
      </c>
      <c r="AD30">
        <v>-482</v>
      </c>
      <c r="AE30">
        <v>0</v>
      </c>
      <c r="AF30">
        <v>0</v>
      </c>
      <c r="AG30">
        <v>0</v>
      </c>
      <c r="AH30" t="s">
        <v>96</v>
      </c>
      <c r="AI30" s="1">
        <v>44722.196828703702</v>
      </c>
      <c r="AJ30">
        <v>545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-483</v>
      </c>
      <c r="AQ30">
        <v>0</v>
      </c>
      <c r="AR30">
        <v>0</v>
      </c>
      <c r="AS30">
        <v>0</v>
      </c>
      <c r="AT30" t="s">
        <v>67</v>
      </c>
      <c r="AU30" t="s">
        <v>67</v>
      </c>
      <c r="AV30" t="s">
        <v>67</v>
      </c>
      <c r="AW30" t="s">
        <v>67</v>
      </c>
      <c r="AX30" t="s">
        <v>67</v>
      </c>
      <c r="AY30" t="s">
        <v>67</v>
      </c>
      <c r="AZ30" t="s">
        <v>67</v>
      </c>
      <c r="BA30" t="s">
        <v>67</v>
      </c>
      <c r="BB30" t="s">
        <v>67</v>
      </c>
      <c r="BC30" t="s">
        <v>67</v>
      </c>
      <c r="BD30" t="s">
        <v>67</v>
      </c>
      <c r="BE30" t="s">
        <v>67</v>
      </c>
    </row>
    <row r="31" spans="1:57" x14ac:dyDescent="0.45">
      <c r="A31" t="s">
        <v>166</v>
      </c>
      <c r="B31" t="s">
        <v>58</v>
      </c>
      <c r="C31" t="s">
        <v>167</v>
      </c>
      <c r="D31" t="s">
        <v>60</v>
      </c>
      <c r="E31" s="2" t="str">
        <f>HYPERLINK("capsilon://?command=openfolder&amp;siteaddress=ngade.aiq-nglabeling.net&amp;folderid=FX994F0168-3620-99F9-D96A-8C36E587174E","FX22061486")</f>
        <v>FX22061486</v>
      </c>
      <c r="F31" t="s">
        <v>61</v>
      </c>
      <c r="G31" t="s">
        <v>61</v>
      </c>
      <c r="H31" t="s">
        <v>62</v>
      </c>
      <c r="I31" t="s">
        <v>168</v>
      </c>
      <c r="J31">
        <v>22</v>
      </c>
      <c r="K31" t="s">
        <v>64</v>
      </c>
      <c r="L31" t="s">
        <v>65</v>
      </c>
      <c r="M31" t="s">
        <v>66</v>
      </c>
      <c r="N31">
        <v>2</v>
      </c>
      <c r="O31" s="1">
        <v>44718.985312500001</v>
      </c>
      <c r="P31" s="1">
        <v>44722.229745370372</v>
      </c>
      <c r="Q31">
        <v>276574</v>
      </c>
      <c r="R31">
        <v>3745</v>
      </c>
      <c r="S31" t="b">
        <v>0</v>
      </c>
      <c r="T31" t="s">
        <v>67</v>
      </c>
      <c r="U31" t="b">
        <v>0</v>
      </c>
      <c r="V31" t="s">
        <v>169</v>
      </c>
      <c r="W31" s="1">
        <v>44721.175752314812</v>
      </c>
      <c r="X31">
        <v>3260</v>
      </c>
      <c r="Y31">
        <v>122</v>
      </c>
      <c r="Z31">
        <v>0</v>
      </c>
      <c r="AA31">
        <v>122</v>
      </c>
      <c r="AB31">
        <v>0</v>
      </c>
      <c r="AC31">
        <v>112</v>
      </c>
      <c r="AD31">
        <v>-100</v>
      </c>
      <c r="AE31">
        <v>0</v>
      </c>
      <c r="AF31">
        <v>0</v>
      </c>
      <c r="AG31">
        <v>0</v>
      </c>
      <c r="AH31" t="s">
        <v>69</v>
      </c>
      <c r="AI31" s="1">
        <v>44722.229745370372</v>
      </c>
      <c r="AJ31">
        <v>312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-102</v>
      </c>
      <c r="AQ31">
        <v>0</v>
      </c>
      <c r="AR31">
        <v>0</v>
      </c>
      <c r="AS31">
        <v>0</v>
      </c>
      <c r="AT31" t="s">
        <v>67</v>
      </c>
      <c r="AU31" t="s">
        <v>67</v>
      </c>
      <c r="AV31" t="s">
        <v>67</v>
      </c>
      <c r="AW31" t="s">
        <v>67</v>
      </c>
      <c r="AX31" t="s">
        <v>67</v>
      </c>
      <c r="AY31" t="s">
        <v>67</v>
      </c>
      <c r="AZ31" t="s">
        <v>67</v>
      </c>
      <c r="BA31" t="s">
        <v>67</v>
      </c>
      <c r="BB31" t="s">
        <v>67</v>
      </c>
      <c r="BC31" t="s">
        <v>67</v>
      </c>
      <c r="BD31" t="s">
        <v>67</v>
      </c>
      <c r="BE31" t="s">
        <v>67</v>
      </c>
    </row>
    <row r="32" spans="1:57" x14ac:dyDescent="0.45">
      <c r="A32" t="s">
        <v>170</v>
      </c>
      <c r="B32" t="s">
        <v>58</v>
      </c>
      <c r="C32" t="s">
        <v>171</v>
      </c>
      <c r="D32" t="s">
        <v>60</v>
      </c>
      <c r="E32" s="2" t="str">
        <f>HYPERLINK("capsilon://?command=openfolder&amp;siteaddress=ngade.aiq-nglabeling.net&amp;folderid=FXE567E408-898D-7735-E23F-769BA76FBEF6","FX22061488")</f>
        <v>FX22061488</v>
      </c>
      <c r="F32" t="s">
        <v>61</v>
      </c>
      <c r="G32" t="s">
        <v>61</v>
      </c>
      <c r="H32" t="s">
        <v>62</v>
      </c>
      <c r="I32" t="s">
        <v>172</v>
      </c>
      <c r="J32">
        <v>22</v>
      </c>
      <c r="K32" t="s">
        <v>64</v>
      </c>
      <c r="L32" t="s">
        <v>65</v>
      </c>
      <c r="M32" t="s">
        <v>66</v>
      </c>
      <c r="N32">
        <v>2</v>
      </c>
      <c r="O32" s="1">
        <v>44718.985879629632</v>
      </c>
      <c r="P32" s="1">
        <v>44722.237557870372</v>
      </c>
      <c r="Q32">
        <v>275425</v>
      </c>
      <c r="R32">
        <v>5520</v>
      </c>
      <c r="S32" t="b">
        <v>0</v>
      </c>
      <c r="T32" t="s">
        <v>67</v>
      </c>
      <c r="U32" t="b">
        <v>0</v>
      </c>
      <c r="V32" t="s">
        <v>173</v>
      </c>
      <c r="W32" s="1">
        <v>44721.19425925926</v>
      </c>
      <c r="X32">
        <v>4769</v>
      </c>
      <c r="Y32">
        <v>295</v>
      </c>
      <c r="Z32">
        <v>0</v>
      </c>
      <c r="AA32">
        <v>295</v>
      </c>
      <c r="AB32">
        <v>0</v>
      </c>
      <c r="AC32">
        <v>293</v>
      </c>
      <c r="AD32">
        <v>-273</v>
      </c>
      <c r="AE32">
        <v>0</v>
      </c>
      <c r="AF32">
        <v>0</v>
      </c>
      <c r="AG32">
        <v>0</v>
      </c>
      <c r="AH32" t="s">
        <v>69</v>
      </c>
      <c r="AI32" s="1">
        <v>44722.237557870372</v>
      </c>
      <c r="AJ32">
        <v>675</v>
      </c>
      <c r="AK32">
        <v>5</v>
      </c>
      <c r="AL32">
        <v>0</v>
      </c>
      <c r="AM32">
        <v>5</v>
      </c>
      <c r="AN32">
        <v>0</v>
      </c>
      <c r="AO32">
        <v>5</v>
      </c>
      <c r="AP32">
        <v>-278</v>
      </c>
      <c r="AQ32">
        <v>0</v>
      </c>
      <c r="AR32">
        <v>0</v>
      </c>
      <c r="AS32">
        <v>0</v>
      </c>
      <c r="AT32" t="s">
        <v>67</v>
      </c>
      <c r="AU32" t="s">
        <v>67</v>
      </c>
      <c r="AV32" t="s">
        <v>67</v>
      </c>
      <c r="AW32" t="s">
        <v>67</v>
      </c>
      <c r="AX32" t="s">
        <v>67</v>
      </c>
      <c r="AY32" t="s">
        <v>67</v>
      </c>
      <c r="AZ32" t="s">
        <v>67</v>
      </c>
      <c r="BA32" t="s">
        <v>67</v>
      </c>
      <c r="BB32" t="s">
        <v>67</v>
      </c>
      <c r="BC32" t="s">
        <v>67</v>
      </c>
      <c r="BD32" t="s">
        <v>67</v>
      </c>
      <c r="BE32" t="s">
        <v>67</v>
      </c>
    </row>
    <row r="33" spans="1:57" x14ac:dyDescent="0.45">
      <c r="A33" t="s">
        <v>174</v>
      </c>
      <c r="B33" t="s">
        <v>58</v>
      </c>
      <c r="C33" t="s">
        <v>175</v>
      </c>
      <c r="D33" t="s">
        <v>60</v>
      </c>
      <c r="E33" s="2" t="str">
        <f>HYPERLINK("capsilon://?command=openfolder&amp;siteaddress=ngade.aiq-nglabeling.net&amp;folderid=FXBD7DB219-A67A-E601-6E83-FB57DEE3A10C","FX22061493")</f>
        <v>FX22061493</v>
      </c>
      <c r="F33" t="s">
        <v>61</v>
      </c>
      <c r="G33" t="s">
        <v>61</v>
      </c>
      <c r="H33" t="s">
        <v>62</v>
      </c>
      <c r="I33" t="s">
        <v>176</v>
      </c>
      <c r="J33">
        <v>22</v>
      </c>
      <c r="K33" t="s">
        <v>64</v>
      </c>
      <c r="L33" t="s">
        <v>65</v>
      </c>
      <c r="M33" t="s">
        <v>66</v>
      </c>
      <c r="N33">
        <v>2</v>
      </c>
      <c r="O33" s="1">
        <v>44718.985937500001</v>
      </c>
      <c r="P33" s="1">
        <v>44722.23704861111</v>
      </c>
      <c r="Q33">
        <v>273915</v>
      </c>
      <c r="R33">
        <v>6981</v>
      </c>
      <c r="S33" t="b">
        <v>0</v>
      </c>
      <c r="T33" t="s">
        <v>67</v>
      </c>
      <c r="U33" t="b">
        <v>0</v>
      </c>
      <c r="V33" t="s">
        <v>177</v>
      </c>
      <c r="W33" s="1">
        <v>44721.218993055554</v>
      </c>
      <c r="X33">
        <v>6435</v>
      </c>
      <c r="Y33">
        <v>351</v>
      </c>
      <c r="Z33">
        <v>0</v>
      </c>
      <c r="AA33">
        <v>351</v>
      </c>
      <c r="AB33">
        <v>0</v>
      </c>
      <c r="AC33">
        <v>355</v>
      </c>
      <c r="AD33">
        <v>-329</v>
      </c>
      <c r="AE33">
        <v>0</v>
      </c>
      <c r="AF33">
        <v>0</v>
      </c>
      <c r="AG33">
        <v>0</v>
      </c>
      <c r="AH33" t="s">
        <v>96</v>
      </c>
      <c r="AI33" s="1">
        <v>44722.23704861111</v>
      </c>
      <c r="AJ33">
        <v>458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-330</v>
      </c>
      <c r="AQ33">
        <v>0</v>
      </c>
      <c r="AR33">
        <v>0</v>
      </c>
      <c r="AS33">
        <v>0</v>
      </c>
      <c r="AT33" t="s">
        <v>67</v>
      </c>
      <c r="AU33" t="s">
        <v>67</v>
      </c>
      <c r="AV33" t="s">
        <v>67</v>
      </c>
      <c r="AW33" t="s">
        <v>67</v>
      </c>
      <c r="AX33" t="s">
        <v>67</v>
      </c>
      <c r="AY33" t="s">
        <v>67</v>
      </c>
      <c r="AZ33" t="s">
        <v>67</v>
      </c>
      <c r="BA33" t="s">
        <v>67</v>
      </c>
      <c r="BB33" t="s">
        <v>67</v>
      </c>
      <c r="BC33" t="s">
        <v>67</v>
      </c>
      <c r="BD33" t="s">
        <v>67</v>
      </c>
      <c r="BE33" t="s">
        <v>67</v>
      </c>
    </row>
    <row r="34" spans="1:57" x14ac:dyDescent="0.45">
      <c r="A34" t="s">
        <v>178</v>
      </c>
      <c r="B34" t="s">
        <v>58</v>
      </c>
      <c r="C34" t="s">
        <v>179</v>
      </c>
      <c r="D34" t="s">
        <v>60</v>
      </c>
      <c r="E34" s="2" t="str">
        <f>HYPERLINK("capsilon://?command=openfolder&amp;siteaddress=ngade.aiq-nglabeling.net&amp;folderid=FX1799B60E-1062-AED1-5DBC-91E843BFC6C1","FX22061494")</f>
        <v>FX22061494</v>
      </c>
      <c r="F34" t="s">
        <v>61</v>
      </c>
      <c r="G34" t="s">
        <v>61</v>
      </c>
      <c r="H34" t="s">
        <v>62</v>
      </c>
      <c r="I34" t="s">
        <v>180</v>
      </c>
      <c r="J34">
        <v>22</v>
      </c>
      <c r="K34" t="s">
        <v>64</v>
      </c>
      <c r="L34" t="s">
        <v>65</v>
      </c>
      <c r="M34" t="s">
        <v>66</v>
      </c>
      <c r="N34">
        <v>2</v>
      </c>
      <c r="O34" s="1">
        <v>44718.986342592594</v>
      </c>
      <c r="P34" s="1">
        <v>44722.238495370373</v>
      </c>
      <c r="Q34">
        <v>280612</v>
      </c>
      <c r="R34">
        <v>374</v>
      </c>
      <c r="S34" t="b">
        <v>0</v>
      </c>
      <c r="T34" t="s">
        <v>67</v>
      </c>
      <c r="U34" t="b">
        <v>0</v>
      </c>
      <c r="V34" t="s">
        <v>73</v>
      </c>
      <c r="W34" s="1">
        <v>44721.165625000001</v>
      </c>
      <c r="X34">
        <v>130</v>
      </c>
      <c r="Y34">
        <v>1</v>
      </c>
      <c r="Z34">
        <v>0</v>
      </c>
      <c r="AA34">
        <v>1</v>
      </c>
      <c r="AB34">
        <v>22</v>
      </c>
      <c r="AC34">
        <v>1</v>
      </c>
      <c r="AD34">
        <v>21</v>
      </c>
      <c r="AE34">
        <v>0</v>
      </c>
      <c r="AF34">
        <v>0</v>
      </c>
      <c r="AG34">
        <v>0</v>
      </c>
      <c r="AH34" t="s">
        <v>96</v>
      </c>
      <c r="AI34" s="1">
        <v>44722.238495370373</v>
      </c>
      <c r="AJ34">
        <v>124</v>
      </c>
      <c r="AK34">
        <v>1</v>
      </c>
      <c r="AL34">
        <v>0</v>
      </c>
      <c r="AM34">
        <v>1</v>
      </c>
      <c r="AN34">
        <v>22</v>
      </c>
      <c r="AO34">
        <v>1</v>
      </c>
      <c r="AP34">
        <v>20</v>
      </c>
      <c r="AQ34">
        <v>0</v>
      </c>
      <c r="AR34">
        <v>0</v>
      </c>
      <c r="AS34">
        <v>0</v>
      </c>
      <c r="AT34" t="s">
        <v>67</v>
      </c>
      <c r="AU34" t="s">
        <v>67</v>
      </c>
      <c r="AV34" t="s">
        <v>67</v>
      </c>
      <c r="AW34" t="s">
        <v>67</v>
      </c>
      <c r="AX34" t="s">
        <v>67</v>
      </c>
      <c r="AY34" t="s">
        <v>67</v>
      </c>
      <c r="AZ34" t="s">
        <v>67</v>
      </c>
      <c r="BA34" t="s">
        <v>67</v>
      </c>
      <c r="BB34" t="s">
        <v>67</v>
      </c>
      <c r="BC34" t="s">
        <v>67</v>
      </c>
      <c r="BD34" t="s">
        <v>67</v>
      </c>
      <c r="BE34" t="s">
        <v>67</v>
      </c>
    </row>
    <row r="35" spans="1:57" x14ac:dyDescent="0.45">
      <c r="A35" t="s">
        <v>181</v>
      </c>
      <c r="B35" t="s">
        <v>58</v>
      </c>
      <c r="C35" t="s">
        <v>182</v>
      </c>
      <c r="D35" t="s">
        <v>60</v>
      </c>
      <c r="E35" s="2" t="str">
        <f>HYPERLINK("capsilon://?command=openfolder&amp;siteaddress=ngade.aiq-nglabeling.net&amp;folderid=FX0FA3EEA6-BA6D-F669-450A-DD0F9924AE96","FX22061490")</f>
        <v>FX22061490</v>
      </c>
      <c r="F35" t="s">
        <v>61</v>
      </c>
      <c r="G35" t="s">
        <v>61</v>
      </c>
      <c r="H35" t="s">
        <v>62</v>
      </c>
      <c r="I35" t="s">
        <v>183</v>
      </c>
      <c r="J35">
        <v>22</v>
      </c>
      <c r="K35" t="s">
        <v>64</v>
      </c>
      <c r="L35" t="s">
        <v>65</v>
      </c>
      <c r="M35" t="s">
        <v>66</v>
      </c>
      <c r="N35">
        <v>2</v>
      </c>
      <c r="O35" s="1">
        <v>44718.987662037034</v>
      </c>
      <c r="P35" s="1">
        <v>44722.24082175926</v>
      </c>
      <c r="Q35">
        <v>280317</v>
      </c>
      <c r="R35">
        <v>756</v>
      </c>
      <c r="S35" t="b">
        <v>0</v>
      </c>
      <c r="T35" t="s">
        <v>67</v>
      </c>
      <c r="U35" t="b">
        <v>0</v>
      </c>
      <c r="V35" t="s">
        <v>73</v>
      </c>
      <c r="W35" s="1">
        <v>44721.167222222219</v>
      </c>
      <c r="X35">
        <v>137</v>
      </c>
      <c r="Y35">
        <v>1</v>
      </c>
      <c r="Z35">
        <v>0</v>
      </c>
      <c r="AA35">
        <v>1</v>
      </c>
      <c r="AB35">
        <v>22</v>
      </c>
      <c r="AC35">
        <v>1</v>
      </c>
      <c r="AD35">
        <v>21</v>
      </c>
      <c r="AE35">
        <v>0</v>
      </c>
      <c r="AF35">
        <v>0</v>
      </c>
      <c r="AG35">
        <v>0</v>
      </c>
      <c r="AH35" t="s">
        <v>69</v>
      </c>
      <c r="AI35" s="1">
        <v>44722.24082175926</v>
      </c>
      <c r="AJ35">
        <v>281</v>
      </c>
      <c r="AK35">
        <v>0</v>
      </c>
      <c r="AL35">
        <v>0</v>
      </c>
      <c r="AM35">
        <v>0</v>
      </c>
      <c r="AN35">
        <v>22</v>
      </c>
      <c r="AO35">
        <v>0</v>
      </c>
      <c r="AP35">
        <v>21</v>
      </c>
      <c r="AQ35">
        <v>0</v>
      </c>
      <c r="AR35">
        <v>0</v>
      </c>
      <c r="AS35">
        <v>0</v>
      </c>
      <c r="AT35" t="s">
        <v>67</v>
      </c>
      <c r="AU35" t="s">
        <v>67</v>
      </c>
      <c r="AV35" t="s">
        <v>67</v>
      </c>
      <c r="AW35" t="s">
        <v>67</v>
      </c>
      <c r="AX35" t="s">
        <v>67</v>
      </c>
      <c r="AY35" t="s">
        <v>67</v>
      </c>
      <c r="AZ35" t="s">
        <v>67</v>
      </c>
      <c r="BA35" t="s">
        <v>67</v>
      </c>
      <c r="BB35" t="s">
        <v>67</v>
      </c>
      <c r="BC35" t="s">
        <v>67</v>
      </c>
      <c r="BD35" t="s">
        <v>67</v>
      </c>
      <c r="BE3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Dhavan</cp:lastModifiedBy>
  <dcterms:created xsi:type="dcterms:W3CDTF">2022-07-01T12:35:06Z</dcterms:created>
  <dcterms:modified xsi:type="dcterms:W3CDTF">2022-07-03T11:31:58Z</dcterms:modified>
</cp:coreProperties>
</file>