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data" sheetId="1" r:id="rId4"/>
    <sheet state="visible" name="Pivot Table 1" sheetId="2" r:id="rId5"/>
    <sheet state="visible" name="Sheet4" sheetId="3" r:id="rId6"/>
    <sheet state="visible" name="Sheet5" sheetId="4" r:id="rId7"/>
    <sheet state="visible" name="class information" sheetId="5" r:id="rId8"/>
    <sheet state="visible" name="Reportcard" sheetId="6" r:id="rId9"/>
  </sheets>
  <definedNames/>
  <calcPr/>
  <pivotCaches>
    <pivotCache cacheId="0" r:id="rId10"/>
  </pivotCaches>
</workbook>
</file>

<file path=xl/sharedStrings.xml><?xml version="1.0" encoding="utf-8"?>
<sst xmlns="http://schemas.openxmlformats.org/spreadsheetml/2006/main" count="117" uniqueCount="55">
  <si>
    <t>Student id</t>
  </si>
  <si>
    <t>student Name</t>
  </si>
  <si>
    <t>Age</t>
  </si>
  <si>
    <t>standard</t>
  </si>
  <si>
    <t>RollNo.</t>
  </si>
  <si>
    <t>Hindi</t>
  </si>
  <si>
    <t>english</t>
  </si>
  <si>
    <t>maths</t>
  </si>
  <si>
    <t>science</t>
  </si>
  <si>
    <t>total</t>
  </si>
  <si>
    <t>Status</t>
  </si>
  <si>
    <t>Grade</t>
  </si>
  <si>
    <t>Pass in hindi and english both</t>
  </si>
  <si>
    <t>std101</t>
  </si>
  <si>
    <t>Joseph Little</t>
  </si>
  <si>
    <t>std102</t>
  </si>
  <si>
    <t>Jennifer Jordan</t>
  </si>
  <si>
    <t>std103</t>
  </si>
  <si>
    <t>Mark Gomez</t>
  </si>
  <si>
    <t>std104</t>
  </si>
  <si>
    <t>Thomas Keith</t>
  </si>
  <si>
    <t>std105</t>
  </si>
  <si>
    <t>Derrick Ray</t>
  </si>
  <si>
    <t>std106</t>
  </si>
  <si>
    <t>Anthony Martinez</t>
  </si>
  <si>
    <t>std107</t>
  </si>
  <si>
    <t>Stephanie Murphy</t>
  </si>
  <si>
    <t>std108</t>
  </si>
  <si>
    <t>Courtney Newman</t>
  </si>
  <si>
    <t>std109</t>
  </si>
  <si>
    <t>Tanya Rodriguez</t>
  </si>
  <si>
    <t>std110</t>
  </si>
  <si>
    <t>Jeffery Foster</t>
  </si>
  <si>
    <t>SUM of total</t>
  </si>
  <si>
    <t>Grand Total</t>
  </si>
  <si>
    <t>Product</t>
  </si>
  <si>
    <t>Sales</t>
  </si>
  <si>
    <t>Apple</t>
  </si>
  <si>
    <t>Banana</t>
  </si>
  <si>
    <t>Sum of sales of product banana</t>
  </si>
  <si>
    <t>Orange</t>
  </si>
  <si>
    <t>Region</t>
  </si>
  <si>
    <t>North</t>
  </si>
  <si>
    <t>South</t>
  </si>
  <si>
    <t>Sum of sales of Banana from North region</t>
  </si>
  <si>
    <t>Sum of sales of Apple from south region</t>
  </si>
  <si>
    <t>Count the product Apple only</t>
  </si>
  <si>
    <t>Count the product Banana only</t>
  </si>
  <si>
    <t>Count the product Banana from North region</t>
  </si>
  <si>
    <t>Standard</t>
  </si>
  <si>
    <t>Roll No.</t>
  </si>
  <si>
    <t>10th</t>
  </si>
  <si>
    <t>11th</t>
  </si>
  <si>
    <t>8th</t>
  </si>
  <si>
    <t>hindi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</si>
</sst>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1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vertical="top"/>
    </xf>
    <xf borderId="0" fillId="0" fontId="2" numFmtId="0" xfId="0" applyFont="1"/>
    <xf borderId="1" fillId="0" fontId="4" numFmtId="0" xfId="0" applyAlignment="1" applyBorder="1" applyFont="1">
      <alignment horizontal="center" readingOrder="0" vertical="top"/>
    </xf>
    <xf borderId="2" fillId="0" fontId="4" numFmtId="0" xfId="0" applyAlignment="1" applyBorder="1" applyFont="1">
      <alignment horizontal="center" readingOrder="0" vertical="top"/>
    </xf>
    <xf borderId="3" fillId="0" fontId="5" numFmtId="0" xfId="0" applyAlignment="1" applyBorder="1" applyFont="1">
      <alignment readingOrder="0" vertical="top"/>
    </xf>
    <xf borderId="4" fillId="0" fontId="5" numFmtId="0" xfId="0" applyAlignment="1" applyBorder="1" applyFont="1">
      <alignment readingOrder="0" vertical="top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2">
    <dxf>
      <font>
        <b/>
      </font>
      <fill>
        <patternFill patternType="solid">
          <fgColor rgb="FFB7E1CD"/>
          <bgColor rgb="FFB7E1CD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total vs. student Name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1'!$B$1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1'!$A$2:$A$11</c:f>
            </c:strRef>
          </c:cat>
          <c:val>
            <c:numRef>
              <c:f>'Pivot Table 1'!$B$2:$B$11</c:f>
              <c:numCache/>
            </c:numRef>
          </c:val>
        </c:ser>
        <c:axId val="750971119"/>
        <c:axId val="618154580"/>
      </c:barChart>
      <c:catAx>
        <c:axId val="750971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student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8154580"/>
      </c:catAx>
      <c:valAx>
        <c:axId val="6181545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total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09711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647700</xdr:colOff>
      <xdr:row>0</xdr:row>
      <xdr:rowOff>0</xdr:rowOff>
    </xdr:from>
    <xdr:ext cx="7372350" cy="4124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11" sheet="student data"/>
  </cacheSource>
  <cacheFields>
    <cacheField name="Student id" numFmtId="0">
      <sharedItems>
        <s v="std101"/>
        <s v="std102"/>
        <s v="std103"/>
        <s v="std104"/>
        <s v="std105"/>
        <s v="std106"/>
        <s v="std107"/>
        <s v="std108"/>
        <s v="std109"/>
        <s v="std110"/>
      </sharedItems>
    </cacheField>
    <cacheField name="student Name" numFmtId="0">
      <sharedItems>
        <s v="Joseph Little"/>
        <s v="Jennifer Jordan"/>
        <s v="Mark Gomez"/>
        <s v="Thomas Keith"/>
        <s v="Derrick Ray"/>
        <s v="Anthony Martinez"/>
        <s v="Stephanie Murphy"/>
        <s v="Courtney Newman"/>
        <s v="Tanya Rodriguez"/>
        <s v="Jeffery Foster"/>
      </sharedItems>
    </cacheField>
    <cacheField name="Age" numFmtId="0">
      <sharedItems containsSemiMixedTypes="0" containsString="0" containsNumber="1" containsInteger="1">
        <n v="13.0"/>
        <n v="15.0"/>
        <n v="12.0"/>
        <n v="14.0"/>
      </sharedItems>
    </cacheField>
    <cacheField name="standard" numFmtId="0">
      <sharedItems>
        <s v="10th"/>
        <s v="11th"/>
        <s v="8th"/>
      </sharedItems>
    </cacheField>
    <cacheField name="RollNo." numFmtId="0">
      <sharedItems containsSemiMixedTypes="0" containsString="0" containsNumber="1" containsInteger="1">
        <n v="121.0"/>
        <n v="201.0"/>
        <n v="159.0"/>
        <n v="148.0"/>
        <n v="179.0"/>
        <n v="156.0"/>
        <n v="209.0"/>
        <n v="123.0"/>
        <n v="130.0"/>
        <n v="169.0"/>
      </sharedItems>
    </cacheField>
    <cacheField name="Hindi" numFmtId="0">
      <sharedItems containsSemiMixedTypes="0" containsString="0" containsNumber="1" containsInteger="1">
        <n v="58.0"/>
        <n v="79.0"/>
        <n v="73.0"/>
        <n v="20.0"/>
        <n v="95.0"/>
        <n v="84.0"/>
        <n v="59.0"/>
        <n v="60.0"/>
        <n v="34.0"/>
      </sharedItems>
    </cacheField>
    <cacheField name="english" numFmtId="0">
      <sharedItems containsSemiMixedTypes="0" containsString="0" containsNumber="1" containsInteger="1">
        <n v="65.0"/>
        <n v="86.0"/>
        <n v="30.0"/>
        <n v="76.0"/>
        <n v="50.0"/>
        <n v="35.0"/>
        <n v="78.0"/>
        <n v="97.0"/>
        <n v="70.0"/>
      </sharedItems>
    </cacheField>
    <cacheField name="maths" numFmtId="0">
      <sharedItems containsSemiMixedTypes="0" containsString="0" containsNumber="1" containsInteger="1">
        <n v="56.0"/>
        <n v="65.0"/>
        <n v="90.0"/>
        <n v="96.0"/>
        <n v="60.0"/>
        <n v="58.0"/>
        <n v="59.0"/>
        <n v="72.0"/>
        <n v="20.0"/>
        <n v="36.0"/>
      </sharedItems>
    </cacheField>
    <cacheField name="science" numFmtId="0">
      <sharedItems containsSemiMixedTypes="0" containsString="0" containsNumber="1" containsInteger="1">
        <n v="45.0"/>
        <n v="31.0"/>
        <n v="71.0"/>
        <n v="74.0"/>
        <n v="20.0"/>
        <n v="41.0"/>
        <n v="79.0"/>
        <n v="30.0"/>
        <n v="80.0"/>
      </sharedItems>
    </cacheField>
    <cacheField name="total" numFmtId="0">
      <sharedItems containsSemiMixedTypes="0" containsString="0" containsNumber="1" containsInteger="1">
        <n v="224.0"/>
        <n v="261.0"/>
        <n v="249.0"/>
        <n v="319.0"/>
        <n v="150.0"/>
        <n v="229.0"/>
        <n v="300.0"/>
        <n v="269.0"/>
        <n v="140.0"/>
        <n v="220.0"/>
      </sharedItems>
    </cacheField>
    <cacheField name="Status" numFmtId="0">
      <sharedItems>
        <s v="Pass"/>
        <s v="Fail"/>
      </sharedItems>
    </cacheField>
    <cacheField name="Grade" numFmtId="0">
      <sharedItems>
        <s v="D"/>
        <s v="C"/>
        <s v="B"/>
        <s v="Fail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B12" firstHeaderRow="0" firstDataRow="1" firstDataCol="0"/>
  <pivotFields>
    <pivotField name="Stud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student Name" axis="axisRow" compact="0" outline="0" multipleItemSelectionAllowed="1" showAll="0" sortType="ascending">
      <items>
        <item x="5"/>
        <item x="7"/>
        <item x="4"/>
        <item x="9"/>
        <item x="1"/>
        <item x="0"/>
        <item x="2"/>
        <item x="6"/>
        <item x="8"/>
        <item x="3"/>
        <item t="default"/>
      </items>
    </pivotField>
    <pivotField name="Age" compact="0" outline="0" multipleItemSelectionAllowed="1" showAll="0">
      <items>
        <item x="0"/>
        <item x="1"/>
        <item x="2"/>
        <item x="3"/>
        <item t="default"/>
      </items>
    </pivotField>
    <pivotField name="standard" compact="0" outline="0" multipleItemSelectionAllowed="1" showAll="0">
      <items>
        <item x="0"/>
        <item x="1"/>
        <item x="2"/>
        <item t="default"/>
      </items>
    </pivotField>
    <pivotField name="RollNo.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Hind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nglis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math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scie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otal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Status" compact="0" outline="0" multipleItemSelectionAllowed="1" showAll="0">
      <items>
        <item x="0"/>
        <item x="1"/>
        <item t="default"/>
      </items>
    </pivotField>
    <pivotField name="Grade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1"/>
  </rowFields>
  <dataFields>
    <dataField name="SUM of total" fld="9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3" max="3" width="8.0"/>
    <col customWidth="1" min="4" max="4" width="9.75"/>
    <col customWidth="1" min="5" max="5" width="10.25"/>
    <col customWidth="1" min="6" max="6" width="10.5"/>
    <col customWidth="1" min="7" max="7" width="9.63"/>
    <col customWidth="1" min="9" max="9" width="9.88"/>
    <col customWidth="1" min="10" max="10" width="8.5"/>
    <col customWidth="1" min="12" max="13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4" t="s">
        <v>14</v>
      </c>
      <c r="C2" s="5">
        <f t="shared" ref="C2:C11" si="1">RANDBETWEEN(12,15)</f>
        <v>13</v>
      </c>
      <c r="D2" s="5" t="str">
        <f>VLOOKUP(A2,'class information'!$A$2:$C$11,2,FALSE)</f>
        <v>10th</v>
      </c>
      <c r="E2" s="5">
        <f>VLOOKUP(A2,'class information'!$A$2:$C$11,3,false)</f>
        <v>121</v>
      </c>
      <c r="F2" s="5">
        <f t="array" ref="F2">index(Reportcard!$B$2:$B$11,match(A2,Reportcard!$A$2:$A$11,0))</f>
        <v>58</v>
      </c>
      <c r="G2" s="5">
        <f>VLOOKUP(A2,Reportcard!$A$2:$F$11,3,false)</f>
        <v>65</v>
      </c>
      <c r="H2" s="5">
        <f>VLOOKUP(A2,Reportcard!$A$2:$F$11,4,false)</f>
        <v>56</v>
      </c>
      <c r="I2" s="5">
        <f>VLOOKUP(A2,Reportcard!$A$2:$F$11,5,false)</f>
        <v>45</v>
      </c>
      <c r="J2" s="5">
        <f>VLOOKUP(A2,Reportcard!$A$2:$F$11,6,false)</f>
        <v>224</v>
      </c>
      <c r="K2" s="6" t="str">
        <f t="shared" ref="K2:K11" si="2">if(J2&gt;=160,"Pass","Fail")</f>
        <v>Pass</v>
      </c>
      <c r="L2" s="6" t="str">
        <f t="shared" ref="L2:L11" si="3">IFS(J2&gt;=350,"A",J2&gt;=280,"B",J2&gt;=240,"C",J2&gt;=200,"D",J2&lt;200,"Fail")</f>
        <v>D</v>
      </c>
      <c r="M2" s="6" t="str">
        <f t="shared" ref="M2:M11" si="4">if(AND(F2&gt;=50,G2&gt;=50),"Pass","Fail")</f>
        <v>Pass</v>
      </c>
    </row>
    <row r="3">
      <c r="A3" s="3" t="s">
        <v>15</v>
      </c>
      <c r="B3" s="4" t="s">
        <v>16</v>
      </c>
      <c r="C3" s="5">
        <f t="shared" si="1"/>
        <v>15</v>
      </c>
      <c r="D3" s="5" t="str">
        <f>VLOOKUP(A3,'class information'!$A$2:$C$11,2,FALSE)</f>
        <v>11th</v>
      </c>
      <c r="E3" s="5">
        <f>VLOOKUP(A3,'class information'!$A$2:$C$11,3,false)</f>
        <v>201</v>
      </c>
      <c r="F3" s="5">
        <f t="array" ref="F3">index(Reportcard!$B$2:$B$11,match(A3,Reportcard!$A$2:$A$11,0))</f>
        <v>79</v>
      </c>
      <c r="G3" s="5">
        <f>VLOOKUP(A3,Reportcard!$A$2:$F$11,3,false)</f>
        <v>86</v>
      </c>
      <c r="H3" s="5">
        <f>VLOOKUP(A3,Reportcard!$A$2:$F$11,4,false)</f>
        <v>65</v>
      </c>
      <c r="I3" s="5">
        <f>VLOOKUP(A3,Reportcard!$A$2:$F$11,5,false)</f>
        <v>31</v>
      </c>
      <c r="J3" s="5">
        <f>VLOOKUP(A3,Reportcard!$A$2:$F$11,6,false)</f>
        <v>261</v>
      </c>
      <c r="K3" s="6" t="str">
        <f t="shared" si="2"/>
        <v>Pass</v>
      </c>
      <c r="L3" s="6" t="str">
        <f t="shared" si="3"/>
        <v>C</v>
      </c>
      <c r="M3" s="6" t="str">
        <f t="shared" si="4"/>
        <v>Pass</v>
      </c>
    </row>
    <row r="4">
      <c r="A4" s="3" t="s">
        <v>17</v>
      </c>
      <c r="B4" s="4" t="s">
        <v>18</v>
      </c>
      <c r="C4" s="5">
        <f t="shared" si="1"/>
        <v>15</v>
      </c>
      <c r="D4" s="5" t="str">
        <f>VLOOKUP(A4,'class information'!$A$2:$C$11,2,FALSE)</f>
        <v>10th</v>
      </c>
      <c r="E4" s="5">
        <f>VLOOKUP(A4,'class information'!$A$2:$C$11,3,false)</f>
        <v>159</v>
      </c>
      <c r="F4" s="5">
        <f t="array" ref="F4">index(Reportcard!$B$2:$B$11,match(A4,Reportcard!$A$2:$A$11,0))</f>
        <v>58</v>
      </c>
      <c r="G4" s="5">
        <f>VLOOKUP(A4,Reportcard!$A$2:$F$11,3,false)</f>
        <v>30</v>
      </c>
      <c r="H4" s="5">
        <f>VLOOKUP(A4,Reportcard!$A$2:$F$11,4,false)</f>
        <v>90</v>
      </c>
      <c r="I4" s="5">
        <f>VLOOKUP(A4,Reportcard!$A$2:$F$11,5,false)</f>
        <v>71</v>
      </c>
      <c r="J4" s="5">
        <f>VLOOKUP(A4,Reportcard!$A$2:$F$11,6,false)</f>
        <v>249</v>
      </c>
      <c r="K4" s="6" t="str">
        <f t="shared" si="2"/>
        <v>Pass</v>
      </c>
      <c r="L4" s="6" t="str">
        <f t="shared" si="3"/>
        <v>C</v>
      </c>
      <c r="M4" s="6" t="str">
        <f t="shared" si="4"/>
        <v>Fail</v>
      </c>
    </row>
    <row r="5">
      <c r="A5" s="3" t="s">
        <v>19</v>
      </c>
      <c r="B5" s="4" t="s">
        <v>20</v>
      </c>
      <c r="C5" s="5">
        <f t="shared" si="1"/>
        <v>12</v>
      </c>
      <c r="D5" s="5" t="str">
        <f>VLOOKUP(A5,'class information'!$A$2:$C$11,2,FALSE)</f>
        <v>11th</v>
      </c>
      <c r="E5" s="5">
        <f>VLOOKUP(A5,'class information'!$A$2:$C$11,3,false)</f>
        <v>148</v>
      </c>
      <c r="F5" s="5">
        <f t="array" ref="F5">index(Reportcard!$B$2:$B$11,match(A5,Reportcard!$A$2:$A$11,0))</f>
        <v>73</v>
      </c>
      <c r="G5" s="5">
        <f>VLOOKUP(A5,Reportcard!$A$2:$F$11,3,false)</f>
        <v>76</v>
      </c>
      <c r="H5" s="5">
        <f>VLOOKUP(A5,Reportcard!$A$2:$F$11,4,false)</f>
        <v>96</v>
      </c>
      <c r="I5" s="5">
        <f>VLOOKUP(A5,Reportcard!$A$2:$F$11,5,false)</f>
        <v>74</v>
      </c>
      <c r="J5" s="5">
        <f>VLOOKUP(A5,Reportcard!$A$2:$F$11,6,false)</f>
        <v>319</v>
      </c>
      <c r="K5" s="6" t="str">
        <f t="shared" si="2"/>
        <v>Pass</v>
      </c>
      <c r="L5" s="6" t="str">
        <f t="shared" si="3"/>
        <v>B</v>
      </c>
      <c r="M5" s="6" t="str">
        <f t="shared" si="4"/>
        <v>Pass</v>
      </c>
    </row>
    <row r="6">
      <c r="A6" s="3" t="s">
        <v>21</v>
      </c>
      <c r="B6" s="4" t="s">
        <v>22</v>
      </c>
      <c r="C6" s="5">
        <f t="shared" si="1"/>
        <v>14</v>
      </c>
      <c r="D6" s="5" t="str">
        <f>VLOOKUP(A6,'class information'!$A$2:$C$11,2,FALSE)</f>
        <v>8th</v>
      </c>
      <c r="E6" s="5">
        <f>VLOOKUP(A6,'class information'!$A$2:$C$11,3,false)</f>
        <v>179</v>
      </c>
      <c r="F6" s="5">
        <f t="array" ref="F6">index(Reportcard!$B$2:$B$11,match(A6,Reportcard!$A$2:$A$11,0))</f>
        <v>20</v>
      </c>
      <c r="G6" s="5">
        <f>VLOOKUP(A6,Reportcard!$A$2:$F$11,3,false)</f>
        <v>50</v>
      </c>
      <c r="H6" s="5">
        <f>VLOOKUP(A6,Reportcard!$A$2:$F$11,4,false)</f>
        <v>60</v>
      </c>
      <c r="I6" s="5">
        <f>VLOOKUP(A6,Reportcard!$A$2:$F$11,5,false)</f>
        <v>20</v>
      </c>
      <c r="J6" s="5">
        <f>VLOOKUP(A6,Reportcard!$A$2:$F$11,6,false)</f>
        <v>150</v>
      </c>
      <c r="K6" s="6" t="str">
        <f t="shared" si="2"/>
        <v>Fail</v>
      </c>
      <c r="L6" s="6" t="str">
        <f t="shared" si="3"/>
        <v>Fail</v>
      </c>
      <c r="M6" s="6" t="str">
        <f t="shared" si="4"/>
        <v>Fail</v>
      </c>
    </row>
    <row r="7">
      <c r="A7" s="3" t="s">
        <v>23</v>
      </c>
      <c r="B7" s="4" t="s">
        <v>24</v>
      </c>
      <c r="C7" s="5">
        <f t="shared" si="1"/>
        <v>13</v>
      </c>
      <c r="D7" s="5" t="str">
        <f>VLOOKUP(A7,'class information'!$A$2:$C$11,2,FALSE)</f>
        <v>10th</v>
      </c>
      <c r="E7" s="5">
        <f>VLOOKUP(A7,'class information'!$A$2:$C$11,3,false)</f>
        <v>156</v>
      </c>
      <c r="F7" s="5">
        <f t="array" ref="F7">index(Reportcard!$B$2:$B$11,match(A7,Reportcard!$A$2:$A$11,0))</f>
        <v>95</v>
      </c>
      <c r="G7" s="5">
        <f>VLOOKUP(A7,Reportcard!$A$2:$F$11,3,false)</f>
        <v>35</v>
      </c>
      <c r="H7" s="5">
        <f>VLOOKUP(A7,Reportcard!$A$2:$F$11,4,false)</f>
        <v>58</v>
      </c>
      <c r="I7" s="5">
        <f>VLOOKUP(A7,Reportcard!$A$2:$F$11,5,false)</f>
        <v>41</v>
      </c>
      <c r="J7" s="5">
        <f>VLOOKUP(A7,Reportcard!$A$2:$F$11,6,false)</f>
        <v>229</v>
      </c>
      <c r="K7" s="6" t="str">
        <f t="shared" si="2"/>
        <v>Pass</v>
      </c>
      <c r="L7" s="6" t="str">
        <f t="shared" si="3"/>
        <v>D</v>
      </c>
      <c r="M7" s="6" t="str">
        <f t="shared" si="4"/>
        <v>Fail</v>
      </c>
    </row>
    <row r="8">
      <c r="A8" s="3" t="s">
        <v>25</v>
      </c>
      <c r="B8" s="4" t="s">
        <v>26</v>
      </c>
      <c r="C8" s="5">
        <f t="shared" si="1"/>
        <v>12</v>
      </c>
      <c r="D8" s="5" t="str">
        <f>VLOOKUP(A8,'class information'!$A$2:$C$11,2,FALSE)</f>
        <v>11th</v>
      </c>
      <c r="E8" s="5">
        <f>VLOOKUP(A8,'class information'!$A$2:$C$11,3,false)</f>
        <v>209</v>
      </c>
      <c r="F8" s="5">
        <f t="array" ref="F8">index(Reportcard!$B$2:$B$11,match(A8,Reportcard!$A$2:$A$11,0))</f>
        <v>84</v>
      </c>
      <c r="G8" s="5">
        <f>VLOOKUP(A8,Reportcard!$A$2:$F$11,3,false)</f>
        <v>78</v>
      </c>
      <c r="H8" s="5">
        <f>VLOOKUP(A8,Reportcard!$A$2:$F$11,4,false)</f>
        <v>59</v>
      </c>
      <c r="I8" s="5">
        <f>VLOOKUP(A8,Reportcard!$A$2:$F$11,5,false)</f>
        <v>79</v>
      </c>
      <c r="J8" s="5">
        <f>VLOOKUP(A8,Reportcard!$A$2:$F$11,6,false)</f>
        <v>300</v>
      </c>
      <c r="K8" s="6" t="str">
        <f t="shared" si="2"/>
        <v>Pass</v>
      </c>
      <c r="L8" s="6" t="str">
        <f t="shared" si="3"/>
        <v>B</v>
      </c>
      <c r="M8" s="6" t="str">
        <f t="shared" si="4"/>
        <v>Pass</v>
      </c>
    </row>
    <row r="9">
      <c r="A9" s="3" t="s">
        <v>27</v>
      </c>
      <c r="B9" s="4" t="s">
        <v>28</v>
      </c>
      <c r="C9" s="5">
        <f t="shared" si="1"/>
        <v>13</v>
      </c>
      <c r="D9" s="5" t="str">
        <f>VLOOKUP(A9,'class information'!$A$2:$C$11,2,FALSE)</f>
        <v>11th</v>
      </c>
      <c r="E9" s="5">
        <f>VLOOKUP(A9,'class information'!$A$2:$C$11,3,false)</f>
        <v>123</v>
      </c>
      <c r="F9" s="5">
        <f t="array" ref="F9">index(Reportcard!$B$2:$B$11,match(A9,Reportcard!$A$2:$A$11,0))</f>
        <v>59</v>
      </c>
      <c r="G9" s="5">
        <f>VLOOKUP(A9,Reportcard!$A$2:$F$11,3,false)</f>
        <v>97</v>
      </c>
      <c r="H9" s="5">
        <f>VLOOKUP(A9,Reportcard!$A$2:$F$11,4,false)</f>
        <v>72</v>
      </c>
      <c r="I9" s="5">
        <f>VLOOKUP(A9,Reportcard!$A$2:$F$11,5,false)</f>
        <v>41</v>
      </c>
      <c r="J9" s="5">
        <f>VLOOKUP(A9,Reportcard!$A$2:$F$11,6,false)</f>
        <v>269</v>
      </c>
      <c r="K9" s="6" t="str">
        <f t="shared" si="2"/>
        <v>Pass</v>
      </c>
      <c r="L9" s="6" t="str">
        <f t="shared" si="3"/>
        <v>C</v>
      </c>
      <c r="M9" s="6" t="str">
        <f t="shared" si="4"/>
        <v>Pass</v>
      </c>
    </row>
    <row r="10">
      <c r="A10" s="3" t="s">
        <v>29</v>
      </c>
      <c r="B10" s="4" t="s">
        <v>30</v>
      </c>
      <c r="C10" s="5">
        <f t="shared" si="1"/>
        <v>13</v>
      </c>
      <c r="D10" s="5" t="str">
        <f>VLOOKUP(A10,'class information'!$A$2:$C$11,2,FALSE)</f>
        <v>11th</v>
      </c>
      <c r="E10" s="5">
        <f>VLOOKUP(A10,'class information'!$A$2:$C$11,3,false)</f>
        <v>130</v>
      </c>
      <c r="F10" s="5">
        <f t="array" ref="F10">index(Reportcard!$B$2:$B$11,match(A10,Reportcard!$A$2:$A$11,0))</f>
        <v>60</v>
      </c>
      <c r="G10" s="5">
        <f>VLOOKUP(A10,Reportcard!$A$2:$F$11,3,false)</f>
        <v>30</v>
      </c>
      <c r="H10" s="5">
        <f>VLOOKUP(A10,Reportcard!$A$2:$F$11,4,false)</f>
        <v>20</v>
      </c>
      <c r="I10" s="5">
        <f>VLOOKUP(A10,Reportcard!$A$2:$F$11,5,false)</f>
        <v>30</v>
      </c>
      <c r="J10" s="5">
        <f>VLOOKUP(A10,Reportcard!$A$2:$F$11,6,false)</f>
        <v>140</v>
      </c>
      <c r="K10" s="6" t="str">
        <f t="shared" si="2"/>
        <v>Fail</v>
      </c>
      <c r="L10" s="6" t="str">
        <f t="shared" si="3"/>
        <v>Fail</v>
      </c>
      <c r="M10" s="6" t="str">
        <f t="shared" si="4"/>
        <v>Fail</v>
      </c>
    </row>
    <row r="11">
      <c r="A11" s="3" t="s">
        <v>31</v>
      </c>
      <c r="B11" s="4" t="s">
        <v>32</v>
      </c>
      <c r="C11" s="5">
        <f t="shared" si="1"/>
        <v>15</v>
      </c>
      <c r="D11" s="5" t="str">
        <f>VLOOKUP(A11,'class information'!$A$2:$C$11,2,FALSE)</f>
        <v>10th</v>
      </c>
      <c r="E11" s="5">
        <f>VLOOKUP(A11,'class information'!$A$2:$C$11,3,false)</f>
        <v>169</v>
      </c>
      <c r="F11" s="5">
        <f t="array" ref="F11">index(Reportcard!$B$2:$B$11,match(A11,Reportcard!$A$2:$A$11,0))</f>
        <v>34</v>
      </c>
      <c r="G11" s="5">
        <f>VLOOKUP(A11,Reportcard!$A$2:$F$11,3,false)</f>
        <v>70</v>
      </c>
      <c r="H11" s="5">
        <f>VLOOKUP(A11,Reportcard!$A$2:$F$11,4,false)</f>
        <v>36</v>
      </c>
      <c r="I11" s="5">
        <f>VLOOKUP(A11,Reportcard!$A$2:$F$11,5,false)</f>
        <v>80</v>
      </c>
      <c r="J11" s="5">
        <f>VLOOKUP(A11,Reportcard!$A$2:$F$11,6,false)</f>
        <v>220</v>
      </c>
      <c r="K11" s="6" t="str">
        <f t="shared" si="2"/>
        <v>Pass</v>
      </c>
      <c r="L11" s="6" t="str">
        <f t="shared" si="3"/>
        <v>D</v>
      </c>
      <c r="M11" s="6" t="str">
        <f t="shared" si="4"/>
        <v>Fail</v>
      </c>
    </row>
  </sheetData>
  <mergeCells count="3">
    <mergeCell ref="B14:D14"/>
    <mergeCell ref="B15:D15"/>
    <mergeCell ref="B16:D16"/>
  </mergeCells>
  <conditionalFormatting sqref="M2:M11">
    <cfRule type="containsText" dxfId="0" priority="1" operator="containsText" text="Pass">
      <formula>NOT(ISERROR(SEARCH(("Pass"),(M2))))</formula>
    </cfRule>
  </conditionalFormatting>
  <conditionalFormatting sqref="M2:M11">
    <cfRule type="containsText" dxfId="1" priority="2" operator="containsText" text="Fail">
      <formula>NOT(ISERROR(SEARCH(("Fail"),(M2))))</formula>
    </cfRule>
  </conditionalFormatting>
  <conditionalFormatting sqref="G2:G11">
    <cfRule type="cellIs" dxfId="1" priority="3" operator="lessThan">
      <formula>60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35</v>
      </c>
      <c r="B1" s="8" t="s">
        <v>36</v>
      </c>
    </row>
    <row r="2">
      <c r="A2" s="9" t="s">
        <v>37</v>
      </c>
      <c r="B2" s="10">
        <v>100.0</v>
      </c>
    </row>
    <row r="3">
      <c r="A3" s="9" t="s">
        <v>38</v>
      </c>
      <c r="B3" s="10">
        <v>150.0</v>
      </c>
    </row>
    <row r="4">
      <c r="A4" s="9" t="s">
        <v>37</v>
      </c>
      <c r="B4" s="10">
        <v>200.0</v>
      </c>
      <c r="D4" s="11" t="s">
        <v>39</v>
      </c>
      <c r="G4" s="6">
        <f>sumif($A$2:$A$6,"Banana",$B$2:$B$6)</f>
        <v>450</v>
      </c>
    </row>
    <row r="5">
      <c r="A5" s="9" t="s">
        <v>40</v>
      </c>
      <c r="B5" s="10">
        <v>250.0</v>
      </c>
    </row>
    <row r="6">
      <c r="A6" s="9" t="s">
        <v>38</v>
      </c>
      <c r="B6" s="10">
        <v>300.0</v>
      </c>
    </row>
  </sheetData>
  <mergeCells count="1">
    <mergeCell ref="D4:F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35</v>
      </c>
      <c r="B1" s="8" t="s">
        <v>41</v>
      </c>
      <c r="C1" s="8" t="s">
        <v>36</v>
      </c>
    </row>
    <row r="2">
      <c r="A2" s="9" t="s">
        <v>37</v>
      </c>
      <c r="B2" s="10" t="s">
        <v>42</v>
      </c>
      <c r="C2" s="10">
        <v>100.0</v>
      </c>
    </row>
    <row r="3">
      <c r="A3" s="9" t="s">
        <v>38</v>
      </c>
      <c r="B3" s="10" t="s">
        <v>43</v>
      </c>
      <c r="C3" s="10">
        <v>150.0</v>
      </c>
    </row>
    <row r="4">
      <c r="A4" s="9" t="s">
        <v>37</v>
      </c>
      <c r="B4" s="10" t="s">
        <v>42</v>
      </c>
      <c r="C4" s="10">
        <v>200.0</v>
      </c>
      <c r="E4" s="2" t="s">
        <v>44</v>
      </c>
      <c r="H4" s="6">
        <f>SUMIFS(C2:C9,$A$2:$A$9,"Banana",B2:B9,"North")</f>
        <v>500</v>
      </c>
    </row>
    <row r="5">
      <c r="A5" s="9" t="s">
        <v>40</v>
      </c>
      <c r="B5" s="10" t="s">
        <v>43</v>
      </c>
      <c r="C5" s="10">
        <v>250.0</v>
      </c>
    </row>
    <row r="6">
      <c r="A6" s="9" t="s">
        <v>38</v>
      </c>
      <c r="B6" s="10" t="s">
        <v>42</v>
      </c>
      <c r="C6" s="10">
        <v>300.0</v>
      </c>
      <c r="E6" s="2" t="s">
        <v>45</v>
      </c>
      <c r="H6" s="6">
        <f>sumifs($C$2:$C$9,$A$2:$A$9,"Apple",$B$2:$B$9,"South")</f>
        <v>300</v>
      </c>
    </row>
    <row r="7">
      <c r="A7" s="9" t="s">
        <v>38</v>
      </c>
      <c r="B7" s="12" t="s">
        <v>43</v>
      </c>
      <c r="C7" s="12">
        <v>400.0</v>
      </c>
    </row>
    <row r="8">
      <c r="A8" s="9" t="s">
        <v>37</v>
      </c>
      <c r="B8" s="12" t="s">
        <v>43</v>
      </c>
      <c r="C8" s="12">
        <v>300.0</v>
      </c>
      <c r="E8" s="13" t="s">
        <v>46</v>
      </c>
      <c r="H8" s="6">
        <f>countif($A$2:$A$9,"Apple")</f>
        <v>3</v>
      </c>
    </row>
    <row r="9">
      <c r="A9" s="9" t="s">
        <v>38</v>
      </c>
      <c r="B9" s="12" t="s">
        <v>42</v>
      </c>
      <c r="C9" s="12">
        <v>200.0</v>
      </c>
    </row>
    <row r="10">
      <c r="E10" s="2" t="s">
        <v>47</v>
      </c>
      <c r="H10" s="6">
        <f>countif($A$2:$A$9,"Banana")</f>
        <v>4</v>
      </c>
    </row>
    <row r="12">
      <c r="E12" s="2" t="s">
        <v>48</v>
      </c>
      <c r="H12" s="6">
        <f>countifs($A$2:$A$9,"Banana",$B$2:$B$9,"North")</f>
        <v>2</v>
      </c>
    </row>
  </sheetData>
  <mergeCells count="5">
    <mergeCell ref="E4:G4"/>
    <mergeCell ref="E6:G6"/>
    <mergeCell ref="E8:G8"/>
    <mergeCell ref="E10:G10"/>
    <mergeCell ref="E12:G1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49</v>
      </c>
      <c r="C1" s="2" t="s">
        <v>50</v>
      </c>
    </row>
    <row r="2">
      <c r="A2" s="11" t="s">
        <v>13</v>
      </c>
      <c r="B2" s="11" t="s">
        <v>51</v>
      </c>
      <c r="C2" s="6">
        <f t="shared" ref="C2:C11" si="1">RANDBETWEEN(101,250)</f>
        <v>121</v>
      </c>
    </row>
    <row r="3">
      <c r="A3" s="11" t="s">
        <v>15</v>
      </c>
      <c r="B3" s="11" t="s">
        <v>52</v>
      </c>
      <c r="C3" s="6">
        <f t="shared" si="1"/>
        <v>201</v>
      </c>
    </row>
    <row r="4">
      <c r="A4" s="11" t="s">
        <v>17</v>
      </c>
      <c r="B4" s="11" t="s">
        <v>51</v>
      </c>
      <c r="C4" s="6">
        <f t="shared" si="1"/>
        <v>159</v>
      </c>
    </row>
    <row r="5">
      <c r="A5" s="11" t="s">
        <v>19</v>
      </c>
      <c r="B5" s="11" t="s">
        <v>52</v>
      </c>
      <c r="C5" s="6">
        <f t="shared" si="1"/>
        <v>148</v>
      </c>
    </row>
    <row r="6">
      <c r="A6" s="11" t="s">
        <v>21</v>
      </c>
      <c r="B6" s="11" t="s">
        <v>53</v>
      </c>
      <c r="C6" s="6">
        <f t="shared" si="1"/>
        <v>179</v>
      </c>
    </row>
    <row r="7">
      <c r="A7" s="11" t="s">
        <v>23</v>
      </c>
      <c r="B7" s="11" t="s">
        <v>51</v>
      </c>
      <c r="C7" s="6">
        <f t="shared" si="1"/>
        <v>156</v>
      </c>
    </row>
    <row r="8">
      <c r="A8" s="11" t="s">
        <v>25</v>
      </c>
      <c r="B8" s="11" t="s">
        <v>52</v>
      </c>
      <c r="C8" s="6">
        <f t="shared" si="1"/>
        <v>209</v>
      </c>
    </row>
    <row r="9">
      <c r="A9" s="11" t="s">
        <v>27</v>
      </c>
      <c r="B9" s="11" t="s">
        <v>52</v>
      </c>
      <c r="C9" s="6">
        <f t="shared" si="1"/>
        <v>123</v>
      </c>
    </row>
    <row r="10">
      <c r="A10" s="11" t="s">
        <v>29</v>
      </c>
      <c r="B10" s="11" t="s">
        <v>52</v>
      </c>
      <c r="C10" s="6">
        <f t="shared" si="1"/>
        <v>130</v>
      </c>
    </row>
    <row r="11">
      <c r="A11" s="11" t="s">
        <v>31</v>
      </c>
      <c r="B11" s="11" t="s">
        <v>51</v>
      </c>
      <c r="C11" s="6">
        <f t="shared" si="1"/>
        <v>169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54</v>
      </c>
      <c r="C1" s="2" t="s">
        <v>6</v>
      </c>
      <c r="D1" s="2" t="s">
        <v>7</v>
      </c>
      <c r="E1" s="2" t="s">
        <v>8</v>
      </c>
      <c r="F1" s="2" t="s">
        <v>9</v>
      </c>
    </row>
    <row r="2">
      <c r="A2" s="11" t="s">
        <v>13</v>
      </c>
      <c r="B2" s="6">
        <f t="shared" ref="B2:E2" si="1">RANDBETWEEN(30,99)</f>
        <v>58</v>
      </c>
      <c r="C2" s="6">
        <f t="shared" si="1"/>
        <v>65</v>
      </c>
      <c r="D2" s="6">
        <f t="shared" si="1"/>
        <v>56</v>
      </c>
      <c r="E2" s="6">
        <f t="shared" si="1"/>
        <v>45</v>
      </c>
      <c r="F2" s="6">
        <f t="shared" ref="F2:F11" si="3">SUM(B2:E2)</f>
        <v>224</v>
      </c>
    </row>
    <row r="3">
      <c r="A3" s="11" t="s">
        <v>15</v>
      </c>
      <c r="B3" s="6">
        <f t="shared" ref="B3:E3" si="2">RANDBETWEEN(30,99)</f>
        <v>79</v>
      </c>
      <c r="C3" s="6">
        <f t="shared" si="2"/>
        <v>86</v>
      </c>
      <c r="D3" s="6">
        <f t="shared" si="2"/>
        <v>65</v>
      </c>
      <c r="E3" s="6">
        <f t="shared" si="2"/>
        <v>31</v>
      </c>
      <c r="F3" s="6">
        <f t="shared" si="3"/>
        <v>261</v>
      </c>
    </row>
    <row r="4">
      <c r="A4" s="11" t="s">
        <v>17</v>
      </c>
      <c r="B4" s="6">
        <f t="shared" ref="B4:E4" si="4">RANDBETWEEN(30,99)</f>
        <v>58</v>
      </c>
      <c r="C4" s="6">
        <f t="shared" si="4"/>
        <v>30</v>
      </c>
      <c r="D4" s="6">
        <f t="shared" si="4"/>
        <v>90</v>
      </c>
      <c r="E4" s="6">
        <f t="shared" si="4"/>
        <v>71</v>
      </c>
      <c r="F4" s="6">
        <f t="shared" si="3"/>
        <v>249</v>
      </c>
    </row>
    <row r="5">
      <c r="A5" s="11" t="s">
        <v>19</v>
      </c>
      <c r="B5" s="6">
        <f t="shared" ref="B5:E5" si="5">RANDBETWEEN(30,99)</f>
        <v>73</v>
      </c>
      <c r="C5" s="6">
        <f t="shared" si="5"/>
        <v>76</v>
      </c>
      <c r="D5" s="6">
        <f t="shared" si="5"/>
        <v>96</v>
      </c>
      <c r="E5" s="6">
        <f t="shared" si="5"/>
        <v>74</v>
      </c>
      <c r="F5" s="6">
        <f t="shared" si="3"/>
        <v>319</v>
      </c>
    </row>
    <row r="6">
      <c r="A6" s="11" t="s">
        <v>21</v>
      </c>
      <c r="B6" s="11">
        <v>20.0</v>
      </c>
      <c r="C6" s="11">
        <v>50.0</v>
      </c>
      <c r="D6" s="11">
        <v>60.0</v>
      </c>
      <c r="E6" s="11">
        <v>20.0</v>
      </c>
      <c r="F6" s="6">
        <f t="shared" si="3"/>
        <v>150</v>
      </c>
    </row>
    <row r="7">
      <c r="A7" s="11" t="s">
        <v>23</v>
      </c>
      <c r="B7" s="6">
        <f t="shared" ref="B7:E7" si="6">RANDBETWEEN(30,99)</f>
        <v>95</v>
      </c>
      <c r="C7" s="6">
        <f t="shared" si="6"/>
        <v>35</v>
      </c>
      <c r="D7" s="6">
        <f t="shared" si="6"/>
        <v>58</v>
      </c>
      <c r="E7" s="6">
        <f t="shared" si="6"/>
        <v>41</v>
      </c>
      <c r="F7" s="6">
        <f t="shared" si="3"/>
        <v>229</v>
      </c>
    </row>
    <row r="8">
      <c r="A8" s="11" t="s">
        <v>25</v>
      </c>
      <c r="B8" s="6">
        <f t="shared" ref="B8:E8" si="7">RANDBETWEEN(30,99)</f>
        <v>84</v>
      </c>
      <c r="C8" s="6">
        <f t="shared" si="7"/>
        <v>78</v>
      </c>
      <c r="D8" s="6">
        <f t="shared" si="7"/>
        <v>59</v>
      </c>
      <c r="E8" s="6">
        <f t="shared" si="7"/>
        <v>79</v>
      </c>
      <c r="F8" s="6">
        <f t="shared" si="3"/>
        <v>300</v>
      </c>
    </row>
    <row r="9">
      <c r="A9" s="11" t="s">
        <v>27</v>
      </c>
      <c r="B9" s="6">
        <f t="shared" ref="B9:E9" si="8">RANDBETWEEN(30,99)</f>
        <v>59</v>
      </c>
      <c r="C9" s="6">
        <f t="shared" si="8"/>
        <v>97</v>
      </c>
      <c r="D9" s="6">
        <f t="shared" si="8"/>
        <v>72</v>
      </c>
      <c r="E9" s="6">
        <f t="shared" si="8"/>
        <v>41</v>
      </c>
      <c r="F9" s="6">
        <f t="shared" si="3"/>
        <v>269</v>
      </c>
    </row>
    <row r="10">
      <c r="A10" s="11" t="s">
        <v>29</v>
      </c>
      <c r="B10" s="11">
        <v>60.0</v>
      </c>
      <c r="C10" s="11">
        <v>30.0</v>
      </c>
      <c r="D10" s="11">
        <v>20.0</v>
      </c>
      <c r="E10" s="11">
        <v>30.0</v>
      </c>
      <c r="F10" s="6">
        <f t="shared" si="3"/>
        <v>140</v>
      </c>
    </row>
    <row r="11">
      <c r="A11" s="11" t="s">
        <v>31</v>
      </c>
      <c r="B11" s="6">
        <f t="shared" ref="B11:E11" si="9">RANDBETWEEN(30,99)</f>
        <v>34</v>
      </c>
      <c r="C11" s="6">
        <f t="shared" si="9"/>
        <v>70</v>
      </c>
      <c r="D11" s="6">
        <f t="shared" si="9"/>
        <v>36</v>
      </c>
      <c r="E11" s="6">
        <f t="shared" si="9"/>
        <v>80</v>
      </c>
      <c r="F11" s="6">
        <f t="shared" si="3"/>
        <v>220</v>
      </c>
    </row>
  </sheetData>
  <drawing r:id="rId1"/>
</worksheet>
</file>