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wahealthdept-my.sharepoint.com/personal/he14853_health_wa_gov_au/Documents/Projects/BioMed Engineer award comparisons/data/"/>
    </mc:Choice>
  </mc:AlternateContent>
  <xr:revisionPtr revIDLastSave="2" documentId="8_{C587C76B-5F6D-4400-A184-84DF8362BD6E}" xr6:coauthVersionLast="47" xr6:coauthVersionMax="47" xr10:uidLastSave="{37BE8B79-C239-4B75-AA5B-1E4181B5C7F0}"/>
  <bookViews>
    <workbookView xWindow="28680" yWindow="-120" windowWidth="29040" windowHeight="15840" tabRatio="697" activeTab="7" xr2:uid="{A53C2C71-7D8B-4A19-BF34-05CECAC138EE}"/>
  </bookViews>
  <sheets>
    <sheet name="WA Health Pay Rates" sheetId="1" r:id="rId1"/>
    <sheet name="Qld Health Pay Rates" sheetId="2" r:id="rId2"/>
    <sheet name="Victoria" sheetId="5" r:id="rId3"/>
    <sheet name="NSW" sheetId="4" r:id="rId4"/>
    <sheet name="comparison 2021" sheetId="3" r:id="rId5"/>
    <sheet name="notes" sheetId="6" r:id="rId6"/>
    <sheet name="sources" sheetId="8" r:id="rId7"/>
    <sheet name="SA" sheetId="9" r:id="rId8"/>
    <sheet name="long form"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5" i="3" l="1"/>
  <c r="E35" i="3"/>
  <c r="D35" i="3"/>
  <c r="C35" i="3"/>
  <c r="F34" i="3"/>
  <c r="E34" i="3"/>
  <c r="D34" i="3"/>
  <c r="C34" i="3"/>
  <c r="F33" i="3"/>
  <c r="E33" i="3"/>
  <c r="D33" i="3"/>
  <c r="C33" i="3"/>
  <c r="F32" i="3"/>
  <c r="E32" i="3"/>
  <c r="D32" i="3"/>
  <c r="C32" i="3"/>
  <c r="F31" i="3"/>
  <c r="E31" i="3"/>
  <c r="D31" i="3"/>
  <c r="C31" i="3"/>
  <c r="F30" i="3"/>
  <c r="E30" i="3"/>
  <c r="D30" i="3"/>
  <c r="C30" i="3"/>
  <c r="Q8" i="3"/>
  <c r="O8" i="3"/>
  <c r="N8" i="3"/>
  <c r="M8" i="3"/>
  <c r="Q7" i="3"/>
  <c r="O7" i="3"/>
  <c r="N7" i="3"/>
  <c r="M7" i="3"/>
  <c r="Q6" i="3"/>
  <c r="O6" i="3"/>
  <c r="N6" i="3"/>
  <c r="M6" i="3"/>
  <c r="Q5" i="3"/>
  <c r="O5" i="3"/>
  <c r="N5" i="3"/>
  <c r="M5" i="3"/>
  <c r="Q4" i="3"/>
  <c r="O4" i="3"/>
  <c r="N4" i="3"/>
  <c r="M4" i="3"/>
  <c r="Q3" i="3"/>
  <c r="O3" i="3"/>
  <c r="N3" i="3"/>
  <c r="M3" i="3"/>
  <c r="K34" i="5"/>
  <c r="K33" i="5"/>
  <c r="K32" i="5"/>
  <c r="K30" i="5"/>
  <c r="K29" i="5"/>
  <c r="K28" i="5"/>
  <c r="K26" i="5"/>
  <c r="K25" i="5"/>
  <c r="K24" i="5"/>
  <c r="K22" i="5"/>
  <c r="K21" i="5"/>
  <c r="K19" i="5"/>
  <c r="K18" i="5"/>
  <c r="K17" i="5"/>
</calcChain>
</file>

<file path=xl/sharedStrings.xml><?xml version="1.0" encoding="utf-8"?>
<sst xmlns="http://schemas.openxmlformats.org/spreadsheetml/2006/main" count="537" uniqueCount="273">
  <si>
    <t>Wage rates payable from 17 April 2022</t>
  </si>
  <si>
    <t>Classification Level</t>
  </si>
  <si>
    <t>Pay point</t>
  </si>
  <si>
    <t>Per Fortnight</t>
  </si>
  <si>
    <t>Per Annum</t>
  </si>
  <si>
    <t>Hourly Rate</t>
  </si>
  <si>
    <t>Casual Rate</t>
  </si>
  <si>
    <t>HP1</t>
  </si>
  <si>
    <t>HP2</t>
  </si>
  <si>
    <t>HP3</t>
  </si>
  <si>
    <t>HP4</t>
  </si>
  <si>
    <t>HP5</t>
  </si>
  <si>
    <t>HP6</t>
  </si>
  <si>
    <t>HP7</t>
  </si>
  <si>
    <t>HP8</t>
  </si>
  <si>
    <t>notes</t>
  </si>
  <si>
    <t>Notes:</t>
  </si>
  <si>
    <r>
      <t>1. Paypoint HP2.1 is the commencing paypoint for an employee with a relevant qualification of diploma or equivalent (provided the employee is applying that qualification to a relevant position) in accordance with clause 12.6(b)(i) of the </t>
    </r>
    <r>
      <rPr>
        <i/>
        <sz val="10"/>
        <color rgb="FF000000"/>
        <rFont val="Verdana"/>
        <family val="2"/>
      </rPr>
      <t>Health Practitioners and Dental Officers (Queensland Health) Award – State 2015</t>
    </r>
    <r>
      <rPr>
        <sz val="10"/>
        <color rgb="FF000000"/>
        <rFont val="Verdana"/>
        <family val="2"/>
      </rPr>
      <t> (the Award).</t>
    </r>
  </si>
  <si>
    <r>
      <t>2. Paypoint HP2.8 is available only to those employees classified at TO3 under the </t>
    </r>
    <r>
      <rPr>
        <i/>
        <sz val="10"/>
        <color rgb="FF000000"/>
        <rFont val="Verdana"/>
        <family val="2"/>
      </rPr>
      <t>District Health Services Employees' Award - State 2003</t>
    </r>
    <r>
      <rPr>
        <sz val="10"/>
        <color rgb="FF000000"/>
        <rFont val="Verdana"/>
        <family val="2"/>
      </rPr>
      <t> on 3 January 2008 in accordance with clause 12.10(a) of the the Award.</t>
    </r>
  </si>
  <si>
    <t>3. Paypoint HP3.0 is:</t>
  </si>
  <si>
    <t>1. The commencing paypoint for an employee appointed to a position requiring a minimum three year tertiary qualification of a degree or equivalent in accordance with clause 12.6(b)(ii) of the Award, or</t>
  </si>
  <si>
    <t>2. For employees holding provisional registration with the Australian Health Practitioner Regulation Authority (AHPRA) in accordance with clause 72.1of this Agreement.</t>
  </si>
  <si>
    <t>4. Paypoint HP3.1 is:</t>
  </si>
  <si>
    <t>1. The commencing paypoint for an employee appointed to a position requiring a minimum four year tertiary qualification of a degree or equivalent in accordance with clause 12.6(b)(iii) of the Award; or</t>
  </si>
  <si>
    <t>2. The commencing paypoint for an employee appointed to a position requiring tertiary courses such as a two year masters’ program for registration purposes or entry level into the discipline in accordance of clause 12.6(b)(iv) of the Award.</t>
  </si>
  <si>
    <r>
      <t>5. Paypoint HP3.8 is available only to those employees classified at PO3 under the </t>
    </r>
    <r>
      <rPr>
        <i/>
        <sz val="10"/>
        <color rgb="FF000000"/>
        <rFont val="Verdana"/>
        <family val="2"/>
      </rPr>
      <t>District Health Services Employees' Award - State 2003</t>
    </r>
    <r>
      <rPr>
        <sz val="10"/>
        <color rgb="FF000000"/>
        <rFont val="Verdana"/>
        <family val="2"/>
      </rPr>
      <t> on 3 January 2008 in accordance with clause 12.10(b) of the Award.</t>
    </r>
  </si>
  <si>
    <t>Biomed Starting Point</t>
  </si>
  <si>
    <t>Herston</t>
  </si>
  <si>
    <t>Wage rates payable from 17 October 2021</t>
  </si>
  <si>
    <t>$132,489          </t>
  </si>
  <si>
    <t>Source</t>
  </si>
  <si>
    <t>https://www.health.qld.gov.au/hrpolicies/salary/health-practitioners</t>
  </si>
  <si>
    <t>P-1.1</t>
  </si>
  <si>
    <t>P-1.2</t>
  </si>
  <si>
    <t>P-1.3</t>
  </si>
  <si>
    <t>P-1.4</t>
  </si>
  <si>
    <t>P-1.5</t>
  </si>
  <si>
    <t>P-1.6</t>
  </si>
  <si>
    <t>P-2.1</t>
  </si>
  <si>
    <t>P-2.2</t>
  </si>
  <si>
    <t>P-2.3</t>
  </si>
  <si>
    <t>P-3.1</t>
  </si>
  <si>
    <t>P-3.2</t>
  </si>
  <si>
    <t>P-4.1</t>
  </si>
  <si>
    <t>P-4.2</t>
  </si>
  <si>
    <t>P-5.1</t>
  </si>
  <si>
    <t>P-5.2</t>
  </si>
  <si>
    <t>P-6.1</t>
  </si>
  <si>
    <t>P-6.2</t>
  </si>
  <si>
    <t>P-7</t>
  </si>
  <si>
    <t>P-8</t>
  </si>
  <si>
    <t>P-9</t>
  </si>
  <si>
    <t>Class 1</t>
  </si>
  <si>
    <t>Class 2</t>
  </si>
  <si>
    <t>Class 3</t>
  </si>
  <si>
    <t>Class 4</t>
  </si>
  <si>
    <t>Level</t>
  </si>
  <si>
    <t>From July 2021</t>
  </si>
  <si>
    <t>Notes</t>
  </si>
  <si>
    <t>4 year degree start</t>
  </si>
  <si>
    <t>Masters/PhD start</t>
  </si>
  <si>
    <t>WA</t>
  </si>
  <si>
    <t>WA level</t>
  </si>
  <si>
    <t>WA annual</t>
  </si>
  <si>
    <t>HP3.1</t>
  </si>
  <si>
    <t>HP3.2</t>
  </si>
  <si>
    <t>HP3.3</t>
  </si>
  <si>
    <t>HP3.4</t>
  </si>
  <si>
    <t>HP3.5</t>
  </si>
  <si>
    <t>HP3.6</t>
  </si>
  <si>
    <t>HP3.7</t>
  </si>
  <si>
    <t>Qld annual</t>
  </si>
  <si>
    <t>Qld level</t>
  </si>
  <si>
    <t>HP4.1</t>
  </si>
  <si>
    <t>HP4.2</t>
  </si>
  <si>
    <t>HP4.3</t>
  </si>
  <si>
    <t>HP4.4</t>
  </si>
  <si>
    <t>HP5.2</t>
  </si>
  <si>
    <t>HP5.1</t>
  </si>
  <si>
    <t>HP6.1</t>
  </si>
  <si>
    <t>HP6.2</t>
  </si>
  <si>
    <t>HP7.1</t>
  </si>
  <si>
    <t>HP7.2</t>
  </si>
  <si>
    <t>HP8.1</t>
  </si>
  <si>
    <t>HP8.2</t>
  </si>
  <si>
    <t>HP8.3</t>
  </si>
  <si>
    <t>HP8.4</t>
  </si>
  <si>
    <t>HP8.5</t>
  </si>
  <si>
    <t>P1</t>
  </si>
  <si>
    <t>min</t>
  </si>
  <si>
    <t>max</t>
  </si>
  <si>
    <t>P2</t>
  </si>
  <si>
    <t>P3</t>
  </si>
  <si>
    <t>steps</t>
  </si>
  <si>
    <t>mean</t>
  </si>
  <si>
    <t>Biomedical Engineer</t>
  </si>
  <si>
    <t>Grade 1</t>
  </si>
  <si>
    <t>1st Year of service</t>
  </si>
  <si>
    <t>2nd Year of service</t>
  </si>
  <si>
    <t>3rd Year of service</t>
  </si>
  <si>
    <t>4th Year of service</t>
  </si>
  <si>
    <t>5th Year of service and thereafter</t>
  </si>
  <si>
    <t>Grade</t>
  </si>
  <si>
    <t>4th Year of service and thereafter</t>
  </si>
  <si>
    <t>3rd Year of service and thereafter</t>
  </si>
  <si>
    <t>2nd Year of service and thereafter</t>
  </si>
  <si>
    <t>https://www.health.nsw.gov.au/careers/conditions/Awards/he-profmed-salaries.pdf</t>
  </si>
  <si>
    <t>NSW</t>
  </si>
  <si>
    <t>NSW annual</t>
  </si>
  <si>
    <t>NSW level</t>
  </si>
  <si>
    <t>span</t>
  </si>
  <si>
    <t>https://www.westernhealth.org.au/Careers/Documents/Salary%20Rates/Circ-798%20Biomedical%20Engineers.pdf</t>
  </si>
  <si>
    <t>Number:</t>
  </si>
  <si>
    <t>Addressee:</t>
  </si>
  <si>
    <t>PUBLIC SECTOR MEMBERS</t>
  </si>
  <si>
    <t>Date:</t>
  </si>
  <si>
    <t>Subject:</t>
  </si>
  <si>
    <t>VICTORIAN PUBLIC HEALTH SECTOR (BIOMEDICAL ENGINEERS) ENTERPRISE AGREEMENT 2018 - 2022</t>
  </si>
  <si>
    <t>Classification</t>
  </si>
  <si>
    <t>Current</t>
  </si>
  <si>
    <t>First Full Pay Period commencing on or after</t>
  </si>
  <si>
    <t>Class</t>
  </si>
  <si>
    <t>Year</t>
  </si>
  <si>
    <t>PH1</t>
  </si>
  <si>
    <t>2*</t>
  </si>
  <si>
    <t>PH2</t>
  </si>
  <si>
    <t>3#</t>
  </si>
  <si>
    <t>PH3</t>
  </si>
  <si>
    <t>PH4</t>
  </si>
  <si>
    <t>PH5</t>
  </si>
  <si>
    <t>PH55</t>
  </si>
  <si>
    <t>PH56</t>
  </si>
  <si>
    <t>PH8</t>
  </si>
  <si>
    <t>PH9</t>
  </si>
  <si>
    <t>PI3</t>
  </si>
  <si>
    <t>PI4</t>
  </si>
  <si>
    <t>PI5</t>
  </si>
  <si>
    <t>Class 5</t>
  </si>
  <si>
    <t>PI6</t>
  </si>
  <si>
    <t>PI7</t>
  </si>
  <si>
    <t>PI8</t>
  </si>
  <si>
    <t>*Commencement Rate for 4 Year Degree holder</t>
  </si>
  <si>
    <t>#Commencement rate for Master’s degree holder</t>
  </si>
  <si>
    <t>First full pay period commencing on or after</t>
  </si>
  <si>
    <t>Allowances</t>
  </si>
  <si>
    <t xml:space="preserve"> Meal Allowance </t>
  </si>
  <si>
    <t xml:space="preserve"> On Call per 12 hour period or part thereof </t>
  </si>
  <si>
    <t xml:space="preserve"> Shift Allowances (Per occasion) </t>
  </si>
  <si>
    <t xml:space="preserve"> Change of Shift Allowance </t>
  </si>
  <si>
    <t xml:space="preserve"> Morning Shift </t>
  </si>
  <si>
    <t xml:space="preserve"> Afternoon Shift </t>
  </si>
  <si>
    <t xml:space="preserve"> Night Shift </t>
  </si>
  <si>
    <t xml:space="preserve"> Permanent Night Shift  </t>
  </si>
  <si>
    <r>
      <t xml:space="preserve"> </t>
    </r>
    <r>
      <rPr>
        <b/>
        <sz val="11"/>
        <color indexed="8"/>
        <rFont val="Calibri"/>
        <family val="2"/>
      </rPr>
      <t xml:space="preserve">Weekly Allowances </t>
    </r>
  </si>
  <si>
    <t xml:space="preserve"> Higher Qualifications </t>
  </si>
  <si>
    <t xml:space="preserve"> Graduate Certificate </t>
  </si>
  <si>
    <t xml:space="preserve"> Graduate Diploma </t>
  </si>
  <si>
    <t xml:space="preserve"> Masters Degree </t>
  </si>
  <si>
    <t xml:space="preserve"> MBA </t>
  </si>
  <si>
    <t xml:space="preserve"> PHD or Doctorate of Engineers </t>
  </si>
  <si>
    <t xml:space="preserve">Professional Development Allowance </t>
  </si>
  <si>
    <t>Full time employees will receive a professional development allowance as follows:</t>
  </si>
  <si>
    <t>$500 from the first full pay period commencing on or after 13 September 2018</t>
  </si>
  <si>
    <t>$500 from the first full pay period commencing on or after 13 September 2019</t>
  </si>
  <si>
    <t>$500 from the first full pay period commencing on or after 13 September 2020</t>
  </si>
  <si>
    <t>$500 from the first full pay period commencing on or after 13 September 2021</t>
  </si>
  <si>
    <t>*part time employees will receive a pro rata amount (refer to clause 68 for more information)</t>
  </si>
  <si>
    <t>start for Biomedical Engineers as per award</t>
  </si>
  <si>
    <t>Experienced Engineer is Member of EA, OR 4 or 5 year degree + 4 years' experience, OR 3 year degree/diploma + 5 years' experience</t>
  </si>
  <si>
    <t>Vic</t>
  </si>
  <si>
    <t>LSL is 13/52 after 10 years + 13/52 for every 7 years</t>
  </si>
  <si>
    <t>LSL is 6/12 after 15 years + 2/12 for every 5 years (i.e. 26/52 &amp; 8/52)</t>
  </si>
  <si>
    <t>Class 1 to Class 2 is automatic</t>
  </si>
  <si>
    <t>start point is 1.2 for 4 year degree or 1.3 for Masters, 1.4 for PhD</t>
  </si>
  <si>
    <t>Experienced Engineer starts at 2.1</t>
  </si>
  <si>
    <t>Not stated but probably weekly pay rates</t>
  </si>
  <si>
    <t>weeks</t>
  </si>
  <si>
    <t>Vic level</t>
  </si>
  <si>
    <t>Vic annual</t>
  </si>
  <si>
    <t>Band</t>
  </si>
  <si>
    <t>Qld</t>
  </si>
  <si>
    <t>1 min</t>
  </si>
  <si>
    <t>1 max</t>
  </si>
  <si>
    <t>2 min</t>
  </si>
  <si>
    <t>2 max</t>
  </si>
  <si>
    <t>3 min</t>
  </si>
  <si>
    <t>3 max</t>
  </si>
  <si>
    <t>annual</t>
  </si>
  <si>
    <t>state</t>
  </si>
  <si>
    <t>level</t>
  </si>
  <si>
    <t>step</t>
  </si>
  <si>
    <t>State</t>
  </si>
  <si>
    <t>URI</t>
  </si>
  <si>
    <t>format</t>
  </si>
  <si>
    <t>VIC</t>
  </si>
  <si>
    <t>SA</t>
  </si>
  <si>
    <t>TAS</t>
  </si>
  <si>
    <t>ACT</t>
  </si>
  <si>
    <t>NT</t>
  </si>
  <si>
    <t>QLD</t>
  </si>
  <si>
    <t>html</t>
  </si>
  <si>
    <t>PDF</t>
  </si>
  <si>
    <t>https://www.health.wa.gov.au/~/media/Corp/Documents/Health-for/Industrial-relations/Awards-and-agreements/Salaried-officers/WA-Health-System-HSUWA-PACTS-Industrial-Agreement-2022.pdf</t>
  </si>
  <si>
    <t>latest</t>
  </si>
  <si>
    <t>from page</t>
  </si>
  <si>
    <t>Awards and Agreements (health.wa.gov.au)</t>
  </si>
  <si>
    <t>Salary Rates (westernhealth.org.au)</t>
  </si>
  <si>
    <t>Remuneration and conditions (nsw.gov.au)</t>
  </si>
  <si>
    <t>Pay, awards and agreements | Shared Services SA</t>
  </si>
  <si>
    <t>Salaried Medical Officers Enterprise Agreement | SA Health</t>
  </si>
  <si>
    <t>Column1</t>
  </si>
  <si>
    <t>SOUTH AUSTRALIAN GOVERNMENT WAGES PARITY ENTERPRISE AGREEMENT 2001 (sahealth.sa.gov.au)</t>
  </si>
  <si>
    <t>https://www.sahealth.sa.gov.au/wps/wcm/connect/f773f2804727248cb683b6f73895797f/south_australian_public_sector_wages_parity_enterprise_agreement_salaried_2014%5B1%5D.pdf</t>
  </si>
  <si>
    <t>SA - old</t>
  </si>
  <si>
    <t>New is a scan</t>
  </si>
  <si>
    <t>Schedule 1.11: Medical Scientists</t>
  </si>
  <si>
    <t>Schedule 1.15: Professional Officers Stream</t>
  </si>
  <si>
    <t>Increment</t>
  </si>
  <si>
    <t>MeS1</t>
  </si>
  <si>
    <t>3 year degree</t>
  </si>
  <si>
    <t>4 year degree</t>
  </si>
  <si>
    <t>3rd</t>
  </si>
  <si>
    <t>4th</t>
  </si>
  <si>
    <t>5th</t>
  </si>
  <si>
    <t>2nd</t>
  </si>
  <si>
    <t>scientific excellence</t>
  </si>
  <si>
    <t>MeS3</t>
  </si>
  <si>
    <t>1st</t>
  </si>
  <si>
    <t>MeS4</t>
  </si>
  <si>
    <t>MeS5</t>
  </si>
  <si>
    <t>MeS6A</t>
  </si>
  <si>
    <t>MeS6B</t>
  </si>
  <si>
    <t>SCHEDULE 1.11: MEDICAL SCIENTISTS</t>
  </si>
  <si>
    <t>FFPPOA 1/10/2014</t>
  </si>
  <si>
    <t>FFPPOA 1/10/2015</t>
  </si>
  <si>
    <t>FFPPOA 1/10/2016</t>
  </si>
  <si>
    <t>SCHEDULE 1.15: PROFESSIONAL OFFICERS STREAM</t>
  </si>
  <si>
    <t>PO-1</t>
  </si>
  <si>
    <t>PO-2</t>
  </si>
  <si>
    <t>PO-3</t>
  </si>
  <si>
    <t>PO-4</t>
  </si>
  <si>
    <t>PO-5</t>
  </si>
  <si>
    <t>PO-6</t>
  </si>
  <si>
    <t>MeS2</t>
  </si>
  <si>
    <t>For the purposes of this Schedule: Professional Officers Stream 
a) A management allowance as specified below (payable fortnightly) will be paid for all purposes to employees classified at PO3, PO4 and PO5 who expressly have “managerial responsibilities” as defined in the work level definitions.</t>
  </si>
  <si>
    <t>Management Allowance</t>
  </si>
  <si>
    <t>MPH-1 step 1</t>
  </si>
  <si>
    <t>MPH-1 step 2</t>
  </si>
  <si>
    <t>MPH-1 step 3</t>
  </si>
  <si>
    <t>MPH-1 step 4</t>
  </si>
  <si>
    <t>MPH-1 step 5</t>
  </si>
  <si>
    <t>MPH-2 Step 4</t>
  </si>
  <si>
    <t>MPH-2 Step 5</t>
  </si>
  <si>
    <t>MPH-3 Step 1</t>
  </si>
  <si>
    <t>MPH-3 Step 2</t>
  </si>
  <si>
    <t>MPH-3 Step 3</t>
  </si>
  <si>
    <t>MPH-3 Step 4</t>
  </si>
  <si>
    <t>MPH-4 Step 1</t>
  </si>
  <si>
    <t>MPH-4 Step 2</t>
  </si>
  <si>
    <t>MPH-4 Step 3</t>
  </si>
  <si>
    <t>MPH-5 Leval A</t>
  </si>
  <si>
    <t>MPH-5 Level B</t>
  </si>
  <si>
    <t>Step</t>
  </si>
  <si>
    <t>MPH-1</t>
  </si>
  <si>
    <t>MPH-2</t>
  </si>
  <si>
    <t>MPH-3</t>
  </si>
  <si>
    <t>MPH-4</t>
  </si>
  <si>
    <t>MPH-5A</t>
  </si>
  <si>
    <t>MPH-5B</t>
  </si>
  <si>
    <t>SALARY SCHEDULE: MEDICAL PHYSICIST</t>
  </si>
  <si>
    <t>SA-Public-Sector-Enterprise-Agreement-Salaried-2021.pdf (agd.sa.gov.au)</t>
  </si>
  <si>
    <t>or from</t>
  </si>
  <si>
    <t>Enterprise Agreements - SAET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</si>
</sst>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Red]\-&quot;$&quot;#,##0"/>
    <numFmt numFmtId="8" formatCode="&quot;$&quot;#,##0.00;[Red]\-&quot;$&quot;#,##0.00"/>
    <numFmt numFmtId="44" formatCode="_-&quot;$&quot;* #,##0.00_-;\-&quot;$&quot;* #,##0.00_-;_-&quot;$&quot;* &quot;-&quot;??_-;_-@_-"/>
    <numFmt numFmtId="164" formatCode="0.0"/>
    <numFmt numFmtId="165" formatCode="\$#,##0"/>
    <numFmt numFmtId="166" formatCode="_-&quot;$&quot;* #,##0_-;\-&quot;$&quot;* #,##0_-;_-&quot;$&quot;* &quot;-&quot;??_-;_-@_-"/>
    <numFmt numFmtId="167" formatCode="[$-C09]d\ mmmm\ yyyy;@"/>
  </numFmts>
  <fonts count="26" x14ac:knownFonts="1">
    <font>
      <sz val="11"/>
      <color theme="1"/>
      <name val="Calibri"/>
      <family val="2"/>
      <scheme val="minor"/>
    </font>
    <font>
      <sz val="11"/>
      <color theme="1"/>
      <name val="Calibri"/>
      <family val="2"/>
      <scheme val="minor"/>
    </font>
    <font>
      <b/>
      <sz val="11"/>
      <color theme="1"/>
      <name val="Calibri"/>
      <family val="2"/>
      <scheme val="minor"/>
    </font>
    <font>
      <b/>
      <sz val="10"/>
      <color rgb="FFFFFFFF"/>
      <name val="Verdana"/>
      <family val="2"/>
    </font>
    <font>
      <b/>
      <sz val="10"/>
      <color rgb="FF000000"/>
      <name val="Verdana"/>
      <family val="2"/>
    </font>
    <font>
      <sz val="10"/>
      <color rgb="FF000000"/>
      <name val="Verdana"/>
      <family val="2"/>
    </font>
    <font>
      <i/>
      <sz val="10"/>
      <color rgb="FF000000"/>
      <name val="Verdana"/>
      <family val="2"/>
    </font>
    <font>
      <u/>
      <sz val="11"/>
      <color theme="10"/>
      <name val="Calibri"/>
      <family val="2"/>
      <scheme val="minor"/>
    </font>
    <font>
      <sz val="12"/>
      <color rgb="FF000000"/>
      <name val="Arial"/>
      <family val="2"/>
      <charset val="1"/>
    </font>
    <font>
      <sz val="11"/>
      <color rgb="FF000000"/>
      <name val="Calibri"/>
      <family val="2"/>
      <scheme val="minor"/>
    </font>
    <font>
      <sz val="8"/>
      <name val="Calibri"/>
      <family val="2"/>
      <scheme val="minor"/>
    </font>
    <font>
      <b/>
      <sz val="9.5"/>
      <name val="Arial"/>
      <family val="2"/>
    </font>
    <font>
      <b/>
      <sz val="11"/>
      <color indexed="8"/>
      <name val="Calibri"/>
      <family val="2"/>
    </font>
    <font>
      <sz val="11"/>
      <color theme="1"/>
      <name val="Arial"/>
      <family val="2"/>
    </font>
    <font>
      <b/>
      <sz val="11"/>
      <color rgb="FF000000"/>
      <name val="Calibri"/>
      <family val="2"/>
    </font>
    <font>
      <sz val="11"/>
      <color theme="1"/>
      <name val="Calibri"/>
      <family val="2"/>
    </font>
    <font>
      <sz val="11"/>
      <color rgb="FF000000"/>
      <name val="Calibri"/>
      <family val="2"/>
    </font>
    <font>
      <sz val="10"/>
      <color theme="1"/>
      <name val="Courier"/>
    </font>
    <font>
      <i/>
      <sz val="10.5"/>
      <color theme="1"/>
      <name val="Arial"/>
      <family val="2"/>
    </font>
    <font>
      <b/>
      <sz val="11"/>
      <color theme="1"/>
      <name val="Calibri"/>
      <family val="2"/>
    </font>
    <font>
      <sz val="10"/>
      <color theme="1"/>
      <name val="Calibri"/>
      <family val="2"/>
    </font>
    <font>
      <u/>
      <sz val="11"/>
      <name val="Calibri"/>
      <family val="2"/>
      <scheme val="minor"/>
    </font>
    <font>
      <b/>
      <sz val="11"/>
      <color rgb="FFC3092C"/>
      <name val="Arial"/>
      <family val="2"/>
    </font>
    <font>
      <b/>
      <sz val="11"/>
      <color theme="1"/>
      <name val="Arial"/>
      <family val="2"/>
    </font>
    <font>
      <b/>
      <sz val="11"/>
      <color rgb="FF000000"/>
      <name val="Arial"/>
      <family val="2"/>
    </font>
    <font>
      <b/>
      <sz val="11"/>
      <name val="Calibri"/>
      <family val="2"/>
      <scheme val="minor"/>
    </font>
  </fonts>
  <fills count="13">
    <fill>
      <patternFill patternType="none"/>
    </fill>
    <fill>
      <patternFill patternType="gray125"/>
    </fill>
    <fill>
      <patternFill patternType="solid">
        <fgColor rgb="FFFFFFFF"/>
        <bgColor indexed="64"/>
      </patternFill>
    </fill>
    <fill>
      <patternFill patternType="solid">
        <fgColor rgb="FF008733"/>
        <bgColor indexed="64"/>
      </patternFill>
    </fill>
    <fill>
      <patternFill patternType="solid">
        <fgColor rgb="FF3F7DA2"/>
        <bgColor indexed="64"/>
      </patternFill>
    </fill>
    <fill>
      <patternFill patternType="solid">
        <fgColor rgb="FFDDDDDD"/>
        <bgColor indexed="64"/>
      </patternFill>
    </fill>
    <fill>
      <patternFill patternType="solid">
        <fgColor rgb="FFEBF5FB"/>
        <bgColor indexed="64"/>
      </patternFill>
    </fill>
    <fill>
      <patternFill patternType="solid">
        <fgColor rgb="FFF5F5F5"/>
        <bgColor indexed="64"/>
      </patternFill>
    </fill>
    <fill>
      <patternFill patternType="solid">
        <fgColor theme="4" tint="0.79998168889431442"/>
        <bgColor theme="4" tint="0.79998168889431442"/>
      </patternFill>
    </fill>
    <fill>
      <patternFill patternType="solid">
        <fgColor rgb="FFA9D08E"/>
        <bgColor indexed="64"/>
      </patternFill>
    </fill>
    <fill>
      <patternFill patternType="solid">
        <fgColor rgb="FFA6A6A6"/>
        <bgColor indexed="64"/>
      </patternFill>
    </fill>
    <fill>
      <patternFill patternType="solid">
        <fgColor rgb="FFA8D08D"/>
        <bgColor indexed="64"/>
      </patternFill>
    </fill>
    <fill>
      <patternFill patternType="solid">
        <fgColor theme="6"/>
        <bgColor indexed="64"/>
      </patternFill>
    </fill>
  </fills>
  <borders count="38">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diagonal/>
    </border>
    <border>
      <left style="medium">
        <color rgb="FFDDDDDD"/>
      </left>
      <right style="medium">
        <color rgb="FFDDDDDD"/>
      </right>
      <top/>
      <bottom/>
      <diagonal/>
    </border>
    <border>
      <left style="medium">
        <color rgb="FFDDDDDD"/>
      </left>
      <right style="medium">
        <color rgb="FFDDDDDD"/>
      </right>
      <top/>
      <bottom style="medium">
        <color rgb="FFDDDDDD"/>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right style="medium">
        <color rgb="FFDDDDDD"/>
      </right>
      <top style="medium">
        <color rgb="FFDDDDDD"/>
      </top>
      <bottom style="medium">
        <color rgb="FFDDDDDD"/>
      </bottom>
      <diagonal/>
    </border>
    <border>
      <left style="medium">
        <color rgb="FFDDDDDD"/>
      </left>
      <right/>
      <top style="medium">
        <color rgb="FFDDDDDD"/>
      </top>
      <bottom style="thick">
        <color rgb="FFDDDDDD"/>
      </bottom>
      <diagonal/>
    </border>
    <border>
      <left/>
      <right/>
      <top style="medium">
        <color rgb="FFDDDDDD"/>
      </top>
      <bottom style="thick">
        <color rgb="FFDDDDDD"/>
      </bottom>
      <diagonal/>
    </border>
    <border>
      <left/>
      <right style="medium">
        <color rgb="FFDDDDDD"/>
      </right>
      <top style="medium">
        <color rgb="FFDDDDDD"/>
      </top>
      <bottom style="thick">
        <color rgb="FFDDDDDD"/>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auto="1"/>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auto="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rgb="FF000000"/>
      </bottom>
      <diagonal/>
    </border>
  </borders>
  <cellStyleXfs count="4">
    <xf numFmtId="0" fontId="0" fillId="0" borderId="0"/>
    <xf numFmtId="44" fontId="1" fillId="0" borderId="0" applyFont="0" applyFill="0" applyBorder="0" applyAlignment="0" applyProtection="0"/>
    <xf numFmtId="0" fontId="7" fillId="0" borderId="0" applyNumberFormat="0" applyFill="0" applyBorder="0" applyAlignment="0" applyProtection="0"/>
    <xf numFmtId="0" fontId="8" fillId="0" borderId="0"/>
  </cellStyleXfs>
  <cellXfs count="140">
    <xf numFmtId="0" fontId="0" fillId="0" borderId="0" xfId="0"/>
    <xf numFmtId="0" fontId="3" fillId="4" borderId="1" xfId="0" applyFont="1" applyFill="1" applyBorder="1" applyAlignment="1">
      <alignment horizontal="left" vertical="top" wrapText="1"/>
    </xf>
    <xf numFmtId="0" fontId="5" fillId="2" borderId="1" xfId="0" applyFont="1" applyFill="1" applyBorder="1" applyAlignment="1">
      <alignment vertical="top" wrapText="1"/>
    </xf>
    <xf numFmtId="8" fontId="5" fillId="2" borderId="1" xfId="0" applyNumberFormat="1" applyFont="1" applyFill="1" applyBorder="1" applyAlignment="1">
      <alignment vertical="top" wrapText="1"/>
    </xf>
    <xf numFmtId="6" fontId="5" fillId="2" borderId="1" xfId="0" applyNumberFormat="1" applyFont="1" applyFill="1" applyBorder="1" applyAlignment="1">
      <alignment vertical="top" wrapText="1"/>
    </xf>
    <xf numFmtId="0" fontId="5" fillId="6" borderId="1" xfId="0" applyFont="1" applyFill="1" applyBorder="1" applyAlignment="1">
      <alignment vertical="top" wrapText="1"/>
    </xf>
    <xf numFmtId="8" fontId="5" fillId="6" borderId="1" xfId="0" applyNumberFormat="1" applyFont="1" applyFill="1" applyBorder="1" applyAlignment="1">
      <alignment vertical="top" wrapText="1"/>
    </xf>
    <xf numFmtId="6" fontId="5" fillId="6" borderId="1" xfId="0" applyNumberFormat="1" applyFont="1" applyFill="1" applyBorder="1" applyAlignment="1">
      <alignment vertical="top" wrapText="1"/>
    </xf>
    <xf numFmtId="0" fontId="5" fillId="7" borderId="1" xfId="0" applyFont="1" applyFill="1" applyBorder="1" applyAlignment="1">
      <alignment vertical="top" wrapText="1"/>
    </xf>
    <xf numFmtId="8" fontId="5" fillId="7" borderId="1" xfId="0" applyNumberFormat="1" applyFont="1" applyFill="1" applyBorder="1" applyAlignment="1">
      <alignment vertical="top" wrapText="1"/>
    </xf>
    <xf numFmtId="6" fontId="5" fillId="7" borderId="1" xfId="0" applyNumberFormat="1" applyFont="1" applyFill="1" applyBorder="1" applyAlignment="1">
      <alignment vertical="top" wrapText="1"/>
    </xf>
    <xf numFmtId="164" fontId="0" fillId="0" borderId="0" xfId="0" applyNumberFormat="1"/>
    <xf numFmtId="1" fontId="0" fillId="0" borderId="0" xfId="0" applyNumberFormat="1"/>
    <xf numFmtId="1" fontId="3" fillId="4" borderId="3" xfId="0" applyNumberFormat="1" applyFont="1" applyFill="1" applyBorder="1" applyAlignment="1">
      <alignment horizontal="left" vertical="top" wrapText="1"/>
    </xf>
    <xf numFmtId="1" fontId="5" fillId="2" borderId="3" xfId="0" applyNumberFormat="1" applyFont="1" applyFill="1" applyBorder="1" applyAlignment="1">
      <alignment vertical="top" wrapText="1"/>
    </xf>
    <xf numFmtId="0" fontId="4" fillId="0" borderId="0" xfId="0" applyFont="1" applyAlignment="1">
      <alignment horizontal="left" vertical="center" wrapText="1"/>
    </xf>
    <xf numFmtId="0" fontId="5" fillId="0" borderId="0" xfId="0" applyFont="1" applyAlignment="1">
      <alignment horizontal="left" vertical="center" wrapText="1" indent="1"/>
    </xf>
    <xf numFmtId="0" fontId="5" fillId="0" borderId="0" xfId="0" applyFont="1" applyAlignment="1">
      <alignment horizontal="left" vertical="center" wrapText="1" indent="2"/>
    </xf>
    <xf numFmtId="0" fontId="2" fillId="0" borderId="0" xfId="0" applyFont="1"/>
    <xf numFmtId="0" fontId="9" fillId="8" borderId="11" xfId="3" applyFont="1" applyFill="1" applyBorder="1"/>
    <xf numFmtId="0" fontId="9" fillId="0" borderId="11" xfId="3" applyFont="1" applyBorder="1"/>
    <xf numFmtId="0" fontId="9" fillId="0" borderId="12" xfId="3" applyFont="1" applyBorder="1"/>
    <xf numFmtId="165" fontId="9" fillId="8" borderId="13" xfId="3" applyNumberFormat="1" applyFont="1" applyFill="1" applyBorder="1"/>
    <xf numFmtId="165" fontId="9" fillId="0" borderId="13" xfId="3" applyNumberFormat="1" applyFont="1" applyBorder="1"/>
    <xf numFmtId="165" fontId="9" fillId="0" borderId="14" xfId="3" applyNumberFormat="1" applyFont="1" applyBorder="1"/>
    <xf numFmtId="0" fontId="9" fillId="0" borderId="15" xfId="3" applyFont="1" applyBorder="1"/>
    <xf numFmtId="165" fontId="9" fillId="0" borderId="16" xfId="3" applyNumberFormat="1" applyFont="1" applyBorder="1"/>
    <xf numFmtId="166" fontId="0" fillId="0" borderId="0" xfId="1" applyNumberFormat="1" applyFont="1"/>
    <xf numFmtId="0" fontId="0" fillId="0" borderId="0" xfId="0" applyFill="1" applyBorder="1"/>
    <xf numFmtId="166" fontId="0" fillId="0" borderId="0" xfId="1" applyNumberFormat="1" applyFont="1" applyFill="1" applyBorder="1"/>
    <xf numFmtId="166" fontId="0" fillId="0" borderId="0" xfId="0" applyNumberFormat="1"/>
    <xf numFmtId="3" fontId="0" fillId="0" borderId="0" xfId="0" applyNumberFormat="1"/>
    <xf numFmtId="14" fontId="0" fillId="0" borderId="0" xfId="0" applyNumberFormat="1"/>
    <xf numFmtId="164" fontId="0" fillId="0" borderId="0" xfId="1" applyNumberFormat="1" applyFont="1"/>
    <xf numFmtId="0" fontId="0" fillId="0" borderId="0" xfId="0"/>
    <xf numFmtId="0" fontId="13" fillId="0" borderId="0" xfId="0" applyFont="1"/>
    <xf numFmtId="0" fontId="13" fillId="0" borderId="0" xfId="0" applyFont="1" applyAlignment="1">
      <alignment horizontal="center"/>
    </xf>
    <xf numFmtId="0" fontId="0" fillId="0" borderId="0" xfId="0" applyAlignment="1"/>
    <xf numFmtId="15" fontId="14" fillId="9" borderId="17" xfId="0" applyNumberFormat="1" applyFont="1" applyFill="1" applyBorder="1" applyAlignment="1">
      <alignment horizontal="right" vertical="center"/>
    </xf>
    <xf numFmtId="9" fontId="14" fillId="9" borderId="17" xfId="0" applyNumberFormat="1" applyFont="1" applyFill="1" applyBorder="1" applyAlignment="1">
      <alignment horizontal="right" vertical="center"/>
    </xf>
    <xf numFmtId="0" fontId="15" fillId="0" borderId="17" xfId="0" applyFont="1" applyBorder="1" applyAlignment="1">
      <alignment horizontal="center" vertical="center"/>
    </xf>
    <xf numFmtId="0" fontId="11" fillId="0" borderId="17" xfId="0" applyFont="1" applyBorder="1" applyAlignment="1">
      <alignment horizontal="center" vertical="center" wrapText="1"/>
    </xf>
    <xf numFmtId="8" fontId="15" fillId="0" borderId="17" xfId="0" applyNumberFormat="1" applyFont="1" applyBorder="1" applyAlignment="1">
      <alignment vertical="center"/>
    </xf>
    <xf numFmtId="8" fontId="15" fillId="0" borderId="17" xfId="0" applyNumberFormat="1" applyFont="1" applyBorder="1" applyAlignment="1">
      <alignment horizontal="center" vertical="center"/>
    </xf>
    <xf numFmtId="0" fontId="16" fillId="10" borderId="18" xfId="0" applyFont="1" applyFill="1" applyBorder="1" applyAlignment="1">
      <alignment vertical="center"/>
    </xf>
    <xf numFmtId="0" fontId="17" fillId="10" borderId="17" xfId="0" applyFont="1" applyFill="1" applyBorder="1"/>
    <xf numFmtId="0" fontId="16" fillId="10" borderId="17" xfId="0" applyFont="1" applyFill="1" applyBorder="1" applyAlignment="1">
      <alignment horizontal="center" vertical="center" wrapText="1"/>
    </xf>
    <xf numFmtId="0" fontId="16" fillId="10" borderId="17" xfId="0" applyFont="1" applyFill="1" applyBorder="1" applyAlignment="1">
      <alignment vertical="center"/>
    </xf>
    <xf numFmtId="0" fontId="18" fillId="0" borderId="0" xfId="0" applyFont="1" applyAlignment="1">
      <alignment vertical="center"/>
    </xf>
    <xf numFmtId="15" fontId="19" fillId="11" borderId="19" xfId="0" applyNumberFormat="1" applyFont="1" applyFill="1" applyBorder="1" applyAlignment="1">
      <alignment horizontal="justify" vertical="center" wrapText="1"/>
    </xf>
    <xf numFmtId="15" fontId="19" fillId="11" borderId="20" xfId="0" applyNumberFormat="1" applyFont="1" applyFill="1" applyBorder="1" applyAlignment="1">
      <alignment horizontal="justify" vertical="center" wrapText="1"/>
    </xf>
    <xf numFmtId="8" fontId="15" fillId="0" borderId="17" xfId="0" applyNumberFormat="1" applyFont="1" applyBorder="1" applyAlignment="1">
      <alignment horizontal="center" vertical="center" wrapText="1"/>
    </xf>
    <xf numFmtId="8" fontId="15" fillId="0" borderId="21" xfId="0" applyNumberFormat="1" applyFont="1" applyBorder="1" applyAlignment="1">
      <alignment horizontal="center" vertical="center" wrapText="1"/>
    </xf>
    <xf numFmtId="8" fontId="15" fillId="0" borderId="20" xfId="0" applyNumberFormat="1" applyFont="1" applyBorder="1" applyAlignment="1">
      <alignment horizontal="center" vertical="center" wrapText="1"/>
    </xf>
    <xf numFmtId="0" fontId="17" fillId="0" borderId="18" xfId="0" applyFont="1" applyBorder="1" applyAlignment="1">
      <alignment vertical="center" wrapText="1"/>
    </xf>
    <xf numFmtId="0" fontId="20" fillId="0" borderId="17" xfId="0" applyFont="1" applyBorder="1" applyAlignment="1">
      <alignment vertical="center" wrapText="1"/>
    </xf>
    <xf numFmtId="0" fontId="20" fillId="0" borderId="21" xfId="0" applyFont="1" applyBorder="1" applyAlignment="1">
      <alignment vertical="center" wrapText="1"/>
    </xf>
    <xf numFmtId="0" fontId="20" fillId="0" borderId="20" xfId="0" applyFont="1" applyBorder="1" applyAlignment="1">
      <alignment vertical="center" wrapText="1"/>
    </xf>
    <xf numFmtId="0" fontId="21" fillId="0" borderId="22" xfId="0" applyFont="1" applyBorder="1"/>
    <xf numFmtId="0" fontId="11" fillId="0" borderId="20" xfId="0" applyFont="1" applyBorder="1" applyAlignment="1">
      <alignment horizontal="center" vertical="center" wrapText="1"/>
    </xf>
    <xf numFmtId="0" fontId="0" fillId="0" borderId="23" xfId="0" applyBorder="1"/>
    <xf numFmtId="0" fontId="0" fillId="0" borderId="24" xfId="0" applyBorder="1"/>
    <xf numFmtId="0" fontId="0" fillId="0" borderId="17" xfId="0" applyBorder="1"/>
    <xf numFmtId="0" fontId="7" fillId="0" borderId="0" xfId="2"/>
    <xf numFmtId="6" fontId="0" fillId="0" borderId="0" xfId="0" applyNumberFormat="1" applyAlignment="1"/>
    <xf numFmtId="164" fontId="15" fillId="0" borderId="0" xfId="0" applyNumberFormat="1" applyFont="1" applyFill="1" applyBorder="1" applyAlignment="1">
      <alignment vertical="center"/>
    </xf>
    <xf numFmtId="164" fontId="0" fillId="0" borderId="0" xfId="0" applyNumberFormat="1" applyAlignment="1"/>
    <xf numFmtId="166" fontId="0" fillId="0" borderId="0" xfId="1" applyNumberFormat="1" applyFont="1" applyAlignment="1"/>
    <xf numFmtId="164" fontId="0" fillId="0" borderId="0" xfId="1" applyNumberFormat="1" applyFont="1" applyFill="1" applyBorder="1" applyAlignment="1">
      <alignment vertical="center"/>
    </xf>
    <xf numFmtId="164" fontId="0" fillId="0" borderId="0" xfId="1" applyNumberFormat="1" applyFont="1" applyAlignment="1"/>
    <xf numFmtId="0" fontId="25" fillId="0" borderId="0" xfId="0" applyFont="1" applyFill="1" applyBorder="1"/>
    <xf numFmtId="0" fontId="0" fillId="0" borderId="0" xfId="0" applyBorder="1"/>
    <xf numFmtId="0" fontId="0" fillId="0" borderId="0" xfId="0" applyFont="1" applyFill="1" applyBorder="1"/>
    <xf numFmtId="166" fontId="0" fillId="0" borderId="0" xfId="1" applyNumberFormat="1" applyFont="1" applyFill="1" applyBorder="1" applyAlignment="1"/>
    <xf numFmtId="164" fontId="0" fillId="0" borderId="0" xfId="1" applyNumberFormat="1" applyFont="1" applyFill="1" applyBorder="1" applyAlignment="1"/>
    <xf numFmtId="164" fontId="0" fillId="0" borderId="0" xfId="1" applyNumberFormat="1" applyFont="1" applyFill="1" applyBorder="1"/>
    <xf numFmtId="0" fontId="0" fillId="0" borderId="0" xfId="0" applyFill="1"/>
    <xf numFmtId="6" fontId="0" fillId="0" borderId="0" xfId="0" applyNumberFormat="1"/>
    <xf numFmtId="0" fontId="3" fillId="3" borderId="8" xfId="0" applyFont="1" applyFill="1" applyBorder="1" applyAlignment="1">
      <alignment horizontal="left" wrapText="1"/>
    </xf>
    <xf numFmtId="0" fontId="3" fillId="3" borderId="9" xfId="0" applyFont="1" applyFill="1" applyBorder="1" applyAlignment="1">
      <alignment horizontal="left" wrapText="1"/>
    </xf>
    <xf numFmtId="0" fontId="3" fillId="3" borderId="10" xfId="0" applyFont="1" applyFill="1" applyBorder="1" applyAlignment="1">
      <alignment horizontal="left"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5" fillId="5" borderId="5" xfId="0" applyFont="1" applyFill="1" applyBorder="1" applyAlignment="1">
      <alignment vertical="top" wrapText="1"/>
    </xf>
    <xf numFmtId="0" fontId="5" fillId="5" borderId="6" xfId="0" applyFont="1" applyFill="1" applyBorder="1" applyAlignment="1">
      <alignment vertical="top" wrapText="1"/>
    </xf>
    <xf numFmtId="0" fontId="5" fillId="5" borderId="7" xfId="0" applyFont="1" applyFill="1" applyBorder="1" applyAlignment="1">
      <alignment vertical="top" wrapText="1"/>
    </xf>
    <xf numFmtId="0" fontId="15" fillId="0" borderId="33" xfId="0" applyFont="1" applyBorder="1" applyAlignment="1">
      <alignment horizontal="center" vertical="center" wrapText="1"/>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6" fillId="11" borderId="25" xfId="0" applyFont="1" applyFill="1" applyBorder="1" applyAlignment="1">
      <alignment vertical="center" wrapText="1"/>
    </xf>
    <xf numFmtId="0" fontId="16" fillId="11" borderId="26" xfId="0" applyFont="1" applyFill="1" applyBorder="1" applyAlignment="1">
      <alignment vertical="center" wrapText="1"/>
    </xf>
    <xf numFmtId="0" fontId="16" fillId="11" borderId="36" xfId="0" applyFont="1" applyFill="1" applyBorder="1" applyAlignment="1">
      <alignment vertical="center" wrapText="1"/>
    </xf>
    <xf numFmtId="0" fontId="15" fillId="0" borderId="27"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18" xfId="0" applyFont="1" applyBorder="1" applyAlignment="1">
      <alignment horizontal="center" vertical="center" wrapText="1"/>
    </xf>
    <xf numFmtId="0" fontId="19" fillId="11" borderId="25" xfId="0" applyFont="1" applyFill="1" applyBorder="1" applyAlignment="1">
      <alignment horizontal="center" vertical="center" wrapText="1"/>
    </xf>
    <xf numFmtId="0" fontId="0" fillId="0" borderId="26" xfId="0" applyBorder="1" applyAlignment="1"/>
    <xf numFmtId="0" fontId="0" fillId="0" borderId="20" xfId="0" applyBorder="1" applyAlignment="1"/>
    <xf numFmtId="0" fontId="14" fillId="9" borderId="25" xfId="0" applyFont="1" applyFill="1" applyBorder="1" applyAlignment="1">
      <alignment horizontal="center" vertical="center"/>
    </xf>
    <xf numFmtId="0" fontId="14" fillId="9" borderId="26" xfId="0" applyFont="1" applyFill="1" applyBorder="1" applyAlignment="1">
      <alignment horizontal="center" vertical="center"/>
    </xf>
    <xf numFmtId="0" fontId="14" fillId="9" borderId="20" xfId="0" applyFont="1" applyFill="1" applyBorder="1" applyAlignment="1">
      <alignment horizontal="center" vertical="center"/>
    </xf>
    <xf numFmtId="0" fontId="14" fillId="9" borderId="27" xfId="0" applyFont="1" applyFill="1" applyBorder="1" applyAlignment="1">
      <alignment horizontal="center" vertical="center"/>
    </xf>
    <xf numFmtId="0" fontId="14" fillId="9" borderId="28" xfId="0" applyFont="1" applyFill="1" applyBorder="1" applyAlignment="1">
      <alignment horizontal="center" vertical="center"/>
    </xf>
    <xf numFmtId="0" fontId="14" fillId="9" borderId="37" xfId="0" applyFont="1" applyFill="1" applyBorder="1" applyAlignment="1">
      <alignment horizontal="center" vertical="center"/>
    </xf>
    <xf numFmtId="0" fontId="14" fillId="9" borderId="36" xfId="0" applyFont="1" applyFill="1" applyBorder="1" applyAlignment="1">
      <alignment horizontal="center" vertical="center"/>
    </xf>
    <xf numFmtId="0" fontId="14" fillId="11" borderId="27" xfId="0" applyFont="1" applyFill="1" applyBorder="1" applyAlignment="1">
      <alignment horizontal="center" vertical="center" wrapText="1"/>
    </xf>
    <xf numFmtId="0" fontId="14" fillId="11" borderId="18" xfId="0" applyFont="1" applyFill="1" applyBorder="1" applyAlignment="1">
      <alignment horizontal="center" vertical="center" wrapText="1"/>
    </xf>
    <xf numFmtId="0" fontId="15" fillId="0" borderId="27" xfId="0" applyFont="1" applyBorder="1" applyAlignment="1">
      <alignment horizontal="center" vertical="center"/>
    </xf>
    <xf numFmtId="0" fontId="15" fillId="0" borderId="18" xfId="0" applyFont="1" applyBorder="1" applyAlignment="1">
      <alignment horizontal="center" vertical="center"/>
    </xf>
    <xf numFmtId="0" fontId="15" fillId="0" borderId="28" xfId="0" applyFont="1" applyBorder="1" applyAlignment="1">
      <alignment horizontal="center" vertical="center"/>
    </xf>
    <xf numFmtId="0" fontId="15" fillId="0" borderId="37" xfId="0" applyFont="1" applyBorder="1" applyAlignment="1">
      <alignment horizontal="center" vertical="center"/>
    </xf>
    <xf numFmtId="0" fontId="19" fillId="9" borderId="25" xfId="0" applyFont="1" applyFill="1" applyBorder="1" applyAlignment="1">
      <alignment horizontal="center" vertical="center"/>
    </xf>
    <xf numFmtId="0" fontId="19" fillId="9" borderId="20" xfId="0" applyFont="1" applyFill="1" applyBorder="1" applyAlignment="1">
      <alignment horizontal="center" vertical="center"/>
    </xf>
    <xf numFmtId="0" fontId="22" fillId="0" borderId="0" xfId="0" applyFont="1" applyAlignment="1">
      <alignment vertical="center"/>
    </xf>
    <xf numFmtId="0" fontId="13" fillId="0" borderId="0" xfId="0" applyFont="1" applyAlignment="1">
      <alignment vertical="center"/>
    </xf>
    <xf numFmtId="0" fontId="23" fillId="0" borderId="0" xfId="0" applyFont="1" applyAlignment="1">
      <alignment wrapText="1"/>
    </xf>
    <xf numFmtId="0" fontId="13" fillId="0" borderId="0" xfId="0" applyFont="1" applyAlignment="1">
      <alignment wrapText="1"/>
    </xf>
    <xf numFmtId="0" fontId="21" fillId="0" borderId="22" xfId="0" applyFont="1" applyBorder="1" applyAlignment="1"/>
    <xf numFmtId="0" fontId="22" fillId="0" borderId="0" xfId="0" applyFont="1" applyAlignment="1"/>
    <xf numFmtId="0" fontId="13" fillId="0" borderId="0" xfId="0" applyFont="1" applyAlignment="1"/>
    <xf numFmtId="0" fontId="24" fillId="0" borderId="0" xfId="0" applyFont="1" applyAlignment="1">
      <alignment horizontal="left"/>
    </xf>
    <xf numFmtId="0" fontId="23" fillId="0" borderId="0" xfId="0" applyFont="1" applyAlignment="1">
      <alignment shrinkToFit="1"/>
    </xf>
    <xf numFmtId="167" fontId="23" fillId="0" borderId="0" xfId="0" applyNumberFormat="1" applyFont="1" applyAlignment="1">
      <alignment horizontal="left"/>
    </xf>
    <xf numFmtId="0" fontId="23" fillId="0" borderId="0" xfId="0" applyFont="1" applyAlignment="1">
      <alignment horizontal="left"/>
    </xf>
    <xf numFmtId="0" fontId="2" fillId="0" borderId="32" xfId="0" applyFont="1" applyBorder="1" applyAlignment="1"/>
    <xf numFmtId="0" fontId="2" fillId="0" borderId="0" xfId="0" applyFont="1" applyBorder="1" applyAlignment="1"/>
    <xf numFmtId="0" fontId="2" fillId="0" borderId="21" xfId="0" applyFont="1" applyBorder="1" applyAlignment="1"/>
    <xf numFmtId="0" fontId="2" fillId="12" borderId="25" xfId="0" applyFont="1" applyFill="1" applyBorder="1" applyAlignment="1"/>
    <xf numFmtId="0" fontId="2" fillId="12" borderId="26" xfId="0" applyFont="1" applyFill="1" applyBorder="1" applyAlignment="1"/>
    <xf numFmtId="0" fontId="2" fillId="12" borderId="20" xfId="0" applyFont="1" applyFill="1" applyBorder="1" applyAlignment="1"/>
    <xf numFmtId="0" fontId="0" fillId="0" borderId="29" xfId="0" applyBorder="1" applyAlignment="1"/>
    <xf numFmtId="0" fontId="0" fillId="0" borderId="30" xfId="0" applyBorder="1" applyAlignment="1"/>
    <xf numFmtId="0" fontId="0" fillId="0" borderId="31" xfId="0" applyBorder="1" applyAlignment="1"/>
    <xf numFmtId="0" fontId="0" fillId="0" borderId="32" xfId="0" applyBorder="1" applyAlignment="1"/>
    <xf numFmtId="0" fontId="0" fillId="0" borderId="0" xfId="0" applyBorder="1" applyAlignment="1"/>
    <xf numFmtId="0" fontId="0" fillId="0" borderId="21" xfId="0" applyBorder="1" applyAlignment="1"/>
    <xf numFmtId="0" fontId="0" fillId="0" borderId="32" xfId="0" applyFont="1" applyBorder="1" applyAlignment="1"/>
    <xf numFmtId="0" fontId="0" fillId="0" borderId="0" xfId="0" applyFont="1" applyBorder="1" applyAlignment="1"/>
    <xf numFmtId="0" fontId="0" fillId="0" borderId="21" xfId="0" applyFont="1" applyBorder="1" applyAlignment="1"/>
  </cellXfs>
  <cellStyles count="4">
    <cellStyle name="Currency" xfId="1" builtinId="4"/>
    <cellStyle name="Hyperlink" xfId="2" builtinId="8"/>
    <cellStyle name="Normal" xfId="0" builtinId="0"/>
    <cellStyle name="Normal 2" xfId="3" xr:uid="{594E7A5C-4893-424C-AC4E-FEDA80BB6FDA}"/>
  </cellStyles>
  <dxfs count="13">
    <dxf>
      <font>
        <b val="0"/>
        <i val="0"/>
        <strike val="0"/>
        <condense val="0"/>
        <extend val="0"/>
        <outline val="0"/>
        <shadow val="0"/>
        <u val="none"/>
        <vertAlign val="baseline"/>
        <sz val="11"/>
        <color theme="1"/>
        <name val="Calibri"/>
        <family val="2"/>
        <scheme val="minor"/>
      </font>
      <numFmt numFmtId="166" formatCode="_-&quot;$&quot;* #,##0_-;\-&quot;$&quot;* #,##0_-;_-&quot;$&quot;* &quot;-&quot;??_-;_-@_-"/>
    </dxf>
    <dxf>
      <font>
        <b val="0"/>
        <i val="0"/>
        <strike val="0"/>
        <condense val="0"/>
        <extend val="0"/>
        <outline val="0"/>
        <shadow val="0"/>
        <u val="none"/>
        <vertAlign val="baseline"/>
        <sz val="11"/>
        <color theme="1"/>
        <name val="Calibri"/>
        <family val="2"/>
        <scheme val="minor"/>
      </font>
      <numFmt numFmtId="164" formatCode="0.0"/>
    </dxf>
    <dxf>
      <font>
        <b val="0"/>
        <i val="0"/>
        <strike val="0"/>
        <condense val="0"/>
        <extend val="0"/>
        <outline val="0"/>
        <shadow val="0"/>
        <u val="none"/>
        <vertAlign val="baseline"/>
        <sz val="11"/>
        <color theme="1"/>
        <name val="Calibri"/>
        <family val="2"/>
        <scheme val="minor"/>
      </font>
      <numFmt numFmtId="166" formatCode="_-&quot;$&quot;* #,##0_-;\-&quot;$&quot;* #,##0_-;_-&quot;$&quot;* &quot;-&quot;??_-;_-@_-"/>
    </dxf>
    <dxf>
      <font>
        <b val="0"/>
        <i val="0"/>
        <strike val="0"/>
        <condense val="0"/>
        <extend val="0"/>
        <outline val="0"/>
        <shadow val="0"/>
        <u val="none"/>
        <vertAlign val="baseline"/>
        <sz val="11"/>
        <color theme="1"/>
        <name val="Calibri"/>
        <family val="2"/>
        <scheme val="minor"/>
      </font>
      <numFmt numFmtId="164" formatCode="0.0"/>
    </dxf>
    <dxf>
      <font>
        <b val="0"/>
        <i val="0"/>
        <strike val="0"/>
        <condense val="0"/>
        <extend val="0"/>
        <outline val="0"/>
        <shadow val="0"/>
        <u val="none"/>
        <vertAlign val="baseline"/>
        <sz val="11"/>
        <color theme="1"/>
        <name val="Calibri"/>
        <family val="2"/>
        <scheme val="minor"/>
      </font>
      <numFmt numFmtId="166" formatCode="_-&quot;$&quot;* #,##0_-;\-&quot;$&quot;* #,##0_-;_-&quot;$&quot;* &quot;-&quot;??_-;_-@_-"/>
    </dxf>
    <dxf>
      <font>
        <b val="0"/>
        <i val="0"/>
        <strike val="0"/>
        <condense val="0"/>
        <extend val="0"/>
        <outline val="0"/>
        <shadow val="0"/>
        <u val="none"/>
        <vertAlign val="baseline"/>
        <sz val="11"/>
        <color theme="1"/>
        <name val="Calibri"/>
        <family val="2"/>
        <scheme val="minor"/>
      </font>
      <numFmt numFmtId="166" formatCode="_-&quot;$&quot;* #,##0_-;\-&quot;$&quot;* #,##0_-;_-&quot;$&quot;* &quot;-&quot;??_-;_-@_-"/>
    </dxf>
    <dxf>
      <font>
        <b val="0"/>
        <i val="0"/>
        <strike val="0"/>
        <condense val="0"/>
        <extend val="0"/>
        <outline val="0"/>
        <shadow val="0"/>
        <u val="none"/>
        <vertAlign val="baseline"/>
        <sz val="11"/>
        <color theme="1"/>
        <name val="Calibri"/>
        <family val="2"/>
        <scheme val="minor"/>
      </font>
      <numFmt numFmtId="166" formatCode="_-&quot;$&quot;* #,##0_-;\-&quot;$&quot;* #,##0_-;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rgb="FF000000"/>
        <name val="Calibri"/>
        <family val="2"/>
        <scheme val="minor"/>
      </font>
      <numFmt numFmtId="165" formatCode="\$#,##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ill>
        <patternFill>
          <bgColor rgb="FFDFF0CB"/>
        </patternFill>
      </fill>
    </dxf>
    <dxf>
      <fill>
        <patternFill>
          <bgColor rgb="FFDFF0C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28575</xdr:colOff>
      <xdr:row>9</xdr:row>
      <xdr:rowOff>9525</xdr:rowOff>
    </xdr:from>
    <xdr:to>
      <xdr:col>20</xdr:col>
      <xdr:colOff>475351</xdr:colOff>
      <xdr:row>36</xdr:row>
      <xdr:rowOff>132692</xdr:rowOff>
    </xdr:to>
    <xdr:pic>
      <xdr:nvPicPr>
        <xdr:cNvPr id="3" name="Picture 2">
          <a:extLst>
            <a:ext uri="{FF2B5EF4-FFF2-40B4-BE49-F238E27FC236}">
              <a16:creationId xmlns:a16="http://schemas.microsoft.com/office/drawing/2014/main" id="{DA085FAA-1A2E-4F3E-BC50-FF3347DEA2E0}"/>
            </a:ext>
          </a:extLst>
        </xdr:cNvPr>
        <xdr:cNvPicPr>
          <a:picLocks noChangeAspect="1"/>
        </xdr:cNvPicPr>
      </xdr:nvPicPr>
      <xdr:blipFill>
        <a:blip xmlns:r="http://schemas.openxmlformats.org/officeDocument/2006/relationships" r:embed="rId1"/>
        <a:stretch>
          <a:fillRect/>
        </a:stretch>
      </xdr:blipFill>
      <xdr:spPr>
        <a:xfrm>
          <a:off x="7334250" y="1724025"/>
          <a:ext cx="7190476" cy="526666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E74EC-4B78-4787-831D-1439C6BE652A}" name="Table1" displayName="Table1" ref="B2:D26" totalsRowShown="0" tableBorderDxfId="10">
  <autoFilter ref="B2:D26" xr:uid="{B0F9DA51-8122-40C2-B106-AD836D365A5F}"/>
  <tableColumns count="3">
    <tableColumn id="1" xr3:uid="{A209C86E-A363-4FDF-B0B4-36B91F09FECF}" name="Level" dataDxfId="9" dataCellStyle="Normal 2"/>
    <tableColumn id="2" xr3:uid="{65E61B73-79AC-4CFF-93ED-33C92932CCB8}" name="From July 2021" dataDxfId="8" dataCellStyle="Normal 2"/>
    <tableColumn id="3" xr3:uid="{85B7AE07-71FA-407C-BC17-BB447360FEDA}" name="Not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D7849C-1C0F-4CAD-AE6D-BC66B83FD096}" name="tblComparison" displayName="tblComparison" ref="B2:I25" totalsRowShown="0" dataDxfId="7" dataCellStyle="Currency">
  <autoFilter ref="B2:I25" xr:uid="{AC73B407-1A21-4813-ABE9-0471771E8773}"/>
  <tableColumns count="8">
    <tableColumn id="1" xr3:uid="{786D5AB8-4D66-4CC4-8124-D0C6A67DF98F}" name="WA level" dataDxfId="6" dataCellStyle="Currency"/>
    <tableColumn id="2" xr3:uid="{8560310F-C482-4B90-95F6-4D59921DEC06}" name="WA annual" dataDxfId="5" dataCellStyle="Currency"/>
    <tableColumn id="3" xr3:uid="{3C090EC7-5CB0-4816-9053-104D2332D16E}" name="Qld level"/>
    <tableColumn id="4" xr3:uid="{4E68C08D-A99C-4E54-8F4E-6FC177E408B4}" name="Qld annual" dataDxfId="4" dataCellStyle="Currency"/>
    <tableColumn id="5" xr3:uid="{FC05E8BC-4496-4C29-AF80-D8FA29F22502}" name="NSW level" dataDxfId="3" dataCellStyle="Currency"/>
    <tableColumn id="6" xr3:uid="{5775A209-1DB6-4025-A485-5A3144D5CEAD}" name="NSW annual" dataDxfId="2" dataCellStyle="Currency"/>
    <tableColumn id="7" xr3:uid="{37AA20E9-BA1C-4CCE-AC03-B28B3FD52315}" name="Vic level" dataDxfId="1" dataCellStyle="Currency"/>
    <tableColumn id="8" xr3:uid="{50FCDC30-90BE-475A-B671-62D551E4F1A6}" name="Vic annual" dataDxfId="0" dataCellStyle="Curren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23BE16-70F4-4A81-BF50-E0A27D6BAE53}" name="sources" displayName="sources" ref="B2:G10" totalsRowShown="0">
  <autoFilter ref="B2:G10" xr:uid="{5123BE16-70F4-4A81-BF50-E0A27D6BAE53}"/>
  <tableColumns count="6">
    <tableColumn id="1" xr3:uid="{61BC036E-F516-4827-8E92-F814D30C6808}" name="State"/>
    <tableColumn id="2" xr3:uid="{9FFEF8F1-6B3E-459C-BE3E-3234B2D49E5D}" name="URI"/>
    <tableColumn id="3" xr3:uid="{0934F521-5B85-46D8-A37B-25FE52B09E6D}" name="format"/>
    <tableColumn id="4" xr3:uid="{7A1B6675-34C9-41BA-9421-2355961BA9C3}" name="latest"/>
    <tableColumn id="5" xr3:uid="{D85D4D96-74EE-4A18-A0C2-3A87D5F2BDED}" name="from page"/>
    <tableColumn id="6" xr3:uid="{23C4FCFB-9D93-457D-A6FB-6D796401F1B4}"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health.qld.gov.au/hrpolicies/salary/health-practitioner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westernhealth.org.au/Careers/Documents/Salary%20Rates/Circ-798%20Biomedical%20Engineers.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health.nsw.gov.au/careers/conditions/Awards/he-profmed-salaries.pdf"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www.health.nsw.gov.au/careers/conditions/Pages/default.aspx" TargetMode="External"/><Relationship Id="rId7" Type="http://schemas.openxmlformats.org/officeDocument/2006/relationships/hyperlink" Target="https://www.health.wa.gov.au/articles/a_e/awards-and-agreements" TargetMode="External"/><Relationship Id="rId2" Type="http://schemas.openxmlformats.org/officeDocument/2006/relationships/hyperlink" Target="https://www.westernhealth.org.au/Careers/Pages/Salary-Rate.aspx" TargetMode="External"/><Relationship Id="rId1" Type="http://schemas.openxmlformats.org/officeDocument/2006/relationships/hyperlink" Target="https://www.health.wa.gov.au/articles/a_e/awards-and-agreements" TargetMode="External"/><Relationship Id="rId6" Type="http://schemas.openxmlformats.org/officeDocument/2006/relationships/hyperlink" Target="https://www.health.wa.gov.au/~/media/Corp/Documents/Health-for/Industrial-relations/Awards-and-agreements/Salaried-officers/WA-Health-System-HSUWA-PACTS-Industrial-Agreement-2022.pdf" TargetMode="External"/><Relationship Id="rId5" Type="http://schemas.openxmlformats.org/officeDocument/2006/relationships/hyperlink" Target="https://www.sahealth.sa.gov.au/wps/wcm/connect/public+content/sa+health+internet/about+us/about+sa+health/our+workforce/enterprise+bargaining/salaried+medical+officers+enterprise+agreement" TargetMode="External"/><Relationship Id="rId4" Type="http://schemas.openxmlformats.org/officeDocument/2006/relationships/hyperlink" Target="https://sharedservices.sa.gov.au/government-employees/my-pay/pay-awards-and-agreement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saet.sa.gov.au/awards-agreements-and-registers/enterprise-agreements/" TargetMode="External"/><Relationship Id="rId2" Type="http://schemas.openxmlformats.org/officeDocument/2006/relationships/hyperlink" Target="https://www.agd.sa.gov.au/industrial-relations/current-agreements/SA-Public-Sector-Enterprise-Agreement-Salaried-2021.pdf" TargetMode="External"/><Relationship Id="rId1" Type="http://schemas.openxmlformats.org/officeDocument/2006/relationships/hyperlink" Target="https://www.sahealth.sa.gov.au/wps/wcm/connect/f773f2804727248cb683b6f73895797f/south_australian_public_sector_wages_parity_enterprise_agreement_salaried_2014%5B1%5D.pdf"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BD01C-CA59-4CA8-9F10-B2B68DBA28B7}">
  <dimension ref="B2:D26"/>
  <sheetViews>
    <sheetView workbookViewId="0">
      <selection activeCell="B20" sqref="B20:C26"/>
    </sheetView>
  </sheetViews>
  <sheetFormatPr defaultRowHeight="15" x14ac:dyDescent="0.25"/>
  <cols>
    <col min="3" max="3" width="16" customWidth="1"/>
    <col min="4" max="4" width="18.140625" customWidth="1"/>
  </cols>
  <sheetData>
    <row r="2" spans="2:4" x14ac:dyDescent="0.25">
      <c r="B2" t="s">
        <v>56</v>
      </c>
      <c r="C2" t="s">
        <v>57</v>
      </c>
      <c r="D2" t="s">
        <v>58</v>
      </c>
    </row>
    <row r="3" spans="2:4" x14ac:dyDescent="0.25">
      <c r="B3" s="19" t="s">
        <v>32</v>
      </c>
      <c r="C3" s="22">
        <v>74703</v>
      </c>
    </row>
    <row r="4" spans="2:4" x14ac:dyDescent="0.25">
      <c r="B4" s="20" t="s">
        <v>33</v>
      </c>
      <c r="C4" s="23">
        <v>78909</v>
      </c>
      <c r="D4" t="s">
        <v>59</v>
      </c>
    </row>
    <row r="5" spans="2:4" x14ac:dyDescent="0.25">
      <c r="B5" s="19" t="s">
        <v>34</v>
      </c>
      <c r="C5" s="22">
        <v>83651</v>
      </c>
      <c r="D5" t="s">
        <v>60</v>
      </c>
    </row>
    <row r="6" spans="2:4" x14ac:dyDescent="0.25">
      <c r="B6" s="20" t="s">
        <v>35</v>
      </c>
      <c r="C6" s="23">
        <v>88174</v>
      </c>
    </row>
    <row r="7" spans="2:4" x14ac:dyDescent="0.25">
      <c r="B7" s="19" t="s">
        <v>36</v>
      </c>
      <c r="C7" s="22">
        <v>95083</v>
      </c>
    </row>
    <row r="8" spans="2:4" x14ac:dyDescent="0.25">
      <c r="B8" s="20" t="s">
        <v>37</v>
      </c>
      <c r="C8" s="23">
        <v>103257</v>
      </c>
    </row>
    <row r="9" spans="2:4" x14ac:dyDescent="0.25">
      <c r="B9" s="19" t="s">
        <v>38</v>
      </c>
      <c r="C9" s="22">
        <v>105824</v>
      </c>
    </row>
    <row r="10" spans="2:4" x14ac:dyDescent="0.25">
      <c r="B10" s="20" t="s">
        <v>39</v>
      </c>
      <c r="C10" s="23">
        <v>109074</v>
      </c>
    </row>
    <row r="11" spans="2:4" x14ac:dyDescent="0.25">
      <c r="B11" s="19" t="s">
        <v>40</v>
      </c>
      <c r="C11" s="22">
        <v>112443</v>
      </c>
    </row>
    <row r="12" spans="2:4" x14ac:dyDescent="0.25">
      <c r="B12" s="20" t="s">
        <v>41</v>
      </c>
      <c r="C12" s="23">
        <v>117368</v>
      </c>
    </row>
    <row r="13" spans="2:4" x14ac:dyDescent="0.25">
      <c r="B13" s="19" t="s">
        <v>42</v>
      </c>
      <c r="C13" s="22">
        <v>121402</v>
      </c>
    </row>
    <row r="14" spans="2:4" x14ac:dyDescent="0.25">
      <c r="B14" s="20" t="s">
        <v>43</v>
      </c>
      <c r="C14" s="23">
        <v>127938</v>
      </c>
    </row>
    <row r="15" spans="2:4" x14ac:dyDescent="0.25">
      <c r="B15" s="19" t="s">
        <v>44</v>
      </c>
      <c r="C15" s="22">
        <v>132198</v>
      </c>
    </row>
    <row r="16" spans="2:4" x14ac:dyDescent="0.25">
      <c r="B16" s="20" t="s">
        <v>45</v>
      </c>
      <c r="C16" s="23">
        <v>136870</v>
      </c>
    </row>
    <row r="17" spans="2:3" x14ac:dyDescent="0.25">
      <c r="B17" s="19" t="s">
        <v>46</v>
      </c>
      <c r="C17" s="22">
        <v>144623</v>
      </c>
    </row>
    <row r="18" spans="2:3" x14ac:dyDescent="0.25">
      <c r="B18" s="20" t="s">
        <v>47</v>
      </c>
      <c r="C18" s="23">
        <v>150626</v>
      </c>
    </row>
    <row r="19" spans="2:3" x14ac:dyDescent="0.25">
      <c r="B19" s="19" t="s">
        <v>48</v>
      </c>
      <c r="C19" s="22">
        <v>156736</v>
      </c>
    </row>
    <row r="20" spans="2:3" x14ac:dyDescent="0.25">
      <c r="B20" s="20" t="s">
        <v>49</v>
      </c>
      <c r="C20" s="23">
        <v>165664</v>
      </c>
    </row>
    <row r="21" spans="2:3" x14ac:dyDescent="0.25">
      <c r="B21" s="19" t="s">
        <v>50</v>
      </c>
      <c r="C21" s="22">
        <v>171344</v>
      </c>
    </row>
    <row r="22" spans="2:3" x14ac:dyDescent="0.25">
      <c r="B22" s="21" t="s">
        <v>51</v>
      </c>
      <c r="C22" s="24">
        <v>177819</v>
      </c>
    </row>
    <row r="23" spans="2:3" x14ac:dyDescent="0.25">
      <c r="B23" s="19" t="s">
        <v>52</v>
      </c>
      <c r="C23" s="22">
        <v>187612</v>
      </c>
    </row>
    <row r="24" spans="2:3" x14ac:dyDescent="0.25">
      <c r="B24" s="20" t="s">
        <v>53</v>
      </c>
      <c r="C24" s="23">
        <v>197406</v>
      </c>
    </row>
    <row r="25" spans="2:3" x14ac:dyDescent="0.25">
      <c r="B25" s="19" t="s">
        <v>54</v>
      </c>
      <c r="C25" s="22">
        <v>207195</v>
      </c>
    </row>
    <row r="26" spans="2:3" x14ac:dyDescent="0.25">
      <c r="B26" s="25" t="s">
        <v>55</v>
      </c>
      <c r="C26" s="26">
        <v>216985</v>
      </c>
    </row>
  </sheetData>
  <phoneticPr fontId="10" type="noConversion"/>
  <conditionalFormatting sqref="C19:C26 C3:C13">
    <cfRule type="expression" dxfId="12" priority="2">
      <formula>AND(TODAY()-C$1&lt;365, TODAY()&gt;C$1)</formula>
    </cfRule>
  </conditionalFormatting>
  <conditionalFormatting sqref="C14:C18">
    <cfRule type="expression" dxfId="11" priority="1">
      <formula>AND(TODAY()-C$1&lt;365, TODAY()&gt;C$1)</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F51D9-1426-4113-B418-C80EEE275630}">
  <dimension ref="A2:L112"/>
  <sheetViews>
    <sheetView workbookViewId="0">
      <selection activeCell="B2" sqref="B2"/>
    </sheetView>
  </sheetViews>
  <sheetFormatPr defaultRowHeight="15" x14ac:dyDescent="0.25"/>
  <cols>
    <col min="1" max="1" width="7" customWidth="1"/>
    <col min="2" max="2" width="8.7109375" bestFit="1" customWidth="1"/>
    <col min="3" max="3" width="6.5703125" bestFit="1" customWidth="1"/>
    <col min="4" max="4" width="10.42578125" bestFit="1" customWidth="1"/>
    <col min="5" max="5" width="9.7109375" bestFit="1" customWidth="1"/>
    <col min="6" max="7" width="8.5703125" bestFit="1" customWidth="1"/>
    <col min="8" max="8" width="9.140625" style="12"/>
    <col min="12" max="12" width="111.42578125" customWidth="1"/>
  </cols>
  <sheetData>
    <row r="2" spans="1:8" x14ac:dyDescent="0.25">
      <c r="A2" s="18" t="s">
        <v>30</v>
      </c>
      <c r="B2" s="63" t="s">
        <v>31</v>
      </c>
    </row>
    <row r="3" spans="1:8" ht="15.75" thickBot="1" x14ac:dyDescent="0.3"/>
    <row r="4" spans="1:8" ht="15.75" thickBot="1" x14ac:dyDescent="0.3">
      <c r="B4" s="78" t="s">
        <v>28</v>
      </c>
      <c r="C4" s="79"/>
      <c r="D4" s="79"/>
      <c r="E4" s="79"/>
      <c r="F4" s="79"/>
      <c r="G4" s="80"/>
    </row>
    <row r="5" spans="1:8" ht="39.75" thickTop="1" thickBot="1" x14ac:dyDescent="0.3">
      <c r="B5" s="1" t="s">
        <v>1</v>
      </c>
      <c r="C5" s="1" t="s">
        <v>2</v>
      </c>
      <c r="D5" s="1" t="s">
        <v>3</v>
      </c>
      <c r="E5" s="1" t="s">
        <v>4</v>
      </c>
      <c r="F5" s="1" t="s">
        <v>5</v>
      </c>
      <c r="G5" s="1" t="s">
        <v>6</v>
      </c>
      <c r="H5" s="13" t="s">
        <v>15</v>
      </c>
    </row>
    <row r="6" spans="1:8" ht="15.75" customHeight="1" thickBot="1" x14ac:dyDescent="0.3">
      <c r="B6" s="81" t="s">
        <v>7</v>
      </c>
      <c r="C6" s="2">
        <v>1</v>
      </c>
      <c r="D6" s="3">
        <v>2048.6</v>
      </c>
      <c r="E6" s="4">
        <v>53447</v>
      </c>
      <c r="F6" s="3">
        <v>26.955300000000001</v>
      </c>
      <c r="G6" s="3">
        <v>33.155000000000001</v>
      </c>
    </row>
    <row r="7" spans="1:8" ht="15.75" thickBot="1" x14ac:dyDescent="0.3">
      <c r="B7" s="82"/>
      <c r="C7" s="2">
        <v>2</v>
      </c>
      <c r="D7" s="3">
        <v>2109</v>
      </c>
      <c r="E7" s="4">
        <v>55022</v>
      </c>
      <c r="F7" s="3">
        <v>27.75</v>
      </c>
      <c r="G7" s="3">
        <v>34.1325</v>
      </c>
    </row>
    <row r="8" spans="1:8" ht="15.75" thickBot="1" x14ac:dyDescent="0.3">
      <c r="B8" s="82"/>
      <c r="C8" s="2">
        <v>3</v>
      </c>
      <c r="D8" s="3">
        <v>2170.6999999999998</v>
      </c>
      <c r="E8" s="4">
        <v>56632</v>
      </c>
      <c r="F8" s="3">
        <v>28.561800000000002</v>
      </c>
      <c r="G8" s="3">
        <v>35.131</v>
      </c>
    </row>
    <row r="9" spans="1:8" ht="15.75" thickBot="1" x14ac:dyDescent="0.3">
      <c r="B9" s="82"/>
      <c r="C9" s="2">
        <v>4</v>
      </c>
      <c r="D9" s="3">
        <v>2234.5</v>
      </c>
      <c r="E9" s="4">
        <v>58297</v>
      </c>
      <c r="F9" s="3">
        <v>29.401299999999999</v>
      </c>
      <c r="G9" s="3">
        <v>36.163600000000002</v>
      </c>
    </row>
    <row r="10" spans="1:8" ht="15.75" thickBot="1" x14ac:dyDescent="0.3">
      <c r="B10" s="82"/>
      <c r="C10" s="2">
        <v>5</v>
      </c>
      <c r="D10" s="3">
        <v>2297.1999999999998</v>
      </c>
      <c r="E10" s="4">
        <v>59932</v>
      </c>
      <c r="F10" s="3">
        <v>30.226299999999998</v>
      </c>
      <c r="G10" s="3">
        <v>37.1783</v>
      </c>
    </row>
    <row r="11" spans="1:8" ht="15.75" thickBot="1" x14ac:dyDescent="0.3">
      <c r="B11" s="82"/>
      <c r="C11" s="2">
        <v>6</v>
      </c>
      <c r="D11" s="3">
        <v>2359.9</v>
      </c>
      <c r="E11" s="4">
        <v>61568</v>
      </c>
      <c r="F11" s="3">
        <v>31.051300000000001</v>
      </c>
      <c r="G11" s="3">
        <v>38.193100000000001</v>
      </c>
    </row>
    <row r="12" spans="1:8" ht="15.75" thickBot="1" x14ac:dyDescent="0.3">
      <c r="B12" s="83"/>
      <c r="C12" s="2">
        <v>7</v>
      </c>
      <c r="D12" s="3">
        <v>2423.3000000000002</v>
      </c>
      <c r="E12" s="4">
        <v>63222</v>
      </c>
      <c r="F12" s="3">
        <v>31.8855</v>
      </c>
      <c r="G12" s="3">
        <v>39.219200000000001</v>
      </c>
    </row>
    <row r="13" spans="1:8" ht="15.75" thickBot="1" x14ac:dyDescent="0.3">
      <c r="B13" s="84"/>
      <c r="C13" s="85"/>
      <c r="D13" s="85"/>
      <c r="E13" s="85"/>
      <c r="F13" s="85"/>
      <c r="G13" s="86"/>
    </row>
    <row r="14" spans="1:8" ht="15.75" thickBot="1" x14ac:dyDescent="0.3">
      <c r="B14" s="81" t="s">
        <v>8</v>
      </c>
      <c r="C14" s="2">
        <v>11</v>
      </c>
      <c r="D14" s="3">
        <v>2494.9</v>
      </c>
      <c r="E14" s="4">
        <v>65090</v>
      </c>
      <c r="F14" s="3">
        <v>32.827599999999997</v>
      </c>
      <c r="G14" s="3">
        <v>40.377899999999997</v>
      </c>
      <c r="H14" s="14">
        <v>1</v>
      </c>
    </row>
    <row r="15" spans="1:8" ht="15.75" thickBot="1" x14ac:dyDescent="0.3">
      <c r="B15" s="82"/>
      <c r="C15" s="2">
        <v>2</v>
      </c>
      <c r="D15" s="3">
        <v>2653.5</v>
      </c>
      <c r="E15" s="4">
        <v>69228</v>
      </c>
      <c r="F15" s="3">
        <v>34.914499999999997</v>
      </c>
      <c r="G15" s="3">
        <v>42.944800000000001</v>
      </c>
    </row>
    <row r="16" spans="1:8" ht="15.75" thickBot="1" x14ac:dyDescent="0.3">
      <c r="B16" s="82"/>
      <c r="C16" s="2">
        <v>3</v>
      </c>
      <c r="D16" s="3">
        <v>2779.2</v>
      </c>
      <c r="E16" s="4">
        <v>72507</v>
      </c>
      <c r="F16" s="3">
        <v>36.568399999999997</v>
      </c>
      <c r="G16" s="3">
        <v>44.979100000000003</v>
      </c>
    </row>
    <row r="17" spans="2:9" ht="15.75" thickBot="1" x14ac:dyDescent="0.3">
      <c r="B17" s="82"/>
      <c r="C17" s="2">
        <v>4</v>
      </c>
      <c r="D17" s="3">
        <v>2907.1</v>
      </c>
      <c r="E17" s="4">
        <v>75844</v>
      </c>
      <c r="F17" s="3">
        <v>38.251300000000001</v>
      </c>
      <c r="G17" s="3">
        <v>47.049100000000003</v>
      </c>
    </row>
    <row r="18" spans="2:9" ht="15.75" thickBot="1" x14ac:dyDescent="0.3">
      <c r="B18" s="82"/>
      <c r="C18" s="2">
        <v>5</v>
      </c>
      <c r="D18" s="3">
        <v>3081.9</v>
      </c>
      <c r="E18" s="4">
        <v>80405</v>
      </c>
      <c r="F18" s="3">
        <v>40.551299999999998</v>
      </c>
      <c r="G18" s="3">
        <v>49.878100000000003</v>
      </c>
    </row>
    <row r="19" spans="2:9" ht="15.75" thickBot="1" x14ac:dyDescent="0.3">
      <c r="B19" s="82"/>
      <c r="C19" s="2">
        <v>6</v>
      </c>
      <c r="D19" s="3">
        <v>3283</v>
      </c>
      <c r="E19" s="4">
        <v>85651</v>
      </c>
      <c r="F19" s="3">
        <v>43.197400000000002</v>
      </c>
      <c r="G19" s="3">
        <v>53.132800000000003</v>
      </c>
    </row>
    <row r="20" spans="2:9" ht="15.75" thickBot="1" x14ac:dyDescent="0.3">
      <c r="B20" s="82"/>
      <c r="C20" s="2">
        <v>7</v>
      </c>
      <c r="D20" s="3">
        <v>3364.3</v>
      </c>
      <c r="E20" s="4">
        <v>87772</v>
      </c>
      <c r="F20" s="3">
        <v>44.267099999999999</v>
      </c>
      <c r="G20" s="3">
        <v>54.448500000000003</v>
      </c>
    </row>
    <row r="21" spans="2:9" ht="15.75" thickBot="1" x14ac:dyDescent="0.3">
      <c r="B21" s="83"/>
      <c r="C21" s="5">
        <v>82</v>
      </c>
      <c r="D21" s="6">
        <v>3466.1</v>
      </c>
      <c r="E21" s="7">
        <v>90428</v>
      </c>
      <c r="F21" s="6">
        <v>45.6066</v>
      </c>
      <c r="G21" s="6">
        <v>56.0961</v>
      </c>
      <c r="H21" s="12">
        <v>2</v>
      </c>
    </row>
    <row r="22" spans="2:9" ht="15.75" thickBot="1" x14ac:dyDescent="0.3">
      <c r="B22" s="84"/>
      <c r="C22" s="85"/>
      <c r="D22" s="85"/>
      <c r="E22" s="85"/>
      <c r="F22" s="85"/>
      <c r="G22" s="86"/>
    </row>
    <row r="23" spans="2:9" ht="15.75" thickBot="1" x14ac:dyDescent="0.3">
      <c r="B23" s="81" t="s">
        <v>9</v>
      </c>
      <c r="C23" s="2">
        <v>3</v>
      </c>
      <c r="D23" s="3">
        <v>2653.5</v>
      </c>
      <c r="E23" s="4">
        <v>69228</v>
      </c>
      <c r="F23" s="3">
        <v>34.914499999999997</v>
      </c>
      <c r="G23" s="3">
        <v>42.944800000000001</v>
      </c>
      <c r="H23" s="12">
        <v>3</v>
      </c>
    </row>
    <row r="24" spans="2:9" ht="15.75" thickBot="1" x14ac:dyDescent="0.3">
      <c r="B24" s="82"/>
      <c r="C24" s="2">
        <v>14</v>
      </c>
      <c r="D24" s="3">
        <v>2907.1</v>
      </c>
      <c r="E24" s="4">
        <v>75844</v>
      </c>
      <c r="F24" s="3">
        <v>38.251300000000001</v>
      </c>
      <c r="G24" s="3">
        <v>47.049100000000003</v>
      </c>
      <c r="H24" s="12">
        <v>4</v>
      </c>
      <c r="I24" t="s">
        <v>26</v>
      </c>
    </row>
    <row r="25" spans="2:9" ht="15.75" thickBot="1" x14ac:dyDescent="0.3">
      <c r="B25" s="82"/>
      <c r="C25" s="2">
        <v>2</v>
      </c>
      <c r="D25" s="3">
        <v>3081.9</v>
      </c>
      <c r="E25" s="4">
        <v>80405</v>
      </c>
      <c r="F25" s="3">
        <v>40.551299999999998</v>
      </c>
      <c r="G25" s="3">
        <v>49.878100000000003</v>
      </c>
    </row>
    <row r="26" spans="2:9" ht="15.75" thickBot="1" x14ac:dyDescent="0.3">
      <c r="B26" s="82"/>
      <c r="C26" s="2">
        <v>3</v>
      </c>
      <c r="D26" s="3">
        <v>3283</v>
      </c>
      <c r="E26" s="4">
        <v>85651</v>
      </c>
      <c r="F26" s="3">
        <v>43.197400000000002</v>
      </c>
      <c r="G26" s="3">
        <v>53.132800000000003</v>
      </c>
    </row>
    <row r="27" spans="2:9" ht="15.75" thickBot="1" x14ac:dyDescent="0.3">
      <c r="B27" s="82"/>
      <c r="C27" s="2">
        <v>4</v>
      </c>
      <c r="D27" s="3">
        <v>3410.4</v>
      </c>
      <c r="E27" s="4">
        <v>88975</v>
      </c>
      <c r="F27" s="3">
        <v>44.873699999999999</v>
      </c>
      <c r="G27" s="3">
        <v>55.194699999999997</v>
      </c>
    </row>
    <row r="28" spans="2:9" ht="15.75" thickBot="1" x14ac:dyDescent="0.3">
      <c r="B28" s="82"/>
      <c r="C28" s="2">
        <v>5</v>
      </c>
      <c r="D28" s="3">
        <v>3563</v>
      </c>
      <c r="E28" s="4">
        <v>92956</v>
      </c>
      <c r="F28" s="3">
        <v>46.881599999999999</v>
      </c>
      <c r="G28" s="3">
        <v>57.664400000000001</v>
      </c>
    </row>
    <row r="29" spans="2:9" ht="15.75" thickBot="1" x14ac:dyDescent="0.3">
      <c r="B29" s="82"/>
      <c r="C29" s="2">
        <v>6</v>
      </c>
      <c r="D29" s="3">
        <v>3715.5</v>
      </c>
      <c r="E29" s="4">
        <v>96935</v>
      </c>
      <c r="F29" s="3">
        <v>48.888199999999998</v>
      </c>
      <c r="G29" s="3">
        <v>60.1325</v>
      </c>
    </row>
    <row r="30" spans="2:9" ht="15.75" thickBot="1" x14ac:dyDescent="0.3">
      <c r="B30" s="82"/>
      <c r="C30" s="2">
        <v>7</v>
      </c>
      <c r="D30" s="3">
        <v>3900.1</v>
      </c>
      <c r="E30" s="4">
        <v>101751</v>
      </c>
      <c r="F30" s="3">
        <v>51.317100000000003</v>
      </c>
      <c r="G30" s="3">
        <v>63.12</v>
      </c>
    </row>
    <row r="31" spans="2:9" ht="15.75" thickBot="1" x14ac:dyDescent="0.3">
      <c r="B31" s="83"/>
      <c r="C31" s="5">
        <v>85</v>
      </c>
      <c r="D31" s="6">
        <v>4022</v>
      </c>
      <c r="E31" s="7">
        <v>104931</v>
      </c>
      <c r="F31" s="6">
        <v>52.921100000000003</v>
      </c>
      <c r="G31" s="6">
        <v>65.093000000000004</v>
      </c>
      <c r="H31" s="12">
        <v>5</v>
      </c>
    </row>
    <row r="32" spans="2:9" ht="15.75" thickBot="1" x14ac:dyDescent="0.3">
      <c r="B32" s="84"/>
      <c r="C32" s="85"/>
      <c r="D32" s="85"/>
      <c r="E32" s="85"/>
      <c r="F32" s="85"/>
      <c r="G32" s="86"/>
    </row>
    <row r="33" spans="2:9" ht="15.75" thickBot="1" x14ac:dyDescent="0.3">
      <c r="B33" s="81" t="s">
        <v>10</v>
      </c>
      <c r="C33" s="2">
        <v>1</v>
      </c>
      <c r="D33" s="3">
        <v>4302.2</v>
      </c>
      <c r="E33" s="4">
        <v>112241</v>
      </c>
      <c r="F33" s="3">
        <v>56.607900000000001</v>
      </c>
      <c r="G33" s="3">
        <v>69.627700000000004</v>
      </c>
      <c r="I33" t="s">
        <v>27</v>
      </c>
    </row>
    <row r="34" spans="2:9" ht="15.75" thickBot="1" x14ac:dyDescent="0.3">
      <c r="B34" s="82"/>
      <c r="C34" s="2">
        <v>2</v>
      </c>
      <c r="D34" s="3">
        <v>4391.8999999999996</v>
      </c>
      <c r="E34" s="4">
        <v>114582</v>
      </c>
      <c r="F34" s="3">
        <v>57.788200000000003</v>
      </c>
      <c r="G34" s="3">
        <v>71.079499999999996</v>
      </c>
    </row>
    <row r="35" spans="2:9" ht="15.75" thickBot="1" x14ac:dyDescent="0.3">
      <c r="B35" s="82"/>
      <c r="C35" s="2">
        <v>3</v>
      </c>
      <c r="D35" s="3">
        <v>4506.6000000000004</v>
      </c>
      <c r="E35" s="4">
        <v>117574</v>
      </c>
      <c r="F35" s="3">
        <v>59.297400000000003</v>
      </c>
      <c r="G35" s="3">
        <v>72.9358</v>
      </c>
    </row>
    <row r="36" spans="2:9" ht="15.75" thickBot="1" x14ac:dyDescent="0.3">
      <c r="B36" s="83"/>
      <c r="C36" s="2">
        <v>4</v>
      </c>
      <c r="D36" s="3">
        <v>4629.5</v>
      </c>
      <c r="E36" s="4">
        <v>120780</v>
      </c>
      <c r="F36" s="3">
        <v>60.914499999999997</v>
      </c>
      <c r="G36" s="3">
        <v>74.924800000000005</v>
      </c>
    </row>
    <row r="37" spans="2:9" ht="15.75" thickBot="1" x14ac:dyDescent="0.3">
      <c r="B37" s="84"/>
      <c r="C37" s="85"/>
      <c r="D37" s="85"/>
      <c r="E37" s="85"/>
      <c r="F37" s="85"/>
      <c r="G37" s="86"/>
    </row>
    <row r="38" spans="2:9" ht="15.75" thickBot="1" x14ac:dyDescent="0.3">
      <c r="B38" s="81" t="s">
        <v>11</v>
      </c>
      <c r="C38" s="2">
        <v>1</v>
      </c>
      <c r="D38" s="3">
        <v>4866.8999999999996</v>
      </c>
      <c r="E38" s="4">
        <v>126974</v>
      </c>
      <c r="F38" s="3">
        <v>64.038200000000003</v>
      </c>
      <c r="G38" s="3">
        <v>78.766999999999996</v>
      </c>
    </row>
    <row r="39" spans="2:9" ht="26.25" thickBot="1" x14ac:dyDescent="0.3">
      <c r="B39" s="83"/>
      <c r="C39" s="2">
        <v>2</v>
      </c>
      <c r="D39" s="3">
        <v>5078.3</v>
      </c>
      <c r="E39" s="2" t="s">
        <v>29</v>
      </c>
      <c r="F39" s="3">
        <v>66.819699999999997</v>
      </c>
      <c r="G39" s="3">
        <v>82.188199999999995</v>
      </c>
    </row>
    <row r="40" spans="2:9" ht="15.75" thickBot="1" x14ac:dyDescent="0.3">
      <c r="B40" s="84"/>
      <c r="C40" s="85"/>
      <c r="D40" s="85"/>
      <c r="E40" s="85"/>
      <c r="F40" s="85"/>
      <c r="G40" s="86"/>
    </row>
    <row r="41" spans="2:9" ht="15.75" thickBot="1" x14ac:dyDescent="0.3">
      <c r="B41" s="81" t="s">
        <v>12</v>
      </c>
      <c r="C41" s="2">
        <v>1</v>
      </c>
      <c r="D41" s="3">
        <v>5422.4</v>
      </c>
      <c r="E41" s="4">
        <v>141467</v>
      </c>
      <c r="F41" s="3">
        <v>71.347399999999993</v>
      </c>
      <c r="G41" s="3">
        <v>87.757300000000001</v>
      </c>
    </row>
    <row r="42" spans="2:9" ht="15.75" thickBot="1" x14ac:dyDescent="0.3">
      <c r="B42" s="83"/>
      <c r="C42" s="2">
        <v>2</v>
      </c>
      <c r="D42" s="3">
        <v>5613</v>
      </c>
      <c r="E42" s="4">
        <v>146439</v>
      </c>
      <c r="F42" s="3">
        <v>73.8553</v>
      </c>
      <c r="G42" s="3">
        <v>90.841999999999999</v>
      </c>
    </row>
    <row r="43" spans="2:9" ht="15.75" thickBot="1" x14ac:dyDescent="0.3">
      <c r="B43" s="84"/>
      <c r="C43" s="85"/>
      <c r="D43" s="85"/>
      <c r="E43" s="85"/>
      <c r="F43" s="85"/>
      <c r="G43" s="86"/>
    </row>
    <row r="44" spans="2:9" ht="15.75" thickBot="1" x14ac:dyDescent="0.3">
      <c r="B44" s="81" t="s">
        <v>13</v>
      </c>
      <c r="C44" s="2">
        <v>1</v>
      </c>
      <c r="D44" s="3">
        <v>6176.9</v>
      </c>
      <c r="E44" s="4">
        <v>161151</v>
      </c>
      <c r="F44" s="3">
        <v>81.275000000000006</v>
      </c>
      <c r="G44" s="3">
        <v>99.968299999999999</v>
      </c>
    </row>
    <row r="45" spans="2:9" ht="15.75" thickBot="1" x14ac:dyDescent="0.3">
      <c r="B45" s="83"/>
      <c r="C45" s="2">
        <v>2</v>
      </c>
      <c r="D45" s="3">
        <v>6619.5</v>
      </c>
      <c r="E45" s="4">
        <v>172698</v>
      </c>
      <c r="F45" s="3">
        <v>87.098699999999994</v>
      </c>
      <c r="G45" s="3">
        <v>107.1314</v>
      </c>
    </row>
    <row r="46" spans="2:9" ht="15.75" thickBot="1" x14ac:dyDescent="0.3">
      <c r="B46" s="84"/>
      <c r="C46" s="85"/>
      <c r="D46" s="85"/>
      <c r="E46" s="85"/>
      <c r="F46" s="85"/>
      <c r="G46" s="86"/>
    </row>
    <row r="47" spans="2:9" ht="15.75" thickBot="1" x14ac:dyDescent="0.3">
      <c r="B47" s="81" t="s">
        <v>14</v>
      </c>
      <c r="C47" s="2">
        <v>1</v>
      </c>
      <c r="D47" s="3">
        <v>6859.5</v>
      </c>
      <c r="E47" s="4">
        <v>178959</v>
      </c>
      <c r="F47" s="3">
        <v>90.256600000000006</v>
      </c>
      <c r="G47" s="3">
        <v>111.01560000000001</v>
      </c>
    </row>
    <row r="48" spans="2:9" ht="15.75" thickBot="1" x14ac:dyDescent="0.3">
      <c r="B48" s="82"/>
      <c r="C48" s="2">
        <v>2</v>
      </c>
      <c r="D48" s="3">
        <v>7147.6</v>
      </c>
      <c r="E48" s="4">
        <v>186476</v>
      </c>
      <c r="F48" s="3">
        <v>94.047399999999996</v>
      </c>
      <c r="G48" s="3">
        <v>115.67829999999999</v>
      </c>
    </row>
    <row r="49" spans="2:8" ht="15.75" thickBot="1" x14ac:dyDescent="0.3">
      <c r="B49" s="82"/>
      <c r="C49" s="2">
        <v>3</v>
      </c>
      <c r="D49" s="3">
        <v>7472.6</v>
      </c>
      <c r="E49" s="4">
        <v>194955</v>
      </c>
      <c r="F49" s="3">
        <v>98.323700000000002</v>
      </c>
      <c r="G49" s="3">
        <v>120.93819999999999</v>
      </c>
    </row>
    <row r="50" spans="2:8" ht="15.75" thickBot="1" x14ac:dyDescent="0.3">
      <c r="B50" s="82"/>
      <c r="C50" s="2">
        <v>4</v>
      </c>
      <c r="D50" s="3">
        <v>8052.2</v>
      </c>
      <c r="E50" s="4">
        <v>210076</v>
      </c>
      <c r="F50" s="3">
        <v>105.95</v>
      </c>
      <c r="G50" s="3">
        <v>130.3185</v>
      </c>
    </row>
    <row r="51" spans="2:8" ht="15.75" thickBot="1" x14ac:dyDescent="0.3">
      <c r="B51" s="83"/>
      <c r="C51" s="8">
        <v>5</v>
      </c>
      <c r="D51" s="9">
        <v>8389.6</v>
      </c>
      <c r="E51" s="10">
        <v>218879</v>
      </c>
      <c r="F51" s="9">
        <v>110.3895</v>
      </c>
      <c r="G51" s="9">
        <v>135.7791</v>
      </c>
    </row>
    <row r="52" spans="2:8" ht="15.75" thickBot="1" x14ac:dyDescent="0.3"/>
    <row r="53" spans="2:8" ht="15.75" thickBot="1" x14ac:dyDescent="0.3">
      <c r="B53" s="78" t="s">
        <v>0</v>
      </c>
      <c r="C53" s="79"/>
      <c r="D53" s="79"/>
      <c r="E53" s="79"/>
      <c r="F53" s="79"/>
      <c r="G53" s="80"/>
    </row>
    <row r="54" spans="2:8" ht="39.75" thickTop="1" thickBot="1" x14ac:dyDescent="0.3">
      <c r="B54" s="1" t="s">
        <v>1</v>
      </c>
      <c r="C54" s="1" t="s">
        <v>2</v>
      </c>
      <c r="D54" s="1" t="s">
        <v>3</v>
      </c>
      <c r="E54" s="1" t="s">
        <v>4</v>
      </c>
      <c r="F54" s="1" t="s">
        <v>5</v>
      </c>
      <c r="G54" s="1" t="s">
        <v>6</v>
      </c>
      <c r="H54" s="13" t="s">
        <v>15</v>
      </c>
    </row>
    <row r="55" spans="2:8" ht="15.75" thickBot="1" x14ac:dyDescent="0.3">
      <c r="B55" s="81" t="s">
        <v>7</v>
      </c>
      <c r="C55" s="2">
        <v>1</v>
      </c>
      <c r="D55" s="3">
        <v>2099.8000000000002</v>
      </c>
      <c r="E55" s="4">
        <v>54782</v>
      </c>
      <c r="F55" s="3">
        <v>27.628900000000002</v>
      </c>
      <c r="G55" s="3">
        <v>33.983499999999999</v>
      </c>
    </row>
    <row r="56" spans="2:8" ht="15.75" thickBot="1" x14ac:dyDescent="0.3">
      <c r="B56" s="82"/>
      <c r="C56" s="2">
        <v>2</v>
      </c>
      <c r="D56" s="3">
        <v>2161.6999999999998</v>
      </c>
      <c r="E56" s="4">
        <v>56397</v>
      </c>
      <c r="F56" s="3">
        <v>28.4434</v>
      </c>
      <c r="G56" s="3">
        <v>34.985399999999998</v>
      </c>
    </row>
    <row r="57" spans="2:8" ht="15.75" thickBot="1" x14ac:dyDescent="0.3">
      <c r="B57" s="82"/>
      <c r="C57" s="2">
        <v>3</v>
      </c>
      <c r="D57" s="3">
        <v>2225</v>
      </c>
      <c r="E57" s="4">
        <v>58049</v>
      </c>
      <c r="F57" s="3">
        <v>29.276299999999999</v>
      </c>
      <c r="G57" s="3">
        <v>36.009799999999998</v>
      </c>
    </row>
    <row r="58" spans="2:8" ht="15.75" thickBot="1" x14ac:dyDescent="0.3">
      <c r="B58" s="82"/>
      <c r="C58" s="2">
        <v>4</v>
      </c>
      <c r="D58" s="3">
        <v>2290.4</v>
      </c>
      <c r="E58" s="4">
        <v>59755</v>
      </c>
      <c r="F58" s="3">
        <v>30.136800000000001</v>
      </c>
      <c r="G58" s="3">
        <v>37.068300000000001</v>
      </c>
    </row>
    <row r="59" spans="2:8" ht="15.75" thickBot="1" x14ac:dyDescent="0.3">
      <c r="B59" s="82"/>
      <c r="C59" s="2">
        <v>5</v>
      </c>
      <c r="D59" s="3">
        <v>2354.6</v>
      </c>
      <c r="E59" s="4">
        <v>61430</v>
      </c>
      <c r="F59" s="3">
        <v>30.9816</v>
      </c>
      <c r="G59" s="3">
        <v>38.107399999999998</v>
      </c>
    </row>
    <row r="60" spans="2:8" ht="15.75" thickBot="1" x14ac:dyDescent="0.3">
      <c r="B60" s="82"/>
      <c r="C60" s="2">
        <v>6</v>
      </c>
      <c r="D60" s="3">
        <v>2418.9</v>
      </c>
      <c r="E60" s="4">
        <v>63107</v>
      </c>
      <c r="F60" s="3">
        <v>31.8276</v>
      </c>
      <c r="G60" s="3">
        <v>39.1479</v>
      </c>
    </row>
    <row r="61" spans="2:8" ht="15.75" thickBot="1" x14ac:dyDescent="0.3">
      <c r="B61" s="83"/>
      <c r="C61" s="2">
        <v>7</v>
      </c>
      <c r="D61" s="3">
        <v>2483.9</v>
      </c>
      <c r="E61" s="4">
        <v>64803</v>
      </c>
      <c r="F61" s="3">
        <v>32.682899999999997</v>
      </c>
      <c r="G61" s="3">
        <v>40.200000000000003</v>
      </c>
    </row>
    <row r="62" spans="2:8" ht="15.75" thickBot="1" x14ac:dyDescent="0.3">
      <c r="B62" s="84"/>
      <c r="C62" s="85"/>
      <c r="D62" s="85"/>
      <c r="E62" s="85"/>
      <c r="F62" s="85"/>
      <c r="G62" s="86"/>
    </row>
    <row r="63" spans="2:8" ht="15.75" thickBot="1" x14ac:dyDescent="0.3">
      <c r="B63" s="81" t="s">
        <v>8</v>
      </c>
      <c r="C63" s="2">
        <v>1</v>
      </c>
      <c r="D63" s="3">
        <v>2557.3000000000002</v>
      </c>
      <c r="E63" s="4">
        <v>66718</v>
      </c>
      <c r="F63" s="3">
        <v>33.648699999999998</v>
      </c>
      <c r="G63" s="3">
        <v>41.387900000000002</v>
      </c>
      <c r="H63" s="14">
        <v>1</v>
      </c>
    </row>
    <row r="64" spans="2:8" ht="15.75" thickBot="1" x14ac:dyDescent="0.3">
      <c r="B64" s="82"/>
      <c r="C64" s="2">
        <v>2</v>
      </c>
      <c r="D64" s="3">
        <v>2719.8</v>
      </c>
      <c r="E64" s="4">
        <v>70958</v>
      </c>
      <c r="F64" s="3">
        <v>35.786799999999999</v>
      </c>
      <c r="G64" s="3">
        <v>44.017800000000001</v>
      </c>
    </row>
    <row r="65" spans="2:9" ht="15.75" thickBot="1" x14ac:dyDescent="0.3">
      <c r="B65" s="82"/>
      <c r="C65" s="2">
        <v>3</v>
      </c>
      <c r="D65" s="3">
        <v>2848.7</v>
      </c>
      <c r="E65" s="4">
        <v>74321</v>
      </c>
      <c r="F65" s="3">
        <v>37.482900000000001</v>
      </c>
      <c r="G65" s="3">
        <v>46.103999999999999</v>
      </c>
    </row>
    <row r="66" spans="2:9" ht="15.75" thickBot="1" x14ac:dyDescent="0.3">
      <c r="B66" s="82"/>
      <c r="C66" s="2">
        <v>4</v>
      </c>
      <c r="D66" s="3">
        <v>2979.8</v>
      </c>
      <c r="E66" s="4">
        <v>77741</v>
      </c>
      <c r="F66" s="3">
        <v>39.207900000000002</v>
      </c>
      <c r="G66" s="3">
        <v>48.225700000000003</v>
      </c>
    </row>
    <row r="67" spans="2:9" ht="15.75" thickBot="1" x14ac:dyDescent="0.3">
      <c r="B67" s="82"/>
      <c r="C67" s="2">
        <v>5</v>
      </c>
      <c r="D67" s="3">
        <v>3158.9</v>
      </c>
      <c r="E67" s="4">
        <v>82413</v>
      </c>
      <c r="F67" s="3">
        <v>41.564500000000002</v>
      </c>
      <c r="G67" s="3">
        <v>51.124299999999998</v>
      </c>
    </row>
    <row r="68" spans="2:9" ht="15.75" thickBot="1" x14ac:dyDescent="0.3">
      <c r="B68" s="82"/>
      <c r="C68" s="2">
        <v>6</v>
      </c>
      <c r="D68" s="3">
        <v>3365.1</v>
      </c>
      <c r="E68" s="4">
        <v>87793</v>
      </c>
      <c r="F68" s="3">
        <v>44.2776</v>
      </c>
      <c r="G68" s="3">
        <v>54.461399999999998</v>
      </c>
    </row>
    <row r="69" spans="2:9" ht="15.75" thickBot="1" x14ac:dyDescent="0.3">
      <c r="B69" s="82"/>
      <c r="C69" s="2">
        <v>7</v>
      </c>
      <c r="D69" s="3">
        <v>3448.4</v>
      </c>
      <c r="E69" s="4">
        <v>89966</v>
      </c>
      <c r="F69" s="3">
        <v>45.373699999999999</v>
      </c>
      <c r="G69" s="3">
        <v>55.809699999999999</v>
      </c>
    </row>
    <row r="70" spans="2:9" ht="15.75" thickBot="1" x14ac:dyDescent="0.3">
      <c r="B70" s="83"/>
      <c r="C70" s="5">
        <v>8</v>
      </c>
      <c r="D70" s="6">
        <v>3552.8</v>
      </c>
      <c r="E70" s="7">
        <v>92690</v>
      </c>
      <c r="F70" s="6">
        <v>46.747399999999999</v>
      </c>
      <c r="G70" s="6">
        <v>57.499299999999998</v>
      </c>
      <c r="H70" s="12">
        <v>2</v>
      </c>
    </row>
    <row r="71" spans="2:9" ht="15.75" thickBot="1" x14ac:dyDescent="0.3">
      <c r="B71" s="84"/>
      <c r="C71" s="85"/>
      <c r="D71" s="85"/>
      <c r="E71" s="85"/>
      <c r="F71" s="85"/>
      <c r="G71" s="86"/>
    </row>
    <row r="72" spans="2:9" ht="15.75" thickBot="1" x14ac:dyDescent="0.3">
      <c r="B72" s="81" t="s">
        <v>9</v>
      </c>
      <c r="C72" s="2">
        <v>0</v>
      </c>
      <c r="D72" s="3">
        <v>2719.8</v>
      </c>
      <c r="E72" s="4">
        <v>70958</v>
      </c>
      <c r="F72" s="3">
        <v>35.786799999999999</v>
      </c>
      <c r="G72" s="3">
        <v>44.017800000000001</v>
      </c>
      <c r="H72" s="12">
        <v>3</v>
      </c>
    </row>
    <row r="73" spans="2:9" ht="15.75" thickBot="1" x14ac:dyDescent="0.3">
      <c r="B73" s="82"/>
      <c r="C73" s="2">
        <v>1</v>
      </c>
      <c r="D73" s="3">
        <v>2979.8</v>
      </c>
      <c r="E73" s="4">
        <v>77741</v>
      </c>
      <c r="F73" s="3">
        <v>39.207900000000002</v>
      </c>
      <c r="G73" s="3">
        <v>48.225700000000003</v>
      </c>
      <c r="H73" s="12">
        <v>4</v>
      </c>
      <c r="I73" t="s">
        <v>26</v>
      </c>
    </row>
    <row r="74" spans="2:9" ht="15.75" thickBot="1" x14ac:dyDescent="0.3">
      <c r="B74" s="82"/>
      <c r="C74" s="2">
        <v>2</v>
      </c>
      <c r="D74" s="3">
        <v>3158.9</v>
      </c>
      <c r="E74" s="4">
        <v>82413</v>
      </c>
      <c r="F74" s="3">
        <v>41.564500000000002</v>
      </c>
      <c r="G74" s="3">
        <v>51.124299999999998</v>
      </c>
    </row>
    <row r="75" spans="2:9" ht="15.75" thickBot="1" x14ac:dyDescent="0.3">
      <c r="B75" s="82"/>
      <c r="C75" s="2">
        <v>3</v>
      </c>
      <c r="D75" s="3">
        <v>3365.1</v>
      </c>
      <c r="E75" s="4">
        <v>87793</v>
      </c>
      <c r="F75" s="3">
        <v>44.2776</v>
      </c>
      <c r="G75" s="3">
        <v>54.461399999999998</v>
      </c>
    </row>
    <row r="76" spans="2:9" ht="15.75" thickBot="1" x14ac:dyDescent="0.3">
      <c r="B76" s="82"/>
      <c r="C76" s="2">
        <v>4</v>
      </c>
      <c r="D76" s="3">
        <v>3495.7</v>
      </c>
      <c r="E76" s="4">
        <v>91200</v>
      </c>
      <c r="F76" s="3">
        <v>45.996099999999998</v>
      </c>
      <c r="G76" s="3">
        <v>56.575200000000002</v>
      </c>
    </row>
    <row r="77" spans="2:9" ht="15.75" thickBot="1" x14ac:dyDescent="0.3">
      <c r="B77" s="82"/>
      <c r="C77" s="2">
        <v>5</v>
      </c>
      <c r="D77" s="3">
        <v>3652.1</v>
      </c>
      <c r="E77" s="4">
        <v>95281</v>
      </c>
      <c r="F77" s="3">
        <v>48.053899999999999</v>
      </c>
      <c r="G77" s="3">
        <v>59.106299999999997</v>
      </c>
    </row>
    <row r="78" spans="2:9" ht="15.75" thickBot="1" x14ac:dyDescent="0.3">
      <c r="B78" s="82"/>
      <c r="C78" s="2">
        <v>6</v>
      </c>
      <c r="D78" s="3">
        <v>3808.4</v>
      </c>
      <c r="E78" s="4">
        <v>99358</v>
      </c>
      <c r="F78" s="3">
        <v>50.110500000000002</v>
      </c>
      <c r="G78" s="3">
        <v>61.635899999999999</v>
      </c>
    </row>
    <row r="79" spans="2:9" ht="15.75" thickBot="1" x14ac:dyDescent="0.3">
      <c r="B79" s="82"/>
      <c r="C79" s="2">
        <v>7</v>
      </c>
      <c r="D79" s="3">
        <v>3997.6</v>
      </c>
      <c r="E79" s="4">
        <v>104295</v>
      </c>
      <c r="F79" s="3">
        <v>52.6</v>
      </c>
      <c r="G79" s="3">
        <v>64.697999999999993</v>
      </c>
    </row>
    <row r="80" spans="2:9" ht="15.75" thickBot="1" x14ac:dyDescent="0.3">
      <c r="B80" s="83"/>
      <c r="C80" s="5">
        <v>8</v>
      </c>
      <c r="D80" s="6">
        <v>4122.6000000000004</v>
      </c>
      <c r="E80" s="7">
        <v>107556</v>
      </c>
      <c r="F80" s="6">
        <v>54.244700000000002</v>
      </c>
      <c r="G80" s="6">
        <v>66.721000000000004</v>
      </c>
      <c r="H80" s="12">
        <v>5</v>
      </c>
    </row>
    <row r="81" spans="2:9" ht="15.75" thickBot="1" x14ac:dyDescent="0.3">
      <c r="B81" s="84"/>
      <c r="C81" s="85"/>
      <c r="D81" s="85"/>
      <c r="E81" s="85"/>
      <c r="F81" s="85"/>
      <c r="G81" s="86"/>
    </row>
    <row r="82" spans="2:9" ht="15.75" thickBot="1" x14ac:dyDescent="0.3">
      <c r="B82" s="81" t="s">
        <v>10</v>
      </c>
      <c r="C82" s="2">
        <v>1</v>
      </c>
      <c r="D82" s="3">
        <v>4409.8</v>
      </c>
      <c r="E82" s="4">
        <v>115049</v>
      </c>
      <c r="F82" s="3">
        <v>58.023699999999998</v>
      </c>
      <c r="G82" s="3">
        <v>71.369200000000006</v>
      </c>
      <c r="I82" t="s">
        <v>27</v>
      </c>
    </row>
    <row r="83" spans="2:9" ht="15.75" thickBot="1" x14ac:dyDescent="0.3">
      <c r="B83" s="82"/>
      <c r="C83" s="2">
        <v>2</v>
      </c>
      <c r="D83" s="3">
        <v>4501.7</v>
      </c>
      <c r="E83" s="4">
        <v>117446</v>
      </c>
      <c r="F83" s="3">
        <v>59.232900000000001</v>
      </c>
      <c r="G83" s="3">
        <v>72.856499999999997</v>
      </c>
    </row>
    <row r="84" spans="2:9" ht="15.75" thickBot="1" x14ac:dyDescent="0.3">
      <c r="B84" s="82"/>
      <c r="C84" s="2">
        <v>3</v>
      </c>
      <c r="D84" s="3">
        <v>4619.3</v>
      </c>
      <c r="E84" s="4">
        <v>120514</v>
      </c>
      <c r="F84" s="3">
        <v>60.780299999999997</v>
      </c>
      <c r="G84" s="3">
        <v>74.759799999999998</v>
      </c>
    </row>
    <row r="85" spans="2:9" ht="15.75" thickBot="1" x14ac:dyDescent="0.3">
      <c r="B85" s="83"/>
      <c r="C85" s="2">
        <v>4</v>
      </c>
      <c r="D85" s="3">
        <v>4745.2</v>
      </c>
      <c r="E85" s="4">
        <v>123799</v>
      </c>
      <c r="F85" s="3">
        <v>62.436799999999998</v>
      </c>
      <c r="G85" s="3">
        <v>76.797300000000007</v>
      </c>
    </row>
    <row r="86" spans="2:9" ht="15.75" thickBot="1" x14ac:dyDescent="0.3">
      <c r="B86" s="84"/>
      <c r="C86" s="85"/>
      <c r="D86" s="85"/>
      <c r="E86" s="85"/>
      <c r="F86" s="85"/>
      <c r="G86" s="86"/>
    </row>
    <row r="87" spans="2:9" ht="15.75" thickBot="1" x14ac:dyDescent="0.3">
      <c r="B87" s="81" t="s">
        <v>11</v>
      </c>
      <c r="C87" s="2">
        <v>1</v>
      </c>
      <c r="D87" s="3">
        <v>4988.6000000000004</v>
      </c>
      <c r="E87" s="4">
        <v>130149</v>
      </c>
      <c r="F87" s="3">
        <v>65.639499999999998</v>
      </c>
      <c r="G87" s="3">
        <v>80.736599999999996</v>
      </c>
    </row>
    <row r="88" spans="2:9" ht="15.75" thickBot="1" x14ac:dyDescent="0.3">
      <c r="B88" s="83"/>
      <c r="C88" s="2">
        <v>2</v>
      </c>
      <c r="D88" s="3">
        <v>5205.3</v>
      </c>
      <c r="E88" s="4">
        <v>135803</v>
      </c>
      <c r="F88" s="3">
        <v>68.490799999999993</v>
      </c>
      <c r="G88" s="3">
        <v>84.243700000000004</v>
      </c>
    </row>
    <row r="89" spans="2:9" ht="15.75" thickBot="1" x14ac:dyDescent="0.3">
      <c r="B89" s="84"/>
      <c r="C89" s="85"/>
      <c r="D89" s="85"/>
      <c r="E89" s="85"/>
      <c r="F89" s="85"/>
      <c r="G89" s="86"/>
    </row>
    <row r="90" spans="2:9" ht="15.75" thickBot="1" x14ac:dyDescent="0.3">
      <c r="B90" s="81" t="s">
        <v>12</v>
      </c>
      <c r="C90" s="2">
        <v>1</v>
      </c>
      <c r="D90" s="3">
        <v>5558</v>
      </c>
      <c r="E90" s="4">
        <v>145004</v>
      </c>
      <c r="F90" s="3">
        <v>73.131600000000006</v>
      </c>
      <c r="G90" s="3">
        <v>89.951899999999995</v>
      </c>
    </row>
    <row r="91" spans="2:9" ht="15.75" thickBot="1" x14ac:dyDescent="0.3">
      <c r="B91" s="83"/>
      <c r="C91" s="2">
        <v>2</v>
      </c>
      <c r="D91" s="3">
        <v>5753.3</v>
      </c>
      <c r="E91" s="4">
        <v>150099</v>
      </c>
      <c r="F91" s="3">
        <v>75.701300000000003</v>
      </c>
      <c r="G91" s="3">
        <v>93.1126</v>
      </c>
    </row>
    <row r="92" spans="2:9" ht="15.75" thickBot="1" x14ac:dyDescent="0.3">
      <c r="B92" s="84"/>
      <c r="C92" s="85"/>
      <c r="D92" s="85"/>
      <c r="E92" s="85"/>
      <c r="F92" s="85"/>
      <c r="G92" s="86"/>
    </row>
    <row r="93" spans="2:9" ht="15.75" thickBot="1" x14ac:dyDescent="0.3">
      <c r="B93" s="81" t="s">
        <v>13</v>
      </c>
      <c r="C93" s="2">
        <v>1</v>
      </c>
      <c r="D93" s="3">
        <v>6331.3</v>
      </c>
      <c r="E93" s="4">
        <v>165179</v>
      </c>
      <c r="F93" s="3">
        <v>83.306600000000003</v>
      </c>
      <c r="G93" s="3">
        <v>102.4671</v>
      </c>
    </row>
    <row r="94" spans="2:9" ht="15.75" thickBot="1" x14ac:dyDescent="0.3">
      <c r="B94" s="83"/>
      <c r="C94" s="2">
        <v>2</v>
      </c>
      <c r="D94" s="3">
        <v>6785</v>
      </c>
      <c r="E94" s="4">
        <v>177016</v>
      </c>
      <c r="F94" s="3">
        <v>89.276300000000006</v>
      </c>
      <c r="G94" s="3">
        <v>109.8098</v>
      </c>
    </row>
    <row r="95" spans="2:9" ht="15.75" thickBot="1" x14ac:dyDescent="0.3">
      <c r="B95" s="84"/>
      <c r="C95" s="85"/>
      <c r="D95" s="85"/>
      <c r="E95" s="85"/>
      <c r="F95" s="85"/>
      <c r="G95" s="86"/>
    </row>
    <row r="96" spans="2:9" ht="15.75" thickBot="1" x14ac:dyDescent="0.3">
      <c r="B96" s="81" t="s">
        <v>14</v>
      </c>
      <c r="C96" s="2">
        <v>1</v>
      </c>
      <c r="D96" s="3">
        <v>7031</v>
      </c>
      <c r="E96" s="4">
        <v>183434</v>
      </c>
      <c r="F96" s="3">
        <v>92.513199999999998</v>
      </c>
      <c r="G96" s="3">
        <v>113.7912</v>
      </c>
    </row>
    <row r="97" spans="2:12" ht="15.75" thickBot="1" x14ac:dyDescent="0.3">
      <c r="B97" s="82"/>
      <c r="C97" s="2">
        <v>2</v>
      </c>
      <c r="D97" s="3">
        <v>7326.3</v>
      </c>
      <c r="E97" s="4">
        <v>191138</v>
      </c>
      <c r="F97" s="3">
        <v>96.398700000000005</v>
      </c>
      <c r="G97" s="3">
        <v>118.57040000000001</v>
      </c>
    </row>
    <row r="98" spans="2:12" ht="15.75" thickBot="1" x14ac:dyDescent="0.3">
      <c r="B98" s="82"/>
      <c r="C98" s="2">
        <v>3</v>
      </c>
      <c r="D98" s="3">
        <v>7659.4</v>
      </c>
      <c r="E98" s="4">
        <v>199828</v>
      </c>
      <c r="F98" s="3">
        <v>100.7816</v>
      </c>
      <c r="G98" s="3">
        <v>123.9614</v>
      </c>
    </row>
    <row r="99" spans="2:12" ht="15.75" thickBot="1" x14ac:dyDescent="0.3">
      <c r="B99" s="82"/>
      <c r="C99" s="2">
        <v>4</v>
      </c>
      <c r="D99" s="3">
        <v>8253.5</v>
      </c>
      <c r="E99" s="4">
        <v>215328</v>
      </c>
      <c r="F99" s="3">
        <v>108.59869999999999</v>
      </c>
      <c r="G99" s="3">
        <v>133.57640000000001</v>
      </c>
    </row>
    <row r="100" spans="2:12" ht="15.75" thickBot="1" x14ac:dyDescent="0.3">
      <c r="B100" s="83"/>
      <c r="C100" s="8">
        <v>5</v>
      </c>
      <c r="D100" s="9">
        <v>8599.2999999999993</v>
      </c>
      <c r="E100" s="10">
        <v>224350</v>
      </c>
      <c r="F100" s="9">
        <v>113.14870000000001</v>
      </c>
      <c r="G100" s="9">
        <v>139.1729</v>
      </c>
    </row>
    <row r="103" spans="2:12" x14ac:dyDescent="0.25">
      <c r="L103" s="15" t="s">
        <v>16</v>
      </c>
    </row>
    <row r="104" spans="2:12" ht="51" x14ac:dyDescent="0.25">
      <c r="L104" s="16" t="s">
        <v>17</v>
      </c>
    </row>
    <row r="105" spans="2:12" ht="25.5" x14ac:dyDescent="0.25">
      <c r="L105" s="16" t="s">
        <v>18</v>
      </c>
    </row>
    <row r="106" spans="2:12" x14ac:dyDescent="0.25">
      <c r="L106" s="16" t="s">
        <v>19</v>
      </c>
    </row>
    <row r="107" spans="2:12" ht="25.5" x14ac:dyDescent="0.25">
      <c r="L107" s="17" t="s">
        <v>20</v>
      </c>
    </row>
    <row r="108" spans="2:12" ht="25.5" x14ac:dyDescent="0.25">
      <c r="L108" s="17" t="s">
        <v>21</v>
      </c>
    </row>
    <row r="109" spans="2:12" x14ac:dyDescent="0.25">
      <c r="L109" s="16" t="s">
        <v>22</v>
      </c>
    </row>
    <row r="110" spans="2:12" ht="25.5" x14ac:dyDescent="0.25">
      <c r="L110" s="17" t="s">
        <v>23</v>
      </c>
    </row>
    <row r="111" spans="2:12" ht="38.25" x14ac:dyDescent="0.25">
      <c r="L111" s="17" t="s">
        <v>24</v>
      </c>
    </row>
    <row r="112" spans="2:12" ht="25.5" x14ac:dyDescent="0.25">
      <c r="L112" s="16" t="s">
        <v>25</v>
      </c>
    </row>
  </sheetData>
  <mergeCells count="32">
    <mergeCell ref="B32:G32"/>
    <mergeCell ref="B46:G46"/>
    <mergeCell ref="B47:B51"/>
    <mergeCell ref="B37:G37"/>
    <mergeCell ref="B38:B39"/>
    <mergeCell ref="B40:G40"/>
    <mergeCell ref="B41:B42"/>
    <mergeCell ref="B43:G43"/>
    <mergeCell ref="B44:B45"/>
    <mergeCell ref="B92:G92"/>
    <mergeCell ref="B93:B94"/>
    <mergeCell ref="B95:G95"/>
    <mergeCell ref="B96:B100"/>
    <mergeCell ref="B87:B88"/>
    <mergeCell ref="B89:G89"/>
    <mergeCell ref="B90:B91"/>
    <mergeCell ref="B4:G4"/>
    <mergeCell ref="B6:B12"/>
    <mergeCell ref="B81:G81"/>
    <mergeCell ref="B82:B85"/>
    <mergeCell ref="B86:G86"/>
    <mergeCell ref="B53:G53"/>
    <mergeCell ref="B55:B61"/>
    <mergeCell ref="B62:G62"/>
    <mergeCell ref="B63:B70"/>
    <mergeCell ref="B71:G71"/>
    <mergeCell ref="B72:B80"/>
    <mergeCell ref="B33:B36"/>
    <mergeCell ref="B13:G13"/>
    <mergeCell ref="B14:B21"/>
    <mergeCell ref="B22:G22"/>
    <mergeCell ref="B23:B31"/>
  </mergeCells>
  <hyperlinks>
    <hyperlink ref="B2" r:id="rId1" xr:uid="{92F5F58F-B0A7-4BAE-8BE7-F722019B17F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2A5E3-6076-4753-B223-AD57CF8EEF12}">
  <dimension ref="A2:L87"/>
  <sheetViews>
    <sheetView workbookViewId="0">
      <selection activeCell="B2" sqref="B2"/>
    </sheetView>
  </sheetViews>
  <sheetFormatPr defaultRowHeight="15" x14ac:dyDescent="0.25"/>
  <cols>
    <col min="2" max="2" width="47.140625" bestFit="1" customWidth="1"/>
    <col min="4" max="4" width="12.7109375" bestFit="1" customWidth="1"/>
    <col min="5" max="9" width="9.7109375" bestFit="1" customWidth="1"/>
    <col min="10" max="10" width="12.140625" customWidth="1"/>
  </cols>
  <sheetData>
    <row r="2" spans="1:12" x14ac:dyDescent="0.25">
      <c r="A2" s="18" t="s">
        <v>30</v>
      </c>
      <c r="B2" s="63" t="s">
        <v>111</v>
      </c>
    </row>
    <row r="4" spans="1:12" x14ac:dyDescent="0.25">
      <c r="B4" t="s">
        <v>175</v>
      </c>
    </row>
    <row r="6" spans="1:12" x14ac:dyDescent="0.25">
      <c r="B6" s="119" t="s">
        <v>112</v>
      </c>
      <c r="C6" s="120"/>
      <c r="D6" s="121">
        <v>798</v>
      </c>
      <c r="E6" s="120"/>
      <c r="F6" s="120"/>
      <c r="G6" s="120"/>
      <c r="H6" s="120"/>
      <c r="I6" s="120"/>
      <c r="J6" s="120"/>
      <c r="K6" s="35"/>
    </row>
    <row r="7" spans="1:12" x14ac:dyDescent="0.25">
      <c r="B7" s="119" t="s">
        <v>113</v>
      </c>
      <c r="C7" s="120"/>
      <c r="D7" s="122" t="s">
        <v>114</v>
      </c>
      <c r="E7" s="122"/>
      <c r="F7" s="122"/>
      <c r="G7" s="122"/>
      <c r="H7" s="122"/>
      <c r="I7" s="122"/>
      <c r="J7" s="122"/>
      <c r="K7" s="122"/>
    </row>
    <row r="8" spans="1:12" x14ac:dyDescent="0.25">
      <c r="B8" s="119" t="s">
        <v>115</v>
      </c>
      <c r="C8" s="120"/>
      <c r="D8" s="123">
        <v>44438</v>
      </c>
      <c r="E8" s="124"/>
      <c r="F8" s="36"/>
      <c r="G8" s="35"/>
      <c r="H8" s="35"/>
      <c r="I8" s="35"/>
      <c r="J8" s="35"/>
      <c r="K8" s="35"/>
    </row>
    <row r="9" spans="1:12" x14ac:dyDescent="0.25">
      <c r="B9" s="114" t="s">
        <v>116</v>
      </c>
      <c r="C9" s="115"/>
      <c r="D9" s="116" t="s">
        <v>117</v>
      </c>
      <c r="E9" s="117"/>
      <c r="F9" s="117"/>
      <c r="G9" s="117"/>
      <c r="H9" s="117"/>
      <c r="I9" s="117"/>
      <c r="J9" s="117"/>
      <c r="K9" s="117"/>
    </row>
    <row r="10" spans="1:12" x14ac:dyDescent="0.25">
      <c r="B10" s="118"/>
      <c r="C10" s="118"/>
      <c r="D10" s="118"/>
      <c r="E10" s="118"/>
      <c r="F10" s="118"/>
      <c r="G10" s="118"/>
      <c r="H10" s="118"/>
      <c r="I10" s="58"/>
      <c r="J10" s="34"/>
      <c r="K10" s="34"/>
    </row>
    <row r="11" spans="1:12" ht="15.75" thickBot="1" x14ac:dyDescent="0.3">
      <c r="B11" s="37"/>
      <c r="C11" s="37"/>
      <c r="D11" s="37"/>
      <c r="E11" s="37"/>
      <c r="F11" s="37"/>
      <c r="G11" s="37"/>
      <c r="H11" s="37"/>
      <c r="I11" s="37"/>
      <c r="K11" s="37">
        <v>52</v>
      </c>
      <c r="L11" s="37" t="s">
        <v>176</v>
      </c>
    </row>
    <row r="12" spans="1:12" ht="15.75" thickBot="1" x14ac:dyDescent="0.3">
      <c r="B12" s="99" t="s">
        <v>118</v>
      </c>
      <c r="C12" s="100"/>
      <c r="D12" s="101"/>
      <c r="E12" s="102" t="s">
        <v>119</v>
      </c>
      <c r="F12" s="99" t="s">
        <v>120</v>
      </c>
      <c r="G12" s="100"/>
      <c r="H12" s="100"/>
      <c r="I12" s="105"/>
      <c r="J12" s="37"/>
      <c r="K12" s="37"/>
    </row>
    <row r="13" spans="1:12" ht="15.75" thickBot="1" x14ac:dyDescent="0.3">
      <c r="B13" s="102" t="s">
        <v>121</v>
      </c>
      <c r="C13" s="102" t="s">
        <v>122</v>
      </c>
      <c r="D13" s="106" t="s">
        <v>118</v>
      </c>
      <c r="E13" s="103"/>
      <c r="F13" s="38">
        <v>43356</v>
      </c>
      <c r="G13" s="38">
        <v>43721</v>
      </c>
      <c r="H13" s="38">
        <v>44087</v>
      </c>
      <c r="I13" s="38">
        <v>44452</v>
      </c>
      <c r="J13" s="37"/>
      <c r="K13" s="37"/>
    </row>
    <row r="14" spans="1:12" ht="15.75" thickBot="1" x14ac:dyDescent="0.3">
      <c r="B14" s="104"/>
      <c r="C14" s="104"/>
      <c r="D14" s="107"/>
      <c r="E14" s="104"/>
      <c r="F14" s="39">
        <v>0.05</v>
      </c>
      <c r="G14" s="39">
        <v>0.03</v>
      </c>
      <c r="H14" s="39">
        <v>0.03</v>
      </c>
      <c r="I14" s="39">
        <v>0.03</v>
      </c>
      <c r="J14" s="37"/>
      <c r="K14" s="37"/>
    </row>
    <row r="15" spans="1:12" ht="15.75" thickBot="1" x14ac:dyDescent="0.3">
      <c r="B15" s="110"/>
      <c r="C15" s="40">
        <v>1</v>
      </c>
      <c r="D15" s="59" t="s">
        <v>123</v>
      </c>
      <c r="E15" s="42">
        <v>1064.9000000000001</v>
      </c>
      <c r="F15" s="43">
        <v>1118.1500000000001</v>
      </c>
      <c r="G15" s="42">
        <v>1151.69</v>
      </c>
      <c r="H15" s="42">
        <v>1186.24</v>
      </c>
      <c r="I15" s="42">
        <v>1221.83</v>
      </c>
      <c r="J15" s="64"/>
      <c r="K15" s="37"/>
    </row>
    <row r="16" spans="1:12" ht="15.75" thickBot="1" x14ac:dyDescent="0.3">
      <c r="B16" s="110"/>
      <c r="C16" s="40" t="s">
        <v>124</v>
      </c>
      <c r="D16" s="41" t="s">
        <v>125</v>
      </c>
      <c r="E16" s="42">
        <v>1145.5</v>
      </c>
      <c r="F16" s="43">
        <v>1202.78</v>
      </c>
      <c r="G16" s="42">
        <v>1238.8599999999999</v>
      </c>
      <c r="H16" s="42">
        <v>1276.02</v>
      </c>
      <c r="I16" s="42">
        <v>1314.3</v>
      </c>
      <c r="J16" s="64" t="s">
        <v>177</v>
      </c>
      <c r="K16" s="37" t="s">
        <v>178</v>
      </c>
    </row>
    <row r="17" spans="2:12" ht="15.75" thickBot="1" x14ac:dyDescent="0.3">
      <c r="B17" s="110"/>
      <c r="C17" s="40" t="s">
        <v>126</v>
      </c>
      <c r="D17" s="41" t="s">
        <v>127</v>
      </c>
      <c r="E17" s="42">
        <v>1205.5999999999999</v>
      </c>
      <c r="F17" s="43">
        <v>1265.8800000000001</v>
      </c>
      <c r="G17" s="42">
        <v>1303.8599999999999</v>
      </c>
      <c r="H17" s="42">
        <v>1342.97</v>
      </c>
      <c r="I17" s="42">
        <v>1383.26</v>
      </c>
      <c r="J17" s="65">
        <v>1.3</v>
      </c>
      <c r="K17" s="64">
        <f>I17*$K$11</f>
        <v>71929.52</v>
      </c>
      <c r="L17" s="37" t="s">
        <v>167</v>
      </c>
    </row>
    <row r="18" spans="2:12" ht="15.75" thickBot="1" x14ac:dyDescent="0.3">
      <c r="B18" s="110"/>
      <c r="C18" s="40">
        <v>4</v>
      </c>
      <c r="D18" s="41" t="s">
        <v>128</v>
      </c>
      <c r="E18" s="42">
        <v>1265.3</v>
      </c>
      <c r="F18" s="43">
        <v>1328.57</v>
      </c>
      <c r="G18" s="42">
        <v>1368.42</v>
      </c>
      <c r="H18" s="42">
        <v>1409.47</v>
      </c>
      <c r="I18" s="42">
        <v>1451.76</v>
      </c>
      <c r="J18" s="65">
        <v>1.4</v>
      </c>
      <c r="K18" s="64">
        <f>I18*$K$11</f>
        <v>75491.520000000004</v>
      </c>
    </row>
    <row r="19" spans="2:12" ht="15.75" thickBot="1" x14ac:dyDescent="0.3">
      <c r="B19" s="109"/>
      <c r="C19" s="40">
        <v>5</v>
      </c>
      <c r="D19" s="41" t="s">
        <v>129</v>
      </c>
      <c r="E19" s="42">
        <v>1329.9</v>
      </c>
      <c r="F19" s="43">
        <v>1396.4</v>
      </c>
      <c r="G19" s="42">
        <v>1438.29</v>
      </c>
      <c r="H19" s="42">
        <v>1481.44</v>
      </c>
      <c r="I19" s="42">
        <v>1525.88</v>
      </c>
      <c r="J19" s="65">
        <v>1.5</v>
      </c>
      <c r="K19" s="64">
        <f>I19*$K$11</f>
        <v>79345.760000000009</v>
      </c>
    </row>
    <row r="20" spans="2:12" ht="15.75" thickBot="1" x14ac:dyDescent="0.3">
      <c r="B20" s="44"/>
      <c r="C20" s="45"/>
      <c r="D20" s="46"/>
      <c r="E20" s="47"/>
      <c r="F20" s="45"/>
      <c r="G20" s="47"/>
      <c r="H20" s="47"/>
      <c r="I20" s="47"/>
      <c r="J20" s="66"/>
      <c r="K20" s="64"/>
    </row>
    <row r="21" spans="2:12" ht="15.75" thickBot="1" x14ac:dyDescent="0.3">
      <c r="B21" s="108" t="s">
        <v>53</v>
      </c>
      <c r="C21" s="40">
        <v>1</v>
      </c>
      <c r="D21" s="41" t="s">
        <v>130</v>
      </c>
      <c r="E21" s="42">
        <v>1350.2</v>
      </c>
      <c r="F21" s="43">
        <v>1417.71</v>
      </c>
      <c r="G21" s="42">
        <v>1460.24</v>
      </c>
      <c r="H21" s="42">
        <v>1504.05</v>
      </c>
      <c r="I21" s="42">
        <v>1549.17</v>
      </c>
      <c r="J21" s="65">
        <v>2.1</v>
      </c>
      <c r="K21" s="64">
        <f>I21*$K$11</f>
        <v>80556.84</v>
      </c>
    </row>
    <row r="22" spans="2:12" ht="15.75" thickBot="1" x14ac:dyDescent="0.3">
      <c r="B22" s="109"/>
      <c r="C22" s="40">
        <v>2</v>
      </c>
      <c r="D22" s="41" t="s">
        <v>131</v>
      </c>
      <c r="E22" s="42">
        <v>1422.2</v>
      </c>
      <c r="F22" s="43">
        <v>1493.31</v>
      </c>
      <c r="G22" s="42">
        <v>1538.11</v>
      </c>
      <c r="H22" s="42">
        <v>1584.25</v>
      </c>
      <c r="I22" s="42">
        <v>1631.78</v>
      </c>
      <c r="J22" s="65">
        <v>2.2000000000000002</v>
      </c>
      <c r="K22" s="64">
        <f>I22*$K$11</f>
        <v>84852.56</v>
      </c>
    </row>
    <row r="23" spans="2:12" ht="15.75" thickBot="1" x14ac:dyDescent="0.3">
      <c r="B23" s="44"/>
      <c r="C23" s="45"/>
      <c r="D23" s="46"/>
      <c r="E23" s="47"/>
      <c r="F23" s="45"/>
      <c r="G23" s="47"/>
      <c r="H23" s="47"/>
      <c r="I23" s="47"/>
      <c r="J23" s="66"/>
      <c r="K23" s="64"/>
    </row>
    <row r="24" spans="2:12" ht="15.75" thickBot="1" x14ac:dyDescent="0.3">
      <c r="B24" s="108" t="s">
        <v>54</v>
      </c>
      <c r="C24" s="40">
        <v>1</v>
      </c>
      <c r="D24" s="41" t="s">
        <v>132</v>
      </c>
      <c r="E24" s="42">
        <v>1497.9</v>
      </c>
      <c r="F24" s="43">
        <v>1572.8</v>
      </c>
      <c r="G24" s="42">
        <v>1619.98</v>
      </c>
      <c r="H24" s="42">
        <v>1668.58</v>
      </c>
      <c r="I24" s="42">
        <v>1718.64</v>
      </c>
      <c r="J24" s="66">
        <v>3.1</v>
      </c>
      <c r="K24" s="64">
        <f>I24*$K$11</f>
        <v>89369.279999999999</v>
      </c>
    </row>
    <row r="25" spans="2:12" ht="15.75" thickBot="1" x14ac:dyDescent="0.3">
      <c r="B25" s="110"/>
      <c r="C25" s="40">
        <v>2</v>
      </c>
      <c r="D25" s="41" t="s">
        <v>133</v>
      </c>
      <c r="E25" s="42">
        <v>1572.8</v>
      </c>
      <c r="F25" s="43">
        <v>1651.44</v>
      </c>
      <c r="G25" s="42">
        <v>1700.98</v>
      </c>
      <c r="H25" s="42">
        <v>1752.01</v>
      </c>
      <c r="I25" s="42">
        <v>1804.57</v>
      </c>
      <c r="J25" s="66">
        <v>3.2</v>
      </c>
      <c r="K25" s="64">
        <f>I25*$K$11</f>
        <v>93837.64</v>
      </c>
    </row>
    <row r="26" spans="2:12" ht="15.75" thickBot="1" x14ac:dyDescent="0.3">
      <c r="B26" s="109"/>
      <c r="C26" s="40">
        <v>3</v>
      </c>
      <c r="D26" s="41" t="s">
        <v>8</v>
      </c>
      <c r="E26" s="42">
        <v>1600.5</v>
      </c>
      <c r="F26" s="43">
        <v>1680.53</v>
      </c>
      <c r="G26" s="42">
        <v>1730.94</v>
      </c>
      <c r="H26" s="42">
        <v>1782.87</v>
      </c>
      <c r="I26" s="42">
        <v>1836.36</v>
      </c>
      <c r="J26" s="66">
        <v>3.3</v>
      </c>
      <c r="K26" s="64">
        <f>I26*$K$11</f>
        <v>95490.72</v>
      </c>
    </row>
    <row r="27" spans="2:12" ht="15.75" thickBot="1" x14ac:dyDescent="0.3">
      <c r="B27" s="44"/>
      <c r="C27" s="45"/>
      <c r="D27" s="46"/>
      <c r="E27" s="47"/>
      <c r="F27" s="45"/>
      <c r="G27" s="47"/>
      <c r="H27" s="47"/>
      <c r="I27" s="47"/>
      <c r="J27" s="66"/>
      <c r="K27" s="64"/>
    </row>
    <row r="28" spans="2:12" ht="15.75" thickBot="1" x14ac:dyDescent="0.3">
      <c r="B28" s="108" t="s">
        <v>55</v>
      </c>
      <c r="C28" s="40">
        <v>1</v>
      </c>
      <c r="D28" s="41" t="s">
        <v>134</v>
      </c>
      <c r="E28" s="42">
        <v>1733.3</v>
      </c>
      <c r="F28" s="43">
        <v>1819.97</v>
      </c>
      <c r="G28" s="42">
        <v>1874.56</v>
      </c>
      <c r="H28" s="42">
        <v>1930.8</v>
      </c>
      <c r="I28" s="42">
        <v>1988.72</v>
      </c>
      <c r="J28" s="66">
        <v>4.0999999999999996</v>
      </c>
      <c r="K28" s="64">
        <f>I28*$K$11</f>
        <v>103413.44</v>
      </c>
    </row>
    <row r="29" spans="2:12" ht="15.75" thickBot="1" x14ac:dyDescent="0.3">
      <c r="B29" s="110"/>
      <c r="C29" s="40">
        <v>2</v>
      </c>
      <c r="D29" s="41" t="s">
        <v>135</v>
      </c>
      <c r="E29" s="42">
        <v>1779.4</v>
      </c>
      <c r="F29" s="43">
        <v>1868.37</v>
      </c>
      <c r="G29" s="42">
        <v>1924.42</v>
      </c>
      <c r="H29" s="42">
        <v>1982.15</v>
      </c>
      <c r="I29" s="42">
        <v>2041.62</v>
      </c>
      <c r="J29" s="66">
        <v>4.2</v>
      </c>
      <c r="K29" s="64">
        <f>I29*$K$11</f>
        <v>106164.23999999999</v>
      </c>
    </row>
    <row r="30" spans="2:12" ht="15.75" thickBot="1" x14ac:dyDescent="0.3">
      <c r="B30" s="109"/>
      <c r="C30" s="40">
        <v>3</v>
      </c>
      <c r="D30" s="41" t="s">
        <v>136</v>
      </c>
      <c r="E30" s="42">
        <v>1877.4</v>
      </c>
      <c r="F30" s="43">
        <v>1971.27</v>
      </c>
      <c r="G30" s="42">
        <v>2030.41</v>
      </c>
      <c r="H30" s="42">
        <v>2091.3200000000002</v>
      </c>
      <c r="I30" s="42">
        <v>2154.06</v>
      </c>
      <c r="J30" s="11">
        <v>4.3</v>
      </c>
      <c r="K30" s="64">
        <f>I30*$K$11</f>
        <v>112011.12</v>
      </c>
    </row>
    <row r="31" spans="2:12" ht="15.75" thickBot="1" x14ac:dyDescent="0.3">
      <c r="B31" s="44"/>
      <c r="C31" s="45"/>
      <c r="D31" s="46"/>
      <c r="E31" s="47"/>
      <c r="F31" s="45"/>
      <c r="G31" s="47"/>
      <c r="H31" s="47"/>
      <c r="I31" s="47"/>
      <c r="J31" s="11"/>
      <c r="K31" s="64"/>
    </row>
    <row r="32" spans="2:12" ht="15.75" thickBot="1" x14ac:dyDescent="0.3">
      <c r="B32" s="108" t="s">
        <v>137</v>
      </c>
      <c r="C32" s="40">
        <v>1</v>
      </c>
      <c r="D32" s="41" t="s">
        <v>138</v>
      </c>
      <c r="E32" s="42">
        <v>2009.5</v>
      </c>
      <c r="F32" s="43">
        <v>2109.98</v>
      </c>
      <c r="G32" s="42">
        <v>2173.27</v>
      </c>
      <c r="H32" s="42">
        <v>2238.4699999999998</v>
      </c>
      <c r="I32" s="42">
        <v>2305.63</v>
      </c>
      <c r="J32" s="11">
        <v>5.0999999999999996</v>
      </c>
      <c r="K32" s="64">
        <f>I32*$K$11</f>
        <v>119892.76000000001</v>
      </c>
    </row>
    <row r="33" spans="2:11" ht="15.75" thickBot="1" x14ac:dyDescent="0.3">
      <c r="B33" s="110"/>
      <c r="C33" s="40">
        <v>2</v>
      </c>
      <c r="D33" s="41" t="s">
        <v>139</v>
      </c>
      <c r="E33" s="42">
        <v>2116.1999999999998</v>
      </c>
      <c r="F33" s="43">
        <v>2222.0100000000002</v>
      </c>
      <c r="G33" s="42">
        <v>2288.67</v>
      </c>
      <c r="H33" s="42">
        <v>2357.33</v>
      </c>
      <c r="I33" s="42">
        <v>2428.0500000000002</v>
      </c>
      <c r="J33" s="11">
        <v>5.2</v>
      </c>
      <c r="K33" s="64">
        <f>I33*$K$11</f>
        <v>126258.6</v>
      </c>
    </row>
    <row r="34" spans="2:11" ht="15.75" thickBot="1" x14ac:dyDescent="0.3">
      <c r="B34" s="111"/>
      <c r="C34" s="40">
        <v>3</v>
      </c>
      <c r="D34" s="41" t="s">
        <v>140</v>
      </c>
      <c r="E34" s="42">
        <v>2265.1999999999998</v>
      </c>
      <c r="F34" s="43">
        <v>2378.46</v>
      </c>
      <c r="G34" s="42">
        <v>2449.81</v>
      </c>
      <c r="H34" s="42">
        <v>2523.31</v>
      </c>
      <c r="I34" s="42">
        <v>2599.0100000000002</v>
      </c>
      <c r="J34" s="11">
        <v>5.3</v>
      </c>
      <c r="K34" s="64">
        <f>I34*$K$11</f>
        <v>135148.52000000002</v>
      </c>
    </row>
    <row r="35" spans="2:11" x14ac:dyDescent="0.25">
      <c r="B35" s="34"/>
      <c r="C35" s="34"/>
      <c r="D35" s="34"/>
      <c r="E35" s="34"/>
      <c r="F35" s="34"/>
      <c r="G35" s="34"/>
      <c r="H35" s="34"/>
      <c r="I35" s="34"/>
    </row>
    <row r="36" spans="2:11" x14ac:dyDescent="0.25">
      <c r="B36" s="48" t="s">
        <v>141</v>
      </c>
      <c r="C36" s="34"/>
      <c r="D36" s="34"/>
      <c r="E36" s="34"/>
      <c r="F36" s="34"/>
      <c r="G36" s="34"/>
      <c r="H36" s="34"/>
      <c r="I36" s="34"/>
    </row>
    <row r="37" spans="2:11" x14ac:dyDescent="0.25">
      <c r="B37" s="48" t="s">
        <v>142</v>
      </c>
      <c r="C37" s="34"/>
      <c r="D37" s="34"/>
      <c r="E37" s="34"/>
      <c r="F37" s="34"/>
      <c r="G37" s="34"/>
      <c r="H37" s="34"/>
      <c r="I37" s="34"/>
    </row>
    <row r="38" spans="2:11" x14ac:dyDescent="0.25">
      <c r="B38" s="34"/>
      <c r="C38" s="34"/>
      <c r="D38" s="34"/>
      <c r="E38" s="34"/>
      <c r="F38" s="34"/>
      <c r="G38" s="34"/>
      <c r="H38" s="34"/>
      <c r="I38" s="34"/>
    </row>
    <row r="39" spans="2:11" x14ac:dyDescent="0.25">
      <c r="B39" s="34"/>
      <c r="C39" s="34"/>
      <c r="D39" s="34"/>
      <c r="E39" s="34"/>
      <c r="F39" s="34"/>
      <c r="G39" s="34"/>
      <c r="H39" s="34"/>
      <c r="I39" s="34"/>
    </row>
    <row r="40" spans="2:11" ht="15.75" thickBot="1" x14ac:dyDescent="0.3">
      <c r="B40" s="34"/>
      <c r="C40" s="34"/>
      <c r="D40" s="34"/>
      <c r="E40" s="34"/>
      <c r="F40" s="34"/>
      <c r="G40" s="34"/>
      <c r="H40" s="34"/>
      <c r="I40" s="34"/>
    </row>
    <row r="41" spans="2:11" ht="15.75" thickBot="1" x14ac:dyDescent="0.3">
      <c r="B41" s="96" t="s">
        <v>143</v>
      </c>
      <c r="C41" s="97"/>
      <c r="D41" s="97"/>
      <c r="E41" s="97"/>
      <c r="F41" s="97"/>
      <c r="G41" s="98"/>
      <c r="H41" s="34"/>
      <c r="I41" s="34"/>
    </row>
    <row r="42" spans="2:11" ht="15.75" thickBot="1" x14ac:dyDescent="0.3">
      <c r="B42" s="112" t="s">
        <v>144</v>
      </c>
      <c r="C42" s="113"/>
      <c r="D42" s="49">
        <v>43356</v>
      </c>
      <c r="E42" s="50">
        <v>43721</v>
      </c>
      <c r="F42" s="50">
        <v>44087</v>
      </c>
      <c r="G42" s="50">
        <v>44452</v>
      </c>
      <c r="H42" s="34"/>
      <c r="I42" s="34"/>
    </row>
    <row r="43" spans="2:11" ht="26.25" thickBot="1" x14ac:dyDescent="0.3">
      <c r="B43" s="54"/>
      <c r="C43" s="55" t="s">
        <v>145</v>
      </c>
      <c r="D43" s="51">
        <v>13.23</v>
      </c>
      <c r="E43" s="51">
        <v>13.63</v>
      </c>
      <c r="F43" s="51">
        <v>14.04</v>
      </c>
      <c r="G43" s="51">
        <v>14.46</v>
      </c>
      <c r="H43" s="34"/>
      <c r="I43" s="34"/>
    </row>
    <row r="44" spans="2:11" ht="77.25" thickBot="1" x14ac:dyDescent="0.3">
      <c r="B44" s="54"/>
      <c r="C44" s="56" t="s">
        <v>146</v>
      </c>
      <c r="D44" s="52">
        <v>30.07</v>
      </c>
      <c r="E44" s="52">
        <v>30.97</v>
      </c>
      <c r="F44" s="52">
        <v>31.9</v>
      </c>
      <c r="G44" s="52">
        <v>32.86</v>
      </c>
      <c r="H44" s="34"/>
      <c r="I44" s="34"/>
    </row>
    <row r="45" spans="2:11" ht="39" thickBot="1" x14ac:dyDescent="0.3">
      <c r="B45" s="87" t="s">
        <v>147</v>
      </c>
      <c r="C45" s="57" t="s">
        <v>148</v>
      </c>
      <c r="D45" s="53">
        <v>44.73</v>
      </c>
      <c r="E45" s="53">
        <v>46.07</v>
      </c>
      <c r="F45" s="53">
        <v>47.45</v>
      </c>
      <c r="G45" s="53">
        <v>48.87</v>
      </c>
      <c r="H45" s="34"/>
      <c r="I45" s="34"/>
    </row>
    <row r="46" spans="2:11" ht="26.25" thickBot="1" x14ac:dyDescent="0.3">
      <c r="B46" s="88"/>
      <c r="C46" s="55" t="s">
        <v>149</v>
      </c>
      <c r="D46" s="51">
        <v>27.95</v>
      </c>
      <c r="E46" s="51">
        <v>28.79</v>
      </c>
      <c r="F46" s="51">
        <v>29.66</v>
      </c>
      <c r="G46" s="51">
        <v>30.55</v>
      </c>
      <c r="H46" s="34"/>
      <c r="I46" s="34"/>
    </row>
    <row r="47" spans="2:11" ht="26.25" thickBot="1" x14ac:dyDescent="0.3">
      <c r="B47" s="88"/>
      <c r="C47" s="55" t="s">
        <v>150</v>
      </c>
      <c r="D47" s="51">
        <v>27.95</v>
      </c>
      <c r="E47" s="51">
        <v>28.79</v>
      </c>
      <c r="F47" s="51">
        <v>29.66</v>
      </c>
      <c r="G47" s="51">
        <v>30.55</v>
      </c>
      <c r="H47" s="34"/>
      <c r="I47" s="34"/>
    </row>
    <row r="48" spans="2:11" ht="26.25" thickBot="1" x14ac:dyDescent="0.3">
      <c r="B48" s="88"/>
      <c r="C48" s="55" t="s">
        <v>151</v>
      </c>
      <c r="D48" s="51">
        <v>44.73</v>
      </c>
      <c r="E48" s="51">
        <v>46.07</v>
      </c>
      <c r="F48" s="51">
        <v>47.45</v>
      </c>
      <c r="G48" s="51">
        <v>48.87</v>
      </c>
    </row>
    <row r="49" spans="2:7" ht="51.75" thickBot="1" x14ac:dyDescent="0.3">
      <c r="B49" s="89"/>
      <c r="C49" s="55" t="s">
        <v>152</v>
      </c>
      <c r="D49" s="51">
        <v>55.91</v>
      </c>
      <c r="E49" s="51">
        <v>57.58</v>
      </c>
      <c r="F49" s="51">
        <v>59.31</v>
      </c>
      <c r="G49" s="51">
        <v>61.09</v>
      </c>
    </row>
    <row r="50" spans="2:7" ht="15.75" thickBot="1" x14ac:dyDescent="0.3">
      <c r="B50" s="90" t="s">
        <v>153</v>
      </c>
      <c r="C50" s="91"/>
      <c r="D50" s="91"/>
      <c r="E50" s="91"/>
      <c r="F50" s="91"/>
      <c r="G50" s="92"/>
    </row>
    <row r="51" spans="2:7" ht="26.25" thickBot="1" x14ac:dyDescent="0.3">
      <c r="B51" s="93" t="s">
        <v>154</v>
      </c>
      <c r="C51" s="55" t="s">
        <v>155</v>
      </c>
      <c r="D51" s="51">
        <v>50.64</v>
      </c>
      <c r="E51" s="51">
        <v>52.15</v>
      </c>
      <c r="F51" s="51">
        <v>53.72</v>
      </c>
      <c r="G51" s="51">
        <v>55.33</v>
      </c>
    </row>
    <row r="52" spans="2:7" ht="26.25" thickBot="1" x14ac:dyDescent="0.3">
      <c r="B52" s="94"/>
      <c r="C52" s="55" t="s">
        <v>156</v>
      </c>
      <c r="D52" s="51">
        <v>82.28</v>
      </c>
      <c r="E52" s="51">
        <v>84.75</v>
      </c>
      <c r="F52" s="51">
        <v>87.29</v>
      </c>
      <c r="G52" s="51">
        <v>89.91</v>
      </c>
    </row>
    <row r="53" spans="2:7" ht="26.25" thickBot="1" x14ac:dyDescent="0.3">
      <c r="B53" s="94"/>
      <c r="C53" s="55" t="s">
        <v>157</v>
      </c>
      <c r="D53" s="51">
        <v>94.94</v>
      </c>
      <c r="E53" s="51">
        <v>97.79</v>
      </c>
      <c r="F53" s="51">
        <v>100.72</v>
      </c>
      <c r="G53" s="51">
        <v>103.74</v>
      </c>
    </row>
    <row r="54" spans="2:7" ht="15.75" thickBot="1" x14ac:dyDescent="0.3">
      <c r="B54" s="94"/>
      <c r="C54" s="55" t="s">
        <v>158</v>
      </c>
      <c r="D54" s="51">
        <v>94.94</v>
      </c>
      <c r="E54" s="51">
        <v>97.79</v>
      </c>
      <c r="F54" s="51">
        <v>100.72</v>
      </c>
      <c r="G54" s="51">
        <v>103.74</v>
      </c>
    </row>
    <row r="55" spans="2:7" ht="51.75" thickBot="1" x14ac:dyDescent="0.3">
      <c r="B55" s="95"/>
      <c r="C55" s="55" t="s">
        <v>159</v>
      </c>
      <c r="D55" s="51">
        <v>126.59</v>
      </c>
      <c r="E55" s="51">
        <v>130.38999999999999</v>
      </c>
      <c r="F55" s="51">
        <v>134.30000000000001</v>
      </c>
      <c r="G55" s="51">
        <v>138.33000000000001</v>
      </c>
    </row>
    <row r="56" spans="2:7" ht="15.75" thickBot="1" x14ac:dyDescent="0.3">
      <c r="B56" s="34"/>
      <c r="C56" s="34"/>
      <c r="D56" s="34"/>
      <c r="E56" s="34"/>
      <c r="F56" s="34"/>
      <c r="G56" s="34"/>
    </row>
    <row r="57" spans="2:7" ht="15.75" thickBot="1" x14ac:dyDescent="0.3">
      <c r="B57" s="128" t="s">
        <v>160</v>
      </c>
      <c r="C57" s="129"/>
      <c r="D57" s="129"/>
      <c r="E57" s="129"/>
      <c r="F57" s="129"/>
      <c r="G57" s="130"/>
    </row>
    <row r="58" spans="2:7" x14ac:dyDescent="0.25">
      <c r="B58" s="131" t="s">
        <v>161</v>
      </c>
      <c r="C58" s="132"/>
      <c r="D58" s="132"/>
      <c r="E58" s="132"/>
      <c r="F58" s="132"/>
      <c r="G58" s="133"/>
    </row>
    <row r="59" spans="2:7" x14ac:dyDescent="0.25">
      <c r="B59" s="134" t="s">
        <v>162</v>
      </c>
      <c r="C59" s="135"/>
      <c r="D59" s="135"/>
      <c r="E59" s="135"/>
      <c r="F59" s="135"/>
      <c r="G59" s="136"/>
    </row>
    <row r="60" spans="2:7" x14ac:dyDescent="0.25">
      <c r="B60" s="137" t="s">
        <v>163</v>
      </c>
      <c r="C60" s="138"/>
      <c r="D60" s="138"/>
      <c r="E60" s="138"/>
      <c r="F60" s="138"/>
      <c r="G60" s="139"/>
    </row>
    <row r="61" spans="2:7" x14ac:dyDescent="0.25">
      <c r="B61" s="137" t="s">
        <v>164</v>
      </c>
      <c r="C61" s="138"/>
      <c r="D61" s="138"/>
      <c r="E61" s="138"/>
      <c r="F61" s="138"/>
      <c r="G61" s="139"/>
    </row>
    <row r="62" spans="2:7" x14ac:dyDescent="0.25">
      <c r="B62" s="125" t="s">
        <v>165</v>
      </c>
      <c r="C62" s="126"/>
      <c r="D62" s="126"/>
      <c r="E62" s="126"/>
      <c r="F62" s="126"/>
      <c r="G62" s="127"/>
    </row>
    <row r="63" spans="2:7" ht="15.75" thickBot="1" x14ac:dyDescent="0.3">
      <c r="B63" s="60" t="s">
        <v>166</v>
      </c>
      <c r="C63" s="61"/>
      <c r="D63" s="61"/>
      <c r="E63" s="61"/>
      <c r="F63" s="61"/>
      <c r="G63" s="62"/>
    </row>
    <row r="64" spans="2:7" x14ac:dyDescent="0.25">
      <c r="F64" s="34"/>
    </row>
    <row r="65" spans="6:6" x14ac:dyDescent="0.25">
      <c r="F65" s="34"/>
    </row>
    <row r="66" spans="6:6" x14ac:dyDescent="0.25">
      <c r="F66" s="34"/>
    </row>
    <row r="67" spans="6:6" x14ac:dyDescent="0.25">
      <c r="F67" s="34"/>
    </row>
    <row r="68" spans="6:6" x14ac:dyDescent="0.25">
      <c r="F68" s="34"/>
    </row>
    <row r="69" spans="6:6" x14ac:dyDescent="0.25">
      <c r="F69" s="34"/>
    </row>
    <row r="70" spans="6:6" x14ac:dyDescent="0.25">
      <c r="F70" s="34"/>
    </row>
    <row r="71" spans="6:6" x14ac:dyDescent="0.25">
      <c r="F71" s="34"/>
    </row>
    <row r="72" spans="6:6" x14ac:dyDescent="0.25">
      <c r="F72" s="34"/>
    </row>
    <row r="73" spans="6:6" x14ac:dyDescent="0.25">
      <c r="F73" s="34"/>
    </row>
    <row r="74" spans="6:6" x14ac:dyDescent="0.25">
      <c r="F74" s="34"/>
    </row>
    <row r="75" spans="6:6" x14ac:dyDescent="0.25">
      <c r="F75" s="34"/>
    </row>
    <row r="76" spans="6:6" x14ac:dyDescent="0.25">
      <c r="F76" s="34"/>
    </row>
    <row r="77" spans="6:6" x14ac:dyDescent="0.25">
      <c r="F77" s="34"/>
    </row>
    <row r="78" spans="6:6" x14ac:dyDescent="0.25">
      <c r="F78" s="34"/>
    </row>
    <row r="79" spans="6:6" x14ac:dyDescent="0.25">
      <c r="F79" s="34"/>
    </row>
    <row r="80" spans="6:6" x14ac:dyDescent="0.25">
      <c r="F80" s="34"/>
    </row>
    <row r="81" spans="6:6" x14ac:dyDescent="0.25">
      <c r="F81" s="34"/>
    </row>
    <row r="82" spans="6:6" x14ac:dyDescent="0.25">
      <c r="F82" s="34"/>
    </row>
    <row r="83" spans="6:6" x14ac:dyDescent="0.25">
      <c r="F83" s="34"/>
    </row>
    <row r="84" spans="6:6" x14ac:dyDescent="0.25">
      <c r="F84" s="34"/>
    </row>
    <row r="85" spans="6:6" x14ac:dyDescent="0.25">
      <c r="F85" s="34"/>
    </row>
    <row r="86" spans="6:6" x14ac:dyDescent="0.25">
      <c r="F86" s="34"/>
    </row>
    <row r="87" spans="6:6" x14ac:dyDescent="0.25">
      <c r="F87" s="34"/>
    </row>
  </sheetData>
  <mergeCells count="31">
    <mergeCell ref="B62:G62"/>
    <mergeCell ref="B57:G57"/>
    <mergeCell ref="B58:G58"/>
    <mergeCell ref="B59:G59"/>
    <mergeCell ref="B60:G60"/>
    <mergeCell ref="B61:G61"/>
    <mergeCell ref="B9:C9"/>
    <mergeCell ref="D9:K9"/>
    <mergeCell ref="B10:H10"/>
    <mergeCell ref="B6:C6"/>
    <mergeCell ref="D6:J6"/>
    <mergeCell ref="B7:C7"/>
    <mergeCell ref="D7:K7"/>
    <mergeCell ref="B8:C8"/>
    <mergeCell ref="D8:E8"/>
    <mergeCell ref="B45:B49"/>
    <mergeCell ref="B50:G50"/>
    <mergeCell ref="B51:B55"/>
    <mergeCell ref="B41:G41"/>
    <mergeCell ref="B12:D12"/>
    <mergeCell ref="E12:E14"/>
    <mergeCell ref="F12:I12"/>
    <mergeCell ref="B13:B14"/>
    <mergeCell ref="C13:C14"/>
    <mergeCell ref="D13:D14"/>
    <mergeCell ref="B21:B22"/>
    <mergeCell ref="B24:B26"/>
    <mergeCell ref="B28:B30"/>
    <mergeCell ref="B32:B34"/>
    <mergeCell ref="B42:C42"/>
    <mergeCell ref="B15:B19"/>
  </mergeCells>
  <hyperlinks>
    <hyperlink ref="B2" r:id="rId1" xr:uid="{8178121F-66C2-45D9-BDBE-2A9E49B598C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06D24-5AB1-4EF9-8EC5-296AAB2D6662}">
  <dimension ref="A2:E30"/>
  <sheetViews>
    <sheetView workbookViewId="0">
      <selection activeCell="G14" sqref="G14"/>
    </sheetView>
  </sheetViews>
  <sheetFormatPr defaultRowHeight="15" x14ac:dyDescent="0.25"/>
  <cols>
    <col min="2" max="2" width="29.7109375" customWidth="1"/>
    <col min="5" max="5" width="10.7109375" bestFit="1" customWidth="1"/>
  </cols>
  <sheetData>
    <row r="2" spans="1:5" x14ac:dyDescent="0.25">
      <c r="A2" s="18" t="s">
        <v>30</v>
      </c>
      <c r="B2" s="63" t="s">
        <v>106</v>
      </c>
    </row>
    <row r="4" spans="1:5" x14ac:dyDescent="0.25">
      <c r="B4" t="s">
        <v>95</v>
      </c>
      <c r="C4" t="s">
        <v>56</v>
      </c>
      <c r="E4" s="32">
        <v>44378</v>
      </c>
    </row>
    <row r="5" spans="1:5" x14ac:dyDescent="0.25">
      <c r="B5" t="s">
        <v>96</v>
      </c>
    </row>
    <row r="6" spans="1:5" x14ac:dyDescent="0.25">
      <c r="B6" t="s">
        <v>97</v>
      </c>
      <c r="C6">
        <v>1.1000000000000001</v>
      </c>
      <c r="D6" s="31">
        <v>66852</v>
      </c>
      <c r="E6" s="31">
        <v>68216</v>
      </c>
    </row>
    <row r="7" spans="1:5" x14ac:dyDescent="0.25">
      <c r="B7" t="s">
        <v>98</v>
      </c>
      <c r="C7">
        <v>1.2</v>
      </c>
      <c r="D7" s="31">
        <v>70920</v>
      </c>
      <c r="E7" s="31">
        <v>72367</v>
      </c>
    </row>
    <row r="8" spans="1:5" x14ac:dyDescent="0.25">
      <c r="B8" t="s">
        <v>99</v>
      </c>
      <c r="C8">
        <v>1.3</v>
      </c>
      <c r="D8" s="31">
        <v>75809</v>
      </c>
      <c r="E8" s="31">
        <v>77356</v>
      </c>
    </row>
    <row r="9" spans="1:5" x14ac:dyDescent="0.25">
      <c r="B9" t="s">
        <v>100</v>
      </c>
      <c r="C9">
        <v>1.4</v>
      </c>
      <c r="D9" s="31">
        <v>81013</v>
      </c>
      <c r="E9" s="31">
        <v>82666</v>
      </c>
    </row>
    <row r="10" spans="1:5" x14ac:dyDescent="0.25">
      <c r="B10" t="s">
        <v>101</v>
      </c>
      <c r="C10">
        <v>1.5</v>
      </c>
      <c r="D10" s="31">
        <v>86251</v>
      </c>
      <c r="E10" s="31">
        <v>88011</v>
      </c>
    </row>
    <row r="11" spans="1:5" x14ac:dyDescent="0.25">
      <c r="B11" t="s">
        <v>102</v>
      </c>
      <c r="D11">
        <v>2</v>
      </c>
    </row>
    <row r="12" spans="1:5" x14ac:dyDescent="0.25">
      <c r="B12" t="s">
        <v>97</v>
      </c>
      <c r="C12">
        <v>2.1</v>
      </c>
      <c r="D12" s="31">
        <v>91600</v>
      </c>
      <c r="E12" s="31">
        <v>93469</v>
      </c>
    </row>
    <row r="13" spans="1:5" x14ac:dyDescent="0.25">
      <c r="B13" t="s">
        <v>98</v>
      </c>
      <c r="C13" s="34">
        <v>2.2000000000000002</v>
      </c>
      <c r="D13" s="31">
        <v>94555</v>
      </c>
      <c r="E13" s="31">
        <v>96484</v>
      </c>
    </row>
    <row r="14" spans="1:5" x14ac:dyDescent="0.25">
      <c r="B14" t="s">
        <v>99</v>
      </c>
      <c r="C14" s="34">
        <v>2.2999999999999998</v>
      </c>
      <c r="D14" s="31">
        <v>97518</v>
      </c>
      <c r="E14" s="31">
        <v>99507</v>
      </c>
    </row>
    <row r="15" spans="1:5" x14ac:dyDescent="0.25">
      <c r="B15" t="s">
        <v>103</v>
      </c>
      <c r="C15" s="34">
        <v>2.4</v>
      </c>
      <c r="D15" s="31">
        <v>100462</v>
      </c>
      <c r="E15" s="31">
        <v>102511</v>
      </c>
    </row>
    <row r="16" spans="1:5" x14ac:dyDescent="0.25">
      <c r="B16" t="s">
        <v>102</v>
      </c>
      <c r="D16">
        <v>3</v>
      </c>
    </row>
    <row r="17" spans="2:5" x14ac:dyDescent="0.25">
      <c r="B17" t="s">
        <v>97</v>
      </c>
      <c r="C17">
        <v>3.1</v>
      </c>
      <c r="D17" s="31">
        <v>106065</v>
      </c>
      <c r="E17" s="31">
        <v>108229</v>
      </c>
    </row>
    <row r="18" spans="2:5" x14ac:dyDescent="0.25">
      <c r="B18" t="s">
        <v>98</v>
      </c>
      <c r="C18">
        <v>3.2</v>
      </c>
      <c r="D18" s="31">
        <v>109542</v>
      </c>
      <c r="E18" s="31">
        <v>111777</v>
      </c>
    </row>
    <row r="19" spans="2:5" x14ac:dyDescent="0.25">
      <c r="B19" t="s">
        <v>99</v>
      </c>
      <c r="C19">
        <v>3.3</v>
      </c>
      <c r="D19" s="31">
        <v>113038</v>
      </c>
      <c r="E19" s="31">
        <v>115344</v>
      </c>
    </row>
    <row r="20" spans="2:5" x14ac:dyDescent="0.25">
      <c r="B20" t="s">
        <v>103</v>
      </c>
      <c r="C20">
        <v>3.4</v>
      </c>
      <c r="D20" s="31">
        <v>117003</v>
      </c>
      <c r="E20" s="31">
        <v>119390</v>
      </c>
    </row>
    <row r="21" spans="2:5" x14ac:dyDescent="0.25">
      <c r="B21" t="s">
        <v>102</v>
      </c>
      <c r="D21">
        <v>4</v>
      </c>
    </row>
    <row r="22" spans="2:5" x14ac:dyDescent="0.25">
      <c r="B22" t="s">
        <v>97</v>
      </c>
      <c r="C22">
        <v>4.0999999999999996</v>
      </c>
      <c r="D22" s="31">
        <v>122212</v>
      </c>
      <c r="E22" s="31">
        <v>124705</v>
      </c>
    </row>
    <row r="23" spans="2:5" x14ac:dyDescent="0.25">
      <c r="B23" t="s">
        <v>98</v>
      </c>
      <c r="C23">
        <v>4.2</v>
      </c>
      <c r="D23" s="31">
        <v>125778</v>
      </c>
      <c r="E23" s="31">
        <v>128344</v>
      </c>
    </row>
    <row r="24" spans="2:5" x14ac:dyDescent="0.25">
      <c r="B24" t="s">
        <v>104</v>
      </c>
      <c r="C24">
        <v>4.3</v>
      </c>
      <c r="D24" s="31">
        <v>129315</v>
      </c>
      <c r="E24" s="31">
        <v>131953</v>
      </c>
    </row>
    <row r="25" spans="2:5" x14ac:dyDescent="0.25">
      <c r="B25" t="s">
        <v>102</v>
      </c>
      <c r="D25">
        <v>5</v>
      </c>
    </row>
    <row r="26" spans="2:5" x14ac:dyDescent="0.25">
      <c r="B26" t="s">
        <v>97</v>
      </c>
      <c r="C26">
        <v>5.0999999999999996</v>
      </c>
      <c r="D26" s="31">
        <v>134677</v>
      </c>
      <c r="E26" s="31">
        <v>137424</v>
      </c>
    </row>
    <row r="27" spans="2:5" x14ac:dyDescent="0.25">
      <c r="B27" t="s">
        <v>105</v>
      </c>
      <c r="C27">
        <v>5.2</v>
      </c>
      <c r="D27" s="31">
        <v>137208</v>
      </c>
      <c r="E27" s="31">
        <v>140007</v>
      </c>
    </row>
    <row r="28" spans="2:5" x14ac:dyDescent="0.25">
      <c r="B28" t="s">
        <v>102</v>
      </c>
      <c r="D28">
        <v>6</v>
      </c>
    </row>
    <row r="29" spans="2:5" x14ac:dyDescent="0.25">
      <c r="B29" t="s">
        <v>97</v>
      </c>
      <c r="C29">
        <v>6.1</v>
      </c>
      <c r="D29" s="31">
        <v>139765</v>
      </c>
      <c r="E29" s="31">
        <v>142616</v>
      </c>
    </row>
    <row r="30" spans="2:5" x14ac:dyDescent="0.25">
      <c r="B30" t="s">
        <v>105</v>
      </c>
      <c r="C30">
        <v>6.2</v>
      </c>
      <c r="D30" s="31">
        <v>142349</v>
      </c>
      <c r="E30" s="31">
        <v>145253</v>
      </c>
    </row>
  </sheetData>
  <hyperlinks>
    <hyperlink ref="B2" r:id="rId1" xr:uid="{84074E0B-DAF0-4D2E-A94C-129CDEE5213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95545-33B7-46ED-8707-072590FFBFF4}">
  <dimension ref="B2:Q35"/>
  <sheetViews>
    <sheetView workbookViewId="0">
      <selection activeCell="X6" sqref="X6"/>
    </sheetView>
  </sheetViews>
  <sheetFormatPr defaultRowHeight="15" x14ac:dyDescent="0.25"/>
  <cols>
    <col min="2" max="2" width="11.28515625" customWidth="1"/>
    <col min="3" max="3" width="12.85546875" customWidth="1"/>
    <col min="4" max="4" width="11.140625" customWidth="1"/>
    <col min="5" max="5" width="12.7109375" customWidth="1"/>
    <col min="6" max="6" width="11.5703125" customWidth="1"/>
    <col min="7" max="7" width="11.7109375" customWidth="1"/>
    <col min="9" max="10" width="10" bestFit="1" customWidth="1"/>
    <col min="11" max="13" width="10.7109375" customWidth="1"/>
    <col min="14" max="14" width="11.85546875" customWidth="1"/>
    <col min="17" max="17" width="11.42578125" customWidth="1"/>
  </cols>
  <sheetData>
    <row r="2" spans="2:17" x14ac:dyDescent="0.25">
      <c r="B2" t="s">
        <v>62</v>
      </c>
      <c r="C2" t="s">
        <v>63</v>
      </c>
      <c r="D2" t="s">
        <v>72</v>
      </c>
      <c r="E2" t="s">
        <v>71</v>
      </c>
      <c r="F2" t="s">
        <v>109</v>
      </c>
      <c r="G2" s="32" t="s">
        <v>108</v>
      </c>
      <c r="H2" s="64" t="s">
        <v>177</v>
      </c>
      <c r="I2" s="37" t="s">
        <v>178</v>
      </c>
      <c r="M2" t="s">
        <v>89</v>
      </c>
      <c r="N2" t="s">
        <v>90</v>
      </c>
      <c r="O2" t="s">
        <v>110</v>
      </c>
      <c r="P2" t="s">
        <v>93</v>
      </c>
      <c r="Q2" t="s">
        <v>94</v>
      </c>
    </row>
    <row r="3" spans="2:17" x14ac:dyDescent="0.25">
      <c r="B3" t="s">
        <v>33</v>
      </c>
      <c r="C3" s="27">
        <v>78909</v>
      </c>
      <c r="D3" t="s">
        <v>64</v>
      </c>
      <c r="E3" s="27">
        <v>75844</v>
      </c>
      <c r="F3" s="34">
        <v>1.1000000000000001</v>
      </c>
      <c r="G3" s="27">
        <v>68216</v>
      </c>
      <c r="H3" s="68">
        <v>1.3</v>
      </c>
      <c r="I3" s="67">
        <v>71929.52</v>
      </c>
      <c r="L3" t="s">
        <v>88</v>
      </c>
      <c r="M3" s="30">
        <f>tblComparison[[#This Row],[WA annual]]</f>
        <v>78909</v>
      </c>
      <c r="N3" s="30">
        <f>C7</f>
        <v>103257</v>
      </c>
      <c r="O3" s="30">
        <f t="shared" ref="O3:O8" si="0">N3-M3</f>
        <v>24348</v>
      </c>
      <c r="P3">
        <v>5</v>
      </c>
      <c r="Q3" s="30">
        <f t="shared" ref="Q3:Q8" si="1">AVERAGE(M3:N3)</f>
        <v>91083</v>
      </c>
    </row>
    <row r="4" spans="2:17" x14ac:dyDescent="0.25">
      <c r="B4" t="s">
        <v>34</v>
      </c>
      <c r="C4" s="27">
        <v>83651</v>
      </c>
      <c r="D4" t="s">
        <v>65</v>
      </c>
      <c r="E4" s="27">
        <v>80405</v>
      </c>
      <c r="F4" s="34">
        <v>1.2</v>
      </c>
      <c r="G4" s="27">
        <v>72367</v>
      </c>
      <c r="H4" s="68">
        <v>1.4</v>
      </c>
      <c r="I4" s="67">
        <v>75491.520000000004</v>
      </c>
      <c r="L4" t="s">
        <v>9</v>
      </c>
      <c r="M4" s="30">
        <f>E3</f>
        <v>75844</v>
      </c>
      <c r="N4" s="30">
        <f>E9</f>
        <v>101751</v>
      </c>
      <c r="O4" s="30">
        <f t="shared" si="0"/>
        <v>25907</v>
      </c>
      <c r="P4">
        <v>6</v>
      </c>
      <c r="Q4" s="30">
        <f t="shared" si="1"/>
        <v>88797.5</v>
      </c>
    </row>
    <row r="5" spans="2:17" x14ac:dyDescent="0.25">
      <c r="B5" t="s">
        <v>35</v>
      </c>
      <c r="C5" s="27">
        <v>88174</v>
      </c>
      <c r="D5" t="s">
        <v>66</v>
      </c>
      <c r="E5" s="27">
        <v>85651</v>
      </c>
      <c r="F5" s="34">
        <v>1.3</v>
      </c>
      <c r="G5" s="27">
        <v>77356</v>
      </c>
      <c r="H5" s="68">
        <v>1.5</v>
      </c>
      <c r="I5" s="67">
        <v>79345.760000000009</v>
      </c>
      <c r="L5" t="s">
        <v>91</v>
      </c>
      <c r="M5" s="30">
        <f>C8</f>
        <v>105824</v>
      </c>
      <c r="N5" s="30">
        <f>C10</f>
        <v>112443</v>
      </c>
      <c r="O5" s="30">
        <f t="shared" si="0"/>
        <v>6619</v>
      </c>
      <c r="P5">
        <v>3</v>
      </c>
      <c r="Q5" s="30">
        <f t="shared" si="1"/>
        <v>109133.5</v>
      </c>
    </row>
    <row r="6" spans="2:17" x14ac:dyDescent="0.25">
      <c r="B6" t="s">
        <v>36</v>
      </c>
      <c r="C6" s="27">
        <v>95083</v>
      </c>
      <c r="D6" t="s">
        <v>67</v>
      </c>
      <c r="E6" s="27">
        <v>88975</v>
      </c>
      <c r="F6" s="34">
        <v>1.4</v>
      </c>
      <c r="G6" s="27">
        <v>82666</v>
      </c>
      <c r="H6" s="68">
        <v>2.1</v>
      </c>
      <c r="I6" s="67">
        <v>80556.84</v>
      </c>
      <c r="L6" t="s">
        <v>10</v>
      </c>
      <c r="M6" s="30">
        <f>E10</f>
        <v>112241</v>
      </c>
      <c r="N6" s="30">
        <f>E13</f>
        <v>120780</v>
      </c>
      <c r="O6" s="30">
        <f t="shared" si="0"/>
        <v>8539</v>
      </c>
      <c r="P6">
        <v>4</v>
      </c>
      <c r="Q6" s="30">
        <f t="shared" si="1"/>
        <v>116510.5</v>
      </c>
    </row>
    <row r="7" spans="2:17" x14ac:dyDescent="0.25">
      <c r="B7" t="s">
        <v>37</v>
      </c>
      <c r="C7" s="27">
        <v>103257</v>
      </c>
      <c r="D7" t="s">
        <v>68</v>
      </c>
      <c r="E7" s="27">
        <v>92956</v>
      </c>
      <c r="F7" s="34">
        <v>1.5</v>
      </c>
      <c r="G7" s="27">
        <v>88011</v>
      </c>
      <c r="H7" s="68">
        <v>2.2000000000000002</v>
      </c>
      <c r="I7" s="67">
        <v>84852.56</v>
      </c>
      <c r="L7" t="s">
        <v>92</v>
      </c>
      <c r="M7" s="30">
        <f>C11</f>
        <v>117368</v>
      </c>
      <c r="N7" s="30">
        <f>C12</f>
        <v>121402</v>
      </c>
      <c r="O7" s="30">
        <f t="shared" si="0"/>
        <v>4034</v>
      </c>
      <c r="P7">
        <v>2</v>
      </c>
      <c r="Q7" s="30">
        <f t="shared" si="1"/>
        <v>119385</v>
      </c>
    </row>
    <row r="8" spans="2:17" x14ac:dyDescent="0.25">
      <c r="B8" t="s">
        <v>38</v>
      </c>
      <c r="C8" s="27">
        <v>105824</v>
      </c>
      <c r="D8" t="s">
        <v>69</v>
      </c>
      <c r="E8" s="27">
        <v>96935</v>
      </c>
      <c r="F8" s="34">
        <v>2.1</v>
      </c>
      <c r="G8" s="27">
        <v>93469</v>
      </c>
      <c r="H8" s="69">
        <v>3.1</v>
      </c>
      <c r="I8" s="67">
        <v>89369.279999999999</v>
      </c>
      <c r="L8" t="s">
        <v>11</v>
      </c>
      <c r="M8" s="30">
        <f>E14</f>
        <v>126974</v>
      </c>
      <c r="N8" s="30">
        <f>E15</f>
        <v>132489</v>
      </c>
      <c r="O8" s="30">
        <f t="shared" si="0"/>
        <v>5515</v>
      </c>
      <c r="P8">
        <v>2</v>
      </c>
      <c r="Q8" s="30">
        <f t="shared" si="1"/>
        <v>129731.5</v>
      </c>
    </row>
    <row r="9" spans="2:17" x14ac:dyDescent="0.25">
      <c r="B9" t="s">
        <v>39</v>
      </c>
      <c r="C9" s="27">
        <v>109074</v>
      </c>
      <c r="D9" t="s">
        <v>70</v>
      </c>
      <c r="E9" s="27">
        <v>101751</v>
      </c>
      <c r="F9" s="34">
        <v>2.2000000000000002</v>
      </c>
      <c r="G9" s="27">
        <v>96484</v>
      </c>
      <c r="H9" s="69">
        <v>3.2</v>
      </c>
      <c r="I9" s="67">
        <v>93837.64</v>
      </c>
    </row>
    <row r="10" spans="2:17" x14ac:dyDescent="0.25">
      <c r="B10" t="s">
        <v>40</v>
      </c>
      <c r="C10" s="27">
        <v>112443</v>
      </c>
      <c r="D10" t="s">
        <v>73</v>
      </c>
      <c r="E10" s="27">
        <v>112241</v>
      </c>
      <c r="F10" s="34">
        <v>2.2999999999999998</v>
      </c>
      <c r="G10" s="27">
        <v>99507</v>
      </c>
      <c r="H10" s="69">
        <v>3.3</v>
      </c>
      <c r="I10" s="67">
        <v>95490.72</v>
      </c>
    </row>
    <row r="11" spans="2:17" x14ac:dyDescent="0.25">
      <c r="B11" t="s">
        <v>41</v>
      </c>
      <c r="C11" s="27">
        <v>117368</v>
      </c>
      <c r="D11" t="s">
        <v>74</v>
      </c>
      <c r="E11" s="27">
        <v>114582</v>
      </c>
      <c r="F11" s="34">
        <v>2.4</v>
      </c>
      <c r="G11" s="27">
        <v>102511</v>
      </c>
      <c r="H11" s="69">
        <v>4.0999999999999996</v>
      </c>
      <c r="I11" s="67">
        <v>103413.44</v>
      </c>
    </row>
    <row r="12" spans="2:17" x14ac:dyDescent="0.25">
      <c r="B12" t="s">
        <v>42</v>
      </c>
      <c r="C12" s="27">
        <v>121402</v>
      </c>
      <c r="D12" t="s">
        <v>75</v>
      </c>
      <c r="E12" s="27">
        <v>117574</v>
      </c>
      <c r="F12" s="34">
        <v>3.1</v>
      </c>
      <c r="G12" s="27">
        <v>108229</v>
      </c>
      <c r="H12" s="69">
        <v>4.2</v>
      </c>
      <c r="I12" s="67">
        <v>106164.23999999999</v>
      </c>
    </row>
    <row r="13" spans="2:17" x14ac:dyDescent="0.25">
      <c r="B13" t="s">
        <v>43</v>
      </c>
      <c r="C13" s="27">
        <v>127938</v>
      </c>
      <c r="D13" t="s">
        <v>76</v>
      </c>
      <c r="E13" s="27">
        <v>120780</v>
      </c>
      <c r="F13" s="34">
        <v>3.2</v>
      </c>
      <c r="G13" s="27">
        <v>111777</v>
      </c>
      <c r="H13" s="33">
        <v>4.3</v>
      </c>
      <c r="I13" s="67">
        <v>112011.12</v>
      </c>
    </row>
    <row r="14" spans="2:17" x14ac:dyDescent="0.25">
      <c r="B14" t="s">
        <v>44</v>
      </c>
      <c r="C14" s="27">
        <v>132198</v>
      </c>
      <c r="D14" t="s">
        <v>78</v>
      </c>
      <c r="E14" s="27">
        <v>126974</v>
      </c>
      <c r="F14" s="34">
        <v>3.3</v>
      </c>
      <c r="G14" s="27">
        <v>115344</v>
      </c>
      <c r="H14" s="33">
        <v>5.0999999999999996</v>
      </c>
      <c r="I14" s="67">
        <v>119892.76000000001</v>
      </c>
    </row>
    <row r="15" spans="2:17" x14ac:dyDescent="0.25">
      <c r="B15" t="s">
        <v>45</v>
      </c>
      <c r="C15" s="27">
        <v>136870</v>
      </c>
      <c r="D15" t="s">
        <v>77</v>
      </c>
      <c r="E15" s="27">
        <v>132489</v>
      </c>
      <c r="F15" s="34">
        <v>3.4</v>
      </c>
      <c r="G15" s="27">
        <v>119390</v>
      </c>
      <c r="H15" s="33">
        <v>5.2</v>
      </c>
      <c r="I15" s="67">
        <v>126258.6</v>
      </c>
    </row>
    <row r="16" spans="2:17" x14ac:dyDescent="0.25">
      <c r="B16" t="s">
        <v>46</v>
      </c>
      <c r="C16" s="27">
        <v>144623</v>
      </c>
      <c r="D16" t="s">
        <v>79</v>
      </c>
      <c r="E16" s="27">
        <v>141467</v>
      </c>
      <c r="F16" s="34">
        <v>4.0999999999999996</v>
      </c>
      <c r="G16" s="27">
        <v>124705</v>
      </c>
      <c r="H16" s="33">
        <v>5.3</v>
      </c>
      <c r="I16" s="67">
        <v>135148.52000000002</v>
      </c>
    </row>
    <row r="17" spans="2:9" x14ac:dyDescent="0.25">
      <c r="B17" t="s">
        <v>47</v>
      </c>
      <c r="C17" s="27">
        <v>150626</v>
      </c>
      <c r="D17" t="s">
        <v>80</v>
      </c>
      <c r="E17" s="27">
        <v>146439</v>
      </c>
      <c r="F17" s="34">
        <v>4.2</v>
      </c>
      <c r="G17" s="27">
        <v>128344</v>
      </c>
      <c r="H17" s="33"/>
      <c r="I17" s="27"/>
    </row>
    <row r="18" spans="2:9" x14ac:dyDescent="0.25">
      <c r="B18" t="s">
        <v>48</v>
      </c>
      <c r="C18" s="27">
        <v>156736</v>
      </c>
      <c r="D18" t="s">
        <v>81</v>
      </c>
      <c r="E18" s="27">
        <v>161151</v>
      </c>
      <c r="F18" s="34">
        <v>4.3</v>
      </c>
      <c r="G18" s="27">
        <v>131953</v>
      </c>
      <c r="H18" s="33"/>
      <c r="I18" s="27"/>
    </row>
    <row r="19" spans="2:9" x14ac:dyDescent="0.25">
      <c r="B19" s="27" t="s">
        <v>49</v>
      </c>
      <c r="C19" s="27">
        <v>165664</v>
      </c>
      <c r="D19" t="s">
        <v>82</v>
      </c>
      <c r="E19" s="27">
        <v>172698</v>
      </c>
      <c r="F19" s="34">
        <v>5.0999999999999996</v>
      </c>
      <c r="G19" s="27">
        <v>137424</v>
      </c>
      <c r="H19" s="33"/>
      <c r="I19" s="27"/>
    </row>
    <row r="20" spans="2:9" x14ac:dyDescent="0.25">
      <c r="B20" s="27" t="s">
        <v>50</v>
      </c>
      <c r="C20" s="27">
        <v>171344</v>
      </c>
      <c r="D20" t="s">
        <v>83</v>
      </c>
      <c r="E20" s="27">
        <v>178959</v>
      </c>
      <c r="F20" s="34">
        <v>5.2</v>
      </c>
      <c r="G20" s="27">
        <v>140007</v>
      </c>
      <c r="H20" s="33"/>
      <c r="I20" s="27"/>
    </row>
    <row r="21" spans="2:9" x14ac:dyDescent="0.25">
      <c r="B21" s="27" t="s">
        <v>51</v>
      </c>
      <c r="C21" s="27">
        <v>177819</v>
      </c>
      <c r="D21" t="s">
        <v>84</v>
      </c>
      <c r="E21" s="27">
        <v>186476</v>
      </c>
      <c r="F21" s="34">
        <v>6.1</v>
      </c>
      <c r="G21" s="27">
        <v>142616</v>
      </c>
      <c r="H21" s="33"/>
      <c r="I21" s="27"/>
    </row>
    <row r="22" spans="2:9" x14ac:dyDescent="0.25">
      <c r="B22" s="27" t="s">
        <v>52</v>
      </c>
      <c r="C22" s="27">
        <v>187612</v>
      </c>
      <c r="D22" t="s">
        <v>85</v>
      </c>
      <c r="E22" s="27">
        <v>194955</v>
      </c>
      <c r="F22" s="34">
        <v>6.2</v>
      </c>
      <c r="G22" s="27">
        <v>145253</v>
      </c>
      <c r="H22" s="33"/>
      <c r="I22" s="27"/>
    </row>
    <row r="23" spans="2:9" x14ac:dyDescent="0.25">
      <c r="B23" s="27" t="s">
        <v>53</v>
      </c>
      <c r="C23" s="27">
        <v>197406</v>
      </c>
      <c r="D23" t="s">
        <v>86</v>
      </c>
      <c r="E23" s="27">
        <v>210076</v>
      </c>
      <c r="F23" s="33"/>
      <c r="G23" s="27"/>
      <c r="H23" s="33"/>
      <c r="I23" s="27"/>
    </row>
    <row r="24" spans="2:9" x14ac:dyDescent="0.25">
      <c r="B24" s="27" t="s">
        <v>54</v>
      </c>
      <c r="C24" s="27">
        <v>207195</v>
      </c>
      <c r="D24" t="s">
        <v>87</v>
      </c>
      <c r="E24" s="27">
        <v>218879</v>
      </c>
      <c r="F24" s="33"/>
      <c r="G24" s="27"/>
      <c r="H24" s="33"/>
      <c r="I24" s="27"/>
    </row>
    <row r="25" spans="2:9" x14ac:dyDescent="0.25">
      <c r="B25" s="27" t="s">
        <v>55</v>
      </c>
      <c r="C25" s="27">
        <v>216985</v>
      </c>
      <c r="F25" s="33"/>
      <c r="G25" s="27"/>
      <c r="H25" s="33"/>
      <c r="I25" s="27"/>
    </row>
    <row r="29" spans="2:9" x14ac:dyDescent="0.25">
      <c r="B29" t="s">
        <v>179</v>
      </c>
      <c r="C29" t="s">
        <v>61</v>
      </c>
      <c r="D29" t="s">
        <v>180</v>
      </c>
      <c r="E29" t="s">
        <v>107</v>
      </c>
      <c r="F29" t="s">
        <v>169</v>
      </c>
    </row>
    <row r="30" spans="2:9" x14ac:dyDescent="0.25">
      <c r="B30" t="s">
        <v>181</v>
      </c>
      <c r="C30" s="30">
        <f>C3</f>
        <v>78909</v>
      </c>
      <c r="D30" s="30">
        <f>E3</f>
        <v>75844</v>
      </c>
      <c r="E30" s="30">
        <f>G3</f>
        <v>68216</v>
      </c>
      <c r="F30" s="30">
        <f>I3</f>
        <v>71929.52</v>
      </c>
    </row>
    <row r="31" spans="2:9" x14ac:dyDescent="0.25">
      <c r="B31" t="s">
        <v>182</v>
      </c>
      <c r="C31" s="30">
        <f>C7</f>
        <v>103257</v>
      </c>
      <c r="D31" s="30">
        <f>E9</f>
        <v>101751</v>
      </c>
      <c r="E31" s="30">
        <f>G7</f>
        <v>88011</v>
      </c>
      <c r="F31" s="30">
        <f>I7</f>
        <v>84852.56</v>
      </c>
    </row>
    <row r="32" spans="2:9" x14ac:dyDescent="0.25">
      <c r="B32" t="s">
        <v>183</v>
      </c>
      <c r="C32" s="30">
        <f>C8</f>
        <v>105824</v>
      </c>
      <c r="D32" s="30">
        <f>E10</f>
        <v>112241</v>
      </c>
      <c r="E32" s="30">
        <f>G8</f>
        <v>93469</v>
      </c>
      <c r="F32" s="30">
        <f>I8</f>
        <v>89369.279999999999</v>
      </c>
    </row>
    <row r="33" spans="2:6" x14ac:dyDescent="0.25">
      <c r="B33" t="s">
        <v>184</v>
      </c>
      <c r="C33" s="30">
        <f>C10</f>
        <v>112443</v>
      </c>
      <c r="D33" s="30">
        <f>E13</f>
        <v>120780</v>
      </c>
      <c r="E33" s="30">
        <f>G11</f>
        <v>102511</v>
      </c>
      <c r="F33" s="30">
        <f>I10</f>
        <v>95490.72</v>
      </c>
    </row>
    <row r="34" spans="2:6" x14ac:dyDescent="0.25">
      <c r="B34" t="s">
        <v>185</v>
      </c>
      <c r="C34" s="30">
        <f>C11</f>
        <v>117368</v>
      </c>
      <c r="D34" s="30">
        <f>E14</f>
        <v>126974</v>
      </c>
      <c r="E34" s="30">
        <f>G12</f>
        <v>108229</v>
      </c>
      <c r="F34" s="30">
        <f>I11</f>
        <v>103413.44</v>
      </c>
    </row>
    <row r="35" spans="2:6" x14ac:dyDescent="0.25">
      <c r="B35" t="s">
        <v>186</v>
      </c>
      <c r="C35" s="30">
        <f>C12</f>
        <v>121402</v>
      </c>
      <c r="D35" s="30">
        <f>E15</f>
        <v>132489</v>
      </c>
      <c r="E35" s="30">
        <f>G15</f>
        <v>119390</v>
      </c>
      <c r="F35" s="30">
        <f>I13</f>
        <v>112011.12</v>
      </c>
    </row>
  </sheetData>
  <phoneticPr fontId="10" type="noConversion"/>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0C1D4-5DED-4468-B840-0F5336AB80A5}">
  <dimension ref="B2:C7"/>
  <sheetViews>
    <sheetView workbookViewId="0">
      <selection activeCell="C5" sqref="C5"/>
    </sheetView>
  </sheetViews>
  <sheetFormatPr defaultRowHeight="15" x14ac:dyDescent="0.25"/>
  <sheetData>
    <row r="2" spans="2:3" x14ac:dyDescent="0.25">
      <c r="B2" t="s">
        <v>169</v>
      </c>
      <c r="C2" t="s">
        <v>168</v>
      </c>
    </row>
    <row r="3" spans="2:3" x14ac:dyDescent="0.25">
      <c r="B3" t="s">
        <v>169</v>
      </c>
      <c r="C3" t="s">
        <v>171</v>
      </c>
    </row>
    <row r="4" spans="2:3" x14ac:dyDescent="0.25">
      <c r="B4" t="s">
        <v>61</v>
      </c>
      <c r="C4" t="s">
        <v>170</v>
      </c>
    </row>
    <row r="5" spans="2:3" x14ac:dyDescent="0.25">
      <c r="B5" t="s">
        <v>169</v>
      </c>
      <c r="C5" t="s">
        <v>172</v>
      </c>
    </row>
    <row r="6" spans="2:3" x14ac:dyDescent="0.25">
      <c r="B6" t="s">
        <v>169</v>
      </c>
      <c r="C6" t="s">
        <v>173</v>
      </c>
    </row>
    <row r="7" spans="2:3" x14ac:dyDescent="0.25">
      <c r="B7" t="s">
        <v>169</v>
      </c>
      <c r="C7" t="s">
        <v>174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D54DD-F52E-46A0-B660-CC12DAE53C83}">
  <dimension ref="B2:G22"/>
  <sheetViews>
    <sheetView topLeftCell="B1" workbookViewId="0">
      <selection activeCell="C23" sqref="C23"/>
    </sheetView>
  </sheetViews>
  <sheetFormatPr defaultRowHeight="15" x14ac:dyDescent="0.25"/>
  <cols>
    <col min="2" max="2" width="7.85546875" bestFit="1" customWidth="1"/>
    <col min="3" max="3" width="115.85546875" customWidth="1"/>
    <col min="4" max="4" width="9.28515625" bestFit="1" customWidth="1"/>
    <col min="5" max="5" width="8.28515625" bestFit="1" customWidth="1"/>
    <col min="6" max="6" width="47" customWidth="1"/>
  </cols>
  <sheetData>
    <row r="2" spans="2:7" x14ac:dyDescent="0.25">
      <c r="B2" t="s">
        <v>191</v>
      </c>
      <c r="C2" t="s">
        <v>192</v>
      </c>
      <c r="D2" t="s">
        <v>193</v>
      </c>
      <c r="E2" t="s">
        <v>203</v>
      </c>
      <c r="F2" t="s">
        <v>204</v>
      </c>
      <c r="G2" t="s">
        <v>210</v>
      </c>
    </row>
    <row r="3" spans="2:7" x14ac:dyDescent="0.25">
      <c r="B3" t="s">
        <v>61</v>
      </c>
      <c r="C3" s="63" t="s">
        <v>202</v>
      </c>
      <c r="D3" t="s">
        <v>201</v>
      </c>
      <c r="E3">
        <v>2023</v>
      </c>
      <c r="F3" s="63" t="s">
        <v>205</v>
      </c>
    </row>
    <row r="4" spans="2:7" x14ac:dyDescent="0.25">
      <c r="B4" t="s">
        <v>199</v>
      </c>
      <c r="C4" t="s">
        <v>31</v>
      </c>
      <c r="D4" t="s">
        <v>200</v>
      </c>
    </row>
    <row r="5" spans="2:7" x14ac:dyDescent="0.25">
      <c r="B5" t="s">
        <v>194</v>
      </c>
      <c r="C5" t="s">
        <v>111</v>
      </c>
      <c r="D5" t="s">
        <v>201</v>
      </c>
      <c r="E5">
        <v>2023</v>
      </c>
      <c r="F5" s="63" t="s">
        <v>206</v>
      </c>
    </row>
    <row r="6" spans="2:7" x14ac:dyDescent="0.25">
      <c r="B6" t="s">
        <v>107</v>
      </c>
      <c r="C6" s="76" t="s">
        <v>106</v>
      </c>
      <c r="D6" t="s">
        <v>201</v>
      </c>
      <c r="F6" s="63" t="s">
        <v>207</v>
      </c>
    </row>
    <row r="7" spans="2:7" x14ac:dyDescent="0.25">
      <c r="B7" t="s">
        <v>195</v>
      </c>
      <c r="F7" s="63" t="s">
        <v>208</v>
      </c>
      <c r="G7" s="63" t="s">
        <v>209</v>
      </c>
    </row>
    <row r="8" spans="2:7" x14ac:dyDescent="0.25">
      <c r="B8" t="s">
        <v>196</v>
      </c>
    </row>
    <row r="9" spans="2:7" x14ac:dyDescent="0.25">
      <c r="B9" t="s">
        <v>197</v>
      </c>
    </row>
    <row r="10" spans="2:7" x14ac:dyDescent="0.25">
      <c r="B10" t="s">
        <v>198</v>
      </c>
    </row>
    <row r="16" spans="2:7" x14ac:dyDescent="0.25">
      <c r="B16" t="s">
        <v>213</v>
      </c>
      <c r="C16" t="s">
        <v>212</v>
      </c>
      <c r="G16" t="s">
        <v>214</v>
      </c>
    </row>
    <row r="17" spans="2:3" x14ac:dyDescent="0.25">
      <c r="C17" t="s">
        <v>216</v>
      </c>
    </row>
    <row r="18" spans="2:3" x14ac:dyDescent="0.25">
      <c r="C18" t="s">
        <v>215</v>
      </c>
    </row>
    <row r="22" spans="2:3" x14ac:dyDescent="0.25">
      <c r="B22" t="s">
        <v>61</v>
      </c>
      <c r="C22" s="63" t="s">
        <v>205</v>
      </c>
    </row>
  </sheetData>
  <hyperlinks>
    <hyperlink ref="F3" r:id="rId1" display="https://www.health.wa.gov.au/articles/a_e/awards-and-agreements" xr:uid="{F9D74E82-2A9C-451A-BFDF-765BECFF00EA}"/>
    <hyperlink ref="F5" r:id="rId2" display="https://www.westernhealth.org.au/Careers/Pages/Salary-Rate.aspx" xr:uid="{53B56150-894C-45C4-81E4-198D5AAA1A43}"/>
    <hyperlink ref="F6" r:id="rId3" display="https://www.health.nsw.gov.au/careers/conditions/Pages/default.aspx" xr:uid="{4B16940B-5886-4CE5-B003-A4342CE5A7BE}"/>
    <hyperlink ref="F7" r:id="rId4" display="https://sharedservices.sa.gov.au/government-employees/my-pay/pay-awards-and-agreements" xr:uid="{65E37F0A-33AC-4508-A9E0-29A95E5BA24D}"/>
    <hyperlink ref="G7" r:id="rId5" display="https://www.sahealth.sa.gov.au/wps/wcm/connect/public+content/sa+health+internet/about+us/about+sa+health/our+workforce/enterprise+bargaining/salaried+medical+officers+enterprise+agreement" xr:uid="{B5A6E4C5-A7FB-43D6-B50F-090B0F4EC69A}"/>
    <hyperlink ref="C3" r:id="rId6" xr:uid="{D6BF9F9A-0869-4536-8508-DA801FD32256}"/>
    <hyperlink ref="C22" r:id="rId7" display="https://www.health.wa.gov.au/articles/a_e/awards-and-agreements" xr:uid="{32C5CDDF-00C4-4027-A017-399E745D315E}"/>
  </hyperlinks>
  <pageMargins left="0.7" right="0.7" top="0.75" bottom="0.75" header="0.3" footer="0.3"/>
  <tableParts count="1">
    <tablePart r:id="rId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3C0F4-F5BC-4A9F-B896-0D6D9FD130BA}">
  <dimension ref="B1:T36"/>
  <sheetViews>
    <sheetView tabSelected="1" topLeftCell="A13" workbookViewId="0">
      <selection activeCell="C35" sqref="C35"/>
    </sheetView>
  </sheetViews>
  <sheetFormatPr defaultRowHeight="15" x14ac:dyDescent="0.25"/>
  <cols>
    <col min="2" max="2" width="12.7109375" bestFit="1" customWidth="1"/>
    <col min="3" max="3" width="19.28515625" bestFit="1" customWidth="1"/>
    <col min="4" max="4" width="8.5703125" bestFit="1" customWidth="1"/>
    <col min="5" max="7" width="17.42578125" customWidth="1"/>
    <col min="8" max="8" width="17.42578125" style="34" customWidth="1"/>
    <col min="9" max="9" width="12.7109375" customWidth="1"/>
    <col min="10" max="10" width="5" customWidth="1"/>
    <col min="11" max="13" width="17.42578125" customWidth="1"/>
    <col min="14" max="14" width="9.140625" customWidth="1"/>
    <col min="15" max="15" width="12.7109375" bestFit="1" customWidth="1"/>
    <col min="16" max="16" width="13.140625" bestFit="1" customWidth="1"/>
    <col min="17" max="17" width="8.5703125" bestFit="1" customWidth="1"/>
    <col min="18" max="20" width="17.42578125" bestFit="1" customWidth="1"/>
  </cols>
  <sheetData>
    <row r="1" spans="2:20" x14ac:dyDescent="0.25">
      <c r="B1" s="63" t="s">
        <v>211</v>
      </c>
    </row>
    <row r="2" spans="2:20" s="34" customFormat="1" x14ac:dyDescent="0.25">
      <c r="B2" s="63"/>
    </row>
    <row r="3" spans="2:20" x14ac:dyDescent="0.25">
      <c r="B3" s="18" t="s">
        <v>232</v>
      </c>
      <c r="I3" s="18" t="s">
        <v>269</v>
      </c>
      <c r="O3" s="18" t="s">
        <v>236</v>
      </c>
    </row>
    <row r="4" spans="2:20" x14ac:dyDescent="0.25">
      <c r="B4" t="s">
        <v>118</v>
      </c>
      <c r="C4" t="s">
        <v>217</v>
      </c>
      <c r="D4" t="s">
        <v>119</v>
      </c>
      <c r="E4" t="s">
        <v>233</v>
      </c>
      <c r="F4" t="s">
        <v>234</v>
      </c>
      <c r="G4" t="s">
        <v>235</v>
      </c>
      <c r="I4" t="s">
        <v>118</v>
      </c>
      <c r="J4" t="s">
        <v>262</v>
      </c>
      <c r="K4" t="s">
        <v>233</v>
      </c>
      <c r="L4" t="s">
        <v>234</v>
      </c>
      <c r="M4" t="s">
        <v>235</v>
      </c>
      <c r="O4" t="s">
        <v>118</v>
      </c>
      <c r="P4" t="s">
        <v>217</v>
      </c>
      <c r="Q4" t="s">
        <v>119</v>
      </c>
      <c r="R4" t="s">
        <v>233</v>
      </c>
      <c r="S4" t="s">
        <v>234</v>
      </c>
      <c r="T4" t="s">
        <v>235</v>
      </c>
    </row>
    <row r="5" spans="2:20" x14ac:dyDescent="0.25">
      <c r="B5" t="s">
        <v>218</v>
      </c>
      <c r="C5" t="s">
        <v>219</v>
      </c>
      <c r="D5" s="77">
        <v>55734</v>
      </c>
      <c r="E5" s="77">
        <v>57127</v>
      </c>
      <c r="F5" s="77">
        <v>58555</v>
      </c>
      <c r="G5" s="77">
        <v>60019</v>
      </c>
      <c r="H5" s="77" t="s">
        <v>246</v>
      </c>
      <c r="I5" s="34"/>
      <c r="J5" s="34"/>
      <c r="K5" s="34"/>
      <c r="L5" s="34"/>
      <c r="M5" s="34"/>
      <c r="O5" t="s">
        <v>237</v>
      </c>
      <c r="P5" t="s">
        <v>219</v>
      </c>
      <c r="Q5" s="77">
        <v>55734</v>
      </c>
      <c r="R5" s="77">
        <v>57127</v>
      </c>
      <c r="S5" s="77">
        <v>58555</v>
      </c>
      <c r="T5" s="77">
        <v>60019</v>
      </c>
    </row>
    <row r="6" spans="2:20" x14ac:dyDescent="0.25">
      <c r="C6" t="s">
        <v>220</v>
      </c>
      <c r="D6" s="77">
        <v>58268</v>
      </c>
      <c r="E6" s="77">
        <v>59725</v>
      </c>
      <c r="F6" s="77">
        <v>61218</v>
      </c>
      <c r="G6" s="77">
        <v>62748</v>
      </c>
      <c r="I6" t="s">
        <v>263</v>
      </c>
      <c r="J6">
        <v>1</v>
      </c>
      <c r="K6" s="77">
        <v>59725</v>
      </c>
      <c r="L6" s="77">
        <v>61218</v>
      </c>
      <c r="M6" s="77">
        <v>62748</v>
      </c>
      <c r="P6" t="s">
        <v>220</v>
      </c>
      <c r="Q6" s="77">
        <v>58268</v>
      </c>
      <c r="R6" s="77">
        <v>59725</v>
      </c>
      <c r="S6" s="77">
        <v>61218</v>
      </c>
      <c r="T6" s="77">
        <v>62748</v>
      </c>
    </row>
    <row r="7" spans="2:20" x14ac:dyDescent="0.25">
      <c r="C7" t="s">
        <v>221</v>
      </c>
      <c r="D7" s="77">
        <v>60801</v>
      </c>
      <c r="E7" s="77">
        <v>62321</v>
      </c>
      <c r="F7" s="77">
        <v>63879</v>
      </c>
      <c r="G7" s="77">
        <v>65476</v>
      </c>
      <c r="I7" s="34"/>
      <c r="J7" s="34"/>
      <c r="K7" s="77"/>
      <c r="L7" s="77"/>
      <c r="M7" s="77"/>
      <c r="P7" t="s">
        <v>221</v>
      </c>
      <c r="Q7" s="77">
        <v>60801</v>
      </c>
      <c r="R7" s="77">
        <v>62321</v>
      </c>
      <c r="S7" s="77">
        <v>63879</v>
      </c>
      <c r="T7" s="77">
        <v>65476</v>
      </c>
    </row>
    <row r="8" spans="2:20" x14ac:dyDescent="0.25">
      <c r="C8" t="s">
        <v>222</v>
      </c>
      <c r="D8" s="77">
        <v>64601</v>
      </c>
      <c r="E8" s="77">
        <v>66216</v>
      </c>
      <c r="F8" s="77">
        <v>67871</v>
      </c>
      <c r="G8" s="77">
        <v>69568</v>
      </c>
      <c r="J8">
        <v>2</v>
      </c>
      <c r="K8" s="77">
        <v>66216</v>
      </c>
      <c r="L8" s="77">
        <v>67872</v>
      </c>
      <c r="M8" s="77">
        <v>69568</v>
      </c>
      <c r="P8" t="s">
        <v>222</v>
      </c>
      <c r="Q8" s="77">
        <v>64601</v>
      </c>
      <c r="R8" s="77">
        <v>66216</v>
      </c>
      <c r="S8" s="77">
        <v>67871</v>
      </c>
      <c r="T8" s="77">
        <v>69568</v>
      </c>
    </row>
    <row r="9" spans="2:20" x14ac:dyDescent="0.25">
      <c r="C9" t="s">
        <v>223</v>
      </c>
      <c r="D9" s="77">
        <v>68401</v>
      </c>
      <c r="E9" s="77">
        <v>70111</v>
      </c>
      <c r="F9" s="77">
        <v>71864</v>
      </c>
      <c r="G9" s="77">
        <v>73661</v>
      </c>
      <c r="I9" s="34"/>
      <c r="J9" s="34"/>
      <c r="K9" s="77"/>
      <c r="L9" s="77"/>
      <c r="M9" s="77"/>
      <c r="P9" t="s">
        <v>223</v>
      </c>
      <c r="Q9" s="77">
        <v>68401</v>
      </c>
      <c r="R9" s="77">
        <v>70111</v>
      </c>
      <c r="S9" s="77">
        <v>71864</v>
      </c>
      <c r="T9" s="77">
        <v>73661</v>
      </c>
    </row>
    <row r="10" spans="2:20" x14ac:dyDescent="0.25">
      <c r="B10" t="s">
        <v>243</v>
      </c>
      <c r="C10" t="s">
        <v>227</v>
      </c>
      <c r="D10" s="77">
        <v>72201</v>
      </c>
      <c r="E10" s="77">
        <v>74006</v>
      </c>
      <c r="F10" s="77">
        <v>75856</v>
      </c>
      <c r="G10" s="77">
        <v>77752</v>
      </c>
      <c r="H10" s="77" t="s">
        <v>247</v>
      </c>
      <c r="J10">
        <v>3</v>
      </c>
      <c r="K10" s="77">
        <v>72708</v>
      </c>
      <c r="L10" s="77">
        <v>74525</v>
      </c>
      <c r="M10" s="77">
        <v>76389</v>
      </c>
      <c r="O10" t="s">
        <v>238</v>
      </c>
      <c r="P10" t="s">
        <v>227</v>
      </c>
      <c r="Q10" s="77">
        <v>72201</v>
      </c>
      <c r="R10" s="77">
        <v>74006</v>
      </c>
      <c r="S10" s="77">
        <v>75856</v>
      </c>
      <c r="T10" s="77">
        <v>77752</v>
      </c>
    </row>
    <row r="11" spans="2:20" x14ac:dyDescent="0.25">
      <c r="C11" t="s">
        <v>224</v>
      </c>
      <c r="D11" s="77">
        <v>74733</v>
      </c>
      <c r="E11" s="77">
        <v>76601</v>
      </c>
      <c r="F11" s="77">
        <v>78516</v>
      </c>
      <c r="G11" s="77">
        <v>80479</v>
      </c>
      <c r="H11" s="77" t="s">
        <v>248</v>
      </c>
      <c r="I11" s="34"/>
      <c r="J11" s="34"/>
      <c r="K11" s="77"/>
      <c r="L11" s="77"/>
      <c r="M11" s="77"/>
      <c r="P11" t="s">
        <v>224</v>
      </c>
      <c r="Q11" s="77">
        <v>74733</v>
      </c>
      <c r="R11" s="77">
        <v>76601</v>
      </c>
      <c r="S11" s="77">
        <v>78516</v>
      </c>
      <c r="T11" s="77">
        <v>80479</v>
      </c>
    </row>
    <row r="12" spans="2:20" x14ac:dyDescent="0.25">
      <c r="C12" t="s">
        <v>221</v>
      </c>
      <c r="D12" s="77">
        <v>77585</v>
      </c>
      <c r="E12" s="77">
        <v>79525</v>
      </c>
      <c r="F12" s="77">
        <v>81513</v>
      </c>
      <c r="G12" s="77">
        <v>83551</v>
      </c>
      <c r="H12" s="77" t="s">
        <v>249</v>
      </c>
      <c r="J12">
        <v>4</v>
      </c>
      <c r="K12" s="77">
        <v>79199</v>
      </c>
      <c r="L12" s="77">
        <v>81179</v>
      </c>
      <c r="M12" s="77">
        <v>83209</v>
      </c>
      <c r="P12" t="s">
        <v>221</v>
      </c>
      <c r="Q12" s="77">
        <v>77585</v>
      </c>
      <c r="R12" s="77">
        <v>79525</v>
      </c>
      <c r="S12" s="77">
        <v>81513</v>
      </c>
      <c r="T12" s="77">
        <v>83551</v>
      </c>
    </row>
    <row r="13" spans="2:20" x14ac:dyDescent="0.25">
      <c r="C13" t="s">
        <v>222</v>
      </c>
      <c r="D13" s="77">
        <v>80435</v>
      </c>
      <c r="E13" s="77">
        <v>82446</v>
      </c>
      <c r="F13" s="77">
        <v>84507</v>
      </c>
      <c r="G13" s="77">
        <v>86620</v>
      </c>
      <c r="H13" s="77" t="s">
        <v>250</v>
      </c>
      <c r="I13" s="34"/>
      <c r="J13" s="34"/>
      <c r="K13" s="77"/>
      <c r="L13" s="77"/>
      <c r="M13" s="77"/>
      <c r="P13" t="s">
        <v>222</v>
      </c>
      <c r="Q13" s="77">
        <v>80435</v>
      </c>
      <c r="R13" s="77">
        <v>82446</v>
      </c>
      <c r="S13" s="77">
        <v>84507</v>
      </c>
      <c r="T13" s="77">
        <v>86620</v>
      </c>
    </row>
    <row r="14" spans="2:20" x14ac:dyDescent="0.25">
      <c r="C14" t="s">
        <v>223</v>
      </c>
      <c r="D14" s="77">
        <v>83601</v>
      </c>
      <c r="E14" s="77">
        <v>85691</v>
      </c>
      <c r="F14" s="77">
        <v>87833</v>
      </c>
      <c r="G14" s="77">
        <v>90029</v>
      </c>
      <c r="H14" s="77" t="s">
        <v>250</v>
      </c>
      <c r="J14">
        <v>5</v>
      </c>
      <c r="K14" s="77">
        <v>85691</v>
      </c>
      <c r="L14" s="77">
        <v>87833</v>
      </c>
      <c r="M14" s="77">
        <v>90029</v>
      </c>
      <c r="O14" t="s">
        <v>239</v>
      </c>
      <c r="P14" t="s">
        <v>227</v>
      </c>
      <c r="Q14" s="77">
        <v>83601</v>
      </c>
      <c r="R14" s="77">
        <v>85691</v>
      </c>
      <c r="S14" s="77">
        <v>87833</v>
      </c>
      <c r="T14" s="77">
        <v>90029</v>
      </c>
    </row>
    <row r="15" spans="2:20" x14ac:dyDescent="0.25">
      <c r="C15" t="s">
        <v>225</v>
      </c>
      <c r="D15" s="77">
        <v>90183</v>
      </c>
      <c r="E15" s="77">
        <v>92438</v>
      </c>
      <c r="F15" s="77">
        <v>94749</v>
      </c>
      <c r="G15" s="77">
        <v>97118</v>
      </c>
      <c r="H15" s="77"/>
      <c r="I15" s="34"/>
      <c r="J15" s="34"/>
      <c r="K15" s="77"/>
      <c r="L15" s="77"/>
      <c r="M15" s="77"/>
      <c r="O15" s="34"/>
      <c r="P15" s="34"/>
      <c r="Q15" s="77"/>
      <c r="R15" s="77"/>
      <c r="S15" s="77"/>
      <c r="T15" s="77"/>
    </row>
    <row r="16" spans="2:20" x14ac:dyDescent="0.25">
      <c r="B16" t="s">
        <v>226</v>
      </c>
      <c r="C16" t="s">
        <v>227</v>
      </c>
      <c r="D16" s="77">
        <v>86135</v>
      </c>
      <c r="E16" s="77">
        <v>88288</v>
      </c>
      <c r="F16" s="77">
        <v>90495</v>
      </c>
      <c r="G16" s="77">
        <v>92757</v>
      </c>
      <c r="H16" s="77" t="s">
        <v>251</v>
      </c>
      <c r="I16" s="34"/>
      <c r="J16" s="34"/>
      <c r="K16" s="77"/>
      <c r="L16" s="77"/>
      <c r="M16" s="77"/>
      <c r="P16" t="s">
        <v>224</v>
      </c>
      <c r="Q16" s="77">
        <v>86135</v>
      </c>
      <c r="R16" s="77">
        <v>88288</v>
      </c>
      <c r="S16" s="77">
        <v>90495</v>
      </c>
      <c r="T16" s="77">
        <v>92757</v>
      </c>
    </row>
    <row r="17" spans="2:20" x14ac:dyDescent="0.25">
      <c r="C17" t="s">
        <v>224</v>
      </c>
      <c r="D17" s="77">
        <v>88669</v>
      </c>
      <c r="E17" s="77">
        <v>90886</v>
      </c>
      <c r="F17" s="77">
        <v>93158</v>
      </c>
      <c r="G17" s="77">
        <v>95487</v>
      </c>
      <c r="H17" s="77" t="s">
        <v>252</v>
      </c>
      <c r="I17" s="34"/>
      <c r="J17" s="34"/>
      <c r="K17" s="77"/>
      <c r="L17" s="77"/>
      <c r="M17" s="77"/>
      <c r="P17" t="s">
        <v>221</v>
      </c>
      <c r="Q17" s="77">
        <v>88669</v>
      </c>
      <c r="R17" s="77">
        <v>90886</v>
      </c>
      <c r="S17" s="77">
        <v>93158</v>
      </c>
      <c r="T17" s="77">
        <v>95487</v>
      </c>
    </row>
    <row r="18" spans="2:20" x14ac:dyDescent="0.25">
      <c r="C18" t="s">
        <v>221</v>
      </c>
      <c r="D18" s="77">
        <v>91835</v>
      </c>
      <c r="E18" s="77">
        <v>94131</v>
      </c>
      <c r="F18" s="77">
        <v>96484</v>
      </c>
      <c r="G18" s="77">
        <v>98896</v>
      </c>
      <c r="H18" s="77" t="s">
        <v>252</v>
      </c>
      <c r="I18" t="s">
        <v>264</v>
      </c>
      <c r="J18">
        <v>1</v>
      </c>
      <c r="K18" s="77">
        <v>94131</v>
      </c>
      <c r="L18" s="77">
        <v>96484</v>
      </c>
      <c r="M18" s="77">
        <v>98896</v>
      </c>
      <c r="O18" t="s">
        <v>240</v>
      </c>
      <c r="P18" t="s">
        <v>227</v>
      </c>
      <c r="Q18" s="77">
        <v>91835</v>
      </c>
      <c r="R18" s="77">
        <v>94131</v>
      </c>
      <c r="S18" s="77">
        <v>96484</v>
      </c>
      <c r="T18" s="77">
        <v>98896</v>
      </c>
    </row>
    <row r="19" spans="2:20" x14ac:dyDescent="0.25">
      <c r="C19" t="s">
        <v>225</v>
      </c>
      <c r="D19" s="77">
        <v>97081</v>
      </c>
      <c r="E19" s="77">
        <v>99508</v>
      </c>
      <c r="F19" s="77">
        <v>101996</v>
      </c>
      <c r="G19" s="77">
        <v>104546</v>
      </c>
      <c r="H19" s="77"/>
      <c r="J19">
        <v>2</v>
      </c>
      <c r="K19" s="77">
        <v>101191</v>
      </c>
      <c r="L19" s="77">
        <v>103721</v>
      </c>
      <c r="M19" s="77">
        <v>106314</v>
      </c>
      <c r="O19" s="34"/>
      <c r="P19" s="34"/>
      <c r="Q19" s="77"/>
      <c r="R19" s="77"/>
      <c r="S19" s="77"/>
      <c r="T19" s="77"/>
    </row>
    <row r="20" spans="2:20" x14ac:dyDescent="0.25">
      <c r="B20" t="s">
        <v>228</v>
      </c>
      <c r="C20" t="s">
        <v>227</v>
      </c>
      <c r="D20" s="77">
        <v>95001</v>
      </c>
      <c r="E20" s="77">
        <v>97376</v>
      </c>
      <c r="F20" s="77">
        <v>99810</v>
      </c>
      <c r="G20" s="77">
        <v>102305</v>
      </c>
      <c r="H20" s="77" t="s">
        <v>253</v>
      </c>
      <c r="J20">
        <v>3</v>
      </c>
      <c r="K20" s="77">
        <v>108251</v>
      </c>
      <c r="L20" s="77">
        <v>110957</v>
      </c>
      <c r="M20" s="77">
        <v>113731</v>
      </c>
      <c r="P20" t="s">
        <v>224</v>
      </c>
      <c r="Q20" s="77">
        <v>95001</v>
      </c>
      <c r="R20" s="77">
        <v>97376</v>
      </c>
      <c r="S20" s="77">
        <v>99810</v>
      </c>
      <c r="T20" s="77">
        <v>102305</v>
      </c>
    </row>
    <row r="21" spans="2:20" x14ac:dyDescent="0.25">
      <c r="C21" t="s">
        <v>224</v>
      </c>
      <c r="D21" s="77">
        <v>97534</v>
      </c>
      <c r="E21" s="77">
        <v>99972</v>
      </c>
      <c r="F21" s="77">
        <v>102471</v>
      </c>
      <c r="G21" s="77">
        <v>105033</v>
      </c>
      <c r="H21" s="77" t="s">
        <v>254</v>
      </c>
      <c r="J21">
        <v>4</v>
      </c>
      <c r="K21" s="77">
        <v>115311</v>
      </c>
      <c r="L21" s="77">
        <v>118194</v>
      </c>
      <c r="M21" s="77">
        <v>121148</v>
      </c>
      <c r="P21" t="s">
        <v>221</v>
      </c>
      <c r="Q21" s="77">
        <v>97534</v>
      </c>
      <c r="R21" s="77">
        <v>99972</v>
      </c>
      <c r="S21" s="77">
        <v>102471</v>
      </c>
      <c r="T21" s="77">
        <v>105033</v>
      </c>
    </row>
    <row r="22" spans="2:20" x14ac:dyDescent="0.25">
      <c r="C22" t="s">
        <v>221</v>
      </c>
      <c r="D22" s="77">
        <v>100386</v>
      </c>
      <c r="E22" s="77">
        <v>102896</v>
      </c>
      <c r="F22" s="77">
        <v>105468</v>
      </c>
      <c r="G22" s="77">
        <v>108105</v>
      </c>
      <c r="H22" s="77" t="s">
        <v>255</v>
      </c>
      <c r="J22">
        <v>5</v>
      </c>
      <c r="K22" s="77">
        <v>122370</v>
      </c>
      <c r="L22" s="77">
        <v>125429</v>
      </c>
      <c r="M22" s="77">
        <v>128565</v>
      </c>
      <c r="P22" t="s">
        <v>222</v>
      </c>
      <c r="Q22" s="77">
        <v>100386</v>
      </c>
      <c r="R22" s="77">
        <v>102896</v>
      </c>
      <c r="S22" s="77">
        <v>105468</v>
      </c>
      <c r="T22" s="77">
        <v>108105</v>
      </c>
    </row>
    <row r="23" spans="2:20" x14ac:dyDescent="0.25">
      <c r="C23" t="s">
        <v>222</v>
      </c>
      <c r="D23" s="77">
        <v>103867</v>
      </c>
      <c r="E23" s="77">
        <v>106464</v>
      </c>
      <c r="F23" s="77">
        <v>109126</v>
      </c>
      <c r="G23" s="77">
        <v>111854</v>
      </c>
      <c r="H23" s="77" t="s">
        <v>256</v>
      </c>
      <c r="I23" t="s">
        <v>265</v>
      </c>
      <c r="J23">
        <v>1</v>
      </c>
      <c r="K23" s="77">
        <v>127206</v>
      </c>
      <c r="L23" s="77">
        <v>130386</v>
      </c>
      <c r="M23" s="77">
        <v>133646</v>
      </c>
      <c r="O23" t="s">
        <v>241</v>
      </c>
      <c r="P23" t="s">
        <v>227</v>
      </c>
      <c r="Q23" s="77">
        <v>103867</v>
      </c>
      <c r="R23" s="77">
        <v>106464</v>
      </c>
      <c r="S23" s="77">
        <v>109126</v>
      </c>
      <c r="T23" s="77">
        <v>111854</v>
      </c>
    </row>
    <row r="24" spans="2:20" x14ac:dyDescent="0.25">
      <c r="C24" t="s">
        <v>225</v>
      </c>
      <c r="D24" s="77">
        <v>110092</v>
      </c>
      <c r="E24" s="77">
        <v>112844</v>
      </c>
      <c r="F24" s="77">
        <v>115665</v>
      </c>
      <c r="G24" s="77">
        <v>118557</v>
      </c>
      <c r="H24" s="77"/>
      <c r="J24">
        <v>2</v>
      </c>
      <c r="K24" s="77">
        <v>131022</v>
      </c>
      <c r="L24" s="77">
        <v>134298</v>
      </c>
      <c r="M24" s="77">
        <v>137655</v>
      </c>
      <c r="O24" s="34"/>
      <c r="P24" s="34"/>
      <c r="Q24" s="77"/>
      <c r="R24" s="77"/>
      <c r="S24" s="77"/>
      <c r="T24" s="77"/>
    </row>
    <row r="25" spans="2:20" x14ac:dyDescent="0.25">
      <c r="B25" t="s">
        <v>229</v>
      </c>
      <c r="C25" t="s">
        <v>227</v>
      </c>
      <c r="D25" s="77">
        <v>106401</v>
      </c>
      <c r="E25" s="77">
        <v>109061</v>
      </c>
      <c r="F25" s="77">
        <v>111788</v>
      </c>
      <c r="G25" s="77">
        <v>114583</v>
      </c>
      <c r="H25" s="77" t="s">
        <v>257</v>
      </c>
      <c r="J25">
        <v>3</v>
      </c>
      <c r="K25" s="77">
        <v>134953</v>
      </c>
      <c r="L25" s="77">
        <v>138327</v>
      </c>
      <c r="M25" s="77">
        <v>141785</v>
      </c>
      <c r="P25" t="s">
        <v>224</v>
      </c>
      <c r="Q25" s="77">
        <v>106401</v>
      </c>
      <c r="R25" s="77">
        <v>109061</v>
      </c>
      <c r="S25" s="77">
        <v>111788</v>
      </c>
      <c r="T25" s="77">
        <v>114583</v>
      </c>
    </row>
    <row r="26" spans="2:20" x14ac:dyDescent="0.25">
      <c r="C26" t="s">
        <v>224</v>
      </c>
      <c r="D26" s="77">
        <v>108933</v>
      </c>
      <c r="E26" s="77">
        <v>111656</v>
      </c>
      <c r="F26" s="77">
        <v>114447</v>
      </c>
      <c r="G26" s="77">
        <v>117308</v>
      </c>
      <c r="H26" s="77" t="s">
        <v>258</v>
      </c>
      <c r="J26">
        <v>4</v>
      </c>
      <c r="K26" s="77">
        <v>139001</v>
      </c>
      <c r="L26" s="77">
        <v>142477</v>
      </c>
      <c r="M26" s="77">
        <v>146038</v>
      </c>
      <c r="P26" t="s">
        <v>221</v>
      </c>
      <c r="Q26" s="77">
        <v>108933</v>
      </c>
      <c r="R26" s="77">
        <v>111656</v>
      </c>
      <c r="S26" s="77">
        <v>114447</v>
      </c>
      <c r="T26" s="77">
        <v>117308</v>
      </c>
    </row>
    <row r="27" spans="2:20" x14ac:dyDescent="0.25">
      <c r="C27" t="s">
        <v>221</v>
      </c>
      <c r="D27" s="77">
        <v>112713</v>
      </c>
      <c r="E27" s="77">
        <v>115531</v>
      </c>
      <c r="F27" s="77">
        <v>118419</v>
      </c>
      <c r="G27" s="77">
        <v>121379</v>
      </c>
      <c r="H27" s="77" t="s">
        <v>258</v>
      </c>
      <c r="J27">
        <v>5</v>
      </c>
      <c r="K27" s="77">
        <v>145154</v>
      </c>
      <c r="L27" s="77">
        <v>148783</v>
      </c>
      <c r="M27" s="77">
        <v>152503</v>
      </c>
      <c r="O27" s="34"/>
      <c r="P27" s="34"/>
      <c r="Q27" s="77"/>
      <c r="R27" s="77"/>
      <c r="S27" s="77"/>
      <c r="T27" s="77"/>
    </row>
    <row r="28" spans="2:20" x14ac:dyDescent="0.25">
      <c r="C28" t="s">
        <v>222</v>
      </c>
      <c r="D28" s="77">
        <v>116534</v>
      </c>
      <c r="E28" s="77">
        <v>119447</v>
      </c>
      <c r="F28" s="77">
        <v>122433</v>
      </c>
      <c r="G28" s="77">
        <v>125494</v>
      </c>
      <c r="H28" s="77" t="s">
        <v>259</v>
      </c>
      <c r="I28" t="s">
        <v>266</v>
      </c>
      <c r="J28">
        <v>1</v>
      </c>
      <c r="K28" s="77">
        <v>148004</v>
      </c>
      <c r="L28" s="77">
        <v>151704</v>
      </c>
      <c r="M28" s="77">
        <v>155497</v>
      </c>
      <c r="O28" t="s">
        <v>242</v>
      </c>
      <c r="Q28" s="77">
        <v>116534</v>
      </c>
      <c r="R28" s="77">
        <v>119447</v>
      </c>
      <c r="S28" s="77">
        <v>122433</v>
      </c>
      <c r="T28" s="77">
        <v>125494</v>
      </c>
    </row>
    <row r="29" spans="2:20" x14ac:dyDescent="0.25">
      <c r="C29" t="s">
        <v>225</v>
      </c>
      <c r="D29" s="77">
        <v>122633</v>
      </c>
      <c r="E29" s="77">
        <v>125699</v>
      </c>
      <c r="F29" s="77">
        <v>128841</v>
      </c>
      <c r="G29" s="77">
        <v>132062</v>
      </c>
      <c r="H29" s="77"/>
      <c r="J29">
        <v>2</v>
      </c>
      <c r="K29" s="77">
        <v>152153</v>
      </c>
      <c r="L29" s="77">
        <v>155957</v>
      </c>
      <c r="M29" s="77">
        <v>159856</v>
      </c>
    </row>
    <row r="30" spans="2:20" x14ac:dyDescent="0.25">
      <c r="B30" t="s">
        <v>230</v>
      </c>
      <c r="D30" s="77">
        <v>127957</v>
      </c>
      <c r="E30" s="77">
        <v>131156</v>
      </c>
      <c r="F30" s="77">
        <v>134435</v>
      </c>
      <c r="G30" s="77">
        <v>137796</v>
      </c>
      <c r="H30" s="77" t="s">
        <v>260</v>
      </c>
      <c r="J30">
        <v>3</v>
      </c>
      <c r="K30" s="77">
        <v>162099</v>
      </c>
      <c r="L30" s="77">
        <v>166151</v>
      </c>
      <c r="M30" s="77">
        <v>170305</v>
      </c>
      <c r="O30" s="37" t="s">
        <v>244</v>
      </c>
    </row>
    <row r="31" spans="2:20" x14ac:dyDescent="0.25">
      <c r="B31" t="s">
        <v>231</v>
      </c>
      <c r="D31" s="77">
        <v>137386</v>
      </c>
      <c r="E31" s="77">
        <v>140821</v>
      </c>
      <c r="F31" s="77">
        <v>144342</v>
      </c>
      <c r="G31" s="77">
        <v>147951</v>
      </c>
      <c r="H31" s="77" t="s">
        <v>261</v>
      </c>
      <c r="I31" t="s">
        <v>267</v>
      </c>
      <c r="K31" s="77">
        <v>174661</v>
      </c>
      <c r="L31" s="77">
        <v>179028</v>
      </c>
      <c r="M31" s="77">
        <v>183503</v>
      </c>
    </row>
    <row r="32" spans="2:20" x14ac:dyDescent="0.25">
      <c r="I32" t="s">
        <v>268</v>
      </c>
      <c r="K32" s="77">
        <v>189318</v>
      </c>
      <c r="L32" s="77">
        <v>194051</v>
      </c>
      <c r="M32" s="77">
        <v>198902</v>
      </c>
      <c r="P32" t="s">
        <v>245</v>
      </c>
      <c r="Q32" t="s">
        <v>119</v>
      </c>
      <c r="R32" t="s">
        <v>233</v>
      </c>
      <c r="S32" t="s">
        <v>234</v>
      </c>
      <c r="T32" t="s">
        <v>235</v>
      </c>
    </row>
    <row r="33" spans="2:20" x14ac:dyDescent="0.25">
      <c r="Q33" s="77">
        <v>2000</v>
      </c>
      <c r="R33" s="77">
        <v>2050</v>
      </c>
      <c r="S33" s="77">
        <v>2101</v>
      </c>
      <c r="T33" s="77">
        <v>2154</v>
      </c>
    </row>
    <row r="35" spans="2:20" x14ac:dyDescent="0.25">
      <c r="B35" t="s">
        <v>119</v>
      </c>
      <c r="C35" s="63" t="s">
        <v>270</v>
      </c>
    </row>
    <row r="36" spans="2:20" x14ac:dyDescent="0.25">
      <c r="B36" t="s">
        <v>271</v>
      </c>
      <c r="C36" s="63" t="s">
        <v>272</v>
      </c>
    </row>
  </sheetData>
  <phoneticPr fontId="10" type="noConversion"/>
  <hyperlinks>
    <hyperlink ref="B1" r:id="rId1" display="https://www.sahealth.sa.gov.au/wps/wcm/connect/f773f2804727248cb683b6f73895797f/south_australian_public_sector_wages_parity_enterprise_agreement_salaried_2014%5B1%5D.pdf" xr:uid="{A6A8DFC8-2CF7-4553-8DAD-57185D98652B}"/>
    <hyperlink ref="C35" r:id="rId2" display="https://www.agd.sa.gov.au/industrial-relations/current-agreements/SA-Public-Sector-Enterprise-Agreement-Salaried-2021.pdf" xr:uid="{F5D2B1DD-1397-4DCD-A587-9BD88E522CA1}"/>
    <hyperlink ref="C36" r:id="rId3" xr:uid="{26A9C581-C71F-427C-B237-6AFB4FC35397}"/>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4BE5-95E9-46A2-9DF3-868578CFCE33}">
  <dimension ref="A1:D80"/>
  <sheetViews>
    <sheetView topLeftCell="A13" workbookViewId="0">
      <selection activeCell="G14" sqref="G14"/>
    </sheetView>
  </sheetViews>
  <sheetFormatPr defaultRowHeight="15" x14ac:dyDescent="0.25"/>
  <cols>
    <col min="1" max="2" width="9.140625" style="28"/>
    <col min="3" max="3" width="11.42578125" style="28" customWidth="1"/>
    <col min="4" max="16384" width="9.140625" style="71"/>
  </cols>
  <sheetData>
    <row r="1" spans="1:4" x14ac:dyDescent="0.25">
      <c r="A1" s="28" t="s">
        <v>188</v>
      </c>
      <c r="B1" s="70" t="s">
        <v>189</v>
      </c>
      <c r="C1" s="70" t="s">
        <v>187</v>
      </c>
      <c r="D1" s="71" t="s">
        <v>190</v>
      </c>
    </row>
    <row r="2" spans="1:4" x14ac:dyDescent="0.25">
      <c r="A2" s="28" t="s">
        <v>61</v>
      </c>
      <c r="B2" s="72" t="s">
        <v>33</v>
      </c>
      <c r="C2" s="29">
        <v>78909</v>
      </c>
      <c r="D2" s="71">
        <v>1</v>
      </c>
    </row>
    <row r="3" spans="1:4" x14ac:dyDescent="0.25">
      <c r="A3" s="28" t="s">
        <v>61</v>
      </c>
      <c r="B3" s="72" t="s">
        <v>34</v>
      </c>
      <c r="C3" s="29">
        <v>83651</v>
      </c>
      <c r="D3" s="71">
        <v>1</v>
      </c>
    </row>
    <row r="4" spans="1:4" x14ac:dyDescent="0.25">
      <c r="A4" s="28" t="s">
        <v>61</v>
      </c>
      <c r="B4" s="72" t="s">
        <v>35</v>
      </c>
      <c r="C4" s="29">
        <v>88174</v>
      </c>
      <c r="D4" s="71">
        <v>1</v>
      </c>
    </row>
    <row r="5" spans="1:4" x14ac:dyDescent="0.25">
      <c r="A5" s="28" t="s">
        <v>61</v>
      </c>
      <c r="B5" s="72" t="s">
        <v>36</v>
      </c>
      <c r="C5" s="29">
        <v>95083</v>
      </c>
      <c r="D5" s="71">
        <v>1</v>
      </c>
    </row>
    <row r="6" spans="1:4" x14ac:dyDescent="0.25">
      <c r="A6" s="28" t="s">
        <v>61</v>
      </c>
      <c r="B6" s="72" t="s">
        <v>37</v>
      </c>
      <c r="C6" s="29">
        <v>103257</v>
      </c>
      <c r="D6" s="71">
        <v>1</v>
      </c>
    </row>
    <row r="7" spans="1:4" x14ac:dyDescent="0.25">
      <c r="A7" s="28" t="s">
        <v>61</v>
      </c>
      <c r="B7" s="72" t="s">
        <v>38</v>
      </c>
      <c r="C7" s="29">
        <v>105824</v>
      </c>
      <c r="D7" s="71">
        <v>2</v>
      </c>
    </row>
    <row r="8" spans="1:4" x14ac:dyDescent="0.25">
      <c r="A8" s="28" t="s">
        <v>61</v>
      </c>
      <c r="B8" s="72" t="s">
        <v>39</v>
      </c>
      <c r="C8" s="29">
        <v>109074</v>
      </c>
      <c r="D8" s="71">
        <v>2</v>
      </c>
    </row>
    <row r="9" spans="1:4" x14ac:dyDescent="0.25">
      <c r="A9" s="28" t="s">
        <v>61</v>
      </c>
      <c r="B9" s="72" t="s">
        <v>40</v>
      </c>
      <c r="C9" s="29">
        <v>112443</v>
      </c>
      <c r="D9" s="71">
        <v>2</v>
      </c>
    </row>
    <row r="10" spans="1:4" x14ac:dyDescent="0.25">
      <c r="A10" s="28" t="s">
        <v>61</v>
      </c>
      <c r="B10" s="72" t="s">
        <v>41</v>
      </c>
      <c r="C10" s="29">
        <v>117368</v>
      </c>
      <c r="D10" s="71">
        <v>3</v>
      </c>
    </row>
    <row r="11" spans="1:4" x14ac:dyDescent="0.25">
      <c r="A11" s="28" t="s">
        <v>61</v>
      </c>
      <c r="B11" s="72" t="s">
        <v>42</v>
      </c>
      <c r="C11" s="29">
        <v>121402</v>
      </c>
      <c r="D11" s="71">
        <v>3</v>
      </c>
    </row>
    <row r="12" spans="1:4" x14ac:dyDescent="0.25">
      <c r="A12" s="28" t="s">
        <v>61</v>
      </c>
      <c r="B12" s="72" t="s">
        <v>43</v>
      </c>
      <c r="C12" s="29">
        <v>127938</v>
      </c>
      <c r="D12" s="71">
        <v>4</v>
      </c>
    </row>
    <row r="13" spans="1:4" x14ac:dyDescent="0.25">
      <c r="A13" s="28" t="s">
        <v>61</v>
      </c>
      <c r="B13" s="72" t="s">
        <v>44</v>
      </c>
      <c r="C13" s="29">
        <v>132198</v>
      </c>
      <c r="D13" s="71">
        <v>4</v>
      </c>
    </row>
    <row r="14" spans="1:4" x14ac:dyDescent="0.25">
      <c r="A14" s="28" t="s">
        <v>61</v>
      </c>
      <c r="B14" s="72" t="s">
        <v>45</v>
      </c>
      <c r="C14" s="29">
        <v>136870</v>
      </c>
      <c r="D14" s="71">
        <v>5</v>
      </c>
    </row>
    <row r="15" spans="1:4" x14ac:dyDescent="0.25">
      <c r="A15" s="28" t="s">
        <v>61</v>
      </c>
      <c r="B15" s="72" t="s">
        <v>46</v>
      </c>
      <c r="C15" s="29">
        <v>144623</v>
      </c>
      <c r="D15" s="71">
        <v>5</v>
      </c>
    </row>
    <row r="16" spans="1:4" x14ac:dyDescent="0.25">
      <c r="A16" s="28" t="s">
        <v>61</v>
      </c>
      <c r="B16" s="72" t="s">
        <v>47</v>
      </c>
      <c r="C16" s="29">
        <v>150626</v>
      </c>
      <c r="D16" s="71">
        <v>6</v>
      </c>
    </row>
    <row r="17" spans="1:4" x14ac:dyDescent="0.25">
      <c r="A17" s="28" t="s">
        <v>61</v>
      </c>
      <c r="B17" s="72" t="s">
        <v>48</v>
      </c>
      <c r="C17" s="29">
        <v>156736</v>
      </c>
      <c r="D17" s="71">
        <v>6</v>
      </c>
    </row>
    <row r="18" spans="1:4" x14ac:dyDescent="0.25">
      <c r="A18" s="28" t="s">
        <v>61</v>
      </c>
      <c r="B18" s="29" t="s">
        <v>49</v>
      </c>
      <c r="C18" s="29">
        <v>165664</v>
      </c>
      <c r="D18" s="71">
        <v>7</v>
      </c>
    </row>
    <row r="19" spans="1:4" x14ac:dyDescent="0.25">
      <c r="A19" s="28" t="s">
        <v>61</v>
      </c>
      <c r="B19" s="29" t="s">
        <v>50</v>
      </c>
      <c r="C19" s="29">
        <v>171344</v>
      </c>
      <c r="D19" s="71">
        <v>8</v>
      </c>
    </row>
    <row r="20" spans="1:4" x14ac:dyDescent="0.25">
      <c r="A20" s="28" t="s">
        <v>61</v>
      </c>
      <c r="B20" s="29" t="s">
        <v>51</v>
      </c>
      <c r="C20" s="29">
        <v>177819</v>
      </c>
      <c r="D20" s="71">
        <v>9</v>
      </c>
    </row>
    <row r="21" spans="1:4" x14ac:dyDescent="0.25">
      <c r="A21" s="28" t="s">
        <v>61</v>
      </c>
      <c r="B21" s="29" t="s">
        <v>52</v>
      </c>
      <c r="C21" s="29">
        <v>187612</v>
      </c>
      <c r="D21" s="71">
        <v>10</v>
      </c>
    </row>
    <row r="22" spans="1:4" x14ac:dyDescent="0.25">
      <c r="A22" s="28" t="s">
        <v>61</v>
      </c>
      <c r="B22" s="29" t="s">
        <v>53</v>
      </c>
      <c r="C22" s="29">
        <v>197406</v>
      </c>
      <c r="D22" s="71">
        <v>11</v>
      </c>
    </row>
    <row r="23" spans="1:4" x14ac:dyDescent="0.25">
      <c r="A23" s="28" t="s">
        <v>61</v>
      </c>
      <c r="B23" s="29" t="s">
        <v>54</v>
      </c>
      <c r="C23" s="29">
        <v>207195</v>
      </c>
      <c r="D23" s="71">
        <v>12</v>
      </c>
    </row>
    <row r="24" spans="1:4" x14ac:dyDescent="0.25">
      <c r="A24" s="28" t="s">
        <v>61</v>
      </c>
      <c r="B24" s="29" t="s">
        <v>55</v>
      </c>
      <c r="C24" s="29">
        <v>216985</v>
      </c>
      <c r="D24" s="71">
        <v>13</v>
      </c>
    </row>
    <row r="25" spans="1:4" x14ac:dyDescent="0.25">
      <c r="A25" s="28" t="s">
        <v>180</v>
      </c>
      <c r="B25" s="29" t="s">
        <v>64</v>
      </c>
      <c r="C25" s="29">
        <v>75844</v>
      </c>
      <c r="D25" s="71">
        <v>1</v>
      </c>
    </row>
    <row r="26" spans="1:4" x14ac:dyDescent="0.25">
      <c r="A26" s="28" t="s">
        <v>180</v>
      </c>
      <c r="B26" s="29" t="s">
        <v>65</v>
      </c>
      <c r="C26" s="29">
        <v>80405</v>
      </c>
      <c r="D26" s="71">
        <v>1</v>
      </c>
    </row>
    <row r="27" spans="1:4" x14ac:dyDescent="0.25">
      <c r="A27" s="28" t="s">
        <v>180</v>
      </c>
      <c r="B27" s="29" t="s">
        <v>66</v>
      </c>
      <c r="C27" s="29">
        <v>85651</v>
      </c>
      <c r="D27" s="71">
        <v>1</v>
      </c>
    </row>
    <row r="28" spans="1:4" x14ac:dyDescent="0.25">
      <c r="A28" s="28" t="s">
        <v>180</v>
      </c>
      <c r="B28" s="29" t="s">
        <v>67</v>
      </c>
      <c r="C28" s="29">
        <v>88975</v>
      </c>
      <c r="D28" s="71">
        <v>1</v>
      </c>
    </row>
    <row r="29" spans="1:4" x14ac:dyDescent="0.25">
      <c r="A29" s="28" t="s">
        <v>180</v>
      </c>
      <c r="B29" s="29" t="s">
        <v>68</v>
      </c>
      <c r="C29" s="29">
        <v>92956</v>
      </c>
      <c r="D29" s="71">
        <v>1</v>
      </c>
    </row>
    <row r="30" spans="1:4" x14ac:dyDescent="0.25">
      <c r="A30" s="28" t="s">
        <v>180</v>
      </c>
      <c r="B30" s="29" t="s">
        <v>69</v>
      </c>
      <c r="C30" s="29">
        <v>96935</v>
      </c>
      <c r="D30" s="71">
        <v>1</v>
      </c>
    </row>
    <row r="31" spans="1:4" x14ac:dyDescent="0.25">
      <c r="A31" s="28" t="s">
        <v>180</v>
      </c>
      <c r="B31" s="29" t="s">
        <v>70</v>
      </c>
      <c r="C31" s="29">
        <v>101751</v>
      </c>
      <c r="D31" s="71">
        <v>1</v>
      </c>
    </row>
    <row r="32" spans="1:4" x14ac:dyDescent="0.25">
      <c r="A32" s="28" t="s">
        <v>180</v>
      </c>
      <c r="B32" s="29" t="s">
        <v>73</v>
      </c>
      <c r="C32" s="29">
        <v>112241</v>
      </c>
      <c r="D32" s="71">
        <v>2</v>
      </c>
    </row>
    <row r="33" spans="1:4" x14ac:dyDescent="0.25">
      <c r="A33" s="28" t="s">
        <v>180</v>
      </c>
      <c r="B33" s="29" t="s">
        <v>74</v>
      </c>
      <c r="C33" s="29">
        <v>114582</v>
      </c>
      <c r="D33" s="71">
        <v>2</v>
      </c>
    </row>
    <row r="34" spans="1:4" x14ac:dyDescent="0.25">
      <c r="A34" s="28" t="s">
        <v>180</v>
      </c>
      <c r="B34" s="29" t="s">
        <v>75</v>
      </c>
      <c r="C34" s="29">
        <v>117574</v>
      </c>
      <c r="D34" s="71">
        <v>2</v>
      </c>
    </row>
    <row r="35" spans="1:4" x14ac:dyDescent="0.25">
      <c r="A35" s="28" t="s">
        <v>180</v>
      </c>
      <c r="B35" s="29" t="s">
        <v>76</v>
      </c>
      <c r="C35" s="29">
        <v>120780</v>
      </c>
      <c r="D35" s="71">
        <v>2</v>
      </c>
    </row>
    <row r="36" spans="1:4" x14ac:dyDescent="0.25">
      <c r="A36" s="28" t="s">
        <v>180</v>
      </c>
      <c r="B36" s="29" t="s">
        <v>78</v>
      </c>
      <c r="C36" s="29">
        <v>126974</v>
      </c>
      <c r="D36" s="71">
        <v>3</v>
      </c>
    </row>
    <row r="37" spans="1:4" x14ac:dyDescent="0.25">
      <c r="A37" s="28" t="s">
        <v>180</v>
      </c>
      <c r="B37" s="29" t="s">
        <v>77</v>
      </c>
      <c r="C37" s="29">
        <v>132489</v>
      </c>
      <c r="D37" s="71">
        <v>3</v>
      </c>
    </row>
    <row r="38" spans="1:4" x14ac:dyDescent="0.25">
      <c r="A38" s="28" t="s">
        <v>180</v>
      </c>
      <c r="B38" s="29" t="s">
        <v>79</v>
      </c>
      <c r="C38" s="29">
        <v>141467</v>
      </c>
      <c r="D38" s="71">
        <v>4</v>
      </c>
    </row>
    <row r="39" spans="1:4" x14ac:dyDescent="0.25">
      <c r="A39" s="28" t="s">
        <v>180</v>
      </c>
      <c r="B39" s="29" t="s">
        <v>80</v>
      </c>
      <c r="C39" s="29">
        <v>146439</v>
      </c>
      <c r="D39" s="71">
        <v>4</v>
      </c>
    </row>
    <row r="40" spans="1:4" x14ac:dyDescent="0.25">
      <c r="A40" s="28" t="s">
        <v>180</v>
      </c>
      <c r="B40" s="29" t="s">
        <v>81</v>
      </c>
      <c r="C40" s="29">
        <v>161151</v>
      </c>
      <c r="D40" s="71">
        <v>5</v>
      </c>
    </row>
    <row r="41" spans="1:4" x14ac:dyDescent="0.25">
      <c r="A41" s="28" t="s">
        <v>180</v>
      </c>
      <c r="B41" s="29" t="s">
        <v>82</v>
      </c>
      <c r="C41" s="29">
        <v>172698</v>
      </c>
      <c r="D41" s="71">
        <v>5</v>
      </c>
    </row>
    <row r="42" spans="1:4" x14ac:dyDescent="0.25">
      <c r="A42" s="28" t="s">
        <v>180</v>
      </c>
      <c r="B42" s="29" t="s">
        <v>83</v>
      </c>
      <c r="C42" s="29">
        <v>178959</v>
      </c>
      <c r="D42" s="71">
        <v>6</v>
      </c>
    </row>
    <row r="43" spans="1:4" x14ac:dyDescent="0.25">
      <c r="A43" s="28" t="s">
        <v>180</v>
      </c>
      <c r="B43" s="29" t="s">
        <v>84</v>
      </c>
      <c r="C43" s="29">
        <v>186476</v>
      </c>
      <c r="D43" s="71">
        <v>6</v>
      </c>
    </row>
    <row r="44" spans="1:4" x14ac:dyDescent="0.25">
      <c r="A44" s="28" t="s">
        <v>180</v>
      </c>
      <c r="B44" s="29" t="s">
        <v>85</v>
      </c>
      <c r="C44" s="29">
        <v>194955</v>
      </c>
      <c r="D44" s="71">
        <v>6</v>
      </c>
    </row>
    <row r="45" spans="1:4" x14ac:dyDescent="0.25">
      <c r="A45" s="28" t="s">
        <v>180</v>
      </c>
      <c r="B45" s="29" t="s">
        <v>86</v>
      </c>
      <c r="C45" s="29">
        <v>210076</v>
      </c>
      <c r="D45" s="71">
        <v>6</v>
      </c>
    </row>
    <row r="46" spans="1:4" x14ac:dyDescent="0.25">
      <c r="A46" s="28" t="s">
        <v>180</v>
      </c>
      <c r="B46" s="29" t="s">
        <v>87</v>
      </c>
      <c r="C46" s="29">
        <v>218879</v>
      </c>
      <c r="D46" s="71">
        <v>6</v>
      </c>
    </row>
    <row r="47" spans="1:4" x14ac:dyDescent="0.25">
      <c r="A47" s="28" t="s">
        <v>107</v>
      </c>
      <c r="B47" s="72">
        <v>1.1000000000000001</v>
      </c>
      <c r="C47" s="29">
        <v>68216</v>
      </c>
      <c r="D47" s="71">
        <v>1</v>
      </c>
    </row>
    <row r="48" spans="1:4" x14ac:dyDescent="0.25">
      <c r="A48" s="28" t="s">
        <v>107</v>
      </c>
      <c r="B48" s="72">
        <v>1.2</v>
      </c>
      <c r="C48" s="29">
        <v>72367</v>
      </c>
      <c r="D48" s="71">
        <v>1</v>
      </c>
    </row>
    <row r="49" spans="1:4" x14ac:dyDescent="0.25">
      <c r="A49" s="28" t="s">
        <v>107</v>
      </c>
      <c r="B49" s="72">
        <v>1.3</v>
      </c>
      <c r="C49" s="29">
        <v>77356</v>
      </c>
      <c r="D49" s="71">
        <v>1</v>
      </c>
    </row>
    <row r="50" spans="1:4" x14ac:dyDescent="0.25">
      <c r="A50" s="28" t="s">
        <v>107</v>
      </c>
      <c r="B50" s="72">
        <v>1.4</v>
      </c>
      <c r="C50" s="29">
        <v>82666</v>
      </c>
      <c r="D50" s="71">
        <v>1</v>
      </c>
    </row>
    <row r="51" spans="1:4" x14ac:dyDescent="0.25">
      <c r="A51" s="28" t="s">
        <v>107</v>
      </c>
      <c r="B51" s="72">
        <v>1.5</v>
      </c>
      <c r="C51" s="29">
        <v>88011</v>
      </c>
      <c r="D51" s="71">
        <v>1</v>
      </c>
    </row>
    <row r="52" spans="1:4" x14ac:dyDescent="0.25">
      <c r="A52" s="28" t="s">
        <v>107</v>
      </c>
      <c r="B52" s="72">
        <v>2.1</v>
      </c>
      <c r="C52" s="29">
        <v>93469</v>
      </c>
      <c r="D52" s="71">
        <v>2</v>
      </c>
    </row>
    <row r="53" spans="1:4" x14ac:dyDescent="0.25">
      <c r="A53" s="28" t="s">
        <v>107</v>
      </c>
      <c r="B53" s="72">
        <v>2.2000000000000002</v>
      </c>
      <c r="C53" s="29">
        <v>96484</v>
      </c>
      <c r="D53" s="71">
        <v>2</v>
      </c>
    </row>
    <row r="54" spans="1:4" x14ac:dyDescent="0.25">
      <c r="A54" s="28" t="s">
        <v>107</v>
      </c>
      <c r="B54" s="72">
        <v>2.2999999999999998</v>
      </c>
      <c r="C54" s="29">
        <v>99507</v>
      </c>
      <c r="D54" s="71">
        <v>2</v>
      </c>
    </row>
    <row r="55" spans="1:4" x14ac:dyDescent="0.25">
      <c r="A55" s="28" t="s">
        <v>107</v>
      </c>
      <c r="B55" s="72">
        <v>2.4</v>
      </c>
      <c r="C55" s="29">
        <v>102511</v>
      </c>
      <c r="D55" s="71">
        <v>2</v>
      </c>
    </row>
    <row r="56" spans="1:4" x14ac:dyDescent="0.25">
      <c r="A56" s="28" t="s">
        <v>107</v>
      </c>
      <c r="B56" s="72">
        <v>3.1</v>
      </c>
      <c r="C56" s="29">
        <v>108229</v>
      </c>
      <c r="D56" s="71">
        <v>3</v>
      </c>
    </row>
    <row r="57" spans="1:4" x14ac:dyDescent="0.25">
      <c r="A57" s="28" t="s">
        <v>107</v>
      </c>
      <c r="B57" s="72">
        <v>3.2</v>
      </c>
      <c r="C57" s="29">
        <v>111777</v>
      </c>
      <c r="D57" s="71">
        <v>3</v>
      </c>
    </row>
    <row r="58" spans="1:4" x14ac:dyDescent="0.25">
      <c r="A58" s="28" t="s">
        <v>107</v>
      </c>
      <c r="B58" s="72">
        <v>3.3</v>
      </c>
      <c r="C58" s="29">
        <v>115344</v>
      </c>
      <c r="D58" s="71">
        <v>3</v>
      </c>
    </row>
    <row r="59" spans="1:4" x14ac:dyDescent="0.25">
      <c r="A59" s="28" t="s">
        <v>107</v>
      </c>
      <c r="B59" s="72">
        <v>3.4</v>
      </c>
      <c r="C59" s="29">
        <v>119390</v>
      </c>
      <c r="D59" s="71">
        <v>3</v>
      </c>
    </row>
    <row r="60" spans="1:4" x14ac:dyDescent="0.25">
      <c r="A60" s="28" t="s">
        <v>107</v>
      </c>
      <c r="B60" s="72">
        <v>4.0999999999999996</v>
      </c>
      <c r="C60" s="29">
        <v>124705</v>
      </c>
      <c r="D60" s="71">
        <v>4</v>
      </c>
    </row>
    <row r="61" spans="1:4" x14ac:dyDescent="0.25">
      <c r="A61" s="28" t="s">
        <v>107</v>
      </c>
      <c r="B61" s="72">
        <v>4.2</v>
      </c>
      <c r="C61" s="29">
        <v>128344</v>
      </c>
      <c r="D61" s="71">
        <v>4</v>
      </c>
    </row>
    <row r="62" spans="1:4" x14ac:dyDescent="0.25">
      <c r="A62" s="28" t="s">
        <v>107</v>
      </c>
      <c r="B62" s="72">
        <v>4.3</v>
      </c>
      <c r="C62" s="29">
        <v>131953</v>
      </c>
      <c r="D62" s="71">
        <v>4</v>
      </c>
    </row>
    <row r="63" spans="1:4" x14ac:dyDescent="0.25">
      <c r="A63" s="28" t="s">
        <v>107</v>
      </c>
      <c r="B63" s="72">
        <v>5.0999999999999996</v>
      </c>
      <c r="C63" s="29">
        <v>137424</v>
      </c>
      <c r="D63" s="71">
        <v>5</v>
      </c>
    </row>
    <row r="64" spans="1:4" x14ac:dyDescent="0.25">
      <c r="A64" s="28" t="s">
        <v>107</v>
      </c>
      <c r="B64" s="72">
        <v>5.2</v>
      </c>
      <c r="C64" s="29">
        <v>140007</v>
      </c>
      <c r="D64" s="71">
        <v>5</v>
      </c>
    </row>
    <row r="65" spans="1:4" x14ac:dyDescent="0.25">
      <c r="A65" s="28" t="s">
        <v>107</v>
      </c>
      <c r="B65" s="72">
        <v>6.1</v>
      </c>
      <c r="C65" s="29">
        <v>142616</v>
      </c>
      <c r="D65" s="71">
        <v>6</v>
      </c>
    </row>
    <row r="66" spans="1:4" x14ac:dyDescent="0.25">
      <c r="A66" s="28" t="s">
        <v>107</v>
      </c>
      <c r="B66" s="72">
        <v>6.2</v>
      </c>
      <c r="C66" s="29">
        <v>145253</v>
      </c>
      <c r="D66" s="71">
        <v>6</v>
      </c>
    </row>
    <row r="67" spans="1:4" x14ac:dyDescent="0.25">
      <c r="A67" s="28" t="s">
        <v>169</v>
      </c>
      <c r="B67" s="68">
        <v>1.3</v>
      </c>
      <c r="C67" s="73">
        <v>71929.52</v>
      </c>
      <c r="D67" s="71">
        <v>1</v>
      </c>
    </row>
    <row r="68" spans="1:4" x14ac:dyDescent="0.25">
      <c r="A68" s="28" t="s">
        <v>169</v>
      </c>
      <c r="B68" s="68">
        <v>1.4</v>
      </c>
      <c r="C68" s="73">
        <v>75491.520000000004</v>
      </c>
      <c r="D68" s="71">
        <v>1</v>
      </c>
    </row>
    <row r="69" spans="1:4" x14ac:dyDescent="0.25">
      <c r="A69" s="28" t="s">
        <v>169</v>
      </c>
      <c r="B69" s="68">
        <v>1.5</v>
      </c>
      <c r="C69" s="73">
        <v>79345.760000000009</v>
      </c>
      <c r="D69" s="71">
        <v>1</v>
      </c>
    </row>
    <row r="70" spans="1:4" x14ac:dyDescent="0.25">
      <c r="A70" s="28" t="s">
        <v>169</v>
      </c>
      <c r="B70" s="68">
        <v>2.1</v>
      </c>
      <c r="C70" s="73">
        <v>80556.84</v>
      </c>
      <c r="D70" s="71">
        <v>1</v>
      </c>
    </row>
    <row r="71" spans="1:4" x14ac:dyDescent="0.25">
      <c r="A71" s="28" t="s">
        <v>169</v>
      </c>
      <c r="B71" s="68">
        <v>2.2000000000000002</v>
      </c>
      <c r="C71" s="73">
        <v>84852.56</v>
      </c>
      <c r="D71" s="71">
        <v>1</v>
      </c>
    </row>
    <row r="72" spans="1:4" x14ac:dyDescent="0.25">
      <c r="A72" s="28" t="s">
        <v>169</v>
      </c>
      <c r="B72" s="74">
        <v>3.1</v>
      </c>
      <c r="C72" s="73">
        <v>89369.279999999999</v>
      </c>
      <c r="D72" s="71">
        <v>2</v>
      </c>
    </row>
    <row r="73" spans="1:4" x14ac:dyDescent="0.25">
      <c r="A73" s="28" t="s">
        <v>169</v>
      </c>
      <c r="B73" s="74">
        <v>3.2</v>
      </c>
      <c r="C73" s="73">
        <v>93837.64</v>
      </c>
      <c r="D73" s="71">
        <v>2</v>
      </c>
    </row>
    <row r="74" spans="1:4" x14ac:dyDescent="0.25">
      <c r="A74" s="28" t="s">
        <v>169</v>
      </c>
      <c r="B74" s="74">
        <v>3.3</v>
      </c>
      <c r="C74" s="73">
        <v>95490.72</v>
      </c>
      <c r="D74" s="71">
        <v>2</v>
      </c>
    </row>
    <row r="75" spans="1:4" x14ac:dyDescent="0.25">
      <c r="A75" s="28" t="s">
        <v>169</v>
      </c>
      <c r="B75" s="74">
        <v>4.0999999999999996</v>
      </c>
      <c r="C75" s="73">
        <v>103413.44</v>
      </c>
      <c r="D75" s="71">
        <v>3</v>
      </c>
    </row>
    <row r="76" spans="1:4" x14ac:dyDescent="0.25">
      <c r="A76" s="28" t="s">
        <v>169</v>
      </c>
      <c r="B76" s="74">
        <v>4.2</v>
      </c>
      <c r="C76" s="73">
        <v>106164.23999999999</v>
      </c>
      <c r="D76" s="71">
        <v>3</v>
      </c>
    </row>
    <row r="77" spans="1:4" x14ac:dyDescent="0.25">
      <c r="A77" s="28" t="s">
        <v>169</v>
      </c>
      <c r="B77" s="75">
        <v>4.3</v>
      </c>
      <c r="C77" s="73">
        <v>112011.12</v>
      </c>
      <c r="D77" s="71">
        <v>3</v>
      </c>
    </row>
    <row r="78" spans="1:4" x14ac:dyDescent="0.25">
      <c r="A78" s="28" t="s">
        <v>169</v>
      </c>
      <c r="B78" s="75">
        <v>5.0999999999999996</v>
      </c>
      <c r="C78" s="73">
        <v>119892.76000000001</v>
      </c>
      <c r="D78" s="71">
        <v>4</v>
      </c>
    </row>
    <row r="79" spans="1:4" x14ac:dyDescent="0.25">
      <c r="A79" s="28" t="s">
        <v>169</v>
      </c>
      <c r="B79" s="75">
        <v>5.2</v>
      </c>
      <c r="C79" s="73">
        <v>126258.6</v>
      </c>
      <c r="D79" s="71">
        <v>4</v>
      </c>
    </row>
    <row r="80" spans="1:4" x14ac:dyDescent="0.25">
      <c r="A80" s="28" t="s">
        <v>169</v>
      </c>
      <c r="B80" s="75">
        <v>5.3</v>
      </c>
      <c r="C80" s="73">
        <v>135148.52000000002</v>
      </c>
      <c r="D80" s="71">
        <v>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89410DB148F254787BA17AB7AF073FD" ma:contentTypeVersion="13" ma:contentTypeDescription="Create a new document." ma:contentTypeScope="" ma:versionID="3eeed1eec9ed70e00856cccf39402d86">
  <xsd:schema xmlns:xsd="http://www.w3.org/2001/XMLSchema" xmlns:xs="http://www.w3.org/2001/XMLSchema" xmlns:p="http://schemas.microsoft.com/office/2006/metadata/properties" xmlns:ns3="ba58359b-f93d-4019-a74b-6957e4cfce1b" xmlns:ns4="2a635a6a-6ffe-48aa-9344-5464e32ae416" targetNamespace="http://schemas.microsoft.com/office/2006/metadata/properties" ma:root="true" ma:fieldsID="46c9cafc7e25b5c33186ee4c53f02391" ns3:_="" ns4:_="">
    <xsd:import namespace="ba58359b-f93d-4019-a74b-6957e4cfce1b"/>
    <xsd:import namespace="2a635a6a-6ffe-48aa-9344-5464e32ae416"/>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DateTaken" minOccurs="0"/>
                <xsd:element ref="ns3:MediaServiceAutoKeyPoints" minOccurs="0"/>
                <xsd:element ref="ns3:MediaServiceKeyPoints" minOccurs="0"/>
                <xsd:element ref="ns3:MediaServiceLocatio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58359b-f93d-4019-a74b-6957e4cfce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a635a6a-6ffe-48aa-9344-5464e32ae41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16027C-C862-4F92-8AA5-14B9C6FD509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FF881BC-902F-4A10-BFA9-7EB1D8BE70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58359b-f93d-4019-a74b-6957e4cfce1b"/>
    <ds:schemaRef ds:uri="2a635a6a-6ffe-48aa-9344-5464e32ae4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B4BE98-D266-4110-8147-7245E5D5293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WA Health Pay Rates</vt:lpstr>
      <vt:lpstr>Qld Health Pay Rates</vt:lpstr>
      <vt:lpstr>Victoria</vt:lpstr>
      <vt:lpstr>NSW</vt:lpstr>
      <vt:lpstr>comparison 2021</vt:lpstr>
      <vt:lpstr>notes</vt:lpstr>
      <vt:lpstr>sources</vt:lpstr>
      <vt:lpstr>SA</vt:lpstr>
      <vt:lpstr>long 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 Robert</dc:creator>
  <cp:lastModifiedBy>Day, Robert</cp:lastModifiedBy>
  <dcterms:created xsi:type="dcterms:W3CDTF">2022-05-03T03:56:52Z</dcterms:created>
  <dcterms:modified xsi:type="dcterms:W3CDTF">2023-04-05T10:27:30Z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0x010100989410DB148F254787BA17AB7AF073FD</vt:lpwstr>
  </property>
</Properties>
</file>