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xr:revisionPtr revIDLastSave="0" documentId="13_ncr:1_{9752E327-0058-4785-98BB-8F2032494AB4}" xr6:coauthVersionLast="36" xr6:coauthVersionMax="36" xr10:uidLastSave="{00000000-0000-0000-0000-000000000000}"/>
  <bookViews>
    <workbookView xWindow="0" yWindow="0" windowWidth="22260" windowHeight="12645" xr2:uid="{00000000-000D-0000-FFFF-FFFF00000000}"/>
  </bookViews>
  <sheets>
    <sheet name="2024Jan"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 i="1" l="1"/>
  <c r="E21" i="1" l="1"/>
  <c r="D21" i="1"/>
  <c r="F33" i="1" l="1"/>
  <c r="E33" i="1"/>
  <c r="D33" i="1"/>
  <c r="E34" i="1" l="1"/>
  <c r="D34" i="1"/>
  <c r="E32" i="1" l="1"/>
  <c r="D32" i="1"/>
  <c r="E28" i="1" l="1"/>
  <c r="D28" i="1"/>
  <c r="E10" i="1" l="1"/>
  <c r="E8" i="1"/>
  <c r="E7" i="1" s="1"/>
  <c r="D22" i="1" l="1"/>
  <c r="D20" i="1" s="1"/>
  <c r="D19" i="1" s="1"/>
  <c r="D18" i="1" s="1"/>
  <c r="D17" i="1" s="1"/>
  <c r="D16" i="1" s="1"/>
  <c r="D15" i="1" s="1"/>
  <c r="D14" i="1" s="1"/>
  <c r="E23" i="1" l="1"/>
  <c r="E22" i="1" s="1"/>
  <c r="E2" i="1" l="1"/>
</calcChain>
</file>

<file path=xl/sharedStrings.xml><?xml version="1.0" encoding="utf-8"?>
<sst xmlns="http://schemas.openxmlformats.org/spreadsheetml/2006/main" count="135" uniqueCount="109">
  <si>
    <t>sev02.02.2</t>
  </si>
  <si>
    <t>id</t>
  </si>
  <si>
    <t>ix</t>
  </si>
  <si>
    <t>waic</t>
  </si>
  <si>
    <t>severityMaxGrp | thres(2) ~ cs(prophylaxis)</t>
  </si>
  <si>
    <t>formula</t>
  </si>
  <si>
    <t>family</t>
  </si>
  <si>
    <t>sratio</t>
  </si>
  <si>
    <t>remark</t>
  </si>
  <si>
    <t>sev02.03.1</t>
  </si>
  <si>
    <t>acat</t>
  </si>
  <si>
    <t>severityMaxGrp | thres(2) ~ prophylaxis</t>
  </si>
  <si>
    <t>sev10.03.1</t>
  </si>
  <si>
    <t>severityMax | thres(10) ~ prophylaxis</t>
  </si>
  <si>
    <t>sev02.02.1</t>
  </si>
  <si>
    <t>sev02.01.1</t>
  </si>
  <si>
    <t>cumulative</t>
  </si>
  <si>
    <t>sev10.02.1</t>
  </si>
  <si>
    <t>sev10.01.1</t>
  </si>
  <si>
    <t>ref</t>
  </si>
  <si>
    <t>lastsave-2023Dec04-1620</t>
  </si>
  <si>
    <t>rank</t>
  </si>
  <si>
    <t>sev10.01.1.2</t>
  </si>
  <si>
    <t>sev10.01.1.1</t>
  </si>
  <si>
    <t>triggerTravel by mistake</t>
  </si>
  <si>
    <t>severityMax | thres(10) ~ prophylaxis + (1 + carry | prophylaxis) + triggerTravel_fac</t>
  </si>
  <si>
    <t>CI narrow at sev=1|5, widest at sev0 which halves for 3Ami, partly maybe due to relatively higher sample size. hist(sev) two peaked. Consider s() or horseshoe(1)? 7Top mean highest...better than 3Ami?? … maybe coz adjusted for other covars! Sev=6 mean &gt; sev=5 … maybe three-peaked hist! Travel: sev=02 drop, sev&gt;=4 jump esp 6!</t>
  </si>
  <si>
    <t>severityMax | thres(10 - 1, gr = (!sevMax0)) ~ 1</t>
  </si>
  <si>
    <t>sev10.05</t>
  </si>
  <si>
    <t>Maybe coz Population Intercepts are meaningless when sevMax==0: Exception: ordered_logistic: Cut-points is not a valid ordered vector. ... If this warning occurs sporadically, such as for highly constrained variable types like covariance matrices, then the sampler is fine ... but if this warning occurs often then your model may be either severely ill-conditioned or misspecified.</t>
  </si>
  <si>
    <t>lastsave-2023Dec16-1205</t>
  </si>
  <si>
    <t>sev09.01</t>
  </si>
  <si>
    <t>hurdle_cumulative</t>
  </si>
  <si>
    <t>severityMax_asis | thres(10 - 1) ~ 1 ,  hu ~ 0</t>
  </si>
  <si>
    <t>lastsave-2023Dec20-0922</t>
  </si>
  <si>
    <t>sev09.01.1</t>
  </si>
  <si>
    <t>.5 sev0 constant across prophylaxis coz hu~0!? Narrower CI!</t>
  </si>
  <si>
    <t>sev09.01.2</t>
  </si>
  <si>
    <t>hu~proph8Top &amp; 10Top cor 7Top &amp; 9Top maybe so Rhat convergence problem; also &lt;7n sample 10Top. Vcov(): hu_prophylaxis8Top50x101_sosNaxRiz &amp; hu_prophylaxis10Top50x101_Ami25x001 are strongly correlated with Intercepts, prophylaxis categories, and other hu_*</t>
  </si>
  <si>
    <t>bf(severityMax_asis | thres(10 - 1) ~ 1 + advers * prophylaxis, hu ~ 0 + advers * prophylaxis)</t>
  </si>
  <si>
    <t>sev09.01.3</t>
  </si>
  <si>
    <t>[cut points is not a valid vector…] convergence problems maybe coz many advers*prophylaxis pairs did not have data</t>
  </si>
  <si>
    <t>bf(severityMax_asis | thres(10 - 1) ~ 1 + advers + prophylaxis, hu ~ 0 + advers + prophylaxis)</t>
  </si>
  <si>
    <t>sev09.01.4</t>
  </si>
  <si>
    <t>thought 0 missed from 8* &amp; 10* prophylaxis made hu estimation flounder, but still [cut points is not a valid vector …]. Some coefs are constant across predictor levels.</t>
  </si>
  <si>
    <t>sev09.01.5</t>
  </si>
  <si>
    <t>bf(severityMax_asis|thres(10-1)~1+advers+prophylaxis, hu~0+advers+(1|prophylaxis))</t>
  </si>
  <si>
    <t>sev09.02</t>
  </si>
  <si>
    <t>bf(severityMax_asis~1, hu~0)</t>
  </si>
  <si>
    <t>sev09.02.1</t>
  </si>
  <si>
    <t>bf(severityMax_asis~1+advers, hu~0+prophylaxis)</t>
  </si>
  <si>
    <t>lastsave-2023Dec23-1117</t>
  </si>
  <si>
    <t>lastsave-2023Dec23-1225</t>
  </si>
  <si>
    <t>sev11.01.1</t>
  </si>
  <si>
    <t>severityMax ~ prophylaxis</t>
  </si>
  <si>
    <t>sev11.02.1</t>
  </si>
  <si>
    <t>sev11.02</t>
  </si>
  <si>
    <t>sev11.01</t>
  </si>
  <si>
    <t>severityMax ~ 1</t>
  </si>
  <si>
    <t>sev11.02.2</t>
  </si>
  <si>
    <t>Intercepts unstable across chains! Maybe coz few sev0s to estimate cs() with.</t>
  </si>
  <si>
    <t>632 603.2</t>
  </si>
  <si>
    <t>b_prophylaxis8Top50x101_sosNaxRiz[1] unstable chains. Earlier: 8Top * 9Top condEff mean 0, unlike other fits. prophylaxis8Top50x101_sosNaxRiz[1] &amp; prophylaxis9Top50x101_Ami10x001[1] Est unstable maybe coz small sample &amp; correlated</t>
  </si>
  <si>
    <t>lastsave-2023Dec23-2241 lastsave-2023Dec04-1620</t>
  </si>
  <si>
    <t>advers=3moderate effect shows sev456*=1! Chains unstable.</t>
  </si>
  <si>
    <t>sev02.02.2.csAdvers</t>
  </si>
  <si>
    <t>lastsave-2023Dec24-2110</t>
  </si>
  <si>
    <t>638 603.6</t>
  </si>
  <si>
    <t>sev02.01.1.advers</t>
  </si>
  <si>
    <t>lastsave-2023Dec24-2245 lastsave-2023Dec04-1620</t>
  </si>
  <si>
    <t>[cut points is not a valid vector…] convergence problems maybe coz correlated advers+prophylaxis predictors</t>
  </si>
  <si>
    <t>lastsave-2023Dec25-0630</t>
  </si>
  <si>
    <t>bf(severityMax_asis~1+prophylaxis, hu~0+advers)</t>
  </si>
  <si>
    <t>sev09.02.pro0ad</t>
  </si>
  <si>
    <t>bf(severityMax_asis~1+prophylaxis, hu~0+advers+(1|prophylaxis))</t>
  </si>
  <si>
    <t>sev09.02.pro0ad1_pro</t>
  </si>
  <si>
    <t>awesome ad effect!!! But Sev0:pro prob constant! [cutpoints…] but Rhat 1 &amp; no convergence issues.</t>
  </si>
  <si>
    <t>less awesome ad effect ie sev0 CI wider!!! But Sev0:pro prob constant! [cutpoints…] but Rhat 1 &amp; no convergence issues. Could merge ad 0nil 1mild</t>
  </si>
  <si>
    <t>some categories constant!</t>
  </si>
  <si>
    <t>OK!</t>
  </si>
  <si>
    <t>sev02.02.1.tf.ca</t>
  </si>
  <si>
    <t>sev02.02.1.tf.ca.cas</t>
  </si>
  <si>
    <t>7* 10* sev0 best!? Differs from others maybe coz carry separated out? Ca could be continuous real!</t>
  </si>
  <si>
    <t>sev02.02</t>
  </si>
  <si>
    <t>severityMaxGrp | thres(2) ~ 1</t>
  </si>
  <si>
    <t>bf(severityMax_asis~1, autocor=~arma(time=carrySeq, gr=prophylaxis, p=1,q=1, cov=TRUE))</t>
  </si>
  <si>
    <t>sev09.arma11</t>
  </si>
  <si>
    <t>ar[1] &amp; ma[1] coefs CIs don't significantly differ from 0. hu est 0.19 though not explicitly modeled in formula; maybe via hurdle_cumulative family choice.</t>
  </si>
  <si>
    <t>sev09.auto|arma11Seq</t>
  </si>
  <si>
    <t>bf(severityMax_asis~1, hu~0, autocor=~arma(time=NA,gr=NA,p=1,q=1,cov=TRUE))</t>
  </si>
  <si>
    <t>similar to sev09.arma11Seq except that hu~0 eliminated its est, and so worse WAIC</t>
  </si>
  <si>
    <t>sev01.arma11</t>
  </si>
  <si>
    <t>bernoulli</t>
  </si>
  <si>
    <t>ar[1] CIs mostly +ve; ma[1] likely 0. [Parts of the model have not converged (some Rhats are &gt; 1.05).]</t>
  </si>
  <si>
    <t>bf(severityMax_asis != 0) ~ 1 + arma(time = NA, gr = NA, p = 1, q = 1, cov = TRUE)</t>
  </si>
  <si>
    <t>bf(severityMax_asis != 0)~1+arma(time=carrySeq, gr=prophylaxis, p=1,q=1, cov=TRUE))</t>
  </si>
  <si>
    <t>sev01.arma11Seq</t>
  </si>
  <si>
    <t>sev01.arma11ar2</t>
  </si>
  <si>
    <t>bf((severityMax_asis!=0)~1+arma(time=NA,gr=NA,p=2,q=0,cov=TRUE))</t>
  </si>
  <si>
    <t>Rhat are better but ar[1] ar[2] coefs seem similar, splitting earlier coef</t>
  </si>
  <si>
    <t>sev01.arma11ar1</t>
  </si>
  <si>
    <t>bf((severityMax_asis!=0)~1+arma(time=NA,gr=NA,p=1,q=0,cov=FALSE))</t>
  </si>
  <si>
    <t>ARMA variants not worth including</t>
  </si>
  <si>
    <t>640.6 629.8 678</t>
  </si>
  <si>
    <t>1185.5 1269</t>
  </si>
  <si>
    <t>b_hu8* (&amp; 10* had) issues with a Chain; b_hu11* too coz just 3 sample. Sev0 constant across advers coz estimated via hu. Advers coefs Rhat fine!</t>
  </si>
  <si>
    <t>641 690</t>
  </si>
  <si>
    <t>639.8 605.7 690</t>
  </si>
  <si>
    <t>1337 1425.8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</si>
</sst>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bgColor indexed="64"/>
      </patternFill>
    </fill>
    <fill>
      <patternFill patternType="solid">
        <fgColor theme="8" tint="0.39997558519241921"/>
        <bgColor indexed="64"/>
      </patternFill>
    </fill>
    <fill>
      <patternFill patternType="solid">
        <fgColor theme="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0"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tabSelected="1" topLeftCell="A4" zoomScaleNormal="100" workbookViewId="0">
      <selection activeCell="D17" sqref="D17"/>
    </sheetView>
  </sheetViews>
  <sheetFormatPr defaultRowHeight="15" x14ac:dyDescent="0.25"/>
  <cols>
    <col min="1" max="1" width="3" bestFit="1" customWidth="1"/>
    <col min="2" max="2" width="21.140625" bestFit="1" customWidth="1"/>
    <col min="3" max="3" width="14.140625" bestFit="1" customWidth="1"/>
  </cols>
  <sheetData>
    <row r="1" spans="1:8" ht="13.5" customHeight="1" x14ac:dyDescent="0.25">
      <c r="A1" t="s">
        <v>2</v>
      </c>
      <c r="B1" t="s">
        <v>1</v>
      </c>
      <c r="C1" t="s">
        <v>3</v>
      </c>
      <c r="D1" t="s">
        <v>6</v>
      </c>
      <c r="E1" t="s">
        <v>5</v>
      </c>
      <c r="F1" t="s">
        <v>8</v>
      </c>
      <c r="G1" t="s">
        <v>19</v>
      </c>
      <c r="H1" t="s">
        <v>21</v>
      </c>
    </row>
    <row r="2" spans="1:8" x14ac:dyDescent="0.25">
      <c r="E2" t="str">
        <f>_xlfn.CONCAT("~.+cs(prophylaxis)-prophylaxis… ",E26)</f>
        <v>~.+cs(prophylaxis)-prophylaxis… severityMax | thres(10) ~ prophylaxis + (1 + carry | prophylaxis) + triggerTravel_fac</v>
      </c>
    </row>
    <row r="3" spans="1:8" x14ac:dyDescent="0.25">
      <c r="B3" t="s">
        <v>97</v>
      </c>
      <c r="C3">
        <v>357</v>
      </c>
      <c r="D3" t="s">
        <v>92</v>
      </c>
      <c r="E3" t="s">
        <v>98</v>
      </c>
      <c r="F3" t="s">
        <v>99</v>
      </c>
    </row>
    <row r="4" spans="1:8" x14ac:dyDescent="0.25">
      <c r="B4" t="s">
        <v>96</v>
      </c>
      <c r="C4">
        <v>331</v>
      </c>
      <c r="D4" t="s">
        <v>92</v>
      </c>
      <c r="E4" t="s">
        <v>95</v>
      </c>
      <c r="F4" t="str">
        <f>_xlfn.CONCAT(F6," [Exception: cholesky_decompose: Matrix m is not positive definite].")</f>
        <v>ar[1] CIs mostly +ve; ma[1] likely 0. [Parts of the model have not converged (some Rhats are &gt; 1.05).] [Exception: cholesky_decompose: Matrix m is not positive definite].</v>
      </c>
    </row>
    <row r="5" spans="1:8" x14ac:dyDescent="0.25">
      <c r="B5" t="s">
        <v>100</v>
      </c>
      <c r="C5">
        <v>343.8</v>
      </c>
      <c r="D5" t="s">
        <v>92</v>
      </c>
      <c r="E5" t="s">
        <v>101</v>
      </c>
      <c r="F5" t="s">
        <v>102</v>
      </c>
    </row>
    <row r="6" spans="1:8" x14ac:dyDescent="0.25">
      <c r="B6" t="s">
        <v>91</v>
      </c>
      <c r="C6">
        <v>301.3</v>
      </c>
      <c r="D6" t="s">
        <v>92</v>
      </c>
      <c r="E6" t="s">
        <v>94</v>
      </c>
      <c r="F6" t="s">
        <v>93</v>
      </c>
    </row>
    <row r="7" spans="1:8" x14ac:dyDescent="0.25">
      <c r="B7" t="s">
        <v>59</v>
      </c>
      <c r="C7">
        <v>1218.5</v>
      </c>
      <c r="D7" t="s">
        <v>7</v>
      </c>
      <c r="E7" t="str">
        <f>_xlfn.CONCAT(E8,"-prophylaxis+cs(prophylaxis)")</f>
        <v>severityMax ~ prophylaxis-prophylaxis+cs(prophylaxis)</v>
      </c>
      <c r="F7" t="s">
        <v>60</v>
      </c>
    </row>
    <row r="8" spans="1:8" x14ac:dyDescent="0.25">
      <c r="B8" t="s">
        <v>55</v>
      </c>
      <c r="C8">
        <v>1204.5999999999999</v>
      </c>
      <c r="D8" t="s">
        <v>7</v>
      </c>
      <c r="E8" t="str">
        <f>E9</f>
        <v>severityMax ~ prophylaxis</v>
      </c>
    </row>
    <row r="9" spans="1:8" x14ac:dyDescent="0.25">
      <c r="B9" t="s">
        <v>53</v>
      </c>
      <c r="C9">
        <v>1194.8</v>
      </c>
      <c r="D9" t="s">
        <v>16</v>
      </c>
      <c r="E9" t="s">
        <v>54</v>
      </c>
    </row>
    <row r="10" spans="1:8" x14ac:dyDescent="0.25">
      <c r="B10" t="s">
        <v>56</v>
      </c>
      <c r="C10">
        <v>1200.5999999999999</v>
      </c>
      <c r="D10" t="s">
        <v>7</v>
      </c>
      <c r="E10" t="str">
        <f>E11</f>
        <v>severityMax ~ 1</v>
      </c>
    </row>
    <row r="11" spans="1:8" x14ac:dyDescent="0.25">
      <c r="B11" t="s">
        <v>57</v>
      </c>
      <c r="C11">
        <v>1199.5999999999999</v>
      </c>
      <c r="D11" t="s">
        <v>16</v>
      </c>
      <c r="E11" t="s">
        <v>58</v>
      </c>
    </row>
    <row r="12" spans="1:8" x14ac:dyDescent="0.25">
      <c r="B12" t="s">
        <v>88</v>
      </c>
      <c r="C12">
        <v>1254.8</v>
      </c>
      <c r="D12" t="s">
        <v>32</v>
      </c>
      <c r="E12" t="s">
        <v>85</v>
      </c>
      <c r="F12" t="s">
        <v>87</v>
      </c>
    </row>
    <row r="13" spans="1:8" x14ac:dyDescent="0.25">
      <c r="B13" t="s">
        <v>86</v>
      </c>
      <c r="C13">
        <v>1394.7</v>
      </c>
      <c r="D13" t="s">
        <v>32</v>
      </c>
      <c r="E13" t="s">
        <v>89</v>
      </c>
      <c r="F13" t="s">
        <v>90</v>
      </c>
    </row>
    <row r="14" spans="1:8" x14ac:dyDescent="0.25">
      <c r="B14" s="1" t="s">
        <v>75</v>
      </c>
      <c r="C14">
        <v>1193.8</v>
      </c>
      <c r="D14" t="str">
        <f t="shared" ref="D14:D22" si="0">D15</f>
        <v>hurdle_cumulative</v>
      </c>
      <c r="E14" t="s">
        <v>74</v>
      </c>
      <c r="F14" t="s">
        <v>77</v>
      </c>
    </row>
    <row r="15" spans="1:8" x14ac:dyDescent="0.25">
      <c r="B15" s="1" t="s">
        <v>73</v>
      </c>
      <c r="C15">
        <v>1196.8</v>
      </c>
      <c r="D15" t="str">
        <f t="shared" si="0"/>
        <v>hurdle_cumulative</v>
      </c>
      <c r="E15" t="s">
        <v>72</v>
      </c>
      <c r="F15" t="s">
        <v>76</v>
      </c>
    </row>
    <row r="16" spans="1:8" x14ac:dyDescent="0.25">
      <c r="B16" s="5" t="s">
        <v>49</v>
      </c>
      <c r="C16" t="s">
        <v>104</v>
      </c>
      <c r="D16" t="str">
        <f t="shared" si="0"/>
        <v>hurdle_cumulative</v>
      </c>
      <c r="E16" t="s">
        <v>50</v>
      </c>
      <c r="F16" t="s">
        <v>105</v>
      </c>
      <c r="G16" t="s">
        <v>52</v>
      </c>
      <c r="H16">
        <v>9.09</v>
      </c>
    </row>
    <row r="17" spans="1:8" x14ac:dyDescent="0.25">
      <c r="B17" t="s">
        <v>47</v>
      </c>
      <c r="C17" t="s">
        <v>108</v>
      </c>
      <c r="D17" t="str">
        <f t="shared" si="0"/>
        <v>hurdle_cumulative</v>
      </c>
      <c r="E17" t="s">
        <v>48</v>
      </c>
    </row>
    <row r="18" spans="1:8" x14ac:dyDescent="0.25">
      <c r="B18" t="s">
        <v>45</v>
      </c>
      <c r="C18">
        <v>1195</v>
      </c>
      <c r="D18" t="str">
        <f t="shared" si="0"/>
        <v>hurdle_cumulative</v>
      </c>
      <c r="E18" t="s">
        <v>46</v>
      </c>
      <c r="F18" t="s">
        <v>44</v>
      </c>
      <c r="G18" t="s">
        <v>51</v>
      </c>
    </row>
    <row r="19" spans="1:8" x14ac:dyDescent="0.25">
      <c r="B19" t="s">
        <v>43</v>
      </c>
      <c r="C19">
        <v>1190</v>
      </c>
      <c r="D19" t="str">
        <f t="shared" si="0"/>
        <v>hurdle_cumulative</v>
      </c>
      <c r="E19" t="s">
        <v>42</v>
      </c>
    </row>
    <row r="20" spans="1:8" x14ac:dyDescent="0.25">
      <c r="B20" t="s">
        <v>40</v>
      </c>
      <c r="C20">
        <v>1190</v>
      </c>
      <c r="D20" t="str">
        <f>D22</f>
        <v>hurdle_cumulative</v>
      </c>
      <c r="E20" t="s">
        <v>39</v>
      </c>
      <c r="F20" t="s">
        <v>41</v>
      </c>
    </row>
    <row r="21" spans="1:8" x14ac:dyDescent="0.25">
      <c r="B21" s="6"/>
      <c r="D21" t="str">
        <f t="shared" si="0"/>
        <v>hurdle_cumulative</v>
      </c>
      <c r="E21" t="str">
        <f>_xlfn.CONCAT("(",E23,") ,mu~.+(1|prophylaxis), decomp=QR, autocor=TBD")</f>
        <v>((severityMax_asis | thres(10 - 1) ~ 1 ,  hu ~ 0) +prophylaxis) ,mu~.+(1|prophylaxis), decomp=QR, autocor=TBD</v>
      </c>
    </row>
    <row r="22" spans="1:8" x14ac:dyDescent="0.25">
      <c r="B22" t="s">
        <v>37</v>
      </c>
      <c r="C22">
        <v>1185</v>
      </c>
      <c r="D22" t="str">
        <f t="shared" si="0"/>
        <v>hurdle_cumulative</v>
      </c>
      <c r="E22" t="str">
        <f>_xlfn.CONCAT("(",E23,") ,hu~0+prophylaxis")</f>
        <v>((severityMax_asis | thres(10 - 1) ~ 1 ,  hu ~ 0) +prophylaxis) ,hu~0+prophylaxis</v>
      </c>
      <c r="F22" t="s">
        <v>38</v>
      </c>
    </row>
    <row r="23" spans="1:8" x14ac:dyDescent="0.25">
      <c r="B23" t="s">
        <v>35</v>
      </c>
      <c r="C23">
        <v>1330</v>
      </c>
      <c r="D23" t="s">
        <v>32</v>
      </c>
      <c r="E23" t="str">
        <f>_xlfn.CONCAT("(",E24,") +prophylaxis")</f>
        <v>(severityMax_asis | thres(10 - 1) ~ 1 ,  hu ~ 0) +prophylaxis</v>
      </c>
      <c r="F23" t="s">
        <v>36</v>
      </c>
    </row>
    <row r="24" spans="1:8" x14ac:dyDescent="0.25">
      <c r="B24" t="s">
        <v>31</v>
      </c>
      <c r="C24">
        <v>1326.6</v>
      </c>
      <c r="D24" t="s">
        <v>32</v>
      </c>
      <c r="E24" t="s">
        <v>33</v>
      </c>
      <c r="G24" t="s">
        <v>34</v>
      </c>
      <c r="H24">
        <v>9.1</v>
      </c>
    </row>
    <row r="25" spans="1:8" x14ac:dyDescent="0.25">
      <c r="A25">
        <v>16</v>
      </c>
      <c r="B25" t="s">
        <v>28</v>
      </c>
      <c r="C25">
        <v>829.5</v>
      </c>
      <c r="D25" t="s">
        <v>16</v>
      </c>
      <c r="E25" t="s">
        <v>27</v>
      </c>
      <c r="F25" t="s">
        <v>29</v>
      </c>
      <c r="G25" t="s">
        <v>30</v>
      </c>
      <c r="H25">
        <v>10.09</v>
      </c>
    </row>
    <row r="26" spans="1:8" x14ac:dyDescent="0.25">
      <c r="A26">
        <v>15</v>
      </c>
      <c r="B26" t="s">
        <v>22</v>
      </c>
      <c r="C26">
        <v>1111.5999999999999</v>
      </c>
      <c r="D26" t="s">
        <v>16</v>
      </c>
      <c r="E26" t="s">
        <v>25</v>
      </c>
      <c r="F26" t="s">
        <v>26</v>
      </c>
      <c r="H26">
        <v>10.1</v>
      </c>
    </row>
    <row r="27" spans="1:8" x14ac:dyDescent="0.25">
      <c r="A27">
        <v>14</v>
      </c>
      <c r="B27" t="s">
        <v>23</v>
      </c>
      <c r="F27" t="s">
        <v>24</v>
      </c>
    </row>
    <row r="28" spans="1:8" x14ac:dyDescent="0.25">
      <c r="B28" s="2" t="s">
        <v>65</v>
      </c>
      <c r="C28">
        <v>631.6</v>
      </c>
      <c r="D28" t="str">
        <f>D29</f>
        <v>sratio</v>
      </c>
      <c r="E28" t="str">
        <f>_xlfn.CONCAT(E29,"+cs(advers)")</f>
        <v>severityMaxGrp | thres(2) ~ cs(prophylaxis)+cs(advers)</v>
      </c>
      <c r="F28" t="s">
        <v>64</v>
      </c>
      <c r="G28" t="s">
        <v>66</v>
      </c>
    </row>
    <row r="29" spans="1:8" x14ac:dyDescent="0.25">
      <c r="A29">
        <v>13</v>
      </c>
      <c r="B29" s="1" t="s">
        <v>0</v>
      </c>
      <c r="C29" t="s">
        <v>61</v>
      </c>
      <c r="D29" t="s">
        <v>7</v>
      </c>
      <c r="E29" t="s">
        <v>4</v>
      </c>
      <c r="F29" t="s">
        <v>62</v>
      </c>
      <c r="G29" t="s">
        <v>63</v>
      </c>
      <c r="H29">
        <v>2.2000000000000002</v>
      </c>
    </row>
    <row r="30" spans="1:8" x14ac:dyDescent="0.25">
      <c r="A30">
        <v>12</v>
      </c>
      <c r="B30" s="1" t="s">
        <v>9</v>
      </c>
      <c r="C30">
        <v>602.70000000000005</v>
      </c>
      <c r="D30" t="s">
        <v>10</v>
      </c>
      <c r="E30" t="s">
        <v>11</v>
      </c>
      <c r="G30" t="s">
        <v>20</v>
      </c>
      <c r="H30">
        <v>2.1</v>
      </c>
    </row>
    <row r="31" spans="1:8" x14ac:dyDescent="0.25">
      <c r="A31">
        <v>11</v>
      </c>
      <c r="B31" t="s">
        <v>12</v>
      </c>
      <c r="C31">
        <v>1124.5999999999999</v>
      </c>
      <c r="D31" t="s">
        <v>10</v>
      </c>
      <c r="E31" t="s">
        <v>13</v>
      </c>
      <c r="G31" t="s">
        <v>20</v>
      </c>
    </row>
    <row r="32" spans="1:8" x14ac:dyDescent="0.25">
      <c r="B32" s="1" t="s">
        <v>68</v>
      </c>
      <c r="C32">
        <v>639.6</v>
      </c>
      <c r="D32" t="str">
        <f>D36</f>
        <v>cumulative</v>
      </c>
      <c r="E32" t="str">
        <f>_xlfn.CONCAT(E36,"+advers")</f>
        <v>severityMaxGrp | thres(2) ~ prophylaxis+advers</v>
      </c>
      <c r="F32" t="s">
        <v>70</v>
      </c>
      <c r="G32" t="s">
        <v>71</v>
      </c>
    </row>
    <row r="33" spans="1:8" x14ac:dyDescent="0.25">
      <c r="B33" s="5" t="s">
        <v>81</v>
      </c>
      <c r="C33">
        <v>633</v>
      </c>
      <c r="D33" t="str">
        <f>D34</f>
        <v>sratio</v>
      </c>
      <c r="E33" t="str">
        <f>_xlfn.CONCAT(E34,"Seq")</f>
        <v>severityMaxGrp | thres(2) ~ prophylaxis+triggerTravel_fac+carrySeq</v>
      </c>
      <c r="F33" t="str">
        <f>_xlfn.CONCAT("sev0 prob tends to mildly rise with rising carrySeq. ",F34)</f>
        <v>sev0 prob tends to mildly rise with rising carrySeq. 7* 10* sev0 best!? Differs from others maybe coz carry separated out? Ca could be continuous real!</v>
      </c>
    </row>
    <row r="34" spans="1:8" x14ac:dyDescent="0.25">
      <c r="B34" s="4" t="s">
        <v>80</v>
      </c>
      <c r="C34" t="s">
        <v>103</v>
      </c>
      <c r="D34" t="str">
        <f>D35</f>
        <v>sratio</v>
      </c>
      <c r="E34" t="str">
        <f>_xlfn.CONCAT(E35,"+triggerTravel_fac+carry")</f>
        <v>severityMaxGrp | thres(2) ~ prophylaxis+triggerTravel_fac+carry</v>
      </c>
      <c r="F34" t="s">
        <v>82</v>
      </c>
      <c r="H34">
        <v>2.08</v>
      </c>
    </row>
    <row r="35" spans="1:8" x14ac:dyDescent="0.25">
      <c r="A35">
        <v>10</v>
      </c>
      <c r="B35" s="3" t="s">
        <v>14</v>
      </c>
      <c r="C35" t="s">
        <v>107</v>
      </c>
      <c r="D35" t="s">
        <v>7</v>
      </c>
      <c r="E35" t="s">
        <v>11</v>
      </c>
      <c r="F35" t="s">
        <v>79</v>
      </c>
      <c r="G35" t="s">
        <v>69</v>
      </c>
    </row>
    <row r="36" spans="1:8" x14ac:dyDescent="0.25">
      <c r="A36">
        <v>9</v>
      </c>
      <c r="B36" s="1" t="s">
        <v>15</v>
      </c>
      <c r="C36" t="s">
        <v>67</v>
      </c>
      <c r="D36" t="s">
        <v>16</v>
      </c>
      <c r="E36" t="s">
        <v>11</v>
      </c>
      <c r="F36" t="s">
        <v>78</v>
      </c>
      <c r="G36" t="s">
        <v>69</v>
      </c>
      <c r="H36">
        <v>2.09</v>
      </c>
    </row>
    <row r="37" spans="1:8" x14ac:dyDescent="0.25">
      <c r="A37">
        <v>8</v>
      </c>
      <c r="B37" t="s">
        <v>17</v>
      </c>
      <c r="C37">
        <v>1132</v>
      </c>
      <c r="D37" t="s">
        <v>7</v>
      </c>
      <c r="E37" t="s">
        <v>13</v>
      </c>
      <c r="G37" t="s">
        <v>20</v>
      </c>
    </row>
    <row r="38" spans="1:8" x14ac:dyDescent="0.25">
      <c r="A38">
        <v>7</v>
      </c>
      <c r="B38" t="s">
        <v>18</v>
      </c>
      <c r="C38">
        <v>1118.7</v>
      </c>
      <c r="D38" t="s">
        <v>16</v>
      </c>
      <c r="E38" t="s">
        <v>13</v>
      </c>
      <c r="G38" t="s">
        <v>20</v>
      </c>
      <c r="H38">
        <v>10.199999999999999</v>
      </c>
    </row>
    <row r="39" spans="1:8" x14ac:dyDescent="0.25">
      <c r="B39" t="s">
        <v>83</v>
      </c>
      <c r="C39" t="s">
        <v>106</v>
      </c>
      <c r="D39" t="s">
        <v>7</v>
      </c>
      <c r="E39"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2024Jan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2024-01-19T16:02:30Z</dcterms:modified>
</cp:coreProperties>
</file>