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b26bd6bffdcd68/Documents/naawa/NaawaNexus/"/>
    </mc:Choice>
  </mc:AlternateContent>
  <xr:revisionPtr revIDLastSave="3" documentId="8_{3FB97848-F075-44F9-A95F-031BB4F59A9D}" xr6:coauthVersionLast="47" xr6:coauthVersionMax="47" xr10:uidLastSave="{F08A0794-6B80-4F25-8082-27AD693AD69F}"/>
  <bookViews>
    <workbookView xWindow="-120" yWindow="-120" windowWidth="29040" windowHeight="15840" xr2:uid="{00000000-000D-0000-FFFF-FFFF00000000}"/>
    <workbookView visibility="hidden" xWindow="-120" yWindow="-120" windowWidth="29040" windowHeight="15840" firstSheet="2" activeTab="6" xr2:uid="{786CA592-860D-4454-BACE-21EA0B05FD0B}"/>
  </bookViews>
  <sheets>
    <sheet name="MBDA - Insurcar" sheetId="1" r:id="rId1"/>
    <sheet name="CORRELACIONES" sheetId="4" r:id="rId2"/>
    <sheet name="COTIZACIONES" sheetId="2" r:id="rId3"/>
    <sheet name="Hoja2" sheetId="5" r:id="rId4"/>
    <sheet name="MODELO BASE (solo TV Brand)" sheetId="3" r:id="rId5"/>
    <sheet name="Modelo OK" sheetId="11" r:id="rId6"/>
    <sheet name="MBDA - Insurcar (2)" sheetId="12" r:id="rId7"/>
  </sheets>
  <definedNames>
    <definedName name="_xlnm._FilterDatabase" localSheetId="1" hidden="1">CORRELACIONES!$A$52:$B$98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2" l="1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1" i="12"/>
  <c r="AR82" i="12"/>
  <c r="AR83" i="12"/>
  <c r="AR84" i="12"/>
  <c r="AR85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103" i="12"/>
  <c r="AR104" i="12"/>
  <c r="AR105" i="12"/>
  <c r="AR106" i="12"/>
  <c r="AR107" i="12"/>
  <c r="AR108" i="12"/>
  <c r="AR109" i="12"/>
  <c r="AR110" i="12"/>
  <c r="AR111" i="12"/>
  <c r="AR112" i="12"/>
  <c r="AR113" i="12"/>
  <c r="AR114" i="12"/>
  <c r="AR115" i="12"/>
  <c r="AR116" i="12"/>
  <c r="AR117" i="12"/>
  <c r="AR118" i="12"/>
  <c r="AR119" i="12"/>
  <c r="AR120" i="12"/>
  <c r="AR121" i="12"/>
  <c r="AR122" i="12"/>
  <c r="AR123" i="12"/>
  <c r="AR124" i="12"/>
  <c r="AR125" i="12"/>
  <c r="AR126" i="12"/>
  <c r="AR127" i="12"/>
  <c r="AR128" i="12"/>
  <c r="AR129" i="12"/>
  <c r="AR130" i="12"/>
  <c r="AR131" i="12"/>
  <c r="AR132" i="12"/>
  <c r="AR133" i="12"/>
  <c r="AR134" i="12"/>
  <c r="AR135" i="12"/>
  <c r="AR136" i="12"/>
  <c r="AR137" i="12"/>
  <c r="AR138" i="12"/>
  <c r="AR139" i="12"/>
  <c r="AR140" i="12"/>
  <c r="AR141" i="12"/>
  <c r="AR142" i="12"/>
  <c r="AR143" i="12"/>
  <c r="AR144" i="12"/>
  <c r="AR145" i="12"/>
  <c r="AR146" i="12"/>
  <c r="AR147" i="12"/>
  <c r="AR148" i="12"/>
  <c r="AR149" i="12"/>
  <c r="AR150" i="12"/>
  <c r="AR151" i="12"/>
  <c r="AR152" i="12"/>
  <c r="AR153" i="12"/>
  <c r="AR154" i="12"/>
  <c r="AR155" i="12"/>
  <c r="AR156" i="12"/>
  <c r="AR157" i="12"/>
  <c r="AR158" i="12"/>
  <c r="AR159" i="12"/>
  <c r="AR160" i="12"/>
  <c r="AR161" i="12"/>
  <c r="AR162" i="12"/>
  <c r="AR163" i="12"/>
  <c r="AR164" i="12"/>
  <c r="AR165" i="12"/>
  <c r="AR166" i="12"/>
  <c r="AR167" i="12"/>
  <c r="AR168" i="12"/>
  <c r="AR169" i="12"/>
  <c r="AR170" i="12"/>
  <c r="AR171" i="12"/>
  <c r="AR172" i="12"/>
  <c r="AR173" i="12"/>
  <c r="AR174" i="12"/>
  <c r="AR175" i="12"/>
  <c r="AR176" i="12"/>
  <c r="AR177" i="12"/>
  <c r="AR178" i="12"/>
  <c r="AR179" i="12"/>
  <c r="AR180" i="12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2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</calcChain>
</file>

<file path=xl/sharedStrings.xml><?xml version="1.0" encoding="utf-8"?>
<sst xmlns="http://schemas.openxmlformats.org/spreadsheetml/2006/main" count="273" uniqueCount="75">
  <si>
    <t>fecha</t>
  </si>
  <si>
    <t>Cotizaciones</t>
  </si>
  <si>
    <t>GRPs_Brand</t>
  </si>
  <si>
    <t>inver_real_Radio</t>
  </si>
  <si>
    <t>inver_real_Prensa</t>
  </si>
  <si>
    <t>efecto_extra_TV</t>
  </si>
  <si>
    <t>GRPsTV_Competencia</t>
  </si>
  <si>
    <t>MKDirecto_1</t>
  </si>
  <si>
    <t>mailing_1</t>
  </si>
  <si>
    <t>mailing_2</t>
  </si>
  <si>
    <t>mailing_3</t>
  </si>
  <si>
    <t>mailing_4</t>
  </si>
  <si>
    <t>clics</t>
  </si>
  <si>
    <t>Precio_Brand_promedio</t>
  </si>
  <si>
    <t>notoriedad_publicitaria</t>
  </si>
  <si>
    <t>matriculaciones</t>
  </si>
  <si>
    <t>Ssanta</t>
  </si>
  <si>
    <t>Reyes</t>
  </si>
  <si>
    <t>Navidad</t>
  </si>
  <si>
    <t>FinAnyo</t>
  </si>
  <si>
    <t>PteMay</t>
  </si>
  <si>
    <t>PteAgo</t>
  </si>
  <si>
    <t>PteOct</t>
  </si>
  <si>
    <t>PteNov</t>
  </si>
  <si>
    <t>PteDic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</si>
  <si>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</si>
  <si>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</si>
  <si>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</si>
  <si>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</si>
  <si>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</si>
  <si>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</si>
  <si>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</si>
  <si>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</si>
  <si>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</si>
  <si>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</si>
  <si>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</si>
  <si>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</si>
  <si>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PrimeraSemanaMes</t>
  </si>
  <si>
    <t>SegundaSemanaMes</t>
  </si>
  <si>
    <t>TerceraSemanaMes</t>
  </si>
  <si>
    <t>UltimaSemanaMes</t>
  </si>
  <si>
    <t>CambioMes</t>
  </si>
  <si>
    <t>Festivo</t>
  </si>
  <si>
    <t>Primavera</t>
  </si>
  <si>
    <t>Verano</t>
  </si>
  <si>
    <t>Otoño</t>
  </si>
  <si>
    <t>Invierno</t>
  </si>
  <si>
    <t>Mailing_Total</t>
  </si>
  <si>
    <t>Variable</t>
  </si>
  <si>
    <t>Orden</t>
  </si>
  <si>
    <t/>
  </si>
  <si>
    <t>Descriptive Statistics</t>
  </si>
  <si>
    <t>Mean</t>
  </si>
  <si>
    <t>Std. Deviation</t>
  </si>
  <si>
    <t>N</t>
  </si>
  <si>
    <t>Radio_Prensa</t>
  </si>
  <si>
    <t>MK_Mailing</t>
  </si>
  <si>
    <t>Inicio_Mes</t>
  </si>
  <si>
    <t>Model</t>
  </si>
  <si>
    <t>Unstandardized Coefficients</t>
  </si>
  <si>
    <t>Standardized Coefficients</t>
  </si>
  <si>
    <t>t</t>
  </si>
  <si>
    <t>Sig.</t>
  </si>
  <si>
    <t>Collinearity Statistics</t>
  </si>
  <si>
    <t>B</t>
  </si>
  <si>
    <t>Std. Error</t>
  </si>
  <si>
    <t>Beta</t>
  </si>
  <si>
    <t>Tolerance</t>
  </si>
  <si>
    <t>VIF</t>
  </si>
  <si>
    <t>1</t>
  </si>
  <si>
    <t>(Constant)</t>
  </si>
  <si>
    <t>a. Dependent Variable: Cotizaciones</t>
  </si>
  <si>
    <r>
      <t>Coefficients</t>
    </r>
    <r>
      <rPr>
        <b/>
        <vertAlign val="superscript"/>
        <sz val="14"/>
        <color indexed="60"/>
        <rFont val="Arial Bold"/>
      </rPr>
      <t>a</t>
    </r>
  </si>
  <si>
    <t>Constante</t>
  </si>
  <si>
    <t>COTIZACIONES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</si>
</sst>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\-mmm\-yyyy"/>
    <numFmt numFmtId="165" formatCode="#,##0.0"/>
    <numFmt numFmtId="166" formatCode="###0.000000000000000"/>
    <numFmt numFmtId="167" formatCode="###0"/>
    <numFmt numFmtId="168" formatCode="###0.00000000000"/>
    <numFmt numFmtId="169" formatCode="###0.000000000000"/>
    <numFmt numFmtId="170" formatCode="###0.000"/>
    <numFmt numFmtId="171" formatCode="#,##0.000"/>
    <numFmt numFmtId="172" formatCode="0.000"/>
    <numFmt numFmtId="173" formatCode="dddd\ dd\-mmm\-yyyy"/>
  </numFmts>
  <fonts count="1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  <font>
      <b/>
      <sz val="11"/>
      <color indexed="60"/>
      <name val="Arial Bold"/>
    </font>
    <font>
      <sz val="11"/>
      <name val="Arial"/>
      <family val="2"/>
    </font>
    <font>
      <sz val="11"/>
      <color indexed="62"/>
      <name val="Arial"/>
      <family val="2"/>
    </font>
    <font>
      <sz val="11"/>
      <color indexed="60"/>
      <name val="Arial"/>
      <family val="2"/>
    </font>
    <font>
      <b/>
      <vertAlign val="superscript"/>
      <sz val="14"/>
      <color indexed="60"/>
      <name val="Arial Bold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6">
    <xf numFmtId="0" fontId="0" fillId="0" borderId="0" xfId="0"/>
    <xf numFmtId="164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166" fontId="10" fillId="3" borderId="8" xfId="1" applyNumberFormat="1" applyFont="1" applyFill="1" applyBorder="1" applyAlignment="1">
      <alignment horizontal="right" vertical="top"/>
    </xf>
    <xf numFmtId="166" fontId="10" fillId="3" borderId="9" xfId="1" applyNumberFormat="1" applyFont="1" applyFill="1" applyBorder="1" applyAlignment="1">
      <alignment horizontal="right" vertical="top"/>
    </xf>
    <xf numFmtId="167" fontId="10" fillId="3" borderId="10" xfId="1" applyNumberFormat="1" applyFont="1" applyFill="1" applyBorder="1" applyAlignment="1">
      <alignment horizontal="right" vertical="top"/>
    </xf>
    <xf numFmtId="168" fontId="10" fillId="3" borderId="12" xfId="1" applyNumberFormat="1" applyFont="1" applyFill="1" applyBorder="1" applyAlignment="1">
      <alignment horizontal="right" vertical="top"/>
    </xf>
    <xf numFmtId="169" fontId="10" fillId="3" borderId="13" xfId="1" applyNumberFormat="1" applyFont="1" applyFill="1" applyBorder="1" applyAlignment="1">
      <alignment horizontal="right" vertical="top"/>
    </xf>
    <xf numFmtId="167" fontId="10" fillId="3" borderId="14" xfId="1" applyNumberFormat="1" applyFont="1" applyFill="1" applyBorder="1" applyAlignment="1">
      <alignment horizontal="right" vertical="top"/>
    </xf>
    <xf numFmtId="0" fontId="8" fillId="0" borderId="0" xfId="1" applyFont="1"/>
    <xf numFmtId="0" fontId="9" fillId="0" borderId="3" xfId="1" applyFont="1" applyBorder="1" applyAlignment="1">
      <alignment horizontal="left"/>
    </xf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2" borderId="7" xfId="1" applyFont="1" applyFill="1" applyBorder="1" applyAlignment="1">
      <alignment horizontal="left" vertical="top"/>
    </xf>
    <xf numFmtId="0" fontId="9" fillId="2" borderId="11" xfId="1" applyFont="1" applyFill="1" applyBorder="1" applyAlignment="1">
      <alignment horizontal="left" vertical="top"/>
    </xf>
    <xf numFmtId="170" fontId="6" fillId="3" borderId="8" xfId="2" applyNumberFormat="1" applyFont="1" applyFill="1" applyBorder="1" applyAlignment="1">
      <alignment horizontal="right" vertical="top"/>
    </xf>
    <xf numFmtId="170" fontId="6" fillId="3" borderId="9" xfId="2" applyNumberFormat="1" applyFont="1" applyFill="1" applyBorder="1" applyAlignment="1">
      <alignment horizontal="right" vertical="top"/>
    </xf>
    <xf numFmtId="170" fontId="6" fillId="3" borderId="20" xfId="2" applyNumberFormat="1" applyFont="1" applyFill="1" applyBorder="1" applyAlignment="1">
      <alignment horizontal="right" vertical="top"/>
    </xf>
    <xf numFmtId="170" fontId="6" fillId="3" borderId="21" xfId="2" applyNumberFormat="1" applyFont="1" applyFill="1" applyBorder="1" applyAlignment="1">
      <alignment horizontal="right" vertical="top"/>
    </xf>
    <xf numFmtId="170" fontId="6" fillId="3" borderId="22" xfId="2" applyNumberFormat="1" applyFont="1" applyFill="1" applyBorder="1" applyAlignment="1">
      <alignment horizontal="right" vertical="top"/>
    </xf>
    <xf numFmtId="170" fontId="6" fillId="3" borderId="12" xfId="2" applyNumberFormat="1" applyFont="1" applyFill="1" applyBorder="1" applyAlignment="1">
      <alignment horizontal="right" vertical="top"/>
    </xf>
    <xf numFmtId="170" fontId="6" fillId="3" borderId="13" xfId="2" applyNumberFormat="1" applyFont="1" applyFill="1" applyBorder="1" applyAlignment="1">
      <alignment horizontal="right" vertical="top"/>
    </xf>
    <xf numFmtId="170" fontId="6" fillId="3" borderId="14" xfId="2" applyNumberFormat="1" applyFont="1" applyFill="1" applyBorder="1" applyAlignment="1">
      <alignment horizontal="right" vertical="top"/>
    </xf>
    <xf numFmtId="0" fontId="3" fillId="0" borderId="0" xfId="2"/>
    <xf numFmtId="0" fontId="5" fillId="0" borderId="1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2" borderId="7" xfId="2" applyFont="1" applyFill="1" applyBorder="1" applyAlignment="1">
      <alignment horizontal="left" vertical="top"/>
    </xf>
    <xf numFmtId="0" fontId="6" fillId="3" borderId="9" xfId="2" applyFont="1" applyFill="1" applyBorder="1" applyAlignment="1">
      <alignment horizontal="left" vertical="top"/>
    </xf>
    <xf numFmtId="0" fontId="6" fillId="3" borderId="10" xfId="2" applyFont="1" applyFill="1" applyBorder="1" applyAlignment="1">
      <alignment horizontal="left" vertical="top"/>
    </xf>
    <xf numFmtId="0" fontId="5" fillId="2" borderId="19" xfId="2" applyFont="1" applyFill="1" applyBorder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171" fontId="1" fillId="0" borderId="0" xfId="0" applyNumberFormat="1" applyFont="1"/>
    <xf numFmtId="172" fontId="1" fillId="0" borderId="0" xfId="0" applyNumberFormat="1" applyFont="1"/>
    <xf numFmtId="3" fontId="12" fillId="0" borderId="0" xfId="0" applyNumberFormat="1" applyFont="1"/>
    <xf numFmtId="171" fontId="12" fillId="0" borderId="0" xfId="0" applyNumberFormat="1" applyFont="1"/>
    <xf numFmtId="173" fontId="1" fillId="0" borderId="0" xfId="0" applyNumberFormat="1" applyFont="1"/>
    <xf numFmtId="0" fontId="7" fillId="0" borderId="0" xfId="1" applyFont="1" applyAlignment="1">
      <alignment horizontal="center" vertical="center"/>
    </xf>
    <xf numFmtId="0" fontId="5" fillId="2" borderId="18" xfId="2" applyFont="1" applyFill="1" applyBorder="1" applyAlignment="1">
      <alignment horizontal="left" vertical="top"/>
    </xf>
    <xf numFmtId="0" fontId="5" fillId="2" borderId="19" xfId="2" applyFont="1" applyFill="1" applyBorder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6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left"/>
    </xf>
    <xf numFmtId="0" fontId="5" fillId="0" borderId="3" xfId="2" applyFont="1" applyBorder="1" applyAlignment="1">
      <alignment horizontal="left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17" xfId="2" applyFont="1" applyBorder="1" applyAlignment="1">
      <alignment horizontal="center"/>
    </xf>
  </cellXfs>
  <cellStyles count="3">
    <cellStyle name="Normal" xfId="0" builtinId="0"/>
    <cellStyle name="Normal_MODELO BASE (solo TV Brand)" xfId="1" xr:uid="{18507798-36B4-4166-A5DD-49BD07C39B7F}"/>
    <cellStyle name="Normal_Modelo OK" xfId="2" xr:uid="{4DF78E92-97A4-4F49-8DE8-F7A37930F20E}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dd\-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dd\-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'MBDA - Insurcar'!$C$2:$C$179</c:f>
              <c:numCache>
                <c:formatCode>#,##0.0</c:formatCode>
                <c:ptCount val="5"/>
                <c:pt idx="0">
                  <c:v>41.185774170000002</c:v>
                </c:pt>
                <c:pt idx="1">
                  <c:v>66.591245200000003</c:v>
                </c:pt>
                <c:pt idx="2">
                  <c:v>99.416997879999997</c:v>
                </c:pt>
                <c:pt idx="3">
                  <c:v>61.099992139999998</c:v>
                </c:pt>
                <c:pt idx="4">
                  <c:v>24.43999685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A-48F5-A6E2-9A954812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986144"/>
        <c:axId val="1823098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'MBDA - Insurcar'!$B$2:$B$179</c:f>
              <c:numCache>
                <c:formatCode>#,##0</c:formatCode>
                <c:ptCount val="5"/>
                <c:pt idx="0">
                  <c:v>1246.0889999999999</c:v>
                </c:pt>
                <c:pt idx="1">
                  <c:v>1015.611</c:v>
                </c:pt>
                <c:pt idx="2">
                  <c:v>1471.182</c:v>
                </c:pt>
                <c:pt idx="3">
                  <c:v>1197.624</c:v>
                </c:pt>
                <c:pt idx="4">
                  <c:v>1261.1669999999999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8F5-A6E2-9A954812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86144"/>
        <c:axId val="1823098240"/>
      </c:lineChart>
      <c:catAx>
        <c:axId val="19729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98240"/>
        <c:crosses val="autoZero"/>
        <c:auto val="1"/>
        <c:lblAlgn val="ctr"/>
        <c:lblOffset val="100"/>
        <c:noMultiLvlLbl val="0"/>
      </c:catAx>
      <c:valAx>
        <c:axId val="1823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'MBDA - Insurcar (2)'!$A$3:$A$180</c:f>
              <c:numCache>
                <c:formatCode>dd\-mmm\-yyyy</c:formatCode>
                <c:ptCount val="52"/>
                <c:pt idx="0">
                  <c:v>40180</c:v>
                </c:pt>
                <c:pt idx="1">
                  <c:v>40187</c:v>
                </c:pt>
                <c:pt idx="2">
                  <c:v>40194</c:v>
                </c:pt>
                <c:pt idx="3">
                  <c:v>40201</c:v>
                </c:pt>
                <c:pt idx="4">
                  <c:v>40208</c:v>
                </c:pt>
                <c:pt idx="5">
                  <c:v>40215</c:v>
                </c:pt>
                <c:pt idx="6">
                  <c:v>40222</c:v>
                </c:pt>
                <c:pt idx="7">
                  <c:v>40229</c:v>
                </c:pt>
                <c:pt idx="8">
                  <c:v>40236</c:v>
                </c:pt>
                <c:pt idx="9">
                  <c:v>40243</c:v>
                </c:pt>
                <c:pt idx="10">
                  <c:v>40250</c:v>
                </c:pt>
                <c:pt idx="11">
                  <c:v>40257</c:v>
                </c:pt>
                <c:pt idx="12">
                  <c:v>40264</c:v>
                </c:pt>
                <c:pt idx="13">
                  <c:v>40271</c:v>
                </c:pt>
                <c:pt idx="14">
                  <c:v>40278</c:v>
                </c:pt>
                <c:pt idx="15">
                  <c:v>40285</c:v>
                </c:pt>
                <c:pt idx="16">
                  <c:v>40292</c:v>
                </c:pt>
                <c:pt idx="17">
                  <c:v>40299</c:v>
                </c:pt>
                <c:pt idx="18">
                  <c:v>40306</c:v>
                </c:pt>
                <c:pt idx="19">
                  <c:v>40313</c:v>
                </c:pt>
                <c:pt idx="20">
                  <c:v>40320</c:v>
                </c:pt>
                <c:pt idx="21">
                  <c:v>40327</c:v>
                </c:pt>
                <c:pt idx="22">
                  <c:v>40334</c:v>
                </c:pt>
                <c:pt idx="23">
                  <c:v>40341</c:v>
                </c:pt>
                <c:pt idx="24">
                  <c:v>40348</c:v>
                </c:pt>
                <c:pt idx="25">
                  <c:v>40355</c:v>
                </c:pt>
                <c:pt idx="26">
                  <c:v>40362</c:v>
                </c:pt>
                <c:pt idx="27">
                  <c:v>40369</c:v>
                </c:pt>
                <c:pt idx="28">
                  <c:v>40376</c:v>
                </c:pt>
                <c:pt idx="29">
                  <c:v>40383</c:v>
                </c:pt>
                <c:pt idx="30">
                  <c:v>40390</c:v>
                </c:pt>
                <c:pt idx="31">
                  <c:v>40397</c:v>
                </c:pt>
                <c:pt idx="32">
                  <c:v>40404</c:v>
                </c:pt>
                <c:pt idx="33">
                  <c:v>40411</c:v>
                </c:pt>
                <c:pt idx="34">
                  <c:v>40418</c:v>
                </c:pt>
                <c:pt idx="35">
                  <c:v>40425</c:v>
                </c:pt>
                <c:pt idx="36">
                  <c:v>40432</c:v>
                </c:pt>
                <c:pt idx="37">
                  <c:v>40439</c:v>
                </c:pt>
                <c:pt idx="38">
                  <c:v>40446</c:v>
                </c:pt>
                <c:pt idx="39">
                  <c:v>40453</c:v>
                </c:pt>
                <c:pt idx="40">
                  <c:v>40460</c:v>
                </c:pt>
                <c:pt idx="41">
                  <c:v>40467</c:v>
                </c:pt>
                <c:pt idx="42">
                  <c:v>40474</c:v>
                </c:pt>
                <c:pt idx="43">
                  <c:v>40481</c:v>
                </c:pt>
                <c:pt idx="44">
                  <c:v>40488</c:v>
                </c:pt>
                <c:pt idx="45">
                  <c:v>40495</c:v>
                </c:pt>
                <c:pt idx="46">
                  <c:v>40502</c:v>
                </c:pt>
                <c:pt idx="47">
                  <c:v>40509</c:v>
                </c:pt>
                <c:pt idx="48">
                  <c:v>40516</c:v>
                </c:pt>
                <c:pt idx="49">
                  <c:v>40523</c:v>
                </c:pt>
                <c:pt idx="50">
                  <c:v>40530</c:v>
                </c:pt>
                <c:pt idx="51">
                  <c:v>40537</c:v>
                </c:pt>
              </c:numCache>
            </c:numRef>
          </c:cat>
          <c:val>
            <c:numRef>
              <c:f>'MBDA - Insurcar (2)'!$B$3:$B$180</c:f>
              <c:numCache>
                <c:formatCode>#,##0</c:formatCode>
                <c:ptCount val="52"/>
                <c:pt idx="0">
                  <c:v>1318.248</c:v>
                </c:pt>
                <c:pt idx="1">
                  <c:v>1550.8799999999999</c:v>
                </c:pt>
                <c:pt idx="2">
                  <c:v>2238.0059999999999</c:v>
                </c:pt>
                <c:pt idx="3">
                  <c:v>2149.692</c:v>
                </c:pt>
                <c:pt idx="4">
                  <c:v>2673.114</c:v>
                </c:pt>
                <c:pt idx="5">
                  <c:v>3001.5989999999997</c:v>
                </c:pt>
                <c:pt idx="6">
                  <c:v>2542.797</c:v>
                </c:pt>
                <c:pt idx="7">
                  <c:v>2040.915</c:v>
                </c:pt>
                <c:pt idx="8">
                  <c:v>1984.9109999999998</c:v>
                </c:pt>
                <c:pt idx="9">
                  <c:v>2594.4929999999999</c:v>
                </c:pt>
                <c:pt idx="10">
                  <c:v>3886.893</c:v>
                </c:pt>
                <c:pt idx="11">
                  <c:v>2926.2089999999998</c:v>
                </c:pt>
                <c:pt idx="12">
                  <c:v>2805.585</c:v>
                </c:pt>
                <c:pt idx="13">
                  <c:v>1422.7169999999999</c:v>
                </c:pt>
                <c:pt idx="14">
                  <c:v>2135.6909999999998</c:v>
                </c:pt>
                <c:pt idx="15">
                  <c:v>2152.9229999999998</c:v>
                </c:pt>
                <c:pt idx="16">
                  <c:v>1736.124</c:v>
                </c:pt>
                <c:pt idx="17">
                  <c:v>1598.268</c:v>
                </c:pt>
                <c:pt idx="18">
                  <c:v>1453.95</c:v>
                </c:pt>
                <c:pt idx="19">
                  <c:v>2482.4850000000001</c:v>
                </c:pt>
                <c:pt idx="20">
                  <c:v>1489.491</c:v>
                </c:pt>
                <c:pt idx="21">
                  <c:v>2325.2429999999999</c:v>
                </c:pt>
                <c:pt idx="22">
                  <c:v>2257.3919999999998</c:v>
                </c:pt>
                <c:pt idx="23">
                  <c:v>2731.2719999999999</c:v>
                </c:pt>
                <c:pt idx="24">
                  <c:v>2192.7719999999999</c:v>
                </c:pt>
                <c:pt idx="25">
                  <c:v>2187.3869999999997</c:v>
                </c:pt>
                <c:pt idx="26">
                  <c:v>1568.1119999999999</c:v>
                </c:pt>
                <c:pt idx="27">
                  <c:v>1648.8869999999999</c:v>
                </c:pt>
                <c:pt idx="28">
                  <c:v>1935.3689999999999</c:v>
                </c:pt>
                <c:pt idx="29">
                  <c:v>1753.356</c:v>
                </c:pt>
                <c:pt idx="30">
                  <c:v>1883.673</c:v>
                </c:pt>
                <c:pt idx="31">
                  <c:v>1253.6279999999999</c:v>
                </c:pt>
                <c:pt idx="32">
                  <c:v>1061.922</c:v>
                </c:pt>
                <c:pt idx="33">
                  <c:v>1269.7829999999999</c:v>
                </c:pt>
                <c:pt idx="34">
                  <c:v>1413.0239999999999</c:v>
                </c:pt>
                <c:pt idx="35">
                  <c:v>1403.3309999999999</c:v>
                </c:pt>
                <c:pt idx="36">
                  <c:v>1764.126</c:v>
                </c:pt>
                <c:pt idx="37">
                  <c:v>1892.289</c:v>
                </c:pt>
                <c:pt idx="38">
                  <c:v>2094.7649999999999</c:v>
                </c:pt>
                <c:pt idx="39">
                  <c:v>1878.288</c:v>
                </c:pt>
                <c:pt idx="40">
                  <c:v>2076.4560000000001</c:v>
                </c:pt>
                <c:pt idx="41">
                  <c:v>1672.5809999999999</c:v>
                </c:pt>
                <c:pt idx="42">
                  <c:v>2163.6929999999998</c:v>
                </c:pt>
                <c:pt idx="43">
                  <c:v>2654.8049999999998</c:v>
                </c:pt>
                <c:pt idx="44">
                  <c:v>1727.508</c:v>
                </c:pt>
                <c:pt idx="45">
                  <c:v>2315.5499999999997</c:v>
                </c:pt>
                <c:pt idx="46">
                  <c:v>2388.7860000000001</c:v>
                </c:pt>
                <c:pt idx="47">
                  <c:v>2320.9349999999999</c:v>
                </c:pt>
                <c:pt idx="48">
                  <c:v>2272.4699999999998</c:v>
                </c:pt>
                <c:pt idx="49">
                  <c:v>1227.78</c:v>
                </c:pt>
                <c:pt idx="50">
                  <c:v>1870.749</c:v>
                </c:pt>
                <c:pt idx="51">
                  <c:v>1197.624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F48-9739-B9634C9580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'MBDA - Insurcar (2)'!$A$3:$A$180</c:f>
              <c:numCache>
                <c:formatCode>dd\-mmm\-yyyy</c:formatCode>
                <c:ptCount val="52"/>
                <c:pt idx="0">
                  <c:v>40180</c:v>
                </c:pt>
                <c:pt idx="1">
                  <c:v>40187</c:v>
                </c:pt>
                <c:pt idx="2">
                  <c:v>40194</c:v>
                </c:pt>
                <c:pt idx="3">
                  <c:v>40201</c:v>
                </c:pt>
                <c:pt idx="4">
                  <c:v>40208</c:v>
                </c:pt>
                <c:pt idx="5">
                  <c:v>40215</c:v>
                </c:pt>
                <c:pt idx="6">
                  <c:v>40222</c:v>
                </c:pt>
                <c:pt idx="7">
                  <c:v>40229</c:v>
                </c:pt>
                <c:pt idx="8">
                  <c:v>40236</c:v>
                </c:pt>
                <c:pt idx="9">
                  <c:v>40243</c:v>
                </c:pt>
                <c:pt idx="10">
                  <c:v>40250</c:v>
                </c:pt>
                <c:pt idx="11">
                  <c:v>40257</c:v>
                </c:pt>
                <c:pt idx="12">
                  <c:v>40264</c:v>
                </c:pt>
                <c:pt idx="13">
                  <c:v>40271</c:v>
                </c:pt>
                <c:pt idx="14">
                  <c:v>40278</c:v>
                </c:pt>
                <c:pt idx="15">
                  <c:v>40285</c:v>
                </c:pt>
                <c:pt idx="16">
                  <c:v>40292</c:v>
                </c:pt>
                <c:pt idx="17">
                  <c:v>40299</c:v>
                </c:pt>
                <c:pt idx="18">
                  <c:v>40306</c:v>
                </c:pt>
                <c:pt idx="19">
                  <c:v>40313</c:v>
                </c:pt>
                <c:pt idx="20">
                  <c:v>40320</c:v>
                </c:pt>
                <c:pt idx="21">
                  <c:v>40327</c:v>
                </c:pt>
                <c:pt idx="22">
                  <c:v>40334</c:v>
                </c:pt>
                <c:pt idx="23">
                  <c:v>40341</c:v>
                </c:pt>
                <c:pt idx="24">
                  <c:v>40348</c:v>
                </c:pt>
                <c:pt idx="25">
                  <c:v>40355</c:v>
                </c:pt>
                <c:pt idx="26">
                  <c:v>40362</c:v>
                </c:pt>
                <c:pt idx="27">
                  <c:v>40369</c:v>
                </c:pt>
                <c:pt idx="28">
                  <c:v>40376</c:v>
                </c:pt>
                <c:pt idx="29">
                  <c:v>40383</c:v>
                </c:pt>
                <c:pt idx="30">
                  <c:v>40390</c:v>
                </c:pt>
                <c:pt idx="31">
                  <c:v>40397</c:v>
                </c:pt>
                <c:pt idx="32">
                  <c:v>40404</c:v>
                </c:pt>
                <c:pt idx="33">
                  <c:v>40411</c:v>
                </c:pt>
                <c:pt idx="34">
                  <c:v>40418</c:v>
                </c:pt>
                <c:pt idx="35">
                  <c:v>40425</c:v>
                </c:pt>
                <c:pt idx="36">
                  <c:v>40432</c:v>
                </c:pt>
                <c:pt idx="37">
                  <c:v>40439</c:v>
                </c:pt>
                <c:pt idx="38">
                  <c:v>40446</c:v>
                </c:pt>
                <c:pt idx="39">
                  <c:v>40453</c:v>
                </c:pt>
                <c:pt idx="40">
                  <c:v>40460</c:v>
                </c:pt>
                <c:pt idx="41">
                  <c:v>40467</c:v>
                </c:pt>
                <c:pt idx="42">
                  <c:v>40474</c:v>
                </c:pt>
                <c:pt idx="43">
                  <c:v>40481</c:v>
                </c:pt>
                <c:pt idx="44">
                  <c:v>40488</c:v>
                </c:pt>
                <c:pt idx="45">
                  <c:v>40495</c:v>
                </c:pt>
                <c:pt idx="46">
                  <c:v>40502</c:v>
                </c:pt>
                <c:pt idx="47">
                  <c:v>40509</c:v>
                </c:pt>
                <c:pt idx="48">
                  <c:v>40516</c:v>
                </c:pt>
                <c:pt idx="49">
                  <c:v>40523</c:v>
                </c:pt>
                <c:pt idx="50">
                  <c:v>40530</c:v>
                </c:pt>
                <c:pt idx="51">
                  <c:v>40537</c:v>
                </c:pt>
              </c:numCache>
            </c:numRef>
          </c:cat>
          <c:val>
            <c:numRef>
              <c:f>'MBDA - Insurcar (2)'!$AR$3:$AR$180</c:f>
              <c:numCache>
                <c:formatCode>#,##0</c:formatCode>
                <c:ptCount val="52"/>
                <c:pt idx="0">
                  <c:v>1371.9427958174256</c:v>
                </c:pt>
                <c:pt idx="1">
                  <c:v>1570.5474896866504</c:v>
                </c:pt>
                <c:pt idx="2">
                  <c:v>2410.1320851865003</c:v>
                </c:pt>
                <c:pt idx="3">
                  <c:v>2317.1185013017512</c:v>
                </c:pt>
                <c:pt idx="4">
                  <c:v>2432.4276951512256</c:v>
                </c:pt>
                <c:pt idx="5">
                  <c:v>2970.5917019321696</c:v>
                </c:pt>
                <c:pt idx="6">
                  <c:v>2535.1894554192677</c:v>
                </c:pt>
                <c:pt idx="7">
                  <c:v>2165.1825983681074</c:v>
                </c:pt>
                <c:pt idx="8">
                  <c:v>1725.632963986599</c:v>
                </c:pt>
                <c:pt idx="9">
                  <c:v>2659.0657409671949</c:v>
                </c:pt>
                <c:pt idx="10">
                  <c:v>3383.7291583022215</c:v>
                </c:pt>
                <c:pt idx="11">
                  <c:v>3051.3072543802082</c:v>
                </c:pt>
                <c:pt idx="12">
                  <c:v>2904.5387054380035</c:v>
                </c:pt>
                <c:pt idx="13">
                  <c:v>2155.6743759352012</c:v>
                </c:pt>
                <c:pt idx="14">
                  <c:v>2225.4871009110402</c:v>
                </c:pt>
                <c:pt idx="15">
                  <c:v>1757.7657995662605</c:v>
                </c:pt>
                <c:pt idx="16">
                  <c:v>1544.0800505462601</c:v>
                </c:pt>
                <c:pt idx="17">
                  <c:v>1434.5923496834259</c:v>
                </c:pt>
                <c:pt idx="18">
                  <c:v>1823.0531225521461</c:v>
                </c:pt>
                <c:pt idx="19">
                  <c:v>2408.7267463059998</c:v>
                </c:pt>
                <c:pt idx="20">
                  <c:v>1782.8510997559999</c:v>
                </c:pt>
                <c:pt idx="21">
                  <c:v>2376.6590872247998</c:v>
                </c:pt>
                <c:pt idx="22">
                  <c:v>2270.1557111843995</c:v>
                </c:pt>
                <c:pt idx="23">
                  <c:v>2969.3341845777995</c:v>
                </c:pt>
                <c:pt idx="24">
                  <c:v>2891.3367941065999</c:v>
                </c:pt>
                <c:pt idx="25">
                  <c:v>2900.4351775937994</c:v>
                </c:pt>
                <c:pt idx="26">
                  <c:v>2015.7865509467999</c:v>
                </c:pt>
                <c:pt idx="27">
                  <c:v>2424.7425303194204</c:v>
                </c:pt>
                <c:pt idx="28">
                  <c:v>2576.7579423531997</c:v>
                </c:pt>
                <c:pt idx="29">
                  <c:v>2571.7063867801999</c:v>
                </c:pt>
                <c:pt idx="30">
                  <c:v>2606.9225448695997</c:v>
                </c:pt>
                <c:pt idx="31">
                  <c:v>1905.4432578706599</c:v>
                </c:pt>
                <c:pt idx="32">
                  <c:v>1386.05894299842</c:v>
                </c:pt>
                <c:pt idx="33">
                  <c:v>1530.7543975824001</c:v>
                </c:pt>
                <c:pt idx="34">
                  <c:v>1897.0436390221996</c:v>
                </c:pt>
                <c:pt idx="35">
                  <c:v>2082.3663957547997</c:v>
                </c:pt>
                <c:pt idx="36">
                  <c:v>1838.9650583126802</c:v>
                </c:pt>
                <c:pt idx="37">
                  <c:v>1929.2039231892002</c:v>
                </c:pt>
                <c:pt idx="38">
                  <c:v>2138.5929092284005</c:v>
                </c:pt>
                <c:pt idx="39">
                  <c:v>1432.4081235494</c:v>
                </c:pt>
                <c:pt idx="40">
                  <c:v>2420.2459895572001</c:v>
                </c:pt>
                <c:pt idx="41">
                  <c:v>1701.4163359592001</c:v>
                </c:pt>
                <c:pt idx="42">
                  <c:v>2113.1071339933997</c:v>
                </c:pt>
                <c:pt idx="43">
                  <c:v>2626.7439537177997</c:v>
                </c:pt>
                <c:pt idx="44">
                  <c:v>2144.5991515145997</c:v>
                </c:pt>
                <c:pt idx="45">
                  <c:v>2222.8911706593999</c:v>
                </c:pt>
                <c:pt idx="46">
                  <c:v>2118.1145583318003</c:v>
                </c:pt>
                <c:pt idx="47">
                  <c:v>2394.1743930463999</c:v>
                </c:pt>
                <c:pt idx="48">
                  <c:v>2370.4142572457995</c:v>
                </c:pt>
                <c:pt idx="49">
                  <c:v>1725.7562430975997</c:v>
                </c:pt>
                <c:pt idx="50">
                  <c:v>1814.1932769930002</c:v>
                </c:pt>
                <c:pt idx="51">
                  <c:v>1187.8004908929202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7-4F48-9739-B9634C95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815200"/>
        <c:axId val="1969555008"/>
      </c:lineChart>
      <c:dateAx>
        <c:axId val="1821815200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55008"/>
        <c:crosses val="autoZero"/>
        <c:auto val="1"/>
        <c:lblOffset val="100"/>
        <c:baseTimeUnit val="days"/>
      </c:dateAx>
      <c:valAx>
        <c:axId val="19695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691CE8-AEBD-43E8-AEE3-8248EC1CC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145</xdr:row>
      <xdr:rowOff>166686</xdr:rowOff>
    </xdr:from>
    <xdr:to>
      <xdr:col>14</xdr:col>
      <xdr:colOff>657225</xdr:colOff>
      <xdr:row>173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3221F1-577B-AB27-A0C7-84133E8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29D2E-0532-481F-BE24-92D7EAE3DFFB}" name="Tabla1" displayName="Tabla1" ref="A1:AY179" totalsRowShown="0" headerRowDxfId="98" dataDxfId="97">
  <autoFilter ref="A1:AY179" xr:uid="{6B129D2E-0532-481F-BE24-92D7EAE3DFFB}">
    <filterColumn colId="19">
      <filters>
        <filter val="1"/>
      </filters>
    </filterColumn>
  </autoFilter>
  <tableColumns count="51">
    <tableColumn id="1" xr3:uid="{41E728F2-5A45-4F67-A9C9-9C39DFF8BB9D}" name="fecha" dataDxfId="96"/>
    <tableColumn id="2" xr3:uid="{DA8EFB80-19B4-4266-B188-E0BF38FA0056}" name="Cotizaciones" dataDxfId="95"/>
    <tableColumn id="3" xr3:uid="{4BA89ADB-27D5-4878-A54F-7F136C50858B}" name="GRPs_Brand" dataDxfId="94"/>
    <tableColumn id="4" xr3:uid="{81490E1C-6ECC-45AD-8F46-8D092FAA24EC}" name="inver_real_Radio" dataDxfId="93"/>
    <tableColumn id="5" xr3:uid="{E3EBFEB5-8885-4D8A-8E25-42A8CA40DED2}" name="inver_real_Prensa" dataDxfId="92"/>
    <tableColumn id="6" xr3:uid="{0A7DD0E2-2FA2-44D2-9AD2-D0568A9781C7}" name="efecto_extra_TV" dataDxfId="91"/>
    <tableColumn id="7" xr3:uid="{7EDFB2A3-809A-4E51-BD80-9E84226D2408}" name="GRPsTV_Competencia" dataDxfId="90"/>
    <tableColumn id="8" xr3:uid="{1429227B-97EB-4E0C-A459-5557EC992177}" name="MKDirecto_1" dataDxfId="89"/>
    <tableColumn id="9" xr3:uid="{32DC301C-2042-4E39-AA93-B203D68D9BF2}" name="mailing_1" dataDxfId="88"/>
    <tableColumn id="10" xr3:uid="{26A1270A-9CA7-4370-A2C7-3B21417A465E}" name="mailing_2" dataDxfId="87"/>
    <tableColumn id="11" xr3:uid="{36A84A39-647E-47DF-8063-65D705993F08}" name="mailing_3" dataDxfId="86"/>
    <tableColumn id="12" xr3:uid="{E30BB822-F37E-490A-BC2D-B6D92FB3A539}" name="mailing_4" dataDxfId="85"/>
    <tableColumn id="13" xr3:uid="{AF67A05B-F625-4791-A197-1F56EE9A0C5B}" name="clics" dataDxfId="84"/>
    <tableColumn id="14" xr3:uid="{6A28B537-4D38-466D-8B22-0A4CD546CF03}" name="Precio_Brand_promedio" dataDxfId="83"/>
    <tableColumn id="15" xr3:uid="{ABDA130F-CBEE-45E5-B312-0EE528488323}" name="notoriedad_publicitaria" dataDxfId="82"/>
    <tableColumn id="16" xr3:uid="{2122F39C-5A0D-4A7D-B886-A2951A51EF85}" name="matriculaciones" dataDxfId="81"/>
    <tableColumn id="17" xr3:uid="{A675DCF8-F213-4E33-AEF3-C4E613F8B485}" name="Ssanta" dataDxfId="80"/>
    <tableColumn id="18" xr3:uid="{13B73E8A-CD72-4E31-BF39-0513F6BC6319}" name="Reyes" dataDxfId="79"/>
    <tableColumn id="19" xr3:uid="{6D7D0F8B-1B6B-45D2-B75E-C74D22662893}" name="Navidad" dataDxfId="78"/>
    <tableColumn id="20" xr3:uid="{F6FD5D10-77F0-427A-9642-9A90A00A1726}" name="FinAnyo" dataDxfId="77"/>
    <tableColumn id="21" xr3:uid="{2AE759A8-295B-46A7-8273-D16C1418FDFA}" name="PteMay" dataDxfId="76"/>
    <tableColumn id="22" xr3:uid="{C5EF3B36-285E-4235-BFAC-FD693ECFF0F1}" name="PteAgo" dataDxfId="75"/>
    <tableColumn id="23" xr3:uid="{CD34FC3C-B73E-4DCA-A6CC-C6464FBB4CF5}" name="PteOct" dataDxfId="74"/>
    <tableColumn id="24" xr3:uid="{94A2A717-1A27-42D9-A25C-2D7C57DF72AB}" name="PteNov" dataDxfId="73"/>
    <tableColumn id="25" xr3:uid="{552064D9-271C-4BCF-BFD5-EB621EFB0772}" name="PteDic" dataDxfId="72"/>
    <tableColumn id="26" xr3:uid="{B8135192-9987-4ED8-B4B1-623F138C869E}" name="Ene" dataDxfId="71"/>
    <tableColumn id="27" xr3:uid="{F7090371-D89E-486C-9BF8-E84DE14105B3}" name="Feb" dataDxfId="70"/>
    <tableColumn id="28" xr3:uid="{9A589D36-B54F-4AF6-B347-C4CA1ADC11D1}" name="Mar" dataDxfId="69"/>
    <tableColumn id="29" xr3:uid="{E1336EDA-840B-4848-A57C-C90049472431}" name="Abr" dataDxfId="68"/>
    <tableColumn id="30" xr3:uid="{D829004D-A247-4B67-9984-AE5DC1D4C634}" name="May" dataDxfId="67"/>
    <tableColumn id="31" xr3:uid="{66D3191B-4260-4057-B47D-36F1AF275502}" name="Jun" dataDxfId="66"/>
    <tableColumn id="32" xr3:uid="{C921E57D-7447-4015-83D5-5A1A03BF3D6B}" name="Jul" dataDxfId="65"/>
    <tableColumn id="33" xr3:uid="{766AA7DD-8DE9-4DBF-8051-FFD1614DE13E}" name="Ago" dataDxfId="64"/>
    <tableColumn id="34" xr3:uid="{0B800138-6D00-4EB8-BED0-BCCAD9CEFE4A}" name="Sep" dataDxfId="63"/>
    <tableColumn id="35" xr3:uid="{E206F9AA-779F-499C-8986-3CE32CE76EEB}" name="Oct" dataDxfId="62"/>
    <tableColumn id="36" xr3:uid="{FB47CE77-3D23-448A-A272-D5BC09841AFE}" name="Nov" dataDxfId="61"/>
    <tableColumn id="37" xr3:uid="{9C161097-9442-43D8-8FF1-049C3AD5D367}" name="Dic" dataDxfId="60"/>
    <tableColumn id="38" xr3:uid="{88D6DE6C-C339-48BD-8D70-D7CA83866F5A}" name="PrimeraSemanaMes" dataDxfId="59"/>
    <tableColumn id="39" xr3:uid="{9ED8BD6C-69F1-487C-BE97-043A6CFBF24E}" name="SegundaSemanaMes" dataDxfId="58"/>
    <tableColumn id="40" xr3:uid="{F3F09172-6FAB-4050-8097-FE0F4516D14D}" name="TerceraSemanaMes" dataDxfId="57"/>
    <tableColumn id="41" xr3:uid="{7F32FCCB-D6EE-460E-860F-3F915C53C968}" name="UltimaSemanaMes" dataDxfId="56"/>
    <tableColumn id="42" xr3:uid="{701220CF-1EA2-4B5D-AE20-A97B7AB85215}" name="CambioMes" dataDxfId="55"/>
    <tableColumn id="43" xr3:uid="{4D5E90E2-8001-4191-B58E-C50CA7F90993}" name="Festivo" dataDxfId="54">
      <calculatedColumnFormula>SUM(Q2:Y2)</calculatedColumnFormula>
    </tableColumn>
    <tableColumn id="44" xr3:uid="{3726090A-9A90-4064-A105-8B6833FC9824}" name="Primavera" dataDxfId="53">
      <calculatedColumnFormula>SUM(AB2:AD2)</calculatedColumnFormula>
    </tableColumn>
    <tableColumn id="45" xr3:uid="{86EE88CB-8060-4B8C-8DCE-749476D666B9}" name="Verano" dataDxfId="52">
      <calculatedColumnFormula>SUM(AE2:AG2)</calculatedColumnFormula>
    </tableColumn>
    <tableColumn id="46" xr3:uid="{15EEAC40-236D-4C5C-9C11-6A64FBDCF573}" name="Otoño" dataDxfId="51">
      <calculatedColumnFormula>SUM(AH2:AJ2)</calculatedColumnFormula>
    </tableColumn>
    <tableColumn id="47" xr3:uid="{39F76C28-B2E5-4632-8FB4-D14757FB6E8C}" name="Invierno" dataDxfId="50">
      <calculatedColumnFormula>SUM(Z2:AA2,AK2)</calculatedColumnFormula>
    </tableColumn>
    <tableColumn id="48" xr3:uid="{DC2E7D80-840B-4EA5-92B1-75F180E5A627}" name="Mailing_Total" dataDxfId="49">
      <calculatedColumnFormula>SUM(I2:L2)</calculatedColumnFormula>
    </tableColumn>
    <tableColumn id="49" xr3:uid="{0B4DE066-62CC-4ACA-96AB-2419E4338EE9}" name="Radio_Prensa" dataDxfId="48">
      <calculatedColumnFormula>Tabla1[[#This Row],[inver_real_Radio]]+Tabla1[[#This Row],[inver_real_Prensa]]</calculatedColumnFormula>
    </tableColumn>
    <tableColumn id="51" xr3:uid="{06AFF970-3369-4D42-B969-AAE86CAC0AAB}" name="MK_Mailing" dataDxfId="47">
      <calculatedColumnFormula>SUM(Tabla1[[#This Row],[MKDirecto_1]:[mailing_4]])</calculatedColumnFormula>
    </tableColumn>
    <tableColumn id="52" xr3:uid="{3F50ADD2-5A43-4A03-8295-4008906BE2CA}" name="Inicio_Mes" dataDxfId="46">
      <calculatedColumnFormula>SUM(Tabla1[[#This Row],[PrimeraSemanaMes]:[SegundaSemanaMes]])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FE39E-5CE1-4707-BCB4-C340690CEA16}" name="Tabla13" displayName="Tabla13" ref="A2:AR180" totalsRowShown="0" headerRowDxfId="45" dataDxfId="44">
  <autoFilter ref="A2:AR180" xr:uid="{6B129D2E-0532-481F-BE24-92D7EAE3DFFB}">
    <filterColumn colId="0">
      <filters>
        <dateGroupItem year="2010" dateTimeGrouping="year"/>
      </filters>
    </filterColumn>
  </autoFilter>
  <tableColumns count="44">
    <tableColumn id="1" xr3:uid="{185BAF75-11F0-4D6E-9177-C74FAB15AA7C}" name="fecha" dataDxfId="43"/>
    <tableColumn id="2" xr3:uid="{15D7321C-8940-4F52-A74A-BE2B036C6ACD}" name="Cotizaciones" dataDxfId="42"/>
    <tableColumn id="3" xr3:uid="{B123B5C6-CDF7-4D71-B453-501753DF4BA8}" name="GRPs_Brand" dataDxfId="41"/>
    <tableColumn id="4" xr3:uid="{3DD59B3A-F009-4646-8EBC-76D4AB457BC5}" name="inver_real_Radio" dataDxfId="40"/>
    <tableColumn id="5" xr3:uid="{41102DFF-A431-4882-A488-B46698102C45}" name="inver_real_Prensa" dataDxfId="39"/>
    <tableColumn id="6" xr3:uid="{C91EECC1-8E06-4871-BD80-039A50E19AC2}" name="efecto_extra_TV" dataDxfId="38"/>
    <tableColumn id="7" xr3:uid="{C821F886-925B-4B3B-9831-991DA2657416}" name="GRPsTV_Competencia" dataDxfId="37"/>
    <tableColumn id="8" xr3:uid="{F5BC69FF-1826-40C2-A752-081869C6D834}" name="MKDirecto_1" dataDxfId="36"/>
    <tableColumn id="9" xr3:uid="{93C3BF12-39ED-4E30-9BC7-05844FC6B1C0}" name="mailing_1" dataDxfId="35"/>
    <tableColumn id="10" xr3:uid="{A4D1C727-DF42-47E3-A883-6D3F55D2EB0E}" name="mailing_2" dataDxfId="34"/>
    <tableColumn id="11" xr3:uid="{BE95498D-4914-42BD-8355-B936BE10B830}" name="mailing_3" dataDxfId="33"/>
    <tableColumn id="12" xr3:uid="{B723EE77-F91E-4045-8E96-8B54AFF63340}" name="mailing_4" dataDxfId="32"/>
    <tableColumn id="13" xr3:uid="{C757E1F4-9874-45CF-816D-5E6FD8C49476}" name="clics" dataDxfId="31"/>
    <tableColumn id="14" xr3:uid="{BA176A40-3E48-42F7-A1EB-CA510794B8B7}" name="Precio_Brand_promedio" dataDxfId="30"/>
    <tableColumn id="15" xr3:uid="{60A8DEBE-45E0-4FDF-800B-5F4EE3461960}" name="notoriedad_publicitaria" dataDxfId="29"/>
    <tableColumn id="16" xr3:uid="{124DEB56-6B9F-4B4D-AFF2-AB7A2AFC1E60}" name="matriculaciones" dataDxfId="28"/>
    <tableColumn id="17" xr3:uid="{7E4066BE-F62C-42A1-B2C7-A6A8DCF879AD}" name="Ssanta" dataDxfId="27"/>
    <tableColumn id="18" xr3:uid="{A64AC07A-42C4-435E-AFF0-462C3451C22F}" name="Reyes" dataDxfId="26"/>
    <tableColumn id="19" xr3:uid="{D136EF68-5376-4559-ADA1-F171BF7C8095}" name="Navidad" dataDxfId="25"/>
    <tableColumn id="20" xr3:uid="{156E67AD-A630-49D9-A3E3-4A6586A2A400}" name="FinAnyo" dataDxfId="24"/>
    <tableColumn id="21" xr3:uid="{5AE70034-A155-4D7D-AC96-3204C8A35AF3}" name="PteMay" dataDxfId="23"/>
    <tableColumn id="22" xr3:uid="{9580B5E7-9562-47B9-8D3C-B09DC84FE999}" name="PteAgo" dataDxfId="22"/>
    <tableColumn id="23" xr3:uid="{E68AD558-7516-48D0-9FB5-F3FF8A873E57}" name="PteOct" dataDxfId="21"/>
    <tableColumn id="24" xr3:uid="{D90DB42C-8953-4E23-AC97-BE5426CE3EE1}" name="PteNov" dataDxfId="20"/>
    <tableColumn id="25" xr3:uid="{928FA391-3963-468F-A483-BE275A9FC52E}" name="PteDic" dataDxfId="19"/>
    <tableColumn id="26" xr3:uid="{099EAE79-DD13-4A13-86DC-F6B907F0BB3B}" name="Ene" dataDxfId="18"/>
    <tableColumn id="27" xr3:uid="{B264FA9D-BF6D-47FD-B62B-4A46D4CEFF82}" name="Feb" dataDxfId="17"/>
    <tableColumn id="28" xr3:uid="{F02BB322-6B2C-4110-8678-6A1FE36D3FC8}" name="Mar" dataDxfId="16"/>
    <tableColumn id="29" xr3:uid="{CFEE3F87-2C41-4F84-968A-A3B8B14BF5B9}" name="Abr" dataDxfId="15"/>
    <tableColumn id="30" xr3:uid="{A5B138F2-683D-4EB1-B18E-DEC647C34850}" name="May" dataDxfId="14"/>
    <tableColumn id="31" xr3:uid="{97B09B06-C2EA-409B-892E-4C3267CB8F04}" name="Jun" dataDxfId="13"/>
    <tableColumn id="32" xr3:uid="{C79FD9F4-EED9-4FA9-905D-18BF69213AE3}" name="Jul" dataDxfId="12"/>
    <tableColumn id="33" xr3:uid="{A00DAA8E-D13B-4D31-A9D8-B46B5FEEBA93}" name="Ago" dataDxfId="11"/>
    <tableColumn id="34" xr3:uid="{BAF48FE3-8334-48BB-8B2D-C6E63549F3D2}" name="Sep" dataDxfId="10"/>
    <tableColumn id="35" xr3:uid="{B2625E3E-024C-4C11-8DAC-3F67E2E482CE}" name="Oct" dataDxfId="9"/>
    <tableColumn id="36" xr3:uid="{87759057-D93A-4937-AF1B-7679D5A7D79B}" name="Nov" dataDxfId="8"/>
    <tableColumn id="37" xr3:uid="{954C9C16-E602-4DE6-84AB-BFB7438BDF05}" name="Dic" dataDxfId="7"/>
    <tableColumn id="38" xr3:uid="{625581F3-8A34-4DF9-9761-3D89878F17BC}" name="PrimeraSemanaMes" dataDxfId="6"/>
    <tableColumn id="39" xr3:uid="{0BAFA48F-43DF-4D69-B928-DFAF44E6B88F}" name="SegundaSemanaMes" dataDxfId="5"/>
    <tableColumn id="40" xr3:uid="{A8C52C2F-C854-46D7-BA1C-29A38C0A5FD8}" name="TerceraSemanaMes" dataDxfId="4"/>
    <tableColumn id="41" xr3:uid="{61E4FB39-4A9F-42EC-A891-984E4547BE27}" name="UltimaSemanaMes" dataDxfId="3"/>
    <tableColumn id="42" xr3:uid="{656083E3-D598-4D57-87CA-0A8060B770E6}" name="CambioMes" dataDxfId="2"/>
    <tableColumn id="53" xr3:uid="{5D0D6F86-0764-4971-86C6-624E9F2EB824}" name="Constante" dataDxfId="1"/>
    <tableColumn id="54" xr3:uid="{87131F67-E34C-4167-89AD-5DCD163B4D87}" name="COTIZACIONES ESTIMADAS" dataDxfId="0">
      <calculatedColumnFormula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9"/>
  <sheetViews>
    <sheetView tabSelected="1" zoomScale="80" zoomScaleNormal="80" workbookViewId="0">
      <pane xSplit="1" topLeftCell="C1" activePane="topRight" state="frozen"/>
      <selection pane="topRight" activeCell="T167" sqref="T167"/>
    </sheetView>
    <sheetView workbookViewId="1"/>
  </sheetViews>
  <sheetFormatPr baseColWidth="10" defaultColWidth="9.140625" defaultRowHeight="15.75" x14ac:dyDescent="0.25"/>
  <cols>
    <col min="1" max="1" width="23.5703125" style="4" bestFit="1" customWidth="1"/>
    <col min="2" max="2" width="15.140625" style="4" customWidth="1"/>
    <col min="3" max="3" width="14.42578125" style="4" customWidth="1"/>
    <col min="4" max="4" width="19.140625" style="4" customWidth="1"/>
    <col min="5" max="5" width="20.140625" style="4" customWidth="1"/>
    <col min="6" max="6" width="18.7109375" style="4" customWidth="1"/>
    <col min="7" max="7" width="24.140625" style="4" customWidth="1"/>
    <col min="8" max="8" width="15.85546875" style="4" customWidth="1"/>
    <col min="9" max="12" width="12.42578125" style="4" customWidth="1"/>
    <col min="13" max="13" width="8.140625" style="4" bestFit="1" customWidth="1"/>
    <col min="14" max="14" width="26.28515625" style="4" customWidth="1"/>
    <col min="15" max="15" width="25.7109375" style="4" customWidth="1"/>
    <col min="16" max="16" width="18.42578125" style="4" customWidth="1"/>
    <col min="17" max="17" width="9.140625" style="4" customWidth="1"/>
    <col min="18" max="18" width="8.7109375" style="4" customWidth="1"/>
    <col min="19" max="19" width="10.85546875" style="4" customWidth="1"/>
    <col min="20" max="20" width="11" style="4" customWidth="1"/>
    <col min="21" max="21" width="10.5703125" style="4" customWidth="1"/>
    <col min="22" max="22" width="10.140625" style="4" customWidth="1"/>
    <col min="23" max="23" width="9.85546875" style="4" customWidth="1"/>
    <col min="24" max="24" width="10.140625" style="4" customWidth="1"/>
    <col min="25" max="25" width="9.5703125" style="4" customWidth="1"/>
    <col min="26" max="27" width="6.7109375" style="4" customWidth="1"/>
    <col min="28" max="28" width="7.140625" style="4" customWidth="1"/>
    <col min="29" max="29" width="6.7109375" style="4" customWidth="1"/>
    <col min="30" max="30" width="7.28515625" style="4" customWidth="1"/>
    <col min="31" max="31" width="6.5703125" style="4" customWidth="1"/>
    <col min="32" max="32" width="5.85546875" style="4" customWidth="1"/>
    <col min="33" max="33" width="7" style="4" customWidth="1"/>
    <col min="34" max="34" width="6.7109375" style="4" customWidth="1"/>
    <col min="35" max="35" width="6.5703125" style="4" customWidth="1"/>
    <col min="36" max="36" width="7" style="4" customWidth="1"/>
    <col min="37" max="37" width="6.28515625" style="4" customWidth="1"/>
    <col min="38" max="38" width="22.28515625" style="4" customWidth="1"/>
    <col min="39" max="39" width="22.7109375" style="4" customWidth="1"/>
    <col min="40" max="40" width="21.85546875" style="4" customWidth="1"/>
    <col min="41" max="41" width="21" style="4" customWidth="1"/>
    <col min="42" max="42" width="14.42578125" style="4" customWidth="1"/>
    <col min="43" max="43" width="10" style="4" customWidth="1"/>
    <col min="44" max="44" width="12.85546875" style="4" customWidth="1"/>
    <col min="45" max="45" width="10.140625" style="4" customWidth="1"/>
    <col min="46" max="46" width="9.140625" style="4" customWidth="1"/>
    <col min="47" max="47" width="11.28515625" style="4" customWidth="1"/>
    <col min="48" max="48" width="16.140625" style="4" customWidth="1"/>
    <col min="49" max="49" width="9.140625" style="4" customWidth="1"/>
    <col min="50" max="50" width="12.85546875" style="4" customWidth="1"/>
    <col min="51" max="51" width="14.28515625" style="4" bestFit="1" customWidth="1"/>
    <col min="52" max="255" width="9.140625" style="4"/>
    <col min="256" max="256" width="13" style="4" bestFit="1" customWidth="1"/>
    <col min="257" max="257" width="12.5703125" style="4" bestFit="1" customWidth="1"/>
    <col min="258" max="258" width="13" style="4" bestFit="1" customWidth="1"/>
    <col min="259" max="259" width="16" style="4" bestFit="1" customWidth="1"/>
    <col min="260" max="260" width="17" style="4" bestFit="1" customWidth="1"/>
    <col min="261" max="261" width="15.85546875" style="4" bestFit="1" customWidth="1"/>
    <col min="262" max="262" width="22.140625" style="4" bestFit="1" customWidth="1"/>
    <col min="263" max="263" width="12.5703125" style="4" bestFit="1" customWidth="1"/>
    <col min="264" max="264" width="11.140625" style="4" bestFit="1" customWidth="1"/>
    <col min="265" max="265" width="9.42578125" style="4" bestFit="1" customWidth="1"/>
    <col min="266" max="267" width="11.140625" style="4" bestFit="1" customWidth="1"/>
    <col min="268" max="268" width="10.140625" style="4" bestFit="1" customWidth="1"/>
    <col min="269" max="269" width="23.140625" style="4" bestFit="1" customWidth="1"/>
    <col min="270" max="270" width="21.140625" style="4" bestFit="1" customWidth="1"/>
    <col min="271" max="271" width="15.140625" style="4" bestFit="1" customWidth="1"/>
    <col min="272" max="272" width="7.42578125" style="4" bestFit="1" customWidth="1"/>
    <col min="273" max="273" width="6.85546875" style="4" bestFit="1" customWidth="1"/>
    <col min="274" max="274" width="8.5703125" style="4" bestFit="1" customWidth="1"/>
    <col min="275" max="275" width="8.85546875" style="4" bestFit="1" customWidth="1"/>
    <col min="276" max="277" width="8.42578125" style="4" bestFit="1" customWidth="1"/>
    <col min="278" max="278" width="7.5703125" style="4" bestFit="1" customWidth="1"/>
    <col min="279" max="279" width="8.42578125" style="4" bestFit="1" customWidth="1"/>
    <col min="280" max="280" width="7.5703125" style="4" bestFit="1" customWidth="1"/>
    <col min="281" max="292" width="6" style="4" bestFit="1" customWidth="1"/>
    <col min="293" max="293" width="19.42578125" style="4" bestFit="1" customWidth="1"/>
    <col min="294" max="294" width="20.140625" style="4" bestFit="1" customWidth="1"/>
    <col min="295" max="295" width="19.140625" style="4" bestFit="1" customWidth="1"/>
    <col min="296" max="296" width="17.85546875" style="4" bestFit="1" customWidth="1"/>
    <col min="297" max="297" width="12.140625" style="4" bestFit="1" customWidth="1"/>
    <col min="298" max="511" width="9.140625" style="4"/>
    <col min="512" max="512" width="13" style="4" bestFit="1" customWidth="1"/>
    <col min="513" max="513" width="12.5703125" style="4" bestFit="1" customWidth="1"/>
    <col min="514" max="514" width="13" style="4" bestFit="1" customWidth="1"/>
    <col min="515" max="515" width="16" style="4" bestFit="1" customWidth="1"/>
    <col min="516" max="516" width="17" style="4" bestFit="1" customWidth="1"/>
    <col min="517" max="517" width="15.85546875" style="4" bestFit="1" customWidth="1"/>
    <col min="518" max="518" width="22.140625" style="4" bestFit="1" customWidth="1"/>
    <col min="519" max="519" width="12.5703125" style="4" bestFit="1" customWidth="1"/>
    <col min="520" max="520" width="11.140625" style="4" bestFit="1" customWidth="1"/>
    <col min="521" max="521" width="9.42578125" style="4" bestFit="1" customWidth="1"/>
    <col min="522" max="523" width="11.140625" style="4" bestFit="1" customWidth="1"/>
    <col min="524" max="524" width="10.140625" style="4" bestFit="1" customWidth="1"/>
    <col min="525" max="525" width="23.140625" style="4" bestFit="1" customWidth="1"/>
    <col min="526" max="526" width="21.140625" style="4" bestFit="1" customWidth="1"/>
    <col min="527" max="527" width="15.140625" style="4" bestFit="1" customWidth="1"/>
    <col min="528" max="528" width="7.42578125" style="4" bestFit="1" customWidth="1"/>
    <col min="529" max="529" width="6.85546875" style="4" bestFit="1" customWidth="1"/>
    <col min="530" max="530" width="8.5703125" style="4" bestFit="1" customWidth="1"/>
    <col min="531" max="531" width="8.85546875" style="4" bestFit="1" customWidth="1"/>
    <col min="532" max="533" width="8.42578125" style="4" bestFit="1" customWidth="1"/>
    <col min="534" max="534" width="7.5703125" style="4" bestFit="1" customWidth="1"/>
    <col min="535" max="535" width="8.42578125" style="4" bestFit="1" customWidth="1"/>
    <col min="536" max="536" width="7.5703125" style="4" bestFit="1" customWidth="1"/>
    <col min="537" max="548" width="6" style="4" bestFit="1" customWidth="1"/>
    <col min="549" max="549" width="19.42578125" style="4" bestFit="1" customWidth="1"/>
    <col min="550" max="550" width="20.140625" style="4" bestFit="1" customWidth="1"/>
    <col min="551" max="551" width="19.140625" style="4" bestFit="1" customWidth="1"/>
    <col min="552" max="552" width="17.85546875" style="4" bestFit="1" customWidth="1"/>
    <col min="553" max="553" width="12.140625" style="4" bestFit="1" customWidth="1"/>
    <col min="554" max="767" width="9.140625" style="4"/>
    <col min="768" max="768" width="13" style="4" bestFit="1" customWidth="1"/>
    <col min="769" max="769" width="12.5703125" style="4" bestFit="1" customWidth="1"/>
    <col min="770" max="770" width="13" style="4" bestFit="1" customWidth="1"/>
    <col min="771" max="771" width="16" style="4" bestFit="1" customWidth="1"/>
    <col min="772" max="772" width="17" style="4" bestFit="1" customWidth="1"/>
    <col min="773" max="773" width="15.85546875" style="4" bestFit="1" customWidth="1"/>
    <col min="774" max="774" width="22.140625" style="4" bestFit="1" customWidth="1"/>
    <col min="775" max="775" width="12.5703125" style="4" bestFit="1" customWidth="1"/>
    <col min="776" max="776" width="11.140625" style="4" bestFit="1" customWidth="1"/>
    <col min="777" max="777" width="9.42578125" style="4" bestFit="1" customWidth="1"/>
    <col min="778" max="779" width="11.140625" style="4" bestFit="1" customWidth="1"/>
    <col min="780" max="780" width="10.140625" style="4" bestFit="1" customWidth="1"/>
    <col min="781" max="781" width="23.140625" style="4" bestFit="1" customWidth="1"/>
    <col min="782" max="782" width="21.140625" style="4" bestFit="1" customWidth="1"/>
    <col min="783" max="783" width="15.140625" style="4" bestFit="1" customWidth="1"/>
    <col min="784" max="784" width="7.42578125" style="4" bestFit="1" customWidth="1"/>
    <col min="785" max="785" width="6.85546875" style="4" bestFit="1" customWidth="1"/>
    <col min="786" max="786" width="8.5703125" style="4" bestFit="1" customWidth="1"/>
    <col min="787" max="787" width="8.85546875" style="4" bestFit="1" customWidth="1"/>
    <col min="788" max="789" width="8.42578125" style="4" bestFit="1" customWidth="1"/>
    <col min="790" max="790" width="7.5703125" style="4" bestFit="1" customWidth="1"/>
    <col min="791" max="791" width="8.42578125" style="4" bestFit="1" customWidth="1"/>
    <col min="792" max="792" width="7.5703125" style="4" bestFit="1" customWidth="1"/>
    <col min="793" max="804" width="6" style="4" bestFit="1" customWidth="1"/>
    <col min="805" max="805" width="19.42578125" style="4" bestFit="1" customWidth="1"/>
    <col min="806" max="806" width="20.140625" style="4" bestFit="1" customWidth="1"/>
    <col min="807" max="807" width="19.140625" style="4" bestFit="1" customWidth="1"/>
    <col min="808" max="808" width="17.85546875" style="4" bestFit="1" customWidth="1"/>
    <col min="809" max="809" width="12.140625" style="4" bestFit="1" customWidth="1"/>
    <col min="810" max="1023" width="9.140625" style="4"/>
    <col min="1024" max="1024" width="13" style="4" bestFit="1" customWidth="1"/>
    <col min="1025" max="1025" width="12.5703125" style="4" bestFit="1" customWidth="1"/>
    <col min="1026" max="1026" width="13" style="4" bestFit="1" customWidth="1"/>
    <col min="1027" max="1027" width="16" style="4" bestFit="1" customWidth="1"/>
    <col min="1028" max="1028" width="17" style="4" bestFit="1" customWidth="1"/>
    <col min="1029" max="1029" width="15.85546875" style="4" bestFit="1" customWidth="1"/>
    <col min="1030" max="1030" width="22.140625" style="4" bestFit="1" customWidth="1"/>
    <col min="1031" max="1031" width="12.5703125" style="4" bestFit="1" customWidth="1"/>
    <col min="1032" max="1032" width="11.140625" style="4" bestFit="1" customWidth="1"/>
    <col min="1033" max="1033" width="9.42578125" style="4" bestFit="1" customWidth="1"/>
    <col min="1034" max="1035" width="11.140625" style="4" bestFit="1" customWidth="1"/>
    <col min="1036" max="1036" width="10.140625" style="4" bestFit="1" customWidth="1"/>
    <col min="1037" max="1037" width="23.140625" style="4" bestFit="1" customWidth="1"/>
    <col min="1038" max="1038" width="21.140625" style="4" bestFit="1" customWidth="1"/>
    <col min="1039" max="1039" width="15.140625" style="4" bestFit="1" customWidth="1"/>
    <col min="1040" max="1040" width="7.42578125" style="4" bestFit="1" customWidth="1"/>
    <col min="1041" max="1041" width="6.85546875" style="4" bestFit="1" customWidth="1"/>
    <col min="1042" max="1042" width="8.5703125" style="4" bestFit="1" customWidth="1"/>
    <col min="1043" max="1043" width="8.85546875" style="4" bestFit="1" customWidth="1"/>
    <col min="1044" max="1045" width="8.42578125" style="4" bestFit="1" customWidth="1"/>
    <col min="1046" max="1046" width="7.5703125" style="4" bestFit="1" customWidth="1"/>
    <col min="1047" max="1047" width="8.42578125" style="4" bestFit="1" customWidth="1"/>
    <col min="1048" max="1048" width="7.5703125" style="4" bestFit="1" customWidth="1"/>
    <col min="1049" max="1060" width="6" style="4" bestFit="1" customWidth="1"/>
    <col min="1061" max="1061" width="19.42578125" style="4" bestFit="1" customWidth="1"/>
    <col min="1062" max="1062" width="20.140625" style="4" bestFit="1" customWidth="1"/>
    <col min="1063" max="1063" width="19.140625" style="4" bestFit="1" customWidth="1"/>
    <col min="1064" max="1064" width="17.85546875" style="4" bestFit="1" customWidth="1"/>
    <col min="1065" max="1065" width="12.140625" style="4" bestFit="1" customWidth="1"/>
    <col min="1066" max="1279" width="9.140625" style="4"/>
    <col min="1280" max="1280" width="13" style="4" bestFit="1" customWidth="1"/>
    <col min="1281" max="1281" width="12.5703125" style="4" bestFit="1" customWidth="1"/>
    <col min="1282" max="1282" width="13" style="4" bestFit="1" customWidth="1"/>
    <col min="1283" max="1283" width="16" style="4" bestFit="1" customWidth="1"/>
    <col min="1284" max="1284" width="17" style="4" bestFit="1" customWidth="1"/>
    <col min="1285" max="1285" width="15.85546875" style="4" bestFit="1" customWidth="1"/>
    <col min="1286" max="1286" width="22.140625" style="4" bestFit="1" customWidth="1"/>
    <col min="1287" max="1287" width="12.5703125" style="4" bestFit="1" customWidth="1"/>
    <col min="1288" max="1288" width="11.140625" style="4" bestFit="1" customWidth="1"/>
    <col min="1289" max="1289" width="9.42578125" style="4" bestFit="1" customWidth="1"/>
    <col min="1290" max="1291" width="11.140625" style="4" bestFit="1" customWidth="1"/>
    <col min="1292" max="1292" width="10.140625" style="4" bestFit="1" customWidth="1"/>
    <col min="1293" max="1293" width="23.140625" style="4" bestFit="1" customWidth="1"/>
    <col min="1294" max="1294" width="21.140625" style="4" bestFit="1" customWidth="1"/>
    <col min="1295" max="1295" width="15.140625" style="4" bestFit="1" customWidth="1"/>
    <col min="1296" max="1296" width="7.42578125" style="4" bestFit="1" customWidth="1"/>
    <col min="1297" max="1297" width="6.85546875" style="4" bestFit="1" customWidth="1"/>
    <col min="1298" max="1298" width="8.5703125" style="4" bestFit="1" customWidth="1"/>
    <col min="1299" max="1299" width="8.85546875" style="4" bestFit="1" customWidth="1"/>
    <col min="1300" max="1301" width="8.42578125" style="4" bestFit="1" customWidth="1"/>
    <col min="1302" max="1302" width="7.5703125" style="4" bestFit="1" customWidth="1"/>
    <col min="1303" max="1303" width="8.42578125" style="4" bestFit="1" customWidth="1"/>
    <col min="1304" max="1304" width="7.5703125" style="4" bestFit="1" customWidth="1"/>
    <col min="1305" max="1316" width="6" style="4" bestFit="1" customWidth="1"/>
    <col min="1317" max="1317" width="19.42578125" style="4" bestFit="1" customWidth="1"/>
    <col min="1318" max="1318" width="20.140625" style="4" bestFit="1" customWidth="1"/>
    <col min="1319" max="1319" width="19.140625" style="4" bestFit="1" customWidth="1"/>
    <col min="1320" max="1320" width="17.85546875" style="4" bestFit="1" customWidth="1"/>
    <col min="1321" max="1321" width="12.140625" style="4" bestFit="1" customWidth="1"/>
    <col min="1322" max="1535" width="9.140625" style="4"/>
    <col min="1536" max="1536" width="13" style="4" bestFit="1" customWidth="1"/>
    <col min="1537" max="1537" width="12.5703125" style="4" bestFit="1" customWidth="1"/>
    <col min="1538" max="1538" width="13" style="4" bestFit="1" customWidth="1"/>
    <col min="1539" max="1539" width="16" style="4" bestFit="1" customWidth="1"/>
    <col min="1540" max="1540" width="17" style="4" bestFit="1" customWidth="1"/>
    <col min="1541" max="1541" width="15.85546875" style="4" bestFit="1" customWidth="1"/>
    <col min="1542" max="1542" width="22.140625" style="4" bestFit="1" customWidth="1"/>
    <col min="1543" max="1543" width="12.5703125" style="4" bestFit="1" customWidth="1"/>
    <col min="1544" max="1544" width="11.140625" style="4" bestFit="1" customWidth="1"/>
    <col min="1545" max="1545" width="9.42578125" style="4" bestFit="1" customWidth="1"/>
    <col min="1546" max="1547" width="11.140625" style="4" bestFit="1" customWidth="1"/>
    <col min="1548" max="1548" width="10.140625" style="4" bestFit="1" customWidth="1"/>
    <col min="1549" max="1549" width="23.140625" style="4" bestFit="1" customWidth="1"/>
    <col min="1550" max="1550" width="21.140625" style="4" bestFit="1" customWidth="1"/>
    <col min="1551" max="1551" width="15.140625" style="4" bestFit="1" customWidth="1"/>
    <col min="1552" max="1552" width="7.42578125" style="4" bestFit="1" customWidth="1"/>
    <col min="1553" max="1553" width="6.85546875" style="4" bestFit="1" customWidth="1"/>
    <col min="1554" max="1554" width="8.5703125" style="4" bestFit="1" customWidth="1"/>
    <col min="1555" max="1555" width="8.85546875" style="4" bestFit="1" customWidth="1"/>
    <col min="1556" max="1557" width="8.42578125" style="4" bestFit="1" customWidth="1"/>
    <col min="1558" max="1558" width="7.5703125" style="4" bestFit="1" customWidth="1"/>
    <col min="1559" max="1559" width="8.42578125" style="4" bestFit="1" customWidth="1"/>
    <col min="1560" max="1560" width="7.5703125" style="4" bestFit="1" customWidth="1"/>
    <col min="1561" max="1572" width="6" style="4" bestFit="1" customWidth="1"/>
    <col min="1573" max="1573" width="19.42578125" style="4" bestFit="1" customWidth="1"/>
    <col min="1574" max="1574" width="20.140625" style="4" bestFit="1" customWidth="1"/>
    <col min="1575" max="1575" width="19.140625" style="4" bestFit="1" customWidth="1"/>
    <col min="1576" max="1576" width="17.85546875" style="4" bestFit="1" customWidth="1"/>
    <col min="1577" max="1577" width="12.140625" style="4" bestFit="1" customWidth="1"/>
    <col min="1578" max="1791" width="9.140625" style="4"/>
    <col min="1792" max="1792" width="13" style="4" bestFit="1" customWidth="1"/>
    <col min="1793" max="1793" width="12.5703125" style="4" bestFit="1" customWidth="1"/>
    <col min="1794" max="1794" width="13" style="4" bestFit="1" customWidth="1"/>
    <col min="1795" max="1795" width="16" style="4" bestFit="1" customWidth="1"/>
    <col min="1796" max="1796" width="17" style="4" bestFit="1" customWidth="1"/>
    <col min="1797" max="1797" width="15.85546875" style="4" bestFit="1" customWidth="1"/>
    <col min="1798" max="1798" width="22.140625" style="4" bestFit="1" customWidth="1"/>
    <col min="1799" max="1799" width="12.5703125" style="4" bestFit="1" customWidth="1"/>
    <col min="1800" max="1800" width="11.140625" style="4" bestFit="1" customWidth="1"/>
    <col min="1801" max="1801" width="9.42578125" style="4" bestFit="1" customWidth="1"/>
    <col min="1802" max="1803" width="11.140625" style="4" bestFit="1" customWidth="1"/>
    <col min="1804" max="1804" width="10.140625" style="4" bestFit="1" customWidth="1"/>
    <col min="1805" max="1805" width="23.140625" style="4" bestFit="1" customWidth="1"/>
    <col min="1806" max="1806" width="21.140625" style="4" bestFit="1" customWidth="1"/>
    <col min="1807" max="1807" width="15.140625" style="4" bestFit="1" customWidth="1"/>
    <col min="1808" max="1808" width="7.42578125" style="4" bestFit="1" customWidth="1"/>
    <col min="1809" max="1809" width="6.85546875" style="4" bestFit="1" customWidth="1"/>
    <col min="1810" max="1810" width="8.5703125" style="4" bestFit="1" customWidth="1"/>
    <col min="1811" max="1811" width="8.85546875" style="4" bestFit="1" customWidth="1"/>
    <col min="1812" max="1813" width="8.42578125" style="4" bestFit="1" customWidth="1"/>
    <col min="1814" max="1814" width="7.5703125" style="4" bestFit="1" customWidth="1"/>
    <col min="1815" max="1815" width="8.42578125" style="4" bestFit="1" customWidth="1"/>
    <col min="1816" max="1816" width="7.5703125" style="4" bestFit="1" customWidth="1"/>
    <col min="1817" max="1828" width="6" style="4" bestFit="1" customWidth="1"/>
    <col min="1829" max="1829" width="19.42578125" style="4" bestFit="1" customWidth="1"/>
    <col min="1830" max="1830" width="20.140625" style="4" bestFit="1" customWidth="1"/>
    <col min="1831" max="1831" width="19.140625" style="4" bestFit="1" customWidth="1"/>
    <col min="1832" max="1832" width="17.85546875" style="4" bestFit="1" customWidth="1"/>
    <col min="1833" max="1833" width="12.140625" style="4" bestFit="1" customWidth="1"/>
    <col min="1834" max="2047" width="9.140625" style="4"/>
    <col min="2048" max="2048" width="13" style="4" bestFit="1" customWidth="1"/>
    <col min="2049" max="2049" width="12.5703125" style="4" bestFit="1" customWidth="1"/>
    <col min="2050" max="2050" width="13" style="4" bestFit="1" customWidth="1"/>
    <col min="2051" max="2051" width="16" style="4" bestFit="1" customWidth="1"/>
    <col min="2052" max="2052" width="17" style="4" bestFit="1" customWidth="1"/>
    <col min="2053" max="2053" width="15.85546875" style="4" bestFit="1" customWidth="1"/>
    <col min="2054" max="2054" width="22.140625" style="4" bestFit="1" customWidth="1"/>
    <col min="2055" max="2055" width="12.5703125" style="4" bestFit="1" customWidth="1"/>
    <col min="2056" max="2056" width="11.140625" style="4" bestFit="1" customWidth="1"/>
    <col min="2057" max="2057" width="9.42578125" style="4" bestFit="1" customWidth="1"/>
    <col min="2058" max="2059" width="11.140625" style="4" bestFit="1" customWidth="1"/>
    <col min="2060" max="2060" width="10.140625" style="4" bestFit="1" customWidth="1"/>
    <col min="2061" max="2061" width="23.140625" style="4" bestFit="1" customWidth="1"/>
    <col min="2062" max="2062" width="21.140625" style="4" bestFit="1" customWidth="1"/>
    <col min="2063" max="2063" width="15.140625" style="4" bestFit="1" customWidth="1"/>
    <col min="2064" max="2064" width="7.42578125" style="4" bestFit="1" customWidth="1"/>
    <col min="2065" max="2065" width="6.85546875" style="4" bestFit="1" customWidth="1"/>
    <col min="2066" max="2066" width="8.5703125" style="4" bestFit="1" customWidth="1"/>
    <col min="2067" max="2067" width="8.85546875" style="4" bestFit="1" customWidth="1"/>
    <col min="2068" max="2069" width="8.42578125" style="4" bestFit="1" customWidth="1"/>
    <col min="2070" max="2070" width="7.5703125" style="4" bestFit="1" customWidth="1"/>
    <col min="2071" max="2071" width="8.42578125" style="4" bestFit="1" customWidth="1"/>
    <col min="2072" max="2072" width="7.5703125" style="4" bestFit="1" customWidth="1"/>
    <col min="2073" max="2084" width="6" style="4" bestFit="1" customWidth="1"/>
    <col min="2085" max="2085" width="19.42578125" style="4" bestFit="1" customWidth="1"/>
    <col min="2086" max="2086" width="20.140625" style="4" bestFit="1" customWidth="1"/>
    <col min="2087" max="2087" width="19.140625" style="4" bestFit="1" customWidth="1"/>
    <col min="2088" max="2088" width="17.85546875" style="4" bestFit="1" customWidth="1"/>
    <col min="2089" max="2089" width="12.140625" style="4" bestFit="1" customWidth="1"/>
    <col min="2090" max="2303" width="9.140625" style="4"/>
    <col min="2304" max="2304" width="13" style="4" bestFit="1" customWidth="1"/>
    <col min="2305" max="2305" width="12.5703125" style="4" bestFit="1" customWidth="1"/>
    <col min="2306" max="2306" width="13" style="4" bestFit="1" customWidth="1"/>
    <col min="2307" max="2307" width="16" style="4" bestFit="1" customWidth="1"/>
    <col min="2308" max="2308" width="17" style="4" bestFit="1" customWidth="1"/>
    <col min="2309" max="2309" width="15.85546875" style="4" bestFit="1" customWidth="1"/>
    <col min="2310" max="2310" width="22.140625" style="4" bestFit="1" customWidth="1"/>
    <col min="2311" max="2311" width="12.5703125" style="4" bestFit="1" customWidth="1"/>
    <col min="2312" max="2312" width="11.140625" style="4" bestFit="1" customWidth="1"/>
    <col min="2313" max="2313" width="9.42578125" style="4" bestFit="1" customWidth="1"/>
    <col min="2314" max="2315" width="11.140625" style="4" bestFit="1" customWidth="1"/>
    <col min="2316" max="2316" width="10.140625" style="4" bestFit="1" customWidth="1"/>
    <col min="2317" max="2317" width="23.140625" style="4" bestFit="1" customWidth="1"/>
    <col min="2318" max="2318" width="21.140625" style="4" bestFit="1" customWidth="1"/>
    <col min="2319" max="2319" width="15.140625" style="4" bestFit="1" customWidth="1"/>
    <col min="2320" max="2320" width="7.42578125" style="4" bestFit="1" customWidth="1"/>
    <col min="2321" max="2321" width="6.85546875" style="4" bestFit="1" customWidth="1"/>
    <col min="2322" max="2322" width="8.5703125" style="4" bestFit="1" customWidth="1"/>
    <col min="2323" max="2323" width="8.85546875" style="4" bestFit="1" customWidth="1"/>
    <col min="2324" max="2325" width="8.42578125" style="4" bestFit="1" customWidth="1"/>
    <col min="2326" max="2326" width="7.5703125" style="4" bestFit="1" customWidth="1"/>
    <col min="2327" max="2327" width="8.42578125" style="4" bestFit="1" customWidth="1"/>
    <col min="2328" max="2328" width="7.5703125" style="4" bestFit="1" customWidth="1"/>
    <col min="2329" max="2340" width="6" style="4" bestFit="1" customWidth="1"/>
    <col min="2341" max="2341" width="19.42578125" style="4" bestFit="1" customWidth="1"/>
    <col min="2342" max="2342" width="20.140625" style="4" bestFit="1" customWidth="1"/>
    <col min="2343" max="2343" width="19.140625" style="4" bestFit="1" customWidth="1"/>
    <col min="2344" max="2344" width="17.85546875" style="4" bestFit="1" customWidth="1"/>
    <col min="2345" max="2345" width="12.140625" style="4" bestFit="1" customWidth="1"/>
    <col min="2346" max="2559" width="9.140625" style="4"/>
    <col min="2560" max="2560" width="13" style="4" bestFit="1" customWidth="1"/>
    <col min="2561" max="2561" width="12.5703125" style="4" bestFit="1" customWidth="1"/>
    <col min="2562" max="2562" width="13" style="4" bestFit="1" customWidth="1"/>
    <col min="2563" max="2563" width="16" style="4" bestFit="1" customWidth="1"/>
    <col min="2564" max="2564" width="17" style="4" bestFit="1" customWidth="1"/>
    <col min="2565" max="2565" width="15.85546875" style="4" bestFit="1" customWidth="1"/>
    <col min="2566" max="2566" width="22.140625" style="4" bestFit="1" customWidth="1"/>
    <col min="2567" max="2567" width="12.5703125" style="4" bestFit="1" customWidth="1"/>
    <col min="2568" max="2568" width="11.140625" style="4" bestFit="1" customWidth="1"/>
    <col min="2569" max="2569" width="9.42578125" style="4" bestFit="1" customWidth="1"/>
    <col min="2570" max="2571" width="11.140625" style="4" bestFit="1" customWidth="1"/>
    <col min="2572" max="2572" width="10.140625" style="4" bestFit="1" customWidth="1"/>
    <col min="2573" max="2573" width="23.140625" style="4" bestFit="1" customWidth="1"/>
    <col min="2574" max="2574" width="21.140625" style="4" bestFit="1" customWidth="1"/>
    <col min="2575" max="2575" width="15.140625" style="4" bestFit="1" customWidth="1"/>
    <col min="2576" max="2576" width="7.42578125" style="4" bestFit="1" customWidth="1"/>
    <col min="2577" max="2577" width="6.85546875" style="4" bestFit="1" customWidth="1"/>
    <col min="2578" max="2578" width="8.5703125" style="4" bestFit="1" customWidth="1"/>
    <col min="2579" max="2579" width="8.85546875" style="4" bestFit="1" customWidth="1"/>
    <col min="2580" max="2581" width="8.42578125" style="4" bestFit="1" customWidth="1"/>
    <col min="2582" max="2582" width="7.5703125" style="4" bestFit="1" customWidth="1"/>
    <col min="2583" max="2583" width="8.42578125" style="4" bestFit="1" customWidth="1"/>
    <col min="2584" max="2584" width="7.5703125" style="4" bestFit="1" customWidth="1"/>
    <col min="2585" max="2596" width="6" style="4" bestFit="1" customWidth="1"/>
    <col min="2597" max="2597" width="19.42578125" style="4" bestFit="1" customWidth="1"/>
    <col min="2598" max="2598" width="20.140625" style="4" bestFit="1" customWidth="1"/>
    <col min="2599" max="2599" width="19.140625" style="4" bestFit="1" customWidth="1"/>
    <col min="2600" max="2600" width="17.85546875" style="4" bestFit="1" customWidth="1"/>
    <col min="2601" max="2601" width="12.140625" style="4" bestFit="1" customWidth="1"/>
    <col min="2602" max="2815" width="9.140625" style="4"/>
    <col min="2816" max="2816" width="13" style="4" bestFit="1" customWidth="1"/>
    <col min="2817" max="2817" width="12.5703125" style="4" bestFit="1" customWidth="1"/>
    <col min="2818" max="2818" width="13" style="4" bestFit="1" customWidth="1"/>
    <col min="2819" max="2819" width="16" style="4" bestFit="1" customWidth="1"/>
    <col min="2820" max="2820" width="17" style="4" bestFit="1" customWidth="1"/>
    <col min="2821" max="2821" width="15.85546875" style="4" bestFit="1" customWidth="1"/>
    <col min="2822" max="2822" width="22.140625" style="4" bestFit="1" customWidth="1"/>
    <col min="2823" max="2823" width="12.5703125" style="4" bestFit="1" customWidth="1"/>
    <col min="2824" max="2824" width="11.140625" style="4" bestFit="1" customWidth="1"/>
    <col min="2825" max="2825" width="9.42578125" style="4" bestFit="1" customWidth="1"/>
    <col min="2826" max="2827" width="11.140625" style="4" bestFit="1" customWidth="1"/>
    <col min="2828" max="2828" width="10.140625" style="4" bestFit="1" customWidth="1"/>
    <col min="2829" max="2829" width="23.140625" style="4" bestFit="1" customWidth="1"/>
    <col min="2830" max="2830" width="21.140625" style="4" bestFit="1" customWidth="1"/>
    <col min="2831" max="2831" width="15.140625" style="4" bestFit="1" customWidth="1"/>
    <col min="2832" max="2832" width="7.42578125" style="4" bestFit="1" customWidth="1"/>
    <col min="2833" max="2833" width="6.85546875" style="4" bestFit="1" customWidth="1"/>
    <col min="2834" max="2834" width="8.5703125" style="4" bestFit="1" customWidth="1"/>
    <col min="2835" max="2835" width="8.85546875" style="4" bestFit="1" customWidth="1"/>
    <col min="2836" max="2837" width="8.42578125" style="4" bestFit="1" customWidth="1"/>
    <col min="2838" max="2838" width="7.5703125" style="4" bestFit="1" customWidth="1"/>
    <col min="2839" max="2839" width="8.42578125" style="4" bestFit="1" customWidth="1"/>
    <col min="2840" max="2840" width="7.5703125" style="4" bestFit="1" customWidth="1"/>
    <col min="2841" max="2852" width="6" style="4" bestFit="1" customWidth="1"/>
    <col min="2853" max="2853" width="19.42578125" style="4" bestFit="1" customWidth="1"/>
    <col min="2854" max="2854" width="20.140625" style="4" bestFit="1" customWidth="1"/>
    <col min="2855" max="2855" width="19.140625" style="4" bestFit="1" customWidth="1"/>
    <col min="2856" max="2856" width="17.85546875" style="4" bestFit="1" customWidth="1"/>
    <col min="2857" max="2857" width="12.140625" style="4" bestFit="1" customWidth="1"/>
    <col min="2858" max="3071" width="9.140625" style="4"/>
    <col min="3072" max="3072" width="13" style="4" bestFit="1" customWidth="1"/>
    <col min="3073" max="3073" width="12.5703125" style="4" bestFit="1" customWidth="1"/>
    <col min="3074" max="3074" width="13" style="4" bestFit="1" customWidth="1"/>
    <col min="3075" max="3075" width="16" style="4" bestFit="1" customWidth="1"/>
    <col min="3076" max="3076" width="17" style="4" bestFit="1" customWidth="1"/>
    <col min="3077" max="3077" width="15.85546875" style="4" bestFit="1" customWidth="1"/>
    <col min="3078" max="3078" width="22.140625" style="4" bestFit="1" customWidth="1"/>
    <col min="3079" max="3079" width="12.5703125" style="4" bestFit="1" customWidth="1"/>
    <col min="3080" max="3080" width="11.140625" style="4" bestFit="1" customWidth="1"/>
    <col min="3081" max="3081" width="9.42578125" style="4" bestFit="1" customWidth="1"/>
    <col min="3082" max="3083" width="11.140625" style="4" bestFit="1" customWidth="1"/>
    <col min="3084" max="3084" width="10.140625" style="4" bestFit="1" customWidth="1"/>
    <col min="3085" max="3085" width="23.140625" style="4" bestFit="1" customWidth="1"/>
    <col min="3086" max="3086" width="21.140625" style="4" bestFit="1" customWidth="1"/>
    <col min="3087" max="3087" width="15.140625" style="4" bestFit="1" customWidth="1"/>
    <col min="3088" max="3088" width="7.42578125" style="4" bestFit="1" customWidth="1"/>
    <col min="3089" max="3089" width="6.85546875" style="4" bestFit="1" customWidth="1"/>
    <col min="3090" max="3090" width="8.5703125" style="4" bestFit="1" customWidth="1"/>
    <col min="3091" max="3091" width="8.85546875" style="4" bestFit="1" customWidth="1"/>
    <col min="3092" max="3093" width="8.42578125" style="4" bestFit="1" customWidth="1"/>
    <col min="3094" max="3094" width="7.5703125" style="4" bestFit="1" customWidth="1"/>
    <col min="3095" max="3095" width="8.42578125" style="4" bestFit="1" customWidth="1"/>
    <col min="3096" max="3096" width="7.5703125" style="4" bestFit="1" customWidth="1"/>
    <col min="3097" max="3108" width="6" style="4" bestFit="1" customWidth="1"/>
    <col min="3109" max="3109" width="19.42578125" style="4" bestFit="1" customWidth="1"/>
    <col min="3110" max="3110" width="20.140625" style="4" bestFit="1" customWidth="1"/>
    <col min="3111" max="3111" width="19.140625" style="4" bestFit="1" customWidth="1"/>
    <col min="3112" max="3112" width="17.85546875" style="4" bestFit="1" customWidth="1"/>
    <col min="3113" max="3113" width="12.140625" style="4" bestFit="1" customWidth="1"/>
    <col min="3114" max="3327" width="9.140625" style="4"/>
    <col min="3328" max="3328" width="13" style="4" bestFit="1" customWidth="1"/>
    <col min="3329" max="3329" width="12.5703125" style="4" bestFit="1" customWidth="1"/>
    <col min="3330" max="3330" width="13" style="4" bestFit="1" customWidth="1"/>
    <col min="3331" max="3331" width="16" style="4" bestFit="1" customWidth="1"/>
    <col min="3332" max="3332" width="17" style="4" bestFit="1" customWidth="1"/>
    <col min="3333" max="3333" width="15.85546875" style="4" bestFit="1" customWidth="1"/>
    <col min="3334" max="3334" width="22.140625" style="4" bestFit="1" customWidth="1"/>
    <col min="3335" max="3335" width="12.5703125" style="4" bestFit="1" customWidth="1"/>
    <col min="3336" max="3336" width="11.140625" style="4" bestFit="1" customWidth="1"/>
    <col min="3337" max="3337" width="9.42578125" style="4" bestFit="1" customWidth="1"/>
    <col min="3338" max="3339" width="11.140625" style="4" bestFit="1" customWidth="1"/>
    <col min="3340" max="3340" width="10.140625" style="4" bestFit="1" customWidth="1"/>
    <col min="3341" max="3341" width="23.140625" style="4" bestFit="1" customWidth="1"/>
    <col min="3342" max="3342" width="21.140625" style="4" bestFit="1" customWidth="1"/>
    <col min="3343" max="3343" width="15.140625" style="4" bestFit="1" customWidth="1"/>
    <col min="3344" max="3344" width="7.42578125" style="4" bestFit="1" customWidth="1"/>
    <col min="3345" max="3345" width="6.85546875" style="4" bestFit="1" customWidth="1"/>
    <col min="3346" max="3346" width="8.5703125" style="4" bestFit="1" customWidth="1"/>
    <col min="3347" max="3347" width="8.85546875" style="4" bestFit="1" customWidth="1"/>
    <col min="3348" max="3349" width="8.42578125" style="4" bestFit="1" customWidth="1"/>
    <col min="3350" max="3350" width="7.5703125" style="4" bestFit="1" customWidth="1"/>
    <col min="3351" max="3351" width="8.42578125" style="4" bestFit="1" customWidth="1"/>
    <col min="3352" max="3352" width="7.5703125" style="4" bestFit="1" customWidth="1"/>
    <col min="3353" max="3364" width="6" style="4" bestFit="1" customWidth="1"/>
    <col min="3365" max="3365" width="19.42578125" style="4" bestFit="1" customWidth="1"/>
    <col min="3366" max="3366" width="20.140625" style="4" bestFit="1" customWidth="1"/>
    <col min="3367" max="3367" width="19.140625" style="4" bestFit="1" customWidth="1"/>
    <col min="3368" max="3368" width="17.85546875" style="4" bestFit="1" customWidth="1"/>
    <col min="3369" max="3369" width="12.140625" style="4" bestFit="1" customWidth="1"/>
    <col min="3370" max="3583" width="9.140625" style="4"/>
    <col min="3584" max="3584" width="13" style="4" bestFit="1" customWidth="1"/>
    <col min="3585" max="3585" width="12.5703125" style="4" bestFit="1" customWidth="1"/>
    <col min="3586" max="3586" width="13" style="4" bestFit="1" customWidth="1"/>
    <col min="3587" max="3587" width="16" style="4" bestFit="1" customWidth="1"/>
    <col min="3588" max="3588" width="17" style="4" bestFit="1" customWidth="1"/>
    <col min="3589" max="3589" width="15.85546875" style="4" bestFit="1" customWidth="1"/>
    <col min="3590" max="3590" width="22.140625" style="4" bestFit="1" customWidth="1"/>
    <col min="3591" max="3591" width="12.5703125" style="4" bestFit="1" customWidth="1"/>
    <col min="3592" max="3592" width="11.140625" style="4" bestFit="1" customWidth="1"/>
    <col min="3593" max="3593" width="9.42578125" style="4" bestFit="1" customWidth="1"/>
    <col min="3594" max="3595" width="11.140625" style="4" bestFit="1" customWidth="1"/>
    <col min="3596" max="3596" width="10.140625" style="4" bestFit="1" customWidth="1"/>
    <col min="3597" max="3597" width="23.140625" style="4" bestFit="1" customWidth="1"/>
    <col min="3598" max="3598" width="21.140625" style="4" bestFit="1" customWidth="1"/>
    <col min="3599" max="3599" width="15.140625" style="4" bestFit="1" customWidth="1"/>
    <col min="3600" max="3600" width="7.42578125" style="4" bestFit="1" customWidth="1"/>
    <col min="3601" max="3601" width="6.85546875" style="4" bestFit="1" customWidth="1"/>
    <col min="3602" max="3602" width="8.5703125" style="4" bestFit="1" customWidth="1"/>
    <col min="3603" max="3603" width="8.85546875" style="4" bestFit="1" customWidth="1"/>
    <col min="3604" max="3605" width="8.42578125" style="4" bestFit="1" customWidth="1"/>
    <col min="3606" max="3606" width="7.5703125" style="4" bestFit="1" customWidth="1"/>
    <col min="3607" max="3607" width="8.42578125" style="4" bestFit="1" customWidth="1"/>
    <col min="3608" max="3608" width="7.5703125" style="4" bestFit="1" customWidth="1"/>
    <col min="3609" max="3620" width="6" style="4" bestFit="1" customWidth="1"/>
    <col min="3621" max="3621" width="19.42578125" style="4" bestFit="1" customWidth="1"/>
    <col min="3622" max="3622" width="20.140625" style="4" bestFit="1" customWidth="1"/>
    <col min="3623" max="3623" width="19.140625" style="4" bestFit="1" customWidth="1"/>
    <col min="3624" max="3624" width="17.85546875" style="4" bestFit="1" customWidth="1"/>
    <col min="3625" max="3625" width="12.140625" style="4" bestFit="1" customWidth="1"/>
    <col min="3626" max="3839" width="9.140625" style="4"/>
    <col min="3840" max="3840" width="13" style="4" bestFit="1" customWidth="1"/>
    <col min="3841" max="3841" width="12.5703125" style="4" bestFit="1" customWidth="1"/>
    <col min="3842" max="3842" width="13" style="4" bestFit="1" customWidth="1"/>
    <col min="3843" max="3843" width="16" style="4" bestFit="1" customWidth="1"/>
    <col min="3844" max="3844" width="17" style="4" bestFit="1" customWidth="1"/>
    <col min="3845" max="3845" width="15.85546875" style="4" bestFit="1" customWidth="1"/>
    <col min="3846" max="3846" width="22.140625" style="4" bestFit="1" customWidth="1"/>
    <col min="3847" max="3847" width="12.5703125" style="4" bestFit="1" customWidth="1"/>
    <col min="3848" max="3848" width="11.140625" style="4" bestFit="1" customWidth="1"/>
    <col min="3849" max="3849" width="9.42578125" style="4" bestFit="1" customWidth="1"/>
    <col min="3850" max="3851" width="11.140625" style="4" bestFit="1" customWidth="1"/>
    <col min="3852" max="3852" width="10.140625" style="4" bestFit="1" customWidth="1"/>
    <col min="3853" max="3853" width="23.140625" style="4" bestFit="1" customWidth="1"/>
    <col min="3854" max="3854" width="21.140625" style="4" bestFit="1" customWidth="1"/>
    <col min="3855" max="3855" width="15.140625" style="4" bestFit="1" customWidth="1"/>
    <col min="3856" max="3856" width="7.42578125" style="4" bestFit="1" customWidth="1"/>
    <col min="3857" max="3857" width="6.85546875" style="4" bestFit="1" customWidth="1"/>
    <col min="3858" max="3858" width="8.5703125" style="4" bestFit="1" customWidth="1"/>
    <col min="3859" max="3859" width="8.85546875" style="4" bestFit="1" customWidth="1"/>
    <col min="3860" max="3861" width="8.42578125" style="4" bestFit="1" customWidth="1"/>
    <col min="3862" max="3862" width="7.5703125" style="4" bestFit="1" customWidth="1"/>
    <col min="3863" max="3863" width="8.42578125" style="4" bestFit="1" customWidth="1"/>
    <col min="3864" max="3864" width="7.5703125" style="4" bestFit="1" customWidth="1"/>
    <col min="3865" max="3876" width="6" style="4" bestFit="1" customWidth="1"/>
    <col min="3877" max="3877" width="19.42578125" style="4" bestFit="1" customWidth="1"/>
    <col min="3878" max="3878" width="20.140625" style="4" bestFit="1" customWidth="1"/>
    <col min="3879" max="3879" width="19.140625" style="4" bestFit="1" customWidth="1"/>
    <col min="3880" max="3880" width="17.85546875" style="4" bestFit="1" customWidth="1"/>
    <col min="3881" max="3881" width="12.140625" style="4" bestFit="1" customWidth="1"/>
    <col min="3882" max="4095" width="9.140625" style="4"/>
    <col min="4096" max="4096" width="13" style="4" bestFit="1" customWidth="1"/>
    <col min="4097" max="4097" width="12.5703125" style="4" bestFit="1" customWidth="1"/>
    <col min="4098" max="4098" width="13" style="4" bestFit="1" customWidth="1"/>
    <col min="4099" max="4099" width="16" style="4" bestFit="1" customWidth="1"/>
    <col min="4100" max="4100" width="17" style="4" bestFit="1" customWidth="1"/>
    <col min="4101" max="4101" width="15.85546875" style="4" bestFit="1" customWidth="1"/>
    <col min="4102" max="4102" width="22.140625" style="4" bestFit="1" customWidth="1"/>
    <col min="4103" max="4103" width="12.5703125" style="4" bestFit="1" customWidth="1"/>
    <col min="4104" max="4104" width="11.140625" style="4" bestFit="1" customWidth="1"/>
    <col min="4105" max="4105" width="9.42578125" style="4" bestFit="1" customWidth="1"/>
    <col min="4106" max="4107" width="11.140625" style="4" bestFit="1" customWidth="1"/>
    <col min="4108" max="4108" width="10.140625" style="4" bestFit="1" customWidth="1"/>
    <col min="4109" max="4109" width="23.140625" style="4" bestFit="1" customWidth="1"/>
    <col min="4110" max="4110" width="21.140625" style="4" bestFit="1" customWidth="1"/>
    <col min="4111" max="4111" width="15.140625" style="4" bestFit="1" customWidth="1"/>
    <col min="4112" max="4112" width="7.42578125" style="4" bestFit="1" customWidth="1"/>
    <col min="4113" max="4113" width="6.85546875" style="4" bestFit="1" customWidth="1"/>
    <col min="4114" max="4114" width="8.5703125" style="4" bestFit="1" customWidth="1"/>
    <col min="4115" max="4115" width="8.85546875" style="4" bestFit="1" customWidth="1"/>
    <col min="4116" max="4117" width="8.42578125" style="4" bestFit="1" customWidth="1"/>
    <col min="4118" max="4118" width="7.5703125" style="4" bestFit="1" customWidth="1"/>
    <col min="4119" max="4119" width="8.42578125" style="4" bestFit="1" customWidth="1"/>
    <col min="4120" max="4120" width="7.5703125" style="4" bestFit="1" customWidth="1"/>
    <col min="4121" max="4132" width="6" style="4" bestFit="1" customWidth="1"/>
    <col min="4133" max="4133" width="19.42578125" style="4" bestFit="1" customWidth="1"/>
    <col min="4134" max="4134" width="20.140625" style="4" bestFit="1" customWidth="1"/>
    <col min="4135" max="4135" width="19.140625" style="4" bestFit="1" customWidth="1"/>
    <col min="4136" max="4136" width="17.85546875" style="4" bestFit="1" customWidth="1"/>
    <col min="4137" max="4137" width="12.140625" style="4" bestFit="1" customWidth="1"/>
    <col min="4138" max="4351" width="9.140625" style="4"/>
    <col min="4352" max="4352" width="13" style="4" bestFit="1" customWidth="1"/>
    <col min="4353" max="4353" width="12.5703125" style="4" bestFit="1" customWidth="1"/>
    <col min="4354" max="4354" width="13" style="4" bestFit="1" customWidth="1"/>
    <col min="4355" max="4355" width="16" style="4" bestFit="1" customWidth="1"/>
    <col min="4356" max="4356" width="17" style="4" bestFit="1" customWidth="1"/>
    <col min="4357" max="4357" width="15.85546875" style="4" bestFit="1" customWidth="1"/>
    <col min="4358" max="4358" width="22.140625" style="4" bestFit="1" customWidth="1"/>
    <col min="4359" max="4359" width="12.5703125" style="4" bestFit="1" customWidth="1"/>
    <col min="4360" max="4360" width="11.140625" style="4" bestFit="1" customWidth="1"/>
    <col min="4361" max="4361" width="9.42578125" style="4" bestFit="1" customWidth="1"/>
    <col min="4362" max="4363" width="11.140625" style="4" bestFit="1" customWidth="1"/>
    <col min="4364" max="4364" width="10.140625" style="4" bestFit="1" customWidth="1"/>
    <col min="4365" max="4365" width="23.140625" style="4" bestFit="1" customWidth="1"/>
    <col min="4366" max="4366" width="21.140625" style="4" bestFit="1" customWidth="1"/>
    <col min="4367" max="4367" width="15.140625" style="4" bestFit="1" customWidth="1"/>
    <col min="4368" max="4368" width="7.42578125" style="4" bestFit="1" customWidth="1"/>
    <col min="4369" max="4369" width="6.85546875" style="4" bestFit="1" customWidth="1"/>
    <col min="4370" max="4370" width="8.5703125" style="4" bestFit="1" customWidth="1"/>
    <col min="4371" max="4371" width="8.85546875" style="4" bestFit="1" customWidth="1"/>
    <col min="4372" max="4373" width="8.42578125" style="4" bestFit="1" customWidth="1"/>
    <col min="4374" max="4374" width="7.5703125" style="4" bestFit="1" customWidth="1"/>
    <col min="4375" max="4375" width="8.42578125" style="4" bestFit="1" customWidth="1"/>
    <col min="4376" max="4376" width="7.5703125" style="4" bestFit="1" customWidth="1"/>
    <col min="4377" max="4388" width="6" style="4" bestFit="1" customWidth="1"/>
    <col min="4389" max="4389" width="19.42578125" style="4" bestFit="1" customWidth="1"/>
    <col min="4390" max="4390" width="20.140625" style="4" bestFit="1" customWidth="1"/>
    <col min="4391" max="4391" width="19.140625" style="4" bestFit="1" customWidth="1"/>
    <col min="4392" max="4392" width="17.85546875" style="4" bestFit="1" customWidth="1"/>
    <col min="4393" max="4393" width="12.140625" style="4" bestFit="1" customWidth="1"/>
    <col min="4394" max="4607" width="9.140625" style="4"/>
    <col min="4608" max="4608" width="13" style="4" bestFit="1" customWidth="1"/>
    <col min="4609" max="4609" width="12.5703125" style="4" bestFit="1" customWidth="1"/>
    <col min="4610" max="4610" width="13" style="4" bestFit="1" customWidth="1"/>
    <col min="4611" max="4611" width="16" style="4" bestFit="1" customWidth="1"/>
    <col min="4612" max="4612" width="17" style="4" bestFit="1" customWidth="1"/>
    <col min="4613" max="4613" width="15.85546875" style="4" bestFit="1" customWidth="1"/>
    <col min="4614" max="4614" width="22.140625" style="4" bestFit="1" customWidth="1"/>
    <col min="4615" max="4615" width="12.5703125" style="4" bestFit="1" customWidth="1"/>
    <col min="4616" max="4616" width="11.140625" style="4" bestFit="1" customWidth="1"/>
    <col min="4617" max="4617" width="9.42578125" style="4" bestFit="1" customWidth="1"/>
    <col min="4618" max="4619" width="11.140625" style="4" bestFit="1" customWidth="1"/>
    <col min="4620" max="4620" width="10.140625" style="4" bestFit="1" customWidth="1"/>
    <col min="4621" max="4621" width="23.140625" style="4" bestFit="1" customWidth="1"/>
    <col min="4622" max="4622" width="21.140625" style="4" bestFit="1" customWidth="1"/>
    <col min="4623" max="4623" width="15.140625" style="4" bestFit="1" customWidth="1"/>
    <col min="4624" max="4624" width="7.42578125" style="4" bestFit="1" customWidth="1"/>
    <col min="4625" max="4625" width="6.85546875" style="4" bestFit="1" customWidth="1"/>
    <col min="4626" max="4626" width="8.5703125" style="4" bestFit="1" customWidth="1"/>
    <col min="4627" max="4627" width="8.85546875" style="4" bestFit="1" customWidth="1"/>
    <col min="4628" max="4629" width="8.42578125" style="4" bestFit="1" customWidth="1"/>
    <col min="4630" max="4630" width="7.5703125" style="4" bestFit="1" customWidth="1"/>
    <col min="4631" max="4631" width="8.42578125" style="4" bestFit="1" customWidth="1"/>
    <col min="4632" max="4632" width="7.5703125" style="4" bestFit="1" customWidth="1"/>
    <col min="4633" max="4644" width="6" style="4" bestFit="1" customWidth="1"/>
    <col min="4645" max="4645" width="19.42578125" style="4" bestFit="1" customWidth="1"/>
    <col min="4646" max="4646" width="20.140625" style="4" bestFit="1" customWidth="1"/>
    <col min="4647" max="4647" width="19.140625" style="4" bestFit="1" customWidth="1"/>
    <col min="4648" max="4648" width="17.85546875" style="4" bestFit="1" customWidth="1"/>
    <col min="4649" max="4649" width="12.140625" style="4" bestFit="1" customWidth="1"/>
    <col min="4650" max="4863" width="9.140625" style="4"/>
    <col min="4864" max="4864" width="13" style="4" bestFit="1" customWidth="1"/>
    <col min="4865" max="4865" width="12.5703125" style="4" bestFit="1" customWidth="1"/>
    <col min="4866" max="4866" width="13" style="4" bestFit="1" customWidth="1"/>
    <col min="4867" max="4867" width="16" style="4" bestFit="1" customWidth="1"/>
    <col min="4868" max="4868" width="17" style="4" bestFit="1" customWidth="1"/>
    <col min="4869" max="4869" width="15.85546875" style="4" bestFit="1" customWidth="1"/>
    <col min="4870" max="4870" width="22.140625" style="4" bestFit="1" customWidth="1"/>
    <col min="4871" max="4871" width="12.5703125" style="4" bestFit="1" customWidth="1"/>
    <col min="4872" max="4872" width="11.140625" style="4" bestFit="1" customWidth="1"/>
    <col min="4873" max="4873" width="9.42578125" style="4" bestFit="1" customWidth="1"/>
    <col min="4874" max="4875" width="11.140625" style="4" bestFit="1" customWidth="1"/>
    <col min="4876" max="4876" width="10.140625" style="4" bestFit="1" customWidth="1"/>
    <col min="4877" max="4877" width="23.140625" style="4" bestFit="1" customWidth="1"/>
    <col min="4878" max="4878" width="21.140625" style="4" bestFit="1" customWidth="1"/>
    <col min="4879" max="4879" width="15.140625" style="4" bestFit="1" customWidth="1"/>
    <col min="4880" max="4880" width="7.42578125" style="4" bestFit="1" customWidth="1"/>
    <col min="4881" max="4881" width="6.85546875" style="4" bestFit="1" customWidth="1"/>
    <col min="4882" max="4882" width="8.5703125" style="4" bestFit="1" customWidth="1"/>
    <col min="4883" max="4883" width="8.85546875" style="4" bestFit="1" customWidth="1"/>
    <col min="4884" max="4885" width="8.42578125" style="4" bestFit="1" customWidth="1"/>
    <col min="4886" max="4886" width="7.5703125" style="4" bestFit="1" customWidth="1"/>
    <col min="4887" max="4887" width="8.42578125" style="4" bestFit="1" customWidth="1"/>
    <col min="4888" max="4888" width="7.5703125" style="4" bestFit="1" customWidth="1"/>
    <col min="4889" max="4900" width="6" style="4" bestFit="1" customWidth="1"/>
    <col min="4901" max="4901" width="19.42578125" style="4" bestFit="1" customWidth="1"/>
    <col min="4902" max="4902" width="20.140625" style="4" bestFit="1" customWidth="1"/>
    <col min="4903" max="4903" width="19.140625" style="4" bestFit="1" customWidth="1"/>
    <col min="4904" max="4904" width="17.85546875" style="4" bestFit="1" customWidth="1"/>
    <col min="4905" max="4905" width="12.140625" style="4" bestFit="1" customWidth="1"/>
    <col min="4906" max="5119" width="9.140625" style="4"/>
    <col min="5120" max="5120" width="13" style="4" bestFit="1" customWidth="1"/>
    <col min="5121" max="5121" width="12.5703125" style="4" bestFit="1" customWidth="1"/>
    <col min="5122" max="5122" width="13" style="4" bestFit="1" customWidth="1"/>
    <col min="5123" max="5123" width="16" style="4" bestFit="1" customWidth="1"/>
    <col min="5124" max="5124" width="17" style="4" bestFit="1" customWidth="1"/>
    <col min="5125" max="5125" width="15.85546875" style="4" bestFit="1" customWidth="1"/>
    <col min="5126" max="5126" width="22.140625" style="4" bestFit="1" customWidth="1"/>
    <col min="5127" max="5127" width="12.5703125" style="4" bestFit="1" customWidth="1"/>
    <col min="5128" max="5128" width="11.140625" style="4" bestFit="1" customWidth="1"/>
    <col min="5129" max="5129" width="9.42578125" style="4" bestFit="1" customWidth="1"/>
    <col min="5130" max="5131" width="11.140625" style="4" bestFit="1" customWidth="1"/>
    <col min="5132" max="5132" width="10.140625" style="4" bestFit="1" customWidth="1"/>
    <col min="5133" max="5133" width="23.140625" style="4" bestFit="1" customWidth="1"/>
    <col min="5134" max="5134" width="21.140625" style="4" bestFit="1" customWidth="1"/>
    <col min="5135" max="5135" width="15.140625" style="4" bestFit="1" customWidth="1"/>
    <col min="5136" max="5136" width="7.42578125" style="4" bestFit="1" customWidth="1"/>
    <col min="5137" max="5137" width="6.85546875" style="4" bestFit="1" customWidth="1"/>
    <col min="5138" max="5138" width="8.5703125" style="4" bestFit="1" customWidth="1"/>
    <col min="5139" max="5139" width="8.85546875" style="4" bestFit="1" customWidth="1"/>
    <col min="5140" max="5141" width="8.42578125" style="4" bestFit="1" customWidth="1"/>
    <col min="5142" max="5142" width="7.5703125" style="4" bestFit="1" customWidth="1"/>
    <col min="5143" max="5143" width="8.42578125" style="4" bestFit="1" customWidth="1"/>
    <col min="5144" max="5144" width="7.5703125" style="4" bestFit="1" customWidth="1"/>
    <col min="5145" max="5156" width="6" style="4" bestFit="1" customWidth="1"/>
    <col min="5157" max="5157" width="19.42578125" style="4" bestFit="1" customWidth="1"/>
    <col min="5158" max="5158" width="20.140625" style="4" bestFit="1" customWidth="1"/>
    <col min="5159" max="5159" width="19.140625" style="4" bestFit="1" customWidth="1"/>
    <col min="5160" max="5160" width="17.85546875" style="4" bestFit="1" customWidth="1"/>
    <col min="5161" max="5161" width="12.140625" style="4" bestFit="1" customWidth="1"/>
    <col min="5162" max="5375" width="9.140625" style="4"/>
    <col min="5376" max="5376" width="13" style="4" bestFit="1" customWidth="1"/>
    <col min="5377" max="5377" width="12.5703125" style="4" bestFit="1" customWidth="1"/>
    <col min="5378" max="5378" width="13" style="4" bestFit="1" customWidth="1"/>
    <col min="5379" max="5379" width="16" style="4" bestFit="1" customWidth="1"/>
    <col min="5380" max="5380" width="17" style="4" bestFit="1" customWidth="1"/>
    <col min="5381" max="5381" width="15.85546875" style="4" bestFit="1" customWidth="1"/>
    <col min="5382" max="5382" width="22.140625" style="4" bestFit="1" customWidth="1"/>
    <col min="5383" max="5383" width="12.5703125" style="4" bestFit="1" customWidth="1"/>
    <col min="5384" max="5384" width="11.140625" style="4" bestFit="1" customWidth="1"/>
    <col min="5385" max="5385" width="9.42578125" style="4" bestFit="1" customWidth="1"/>
    <col min="5386" max="5387" width="11.140625" style="4" bestFit="1" customWidth="1"/>
    <col min="5388" max="5388" width="10.140625" style="4" bestFit="1" customWidth="1"/>
    <col min="5389" max="5389" width="23.140625" style="4" bestFit="1" customWidth="1"/>
    <col min="5390" max="5390" width="21.140625" style="4" bestFit="1" customWidth="1"/>
    <col min="5391" max="5391" width="15.140625" style="4" bestFit="1" customWidth="1"/>
    <col min="5392" max="5392" width="7.42578125" style="4" bestFit="1" customWidth="1"/>
    <col min="5393" max="5393" width="6.85546875" style="4" bestFit="1" customWidth="1"/>
    <col min="5394" max="5394" width="8.5703125" style="4" bestFit="1" customWidth="1"/>
    <col min="5395" max="5395" width="8.85546875" style="4" bestFit="1" customWidth="1"/>
    <col min="5396" max="5397" width="8.42578125" style="4" bestFit="1" customWidth="1"/>
    <col min="5398" max="5398" width="7.5703125" style="4" bestFit="1" customWidth="1"/>
    <col min="5399" max="5399" width="8.42578125" style="4" bestFit="1" customWidth="1"/>
    <col min="5400" max="5400" width="7.5703125" style="4" bestFit="1" customWidth="1"/>
    <col min="5401" max="5412" width="6" style="4" bestFit="1" customWidth="1"/>
    <col min="5413" max="5413" width="19.42578125" style="4" bestFit="1" customWidth="1"/>
    <col min="5414" max="5414" width="20.140625" style="4" bestFit="1" customWidth="1"/>
    <col min="5415" max="5415" width="19.140625" style="4" bestFit="1" customWidth="1"/>
    <col min="5416" max="5416" width="17.85546875" style="4" bestFit="1" customWidth="1"/>
    <col min="5417" max="5417" width="12.140625" style="4" bestFit="1" customWidth="1"/>
    <col min="5418" max="5631" width="9.140625" style="4"/>
    <col min="5632" max="5632" width="13" style="4" bestFit="1" customWidth="1"/>
    <col min="5633" max="5633" width="12.5703125" style="4" bestFit="1" customWidth="1"/>
    <col min="5634" max="5634" width="13" style="4" bestFit="1" customWidth="1"/>
    <col min="5635" max="5635" width="16" style="4" bestFit="1" customWidth="1"/>
    <col min="5636" max="5636" width="17" style="4" bestFit="1" customWidth="1"/>
    <col min="5637" max="5637" width="15.85546875" style="4" bestFit="1" customWidth="1"/>
    <col min="5638" max="5638" width="22.140625" style="4" bestFit="1" customWidth="1"/>
    <col min="5639" max="5639" width="12.5703125" style="4" bestFit="1" customWidth="1"/>
    <col min="5640" max="5640" width="11.140625" style="4" bestFit="1" customWidth="1"/>
    <col min="5641" max="5641" width="9.42578125" style="4" bestFit="1" customWidth="1"/>
    <col min="5642" max="5643" width="11.140625" style="4" bestFit="1" customWidth="1"/>
    <col min="5644" max="5644" width="10.140625" style="4" bestFit="1" customWidth="1"/>
    <col min="5645" max="5645" width="23.140625" style="4" bestFit="1" customWidth="1"/>
    <col min="5646" max="5646" width="21.140625" style="4" bestFit="1" customWidth="1"/>
    <col min="5647" max="5647" width="15.140625" style="4" bestFit="1" customWidth="1"/>
    <col min="5648" max="5648" width="7.42578125" style="4" bestFit="1" customWidth="1"/>
    <col min="5649" max="5649" width="6.85546875" style="4" bestFit="1" customWidth="1"/>
    <col min="5650" max="5650" width="8.5703125" style="4" bestFit="1" customWidth="1"/>
    <col min="5651" max="5651" width="8.85546875" style="4" bestFit="1" customWidth="1"/>
    <col min="5652" max="5653" width="8.42578125" style="4" bestFit="1" customWidth="1"/>
    <col min="5654" max="5654" width="7.5703125" style="4" bestFit="1" customWidth="1"/>
    <col min="5655" max="5655" width="8.42578125" style="4" bestFit="1" customWidth="1"/>
    <col min="5656" max="5656" width="7.5703125" style="4" bestFit="1" customWidth="1"/>
    <col min="5657" max="5668" width="6" style="4" bestFit="1" customWidth="1"/>
    <col min="5669" max="5669" width="19.42578125" style="4" bestFit="1" customWidth="1"/>
    <col min="5670" max="5670" width="20.140625" style="4" bestFit="1" customWidth="1"/>
    <col min="5671" max="5671" width="19.140625" style="4" bestFit="1" customWidth="1"/>
    <col min="5672" max="5672" width="17.85546875" style="4" bestFit="1" customWidth="1"/>
    <col min="5673" max="5673" width="12.140625" style="4" bestFit="1" customWidth="1"/>
    <col min="5674" max="5887" width="9.140625" style="4"/>
    <col min="5888" max="5888" width="13" style="4" bestFit="1" customWidth="1"/>
    <col min="5889" max="5889" width="12.5703125" style="4" bestFit="1" customWidth="1"/>
    <col min="5890" max="5890" width="13" style="4" bestFit="1" customWidth="1"/>
    <col min="5891" max="5891" width="16" style="4" bestFit="1" customWidth="1"/>
    <col min="5892" max="5892" width="17" style="4" bestFit="1" customWidth="1"/>
    <col min="5893" max="5893" width="15.85546875" style="4" bestFit="1" customWidth="1"/>
    <col min="5894" max="5894" width="22.140625" style="4" bestFit="1" customWidth="1"/>
    <col min="5895" max="5895" width="12.5703125" style="4" bestFit="1" customWidth="1"/>
    <col min="5896" max="5896" width="11.140625" style="4" bestFit="1" customWidth="1"/>
    <col min="5897" max="5897" width="9.42578125" style="4" bestFit="1" customWidth="1"/>
    <col min="5898" max="5899" width="11.140625" style="4" bestFit="1" customWidth="1"/>
    <col min="5900" max="5900" width="10.140625" style="4" bestFit="1" customWidth="1"/>
    <col min="5901" max="5901" width="23.140625" style="4" bestFit="1" customWidth="1"/>
    <col min="5902" max="5902" width="21.140625" style="4" bestFit="1" customWidth="1"/>
    <col min="5903" max="5903" width="15.140625" style="4" bestFit="1" customWidth="1"/>
    <col min="5904" max="5904" width="7.42578125" style="4" bestFit="1" customWidth="1"/>
    <col min="5905" max="5905" width="6.85546875" style="4" bestFit="1" customWidth="1"/>
    <col min="5906" max="5906" width="8.5703125" style="4" bestFit="1" customWidth="1"/>
    <col min="5907" max="5907" width="8.85546875" style="4" bestFit="1" customWidth="1"/>
    <col min="5908" max="5909" width="8.42578125" style="4" bestFit="1" customWidth="1"/>
    <col min="5910" max="5910" width="7.5703125" style="4" bestFit="1" customWidth="1"/>
    <col min="5911" max="5911" width="8.42578125" style="4" bestFit="1" customWidth="1"/>
    <col min="5912" max="5912" width="7.5703125" style="4" bestFit="1" customWidth="1"/>
    <col min="5913" max="5924" width="6" style="4" bestFit="1" customWidth="1"/>
    <col min="5925" max="5925" width="19.42578125" style="4" bestFit="1" customWidth="1"/>
    <col min="5926" max="5926" width="20.140625" style="4" bestFit="1" customWidth="1"/>
    <col min="5927" max="5927" width="19.140625" style="4" bestFit="1" customWidth="1"/>
    <col min="5928" max="5928" width="17.85546875" style="4" bestFit="1" customWidth="1"/>
    <col min="5929" max="5929" width="12.140625" style="4" bestFit="1" customWidth="1"/>
    <col min="5930" max="6143" width="9.140625" style="4"/>
    <col min="6144" max="6144" width="13" style="4" bestFit="1" customWidth="1"/>
    <col min="6145" max="6145" width="12.5703125" style="4" bestFit="1" customWidth="1"/>
    <col min="6146" max="6146" width="13" style="4" bestFit="1" customWidth="1"/>
    <col min="6147" max="6147" width="16" style="4" bestFit="1" customWidth="1"/>
    <col min="6148" max="6148" width="17" style="4" bestFit="1" customWidth="1"/>
    <col min="6149" max="6149" width="15.85546875" style="4" bestFit="1" customWidth="1"/>
    <col min="6150" max="6150" width="22.140625" style="4" bestFit="1" customWidth="1"/>
    <col min="6151" max="6151" width="12.5703125" style="4" bestFit="1" customWidth="1"/>
    <col min="6152" max="6152" width="11.140625" style="4" bestFit="1" customWidth="1"/>
    <col min="6153" max="6153" width="9.42578125" style="4" bestFit="1" customWidth="1"/>
    <col min="6154" max="6155" width="11.140625" style="4" bestFit="1" customWidth="1"/>
    <col min="6156" max="6156" width="10.140625" style="4" bestFit="1" customWidth="1"/>
    <col min="6157" max="6157" width="23.140625" style="4" bestFit="1" customWidth="1"/>
    <col min="6158" max="6158" width="21.140625" style="4" bestFit="1" customWidth="1"/>
    <col min="6159" max="6159" width="15.140625" style="4" bestFit="1" customWidth="1"/>
    <col min="6160" max="6160" width="7.42578125" style="4" bestFit="1" customWidth="1"/>
    <col min="6161" max="6161" width="6.85546875" style="4" bestFit="1" customWidth="1"/>
    <col min="6162" max="6162" width="8.5703125" style="4" bestFit="1" customWidth="1"/>
    <col min="6163" max="6163" width="8.85546875" style="4" bestFit="1" customWidth="1"/>
    <col min="6164" max="6165" width="8.42578125" style="4" bestFit="1" customWidth="1"/>
    <col min="6166" max="6166" width="7.5703125" style="4" bestFit="1" customWidth="1"/>
    <col min="6167" max="6167" width="8.42578125" style="4" bestFit="1" customWidth="1"/>
    <col min="6168" max="6168" width="7.5703125" style="4" bestFit="1" customWidth="1"/>
    <col min="6169" max="6180" width="6" style="4" bestFit="1" customWidth="1"/>
    <col min="6181" max="6181" width="19.42578125" style="4" bestFit="1" customWidth="1"/>
    <col min="6182" max="6182" width="20.140625" style="4" bestFit="1" customWidth="1"/>
    <col min="6183" max="6183" width="19.140625" style="4" bestFit="1" customWidth="1"/>
    <col min="6184" max="6184" width="17.85546875" style="4" bestFit="1" customWidth="1"/>
    <col min="6185" max="6185" width="12.140625" style="4" bestFit="1" customWidth="1"/>
    <col min="6186" max="6399" width="9.140625" style="4"/>
    <col min="6400" max="6400" width="13" style="4" bestFit="1" customWidth="1"/>
    <col min="6401" max="6401" width="12.5703125" style="4" bestFit="1" customWidth="1"/>
    <col min="6402" max="6402" width="13" style="4" bestFit="1" customWidth="1"/>
    <col min="6403" max="6403" width="16" style="4" bestFit="1" customWidth="1"/>
    <col min="6404" max="6404" width="17" style="4" bestFit="1" customWidth="1"/>
    <col min="6405" max="6405" width="15.85546875" style="4" bestFit="1" customWidth="1"/>
    <col min="6406" max="6406" width="22.140625" style="4" bestFit="1" customWidth="1"/>
    <col min="6407" max="6407" width="12.5703125" style="4" bestFit="1" customWidth="1"/>
    <col min="6408" max="6408" width="11.140625" style="4" bestFit="1" customWidth="1"/>
    <col min="6409" max="6409" width="9.42578125" style="4" bestFit="1" customWidth="1"/>
    <col min="6410" max="6411" width="11.140625" style="4" bestFit="1" customWidth="1"/>
    <col min="6412" max="6412" width="10.140625" style="4" bestFit="1" customWidth="1"/>
    <col min="6413" max="6413" width="23.140625" style="4" bestFit="1" customWidth="1"/>
    <col min="6414" max="6414" width="21.140625" style="4" bestFit="1" customWidth="1"/>
    <col min="6415" max="6415" width="15.140625" style="4" bestFit="1" customWidth="1"/>
    <col min="6416" max="6416" width="7.42578125" style="4" bestFit="1" customWidth="1"/>
    <col min="6417" max="6417" width="6.85546875" style="4" bestFit="1" customWidth="1"/>
    <col min="6418" max="6418" width="8.5703125" style="4" bestFit="1" customWidth="1"/>
    <col min="6419" max="6419" width="8.85546875" style="4" bestFit="1" customWidth="1"/>
    <col min="6420" max="6421" width="8.42578125" style="4" bestFit="1" customWidth="1"/>
    <col min="6422" max="6422" width="7.5703125" style="4" bestFit="1" customWidth="1"/>
    <col min="6423" max="6423" width="8.42578125" style="4" bestFit="1" customWidth="1"/>
    <col min="6424" max="6424" width="7.5703125" style="4" bestFit="1" customWidth="1"/>
    <col min="6425" max="6436" width="6" style="4" bestFit="1" customWidth="1"/>
    <col min="6437" max="6437" width="19.42578125" style="4" bestFit="1" customWidth="1"/>
    <col min="6438" max="6438" width="20.140625" style="4" bestFit="1" customWidth="1"/>
    <col min="6439" max="6439" width="19.140625" style="4" bestFit="1" customWidth="1"/>
    <col min="6440" max="6440" width="17.85546875" style="4" bestFit="1" customWidth="1"/>
    <col min="6441" max="6441" width="12.140625" style="4" bestFit="1" customWidth="1"/>
    <col min="6442" max="6655" width="9.140625" style="4"/>
    <col min="6656" max="6656" width="13" style="4" bestFit="1" customWidth="1"/>
    <col min="6657" max="6657" width="12.5703125" style="4" bestFit="1" customWidth="1"/>
    <col min="6658" max="6658" width="13" style="4" bestFit="1" customWidth="1"/>
    <col min="6659" max="6659" width="16" style="4" bestFit="1" customWidth="1"/>
    <col min="6660" max="6660" width="17" style="4" bestFit="1" customWidth="1"/>
    <col min="6661" max="6661" width="15.85546875" style="4" bestFit="1" customWidth="1"/>
    <col min="6662" max="6662" width="22.140625" style="4" bestFit="1" customWidth="1"/>
    <col min="6663" max="6663" width="12.5703125" style="4" bestFit="1" customWidth="1"/>
    <col min="6664" max="6664" width="11.140625" style="4" bestFit="1" customWidth="1"/>
    <col min="6665" max="6665" width="9.42578125" style="4" bestFit="1" customWidth="1"/>
    <col min="6666" max="6667" width="11.140625" style="4" bestFit="1" customWidth="1"/>
    <col min="6668" max="6668" width="10.140625" style="4" bestFit="1" customWidth="1"/>
    <col min="6669" max="6669" width="23.140625" style="4" bestFit="1" customWidth="1"/>
    <col min="6670" max="6670" width="21.140625" style="4" bestFit="1" customWidth="1"/>
    <col min="6671" max="6671" width="15.140625" style="4" bestFit="1" customWidth="1"/>
    <col min="6672" max="6672" width="7.42578125" style="4" bestFit="1" customWidth="1"/>
    <col min="6673" max="6673" width="6.85546875" style="4" bestFit="1" customWidth="1"/>
    <col min="6674" max="6674" width="8.5703125" style="4" bestFit="1" customWidth="1"/>
    <col min="6675" max="6675" width="8.85546875" style="4" bestFit="1" customWidth="1"/>
    <col min="6676" max="6677" width="8.42578125" style="4" bestFit="1" customWidth="1"/>
    <col min="6678" max="6678" width="7.5703125" style="4" bestFit="1" customWidth="1"/>
    <col min="6679" max="6679" width="8.42578125" style="4" bestFit="1" customWidth="1"/>
    <col min="6680" max="6680" width="7.5703125" style="4" bestFit="1" customWidth="1"/>
    <col min="6681" max="6692" width="6" style="4" bestFit="1" customWidth="1"/>
    <col min="6693" max="6693" width="19.42578125" style="4" bestFit="1" customWidth="1"/>
    <col min="6694" max="6694" width="20.140625" style="4" bestFit="1" customWidth="1"/>
    <col min="6695" max="6695" width="19.140625" style="4" bestFit="1" customWidth="1"/>
    <col min="6696" max="6696" width="17.85546875" style="4" bestFit="1" customWidth="1"/>
    <col min="6697" max="6697" width="12.140625" style="4" bestFit="1" customWidth="1"/>
    <col min="6698" max="6911" width="9.140625" style="4"/>
    <col min="6912" max="6912" width="13" style="4" bestFit="1" customWidth="1"/>
    <col min="6913" max="6913" width="12.5703125" style="4" bestFit="1" customWidth="1"/>
    <col min="6914" max="6914" width="13" style="4" bestFit="1" customWidth="1"/>
    <col min="6915" max="6915" width="16" style="4" bestFit="1" customWidth="1"/>
    <col min="6916" max="6916" width="17" style="4" bestFit="1" customWidth="1"/>
    <col min="6917" max="6917" width="15.85546875" style="4" bestFit="1" customWidth="1"/>
    <col min="6918" max="6918" width="22.140625" style="4" bestFit="1" customWidth="1"/>
    <col min="6919" max="6919" width="12.5703125" style="4" bestFit="1" customWidth="1"/>
    <col min="6920" max="6920" width="11.140625" style="4" bestFit="1" customWidth="1"/>
    <col min="6921" max="6921" width="9.42578125" style="4" bestFit="1" customWidth="1"/>
    <col min="6922" max="6923" width="11.140625" style="4" bestFit="1" customWidth="1"/>
    <col min="6924" max="6924" width="10.140625" style="4" bestFit="1" customWidth="1"/>
    <col min="6925" max="6925" width="23.140625" style="4" bestFit="1" customWidth="1"/>
    <col min="6926" max="6926" width="21.140625" style="4" bestFit="1" customWidth="1"/>
    <col min="6927" max="6927" width="15.140625" style="4" bestFit="1" customWidth="1"/>
    <col min="6928" max="6928" width="7.42578125" style="4" bestFit="1" customWidth="1"/>
    <col min="6929" max="6929" width="6.85546875" style="4" bestFit="1" customWidth="1"/>
    <col min="6930" max="6930" width="8.5703125" style="4" bestFit="1" customWidth="1"/>
    <col min="6931" max="6931" width="8.85546875" style="4" bestFit="1" customWidth="1"/>
    <col min="6932" max="6933" width="8.42578125" style="4" bestFit="1" customWidth="1"/>
    <col min="6934" max="6934" width="7.5703125" style="4" bestFit="1" customWidth="1"/>
    <col min="6935" max="6935" width="8.42578125" style="4" bestFit="1" customWidth="1"/>
    <col min="6936" max="6936" width="7.5703125" style="4" bestFit="1" customWidth="1"/>
    <col min="6937" max="6948" width="6" style="4" bestFit="1" customWidth="1"/>
    <col min="6949" max="6949" width="19.42578125" style="4" bestFit="1" customWidth="1"/>
    <col min="6950" max="6950" width="20.140625" style="4" bestFit="1" customWidth="1"/>
    <col min="6951" max="6951" width="19.140625" style="4" bestFit="1" customWidth="1"/>
    <col min="6952" max="6952" width="17.85546875" style="4" bestFit="1" customWidth="1"/>
    <col min="6953" max="6953" width="12.140625" style="4" bestFit="1" customWidth="1"/>
    <col min="6954" max="7167" width="9.140625" style="4"/>
    <col min="7168" max="7168" width="13" style="4" bestFit="1" customWidth="1"/>
    <col min="7169" max="7169" width="12.5703125" style="4" bestFit="1" customWidth="1"/>
    <col min="7170" max="7170" width="13" style="4" bestFit="1" customWidth="1"/>
    <col min="7171" max="7171" width="16" style="4" bestFit="1" customWidth="1"/>
    <col min="7172" max="7172" width="17" style="4" bestFit="1" customWidth="1"/>
    <col min="7173" max="7173" width="15.85546875" style="4" bestFit="1" customWidth="1"/>
    <col min="7174" max="7174" width="22.140625" style="4" bestFit="1" customWidth="1"/>
    <col min="7175" max="7175" width="12.5703125" style="4" bestFit="1" customWidth="1"/>
    <col min="7176" max="7176" width="11.140625" style="4" bestFit="1" customWidth="1"/>
    <col min="7177" max="7177" width="9.42578125" style="4" bestFit="1" customWidth="1"/>
    <col min="7178" max="7179" width="11.140625" style="4" bestFit="1" customWidth="1"/>
    <col min="7180" max="7180" width="10.140625" style="4" bestFit="1" customWidth="1"/>
    <col min="7181" max="7181" width="23.140625" style="4" bestFit="1" customWidth="1"/>
    <col min="7182" max="7182" width="21.140625" style="4" bestFit="1" customWidth="1"/>
    <col min="7183" max="7183" width="15.140625" style="4" bestFit="1" customWidth="1"/>
    <col min="7184" max="7184" width="7.42578125" style="4" bestFit="1" customWidth="1"/>
    <col min="7185" max="7185" width="6.85546875" style="4" bestFit="1" customWidth="1"/>
    <col min="7186" max="7186" width="8.5703125" style="4" bestFit="1" customWidth="1"/>
    <col min="7187" max="7187" width="8.85546875" style="4" bestFit="1" customWidth="1"/>
    <col min="7188" max="7189" width="8.42578125" style="4" bestFit="1" customWidth="1"/>
    <col min="7190" max="7190" width="7.5703125" style="4" bestFit="1" customWidth="1"/>
    <col min="7191" max="7191" width="8.42578125" style="4" bestFit="1" customWidth="1"/>
    <col min="7192" max="7192" width="7.5703125" style="4" bestFit="1" customWidth="1"/>
    <col min="7193" max="7204" width="6" style="4" bestFit="1" customWidth="1"/>
    <col min="7205" max="7205" width="19.42578125" style="4" bestFit="1" customWidth="1"/>
    <col min="7206" max="7206" width="20.140625" style="4" bestFit="1" customWidth="1"/>
    <col min="7207" max="7207" width="19.140625" style="4" bestFit="1" customWidth="1"/>
    <col min="7208" max="7208" width="17.85546875" style="4" bestFit="1" customWidth="1"/>
    <col min="7209" max="7209" width="12.140625" style="4" bestFit="1" customWidth="1"/>
    <col min="7210" max="7423" width="9.140625" style="4"/>
    <col min="7424" max="7424" width="13" style="4" bestFit="1" customWidth="1"/>
    <col min="7425" max="7425" width="12.5703125" style="4" bestFit="1" customWidth="1"/>
    <col min="7426" max="7426" width="13" style="4" bestFit="1" customWidth="1"/>
    <col min="7427" max="7427" width="16" style="4" bestFit="1" customWidth="1"/>
    <col min="7428" max="7428" width="17" style="4" bestFit="1" customWidth="1"/>
    <col min="7429" max="7429" width="15.85546875" style="4" bestFit="1" customWidth="1"/>
    <col min="7430" max="7430" width="22.140625" style="4" bestFit="1" customWidth="1"/>
    <col min="7431" max="7431" width="12.5703125" style="4" bestFit="1" customWidth="1"/>
    <col min="7432" max="7432" width="11.140625" style="4" bestFit="1" customWidth="1"/>
    <col min="7433" max="7433" width="9.42578125" style="4" bestFit="1" customWidth="1"/>
    <col min="7434" max="7435" width="11.140625" style="4" bestFit="1" customWidth="1"/>
    <col min="7436" max="7436" width="10.140625" style="4" bestFit="1" customWidth="1"/>
    <col min="7437" max="7437" width="23.140625" style="4" bestFit="1" customWidth="1"/>
    <col min="7438" max="7438" width="21.140625" style="4" bestFit="1" customWidth="1"/>
    <col min="7439" max="7439" width="15.140625" style="4" bestFit="1" customWidth="1"/>
    <col min="7440" max="7440" width="7.42578125" style="4" bestFit="1" customWidth="1"/>
    <col min="7441" max="7441" width="6.85546875" style="4" bestFit="1" customWidth="1"/>
    <col min="7442" max="7442" width="8.5703125" style="4" bestFit="1" customWidth="1"/>
    <col min="7443" max="7443" width="8.85546875" style="4" bestFit="1" customWidth="1"/>
    <col min="7444" max="7445" width="8.42578125" style="4" bestFit="1" customWidth="1"/>
    <col min="7446" max="7446" width="7.5703125" style="4" bestFit="1" customWidth="1"/>
    <col min="7447" max="7447" width="8.42578125" style="4" bestFit="1" customWidth="1"/>
    <col min="7448" max="7448" width="7.5703125" style="4" bestFit="1" customWidth="1"/>
    <col min="7449" max="7460" width="6" style="4" bestFit="1" customWidth="1"/>
    <col min="7461" max="7461" width="19.42578125" style="4" bestFit="1" customWidth="1"/>
    <col min="7462" max="7462" width="20.140625" style="4" bestFit="1" customWidth="1"/>
    <col min="7463" max="7463" width="19.140625" style="4" bestFit="1" customWidth="1"/>
    <col min="7464" max="7464" width="17.85546875" style="4" bestFit="1" customWidth="1"/>
    <col min="7465" max="7465" width="12.140625" style="4" bestFit="1" customWidth="1"/>
    <col min="7466" max="7679" width="9.140625" style="4"/>
    <col min="7680" max="7680" width="13" style="4" bestFit="1" customWidth="1"/>
    <col min="7681" max="7681" width="12.5703125" style="4" bestFit="1" customWidth="1"/>
    <col min="7682" max="7682" width="13" style="4" bestFit="1" customWidth="1"/>
    <col min="7683" max="7683" width="16" style="4" bestFit="1" customWidth="1"/>
    <col min="7684" max="7684" width="17" style="4" bestFit="1" customWidth="1"/>
    <col min="7685" max="7685" width="15.85546875" style="4" bestFit="1" customWidth="1"/>
    <col min="7686" max="7686" width="22.140625" style="4" bestFit="1" customWidth="1"/>
    <col min="7687" max="7687" width="12.5703125" style="4" bestFit="1" customWidth="1"/>
    <col min="7688" max="7688" width="11.140625" style="4" bestFit="1" customWidth="1"/>
    <col min="7689" max="7689" width="9.42578125" style="4" bestFit="1" customWidth="1"/>
    <col min="7690" max="7691" width="11.140625" style="4" bestFit="1" customWidth="1"/>
    <col min="7692" max="7692" width="10.140625" style="4" bestFit="1" customWidth="1"/>
    <col min="7693" max="7693" width="23.140625" style="4" bestFit="1" customWidth="1"/>
    <col min="7694" max="7694" width="21.140625" style="4" bestFit="1" customWidth="1"/>
    <col min="7695" max="7695" width="15.140625" style="4" bestFit="1" customWidth="1"/>
    <col min="7696" max="7696" width="7.42578125" style="4" bestFit="1" customWidth="1"/>
    <col min="7697" max="7697" width="6.85546875" style="4" bestFit="1" customWidth="1"/>
    <col min="7698" max="7698" width="8.5703125" style="4" bestFit="1" customWidth="1"/>
    <col min="7699" max="7699" width="8.85546875" style="4" bestFit="1" customWidth="1"/>
    <col min="7700" max="7701" width="8.42578125" style="4" bestFit="1" customWidth="1"/>
    <col min="7702" max="7702" width="7.5703125" style="4" bestFit="1" customWidth="1"/>
    <col min="7703" max="7703" width="8.42578125" style="4" bestFit="1" customWidth="1"/>
    <col min="7704" max="7704" width="7.5703125" style="4" bestFit="1" customWidth="1"/>
    <col min="7705" max="7716" width="6" style="4" bestFit="1" customWidth="1"/>
    <col min="7717" max="7717" width="19.42578125" style="4" bestFit="1" customWidth="1"/>
    <col min="7718" max="7718" width="20.140625" style="4" bestFit="1" customWidth="1"/>
    <col min="7719" max="7719" width="19.140625" style="4" bestFit="1" customWidth="1"/>
    <col min="7720" max="7720" width="17.85546875" style="4" bestFit="1" customWidth="1"/>
    <col min="7721" max="7721" width="12.140625" style="4" bestFit="1" customWidth="1"/>
    <col min="7722" max="7935" width="9.140625" style="4"/>
    <col min="7936" max="7936" width="13" style="4" bestFit="1" customWidth="1"/>
    <col min="7937" max="7937" width="12.5703125" style="4" bestFit="1" customWidth="1"/>
    <col min="7938" max="7938" width="13" style="4" bestFit="1" customWidth="1"/>
    <col min="7939" max="7939" width="16" style="4" bestFit="1" customWidth="1"/>
    <col min="7940" max="7940" width="17" style="4" bestFit="1" customWidth="1"/>
    <col min="7941" max="7941" width="15.85546875" style="4" bestFit="1" customWidth="1"/>
    <col min="7942" max="7942" width="22.140625" style="4" bestFit="1" customWidth="1"/>
    <col min="7943" max="7943" width="12.5703125" style="4" bestFit="1" customWidth="1"/>
    <col min="7944" max="7944" width="11.140625" style="4" bestFit="1" customWidth="1"/>
    <col min="7945" max="7945" width="9.42578125" style="4" bestFit="1" customWidth="1"/>
    <col min="7946" max="7947" width="11.140625" style="4" bestFit="1" customWidth="1"/>
    <col min="7948" max="7948" width="10.140625" style="4" bestFit="1" customWidth="1"/>
    <col min="7949" max="7949" width="23.140625" style="4" bestFit="1" customWidth="1"/>
    <col min="7950" max="7950" width="21.140625" style="4" bestFit="1" customWidth="1"/>
    <col min="7951" max="7951" width="15.140625" style="4" bestFit="1" customWidth="1"/>
    <col min="7952" max="7952" width="7.42578125" style="4" bestFit="1" customWidth="1"/>
    <col min="7953" max="7953" width="6.85546875" style="4" bestFit="1" customWidth="1"/>
    <col min="7954" max="7954" width="8.5703125" style="4" bestFit="1" customWidth="1"/>
    <col min="7955" max="7955" width="8.85546875" style="4" bestFit="1" customWidth="1"/>
    <col min="7956" max="7957" width="8.42578125" style="4" bestFit="1" customWidth="1"/>
    <col min="7958" max="7958" width="7.5703125" style="4" bestFit="1" customWidth="1"/>
    <col min="7959" max="7959" width="8.42578125" style="4" bestFit="1" customWidth="1"/>
    <col min="7960" max="7960" width="7.5703125" style="4" bestFit="1" customWidth="1"/>
    <col min="7961" max="7972" width="6" style="4" bestFit="1" customWidth="1"/>
    <col min="7973" max="7973" width="19.42578125" style="4" bestFit="1" customWidth="1"/>
    <col min="7974" max="7974" width="20.140625" style="4" bestFit="1" customWidth="1"/>
    <col min="7975" max="7975" width="19.140625" style="4" bestFit="1" customWidth="1"/>
    <col min="7976" max="7976" width="17.85546875" style="4" bestFit="1" customWidth="1"/>
    <col min="7977" max="7977" width="12.140625" style="4" bestFit="1" customWidth="1"/>
    <col min="7978" max="8191" width="9.140625" style="4"/>
    <col min="8192" max="8192" width="13" style="4" bestFit="1" customWidth="1"/>
    <col min="8193" max="8193" width="12.5703125" style="4" bestFit="1" customWidth="1"/>
    <col min="8194" max="8194" width="13" style="4" bestFit="1" customWidth="1"/>
    <col min="8195" max="8195" width="16" style="4" bestFit="1" customWidth="1"/>
    <col min="8196" max="8196" width="17" style="4" bestFit="1" customWidth="1"/>
    <col min="8197" max="8197" width="15.85546875" style="4" bestFit="1" customWidth="1"/>
    <col min="8198" max="8198" width="22.140625" style="4" bestFit="1" customWidth="1"/>
    <col min="8199" max="8199" width="12.5703125" style="4" bestFit="1" customWidth="1"/>
    <col min="8200" max="8200" width="11.140625" style="4" bestFit="1" customWidth="1"/>
    <col min="8201" max="8201" width="9.42578125" style="4" bestFit="1" customWidth="1"/>
    <col min="8202" max="8203" width="11.140625" style="4" bestFit="1" customWidth="1"/>
    <col min="8204" max="8204" width="10.140625" style="4" bestFit="1" customWidth="1"/>
    <col min="8205" max="8205" width="23.140625" style="4" bestFit="1" customWidth="1"/>
    <col min="8206" max="8206" width="21.140625" style="4" bestFit="1" customWidth="1"/>
    <col min="8207" max="8207" width="15.140625" style="4" bestFit="1" customWidth="1"/>
    <col min="8208" max="8208" width="7.42578125" style="4" bestFit="1" customWidth="1"/>
    <col min="8209" max="8209" width="6.85546875" style="4" bestFit="1" customWidth="1"/>
    <col min="8210" max="8210" width="8.5703125" style="4" bestFit="1" customWidth="1"/>
    <col min="8211" max="8211" width="8.85546875" style="4" bestFit="1" customWidth="1"/>
    <col min="8212" max="8213" width="8.42578125" style="4" bestFit="1" customWidth="1"/>
    <col min="8214" max="8214" width="7.5703125" style="4" bestFit="1" customWidth="1"/>
    <col min="8215" max="8215" width="8.42578125" style="4" bestFit="1" customWidth="1"/>
    <col min="8216" max="8216" width="7.5703125" style="4" bestFit="1" customWidth="1"/>
    <col min="8217" max="8228" width="6" style="4" bestFit="1" customWidth="1"/>
    <col min="8229" max="8229" width="19.42578125" style="4" bestFit="1" customWidth="1"/>
    <col min="8230" max="8230" width="20.140625" style="4" bestFit="1" customWidth="1"/>
    <col min="8231" max="8231" width="19.140625" style="4" bestFit="1" customWidth="1"/>
    <col min="8232" max="8232" width="17.85546875" style="4" bestFit="1" customWidth="1"/>
    <col min="8233" max="8233" width="12.140625" style="4" bestFit="1" customWidth="1"/>
    <col min="8234" max="8447" width="9.140625" style="4"/>
    <col min="8448" max="8448" width="13" style="4" bestFit="1" customWidth="1"/>
    <col min="8449" max="8449" width="12.5703125" style="4" bestFit="1" customWidth="1"/>
    <col min="8450" max="8450" width="13" style="4" bestFit="1" customWidth="1"/>
    <col min="8451" max="8451" width="16" style="4" bestFit="1" customWidth="1"/>
    <col min="8452" max="8452" width="17" style="4" bestFit="1" customWidth="1"/>
    <col min="8453" max="8453" width="15.85546875" style="4" bestFit="1" customWidth="1"/>
    <col min="8454" max="8454" width="22.140625" style="4" bestFit="1" customWidth="1"/>
    <col min="8455" max="8455" width="12.5703125" style="4" bestFit="1" customWidth="1"/>
    <col min="8456" max="8456" width="11.140625" style="4" bestFit="1" customWidth="1"/>
    <col min="8457" max="8457" width="9.42578125" style="4" bestFit="1" customWidth="1"/>
    <col min="8458" max="8459" width="11.140625" style="4" bestFit="1" customWidth="1"/>
    <col min="8460" max="8460" width="10.140625" style="4" bestFit="1" customWidth="1"/>
    <col min="8461" max="8461" width="23.140625" style="4" bestFit="1" customWidth="1"/>
    <col min="8462" max="8462" width="21.140625" style="4" bestFit="1" customWidth="1"/>
    <col min="8463" max="8463" width="15.140625" style="4" bestFit="1" customWidth="1"/>
    <col min="8464" max="8464" width="7.42578125" style="4" bestFit="1" customWidth="1"/>
    <col min="8465" max="8465" width="6.85546875" style="4" bestFit="1" customWidth="1"/>
    <col min="8466" max="8466" width="8.5703125" style="4" bestFit="1" customWidth="1"/>
    <col min="8467" max="8467" width="8.85546875" style="4" bestFit="1" customWidth="1"/>
    <col min="8468" max="8469" width="8.42578125" style="4" bestFit="1" customWidth="1"/>
    <col min="8470" max="8470" width="7.5703125" style="4" bestFit="1" customWidth="1"/>
    <col min="8471" max="8471" width="8.42578125" style="4" bestFit="1" customWidth="1"/>
    <col min="8472" max="8472" width="7.5703125" style="4" bestFit="1" customWidth="1"/>
    <col min="8473" max="8484" width="6" style="4" bestFit="1" customWidth="1"/>
    <col min="8485" max="8485" width="19.42578125" style="4" bestFit="1" customWidth="1"/>
    <col min="8486" max="8486" width="20.140625" style="4" bestFit="1" customWidth="1"/>
    <col min="8487" max="8487" width="19.140625" style="4" bestFit="1" customWidth="1"/>
    <col min="8488" max="8488" width="17.85546875" style="4" bestFit="1" customWidth="1"/>
    <col min="8489" max="8489" width="12.140625" style="4" bestFit="1" customWidth="1"/>
    <col min="8490" max="8703" width="9.140625" style="4"/>
    <col min="8704" max="8704" width="13" style="4" bestFit="1" customWidth="1"/>
    <col min="8705" max="8705" width="12.5703125" style="4" bestFit="1" customWidth="1"/>
    <col min="8706" max="8706" width="13" style="4" bestFit="1" customWidth="1"/>
    <col min="8707" max="8707" width="16" style="4" bestFit="1" customWidth="1"/>
    <col min="8708" max="8708" width="17" style="4" bestFit="1" customWidth="1"/>
    <col min="8709" max="8709" width="15.85546875" style="4" bestFit="1" customWidth="1"/>
    <col min="8710" max="8710" width="22.140625" style="4" bestFit="1" customWidth="1"/>
    <col min="8711" max="8711" width="12.5703125" style="4" bestFit="1" customWidth="1"/>
    <col min="8712" max="8712" width="11.140625" style="4" bestFit="1" customWidth="1"/>
    <col min="8713" max="8713" width="9.42578125" style="4" bestFit="1" customWidth="1"/>
    <col min="8714" max="8715" width="11.140625" style="4" bestFit="1" customWidth="1"/>
    <col min="8716" max="8716" width="10.140625" style="4" bestFit="1" customWidth="1"/>
    <col min="8717" max="8717" width="23.140625" style="4" bestFit="1" customWidth="1"/>
    <col min="8718" max="8718" width="21.140625" style="4" bestFit="1" customWidth="1"/>
    <col min="8719" max="8719" width="15.140625" style="4" bestFit="1" customWidth="1"/>
    <col min="8720" max="8720" width="7.42578125" style="4" bestFit="1" customWidth="1"/>
    <col min="8721" max="8721" width="6.85546875" style="4" bestFit="1" customWidth="1"/>
    <col min="8722" max="8722" width="8.5703125" style="4" bestFit="1" customWidth="1"/>
    <col min="8723" max="8723" width="8.85546875" style="4" bestFit="1" customWidth="1"/>
    <col min="8724" max="8725" width="8.42578125" style="4" bestFit="1" customWidth="1"/>
    <col min="8726" max="8726" width="7.5703125" style="4" bestFit="1" customWidth="1"/>
    <col min="8727" max="8727" width="8.42578125" style="4" bestFit="1" customWidth="1"/>
    <col min="8728" max="8728" width="7.5703125" style="4" bestFit="1" customWidth="1"/>
    <col min="8729" max="8740" width="6" style="4" bestFit="1" customWidth="1"/>
    <col min="8741" max="8741" width="19.42578125" style="4" bestFit="1" customWidth="1"/>
    <col min="8742" max="8742" width="20.140625" style="4" bestFit="1" customWidth="1"/>
    <col min="8743" max="8743" width="19.140625" style="4" bestFit="1" customWidth="1"/>
    <col min="8744" max="8744" width="17.85546875" style="4" bestFit="1" customWidth="1"/>
    <col min="8745" max="8745" width="12.140625" style="4" bestFit="1" customWidth="1"/>
    <col min="8746" max="8959" width="9.140625" style="4"/>
    <col min="8960" max="8960" width="13" style="4" bestFit="1" customWidth="1"/>
    <col min="8961" max="8961" width="12.5703125" style="4" bestFit="1" customWidth="1"/>
    <col min="8962" max="8962" width="13" style="4" bestFit="1" customWidth="1"/>
    <col min="8963" max="8963" width="16" style="4" bestFit="1" customWidth="1"/>
    <col min="8964" max="8964" width="17" style="4" bestFit="1" customWidth="1"/>
    <col min="8965" max="8965" width="15.85546875" style="4" bestFit="1" customWidth="1"/>
    <col min="8966" max="8966" width="22.140625" style="4" bestFit="1" customWidth="1"/>
    <col min="8967" max="8967" width="12.5703125" style="4" bestFit="1" customWidth="1"/>
    <col min="8968" max="8968" width="11.140625" style="4" bestFit="1" customWidth="1"/>
    <col min="8969" max="8969" width="9.42578125" style="4" bestFit="1" customWidth="1"/>
    <col min="8970" max="8971" width="11.140625" style="4" bestFit="1" customWidth="1"/>
    <col min="8972" max="8972" width="10.140625" style="4" bestFit="1" customWidth="1"/>
    <col min="8973" max="8973" width="23.140625" style="4" bestFit="1" customWidth="1"/>
    <col min="8974" max="8974" width="21.140625" style="4" bestFit="1" customWidth="1"/>
    <col min="8975" max="8975" width="15.140625" style="4" bestFit="1" customWidth="1"/>
    <col min="8976" max="8976" width="7.42578125" style="4" bestFit="1" customWidth="1"/>
    <col min="8977" max="8977" width="6.85546875" style="4" bestFit="1" customWidth="1"/>
    <col min="8978" max="8978" width="8.5703125" style="4" bestFit="1" customWidth="1"/>
    <col min="8979" max="8979" width="8.85546875" style="4" bestFit="1" customWidth="1"/>
    <col min="8980" max="8981" width="8.42578125" style="4" bestFit="1" customWidth="1"/>
    <col min="8982" max="8982" width="7.5703125" style="4" bestFit="1" customWidth="1"/>
    <col min="8983" max="8983" width="8.42578125" style="4" bestFit="1" customWidth="1"/>
    <col min="8984" max="8984" width="7.5703125" style="4" bestFit="1" customWidth="1"/>
    <col min="8985" max="8996" width="6" style="4" bestFit="1" customWidth="1"/>
    <col min="8997" max="8997" width="19.42578125" style="4" bestFit="1" customWidth="1"/>
    <col min="8998" max="8998" width="20.140625" style="4" bestFit="1" customWidth="1"/>
    <col min="8999" max="8999" width="19.140625" style="4" bestFit="1" customWidth="1"/>
    <col min="9000" max="9000" width="17.85546875" style="4" bestFit="1" customWidth="1"/>
    <col min="9001" max="9001" width="12.140625" style="4" bestFit="1" customWidth="1"/>
    <col min="9002" max="9215" width="9.140625" style="4"/>
    <col min="9216" max="9216" width="13" style="4" bestFit="1" customWidth="1"/>
    <col min="9217" max="9217" width="12.5703125" style="4" bestFit="1" customWidth="1"/>
    <col min="9218" max="9218" width="13" style="4" bestFit="1" customWidth="1"/>
    <col min="9219" max="9219" width="16" style="4" bestFit="1" customWidth="1"/>
    <col min="9220" max="9220" width="17" style="4" bestFit="1" customWidth="1"/>
    <col min="9221" max="9221" width="15.85546875" style="4" bestFit="1" customWidth="1"/>
    <col min="9222" max="9222" width="22.140625" style="4" bestFit="1" customWidth="1"/>
    <col min="9223" max="9223" width="12.5703125" style="4" bestFit="1" customWidth="1"/>
    <col min="9224" max="9224" width="11.140625" style="4" bestFit="1" customWidth="1"/>
    <col min="9225" max="9225" width="9.42578125" style="4" bestFit="1" customWidth="1"/>
    <col min="9226" max="9227" width="11.140625" style="4" bestFit="1" customWidth="1"/>
    <col min="9228" max="9228" width="10.140625" style="4" bestFit="1" customWidth="1"/>
    <col min="9229" max="9229" width="23.140625" style="4" bestFit="1" customWidth="1"/>
    <col min="9230" max="9230" width="21.140625" style="4" bestFit="1" customWidth="1"/>
    <col min="9231" max="9231" width="15.140625" style="4" bestFit="1" customWidth="1"/>
    <col min="9232" max="9232" width="7.42578125" style="4" bestFit="1" customWidth="1"/>
    <col min="9233" max="9233" width="6.85546875" style="4" bestFit="1" customWidth="1"/>
    <col min="9234" max="9234" width="8.5703125" style="4" bestFit="1" customWidth="1"/>
    <col min="9235" max="9235" width="8.85546875" style="4" bestFit="1" customWidth="1"/>
    <col min="9236" max="9237" width="8.42578125" style="4" bestFit="1" customWidth="1"/>
    <col min="9238" max="9238" width="7.5703125" style="4" bestFit="1" customWidth="1"/>
    <col min="9239" max="9239" width="8.42578125" style="4" bestFit="1" customWidth="1"/>
    <col min="9240" max="9240" width="7.5703125" style="4" bestFit="1" customWidth="1"/>
    <col min="9241" max="9252" width="6" style="4" bestFit="1" customWidth="1"/>
    <col min="9253" max="9253" width="19.42578125" style="4" bestFit="1" customWidth="1"/>
    <col min="9254" max="9254" width="20.140625" style="4" bestFit="1" customWidth="1"/>
    <col min="9255" max="9255" width="19.140625" style="4" bestFit="1" customWidth="1"/>
    <col min="9256" max="9256" width="17.85546875" style="4" bestFit="1" customWidth="1"/>
    <col min="9257" max="9257" width="12.140625" style="4" bestFit="1" customWidth="1"/>
    <col min="9258" max="9471" width="9.140625" style="4"/>
    <col min="9472" max="9472" width="13" style="4" bestFit="1" customWidth="1"/>
    <col min="9473" max="9473" width="12.5703125" style="4" bestFit="1" customWidth="1"/>
    <col min="9474" max="9474" width="13" style="4" bestFit="1" customWidth="1"/>
    <col min="9475" max="9475" width="16" style="4" bestFit="1" customWidth="1"/>
    <col min="9476" max="9476" width="17" style="4" bestFit="1" customWidth="1"/>
    <col min="9477" max="9477" width="15.85546875" style="4" bestFit="1" customWidth="1"/>
    <col min="9478" max="9478" width="22.140625" style="4" bestFit="1" customWidth="1"/>
    <col min="9479" max="9479" width="12.5703125" style="4" bestFit="1" customWidth="1"/>
    <col min="9480" max="9480" width="11.140625" style="4" bestFit="1" customWidth="1"/>
    <col min="9481" max="9481" width="9.42578125" style="4" bestFit="1" customWidth="1"/>
    <col min="9482" max="9483" width="11.140625" style="4" bestFit="1" customWidth="1"/>
    <col min="9484" max="9484" width="10.140625" style="4" bestFit="1" customWidth="1"/>
    <col min="9485" max="9485" width="23.140625" style="4" bestFit="1" customWidth="1"/>
    <col min="9486" max="9486" width="21.140625" style="4" bestFit="1" customWidth="1"/>
    <col min="9487" max="9487" width="15.140625" style="4" bestFit="1" customWidth="1"/>
    <col min="9488" max="9488" width="7.42578125" style="4" bestFit="1" customWidth="1"/>
    <col min="9489" max="9489" width="6.85546875" style="4" bestFit="1" customWidth="1"/>
    <col min="9490" max="9490" width="8.5703125" style="4" bestFit="1" customWidth="1"/>
    <col min="9491" max="9491" width="8.85546875" style="4" bestFit="1" customWidth="1"/>
    <col min="9492" max="9493" width="8.42578125" style="4" bestFit="1" customWidth="1"/>
    <col min="9494" max="9494" width="7.5703125" style="4" bestFit="1" customWidth="1"/>
    <col min="9495" max="9495" width="8.42578125" style="4" bestFit="1" customWidth="1"/>
    <col min="9496" max="9496" width="7.5703125" style="4" bestFit="1" customWidth="1"/>
    <col min="9497" max="9508" width="6" style="4" bestFit="1" customWidth="1"/>
    <col min="9509" max="9509" width="19.42578125" style="4" bestFit="1" customWidth="1"/>
    <col min="9510" max="9510" width="20.140625" style="4" bestFit="1" customWidth="1"/>
    <col min="9511" max="9511" width="19.140625" style="4" bestFit="1" customWidth="1"/>
    <col min="9512" max="9512" width="17.85546875" style="4" bestFit="1" customWidth="1"/>
    <col min="9513" max="9513" width="12.140625" style="4" bestFit="1" customWidth="1"/>
    <col min="9514" max="9727" width="9.140625" style="4"/>
    <col min="9728" max="9728" width="13" style="4" bestFit="1" customWidth="1"/>
    <col min="9729" max="9729" width="12.5703125" style="4" bestFit="1" customWidth="1"/>
    <col min="9730" max="9730" width="13" style="4" bestFit="1" customWidth="1"/>
    <col min="9731" max="9731" width="16" style="4" bestFit="1" customWidth="1"/>
    <col min="9732" max="9732" width="17" style="4" bestFit="1" customWidth="1"/>
    <col min="9733" max="9733" width="15.85546875" style="4" bestFit="1" customWidth="1"/>
    <col min="9734" max="9734" width="22.140625" style="4" bestFit="1" customWidth="1"/>
    <col min="9735" max="9735" width="12.5703125" style="4" bestFit="1" customWidth="1"/>
    <col min="9736" max="9736" width="11.140625" style="4" bestFit="1" customWidth="1"/>
    <col min="9737" max="9737" width="9.42578125" style="4" bestFit="1" customWidth="1"/>
    <col min="9738" max="9739" width="11.140625" style="4" bestFit="1" customWidth="1"/>
    <col min="9740" max="9740" width="10.140625" style="4" bestFit="1" customWidth="1"/>
    <col min="9741" max="9741" width="23.140625" style="4" bestFit="1" customWidth="1"/>
    <col min="9742" max="9742" width="21.140625" style="4" bestFit="1" customWidth="1"/>
    <col min="9743" max="9743" width="15.140625" style="4" bestFit="1" customWidth="1"/>
    <col min="9744" max="9744" width="7.42578125" style="4" bestFit="1" customWidth="1"/>
    <col min="9745" max="9745" width="6.85546875" style="4" bestFit="1" customWidth="1"/>
    <col min="9746" max="9746" width="8.5703125" style="4" bestFit="1" customWidth="1"/>
    <col min="9747" max="9747" width="8.85546875" style="4" bestFit="1" customWidth="1"/>
    <col min="9748" max="9749" width="8.42578125" style="4" bestFit="1" customWidth="1"/>
    <col min="9750" max="9750" width="7.5703125" style="4" bestFit="1" customWidth="1"/>
    <col min="9751" max="9751" width="8.42578125" style="4" bestFit="1" customWidth="1"/>
    <col min="9752" max="9752" width="7.5703125" style="4" bestFit="1" customWidth="1"/>
    <col min="9753" max="9764" width="6" style="4" bestFit="1" customWidth="1"/>
    <col min="9765" max="9765" width="19.42578125" style="4" bestFit="1" customWidth="1"/>
    <col min="9766" max="9766" width="20.140625" style="4" bestFit="1" customWidth="1"/>
    <col min="9767" max="9767" width="19.140625" style="4" bestFit="1" customWidth="1"/>
    <col min="9768" max="9768" width="17.85546875" style="4" bestFit="1" customWidth="1"/>
    <col min="9769" max="9769" width="12.140625" style="4" bestFit="1" customWidth="1"/>
    <col min="9770" max="9983" width="9.140625" style="4"/>
    <col min="9984" max="9984" width="13" style="4" bestFit="1" customWidth="1"/>
    <col min="9985" max="9985" width="12.5703125" style="4" bestFit="1" customWidth="1"/>
    <col min="9986" max="9986" width="13" style="4" bestFit="1" customWidth="1"/>
    <col min="9987" max="9987" width="16" style="4" bestFit="1" customWidth="1"/>
    <col min="9988" max="9988" width="17" style="4" bestFit="1" customWidth="1"/>
    <col min="9989" max="9989" width="15.85546875" style="4" bestFit="1" customWidth="1"/>
    <col min="9990" max="9990" width="22.140625" style="4" bestFit="1" customWidth="1"/>
    <col min="9991" max="9991" width="12.5703125" style="4" bestFit="1" customWidth="1"/>
    <col min="9992" max="9992" width="11.140625" style="4" bestFit="1" customWidth="1"/>
    <col min="9993" max="9993" width="9.42578125" style="4" bestFit="1" customWidth="1"/>
    <col min="9994" max="9995" width="11.140625" style="4" bestFit="1" customWidth="1"/>
    <col min="9996" max="9996" width="10.140625" style="4" bestFit="1" customWidth="1"/>
    <col min="9997" max="9997" width="23.140625" style="4" bestFit="1" customWidth="1"/>
    <col min="9998" max="9998" width="21.140625" style="4" bestFit="1" customWidth="1"/>
    <col min="9999" max="9999" width="15.140625" style="4" bestFit="1" customWidth="1"/>
    <col min="10000" max="10000" width="7.42578125" style="4" bestFit="1" customWidth="1"/>
    <col min="10001" max="10001" width="6.85546875" style="4" bestFit="1" customWidth="1"/>
    <col min="10002" max="10002" width="8.5703125" style="4" bestFit="1" customWidth="1"/>
    <col min="10003" max="10003" width="8.85546875" style="4" bestFit="1" customWidth="1"/>
    <col min="10004" max="10005" width="8.42578125" style="4" bestFit="1" customWidth="1"/>
    <col min="10006" max="10006" width="7.5703125" style="4" bestFit="1" customWidth="1"/>
    <col min="10007" max="10007" width="8.42578125" style="4" bestFit="1" customWidth="1"/>
    <col min="10008" max="10008" width="7.5703125" style="4" bestFit="1" customWidth="1"/>
    <col min="10009" max="10020" width="6" style="4" bestFit="1" customWidth="1"/>
    <col min="10021" max="10021" width="19.42578125" style="4" bestFit="1" customWidth="1"/>
    <col min="10022" max="10022" width="20.140625" style="4" bestFit="1" customWidth="1"/>
    <col min="10023" max="10023" width="19.140625" style="4" bestFit="1" customWidth="1"/>
    <col min="10024" max="10024" width="17.85546875" style="4" bestFit="1" customWidth="1"/>
    <col min="10025" max="10025" width="12.140625" style="4" bestFit="1" customWidth="1"/>
    <col min="10026" max="10239" width="9.140625" style="4"/>
    <col min="10240" max="10240" width="13" style="4" bestFit="1" customWidth="1"/>
    <col min="10241" max="10241" width="12.5703125" style="4" bestFit="1" customWidth="1"/>
    <col min="10242" max="10242" width="13" style="4" bestFit="1" customWidth="1"/>
    <col min="10243" max="10243" width="16" style="4" bestFit="1" customWidth="1"/>
    <col min="10244" max="10244" width="17" style="4" bestFit="1" customWidth="1"/>
    <col min="10245" max="10245" width="15.85546875" style="4" bestFit="1" customWidth="1"/>
    <col min="10246" max="10246" width="22.140625" style="4" bestFit="1" customWidth="1"/>
    <col min="10247" max="10247" width="12.5703125" style="4" bestFit="1" customWidth="1"/>
    <col min="10248" max="10248" width="11.140625" style="4" bestFit="1" customWidth="1"/>
    <col min="10249" max="10249" width="9.42578125" style="4" bestFit="1" customWidth="1"/>
    <col min="10250" max="10251" width="11.140625" style="4" bestFit="1" customWidth="1"/>
    <col min="10252" max="10252" width="10.140625" style="4" bestFit="1" customWidth="1"/>
    <col min="10253" max="10253" width="23.140625" style="4" bestFit="1" customWidth="1"/>
    <col min="10254" max="10254" width="21.140625" style="4" bestFit="1" customWidth="1"/>
    <col min="10255" max="10255" width="15.140625" style="4" bestFit="1" customWidth="1"/>
    <col min="10256" max="10256" width="7.42578125" style="4" bestFit="1" customWidth="1"/>
    <col min="10257" max="10257" width="6.85546875" style="4" bestFit="1" customWidth="1"/>
    <col min="10258" max="10258" width="8.5703125" style="4" bestFit="1" customWidth="1"/>
    <col min="10259" max="10259" width="8.85546875" style="4" bestFit="1" customWidth="1"/>
    <col min="10260" max="10261" width="8.42578125" style="4" bestFit="1" customWidth="1"/>
    <col min="10262" max="10262" width="7.5703125" style="4" bestFit="1" customWidth="1"/>
    <col min="10263" max="10263" width="8.42578125" style="4" bestFit="1" customWidth="1"/>
    <col min="10264" max="10264" width="7.5703125" style="4" bestFit="1" customWidth="1"/>
    <col min="10265" max="10276" width="6" style="4" bestFit="1" customWidth="1"/>
    <col min="10277" max="10277" width="19.42578125" style="4" bestFit="1" customWidth="1"/>
    <col min="10278" max="10278" width="20.140625" style="4" bestFit="1" customWidth="1"/>
    <col min="10279" max="10279" width="19.140625" style="4" bestFit="1" customWidth="1"/>
    <col min="10280" max="10280" width="17.85546875" style="4" bestFit="1" customWidth="1"/>
    <col min="10281" max="10281" width="12.140625" style="4" bestFit="1" customWidth="1"/>
    <col min="10282" max="10495" width="9.140625" style="4"/>
    <col min="10496" max="10496" width="13" style="4" bestFit="1" customWidth="1"/>
    <col min="10497" max="10497" width="12.5703125" style="4" bestFit="1" customWidth="1"/>
    <col min="10498" max="10498" width="13" style="4" bestFit="1" customWidth="1"/>
    <col min="10499" max="10499" width="16" style="4" bestFit="1" customWidth="1"/>
    <col min="10500" max="10500" width="17" style="4" bestFit="1" customWidth="1"/>
    <col min="10501" max="10501" width="15.85546875" style="4" bestFit="1" customWidth="1"/>
    <col min="10502" max="10502" width="22.140625" style="4" bestFit="1" customWidth="1"/>
    <col min="10503" max="10503" width="12.5703125" style="4" bestFit="1" customWidth="1"/>
    <col min="10504" max="10504" width="11.140625" style="4" bestFit="1" customWidth="1"/>
    <col min="10505" max="10505" width="9.42578125" style="4" bestFit="1" customWidth="1"/>
    <col min="10506" max="10507" width="11.140625" style="4" bestFit="1" customWidth="1"/>
    <col min="10508" max="10508" width="10.140625" style="4" bestFit="1" customWidth="1"/>
    <col min="10509" max="10509" width="23.140625" style="4" bestFit="1" customWidth="1"/>
    <col min="10510" max="10510" width="21.140625" style="4" bestFit="1" customWidth="1"/>
    <col min="10511" max="10511" width="15.140625" style="4" bestFit="1" customWidth="1"/>
    <col min="10512" max="10512" width="7.42578125" style="4" bestFit="1" customWidth="1"/>
    <col min="10513" max="10513" width="6.85546875" style="4" bestFit="1" customWidth="1"/>
    <col min="10514" max="10514" width="8.5703125" style="4" bestFit="1" customWidth="1"/>
    <col min="10515" max="10515" width="8.85546875" style="4" bestFit="1" customWidth="1"/>
    <col min="10516" max="10517" width="8.42578125" style="4" bestFit="1" customWidth="1"/>
    <col min="10518" max="10518" width="7.5703125" style="4" bestFit="1" customWidth="1"/>
    <col min="10519" max="10519" width="8.42578125" style="4" bestFit="1" customWidth="1"/>
    <col min="10520" max="10520" width="7.5703125" style="4" bestFit="1" customWidth="1"/>
    <col min="10521" max="10532" width="6" style="4" bestFit="1" customWidth="1"/>
    <col min="10533" max="10533" width="19.42578125" style="4" bestFit="1" customWidth="1"/>
    <col min="10534" max="10534" width="20.140625" style="4" bestFit="1" customWidth="1"/>
    <col min="10535" max="10535" width="19.140625" style="4" bestFit="1" customWidth="1"/>
    <col min="10536" max="10536" width="17.85546875" style="4" bestFit="1" customWidth="1"/>
    <col min="10537" max="10537" width="12.140625" style="4" bestFit="1" customWidth="1"/>
    <col min="10538" max="10751" width="9.140625" style="4"/>
    <col min="10752" max="10752" width="13" style="4" bestFit="1" customWidth="1"/>
    <col min="10753" max="10753" width="12.5703125" style="4" bestFit="1" customWidth="1"/>
    <col min="10754" max="10754" width="13" style="4" bestFit="1" customWidth="1"/>
    <col min="10755" max="10755" width="16" style="4" bestFit="1" customWidth="1"/>
    <col min="10756" max="10756" width="17" style="4" bestFit="1" customWidth="1"/>
    <col min="10757" max="10757" width="15.85546875" style="4" bestFit="1" customWidth="1"/>
    <col min="10758" max="10758" width="22.140625" style="4" bestFit="1" customWidth="1"/>
    <col min="10759" max="10759" width="12.5703125" style="4" bestFit="1" customWidth="1"/>
    <col min="10760" max="10760" width="11.140625" style="4" bestFit="1" customWidth="1"/>
    <col min="10761" max="10761" width="9.42578125" style="4" bestFit="1" customWidth="1"/>
    <col min="10762" max="10763" width="11.140625" style="4" bestFit="1" customWidth="1"/>
    <col min="10764" max="10764" width="10.140625" style="4" bestFit="1" customWidth="1"/>
    <col min="10765" max="10765" width="23.140625" style="4" bestFit="1" customWidth="1"/>
    <col min="10766" max="10766" width="21.140625" style="4" bestFit="1" customWidth="1"/>
    <col min="10767" max="10767" width="15.140625" style="4" bestFit="1" customWidth="1"/>
    <col min="10768" max="10768" width="7.42578125" style="4" bestFit="1" customWidth="1"/>
    <col min="10769" max="10769" width="6.85546875" style="4" bestFit="1" customWidth="1"/>
    <col min="10770" max="10770" width="8.5703125" style="4" bestFit="1" customWidth="1"/>
    <col min="10771" max="10771" width="8.85546875" style="4" bestFit="1" customWidth="1"/>
    <col min="10772" max="10773" width="8.42578125" style="4" bestFit="1" customWidth="1"/>
    <col min="10774" max="10774" width="7.5703125" style="4" bestFit="1" customWidth="1"/>
    <col min="10775" max="10775" width="8.42578125" style="4" bestFit="1" customWidth="1"/>
    <col min="10776" max="10776" width="7.5703125" style="4" bestFit="1" customWidth="1"/>
    <col min="10777" max="10788" width="6" style="4" bestFit="1" customWidth="1"/>
    <col min="10789" max="10789" width="19.42578125" style="4" bestFit="1" customWidth="1"/>
    <col min="10790" max="10790" width="20.140625" style="4" bestFit="1" customWidth="1"/>
    <col min="10791" max="10791" width="19.140625" style="4" bestFit="1" customWidth="1"/>
    <col min="10792" max="10792" width="17.85546875" style="4" bestFit="1" customWidth="1"/>
    <col min="10793" max="10793" width="12.140625" style="4" bestFit="1" customWidth="1"/>
    <col min="10794" max="11007" width="9.140625" style="4"/>
    <col min="11008" max="11008" width="13" style="4" bestFit="1" customWidth="1"/>
    <col min="11009" max="11009" width="12.5703125" style="4" bestFit="1" customWidth="1"/>
    <col min="11010" max="11010" width="13" style="4" bestFit="1" customWidth="1"/>
    <col min="11011" max="11011" width="16" style="4" bestFit="1" customWidth="1"/>
    <col min="11012" max="11012" width="17" style="4" bestFit="1" customWidth="1"/>
    <col min="11013" max="11013" width="15.85546875" style="4" bestFit="1" customWidth="1"/>
    <col min="11014" max="11014" width="22.140625" style="4" bestFit="1" customWidth="1"/>
    <col min="11015" max="11015" width="12.5703125" style="4" bestFit="1" customWidth="1"/>
    <col min="11016" max="11016" width="11.140625" style="4" bestFit="1" customWidth="1"/>
    <col min="11017" max="11017" width="9.42578125" style="4" bestFit="1" customWidth="1"/>
    <col min="11018" max="11019" width="11.140625" style="4" bestFit="1" customWidth="1"/>
    <col min="11020" max="11020" width="10.140625" style="4" bestFit="1" customWidth="1"/>
    <col min="11021" max="11021" width="23.140625" style="4" bestFit="1" customWidth="1"/>
    <col min="11022" max="11022" width="21.140625" style="4" bestFit="1" customWidth="1"/>
    <col min="11023" max="11023" width="15.140625" style="4" bestFit="1" customWidth="1"/>
    <col min="11024" max="11024" width="7.42578125" style="4" bestFit="1" customWidth="1"/>
    <col min="11025" max="11025" width="6.85546875" style="4" bestFit="1" customWidth="1"/>
    <col min="11026" max="11026" width="8.5703125" style="4" bestFit="1" customWidth="1"/>
    <col min="11027" max="11027" width="8.85546875" style="4" bestFit="1" customWidth="1"/>
    <col min="11028" max="11029" width="8.42578125" style="4" bestFit="1" customWidth="1"/>
    <col min="11030" max="11030" width="7.5703125" style="4" bestFit="1" customWidth="1"/>
    <col min="11031" max="11031" width="8.42578125" style="4" bestFit="1" customWidth="1"/>
    <col min="11032" max="11032" width="7.5703125" style="4" bestFit="1" customWidth="1"/>
    <col min="11033" max="11044" width="6" style="4" bestFit="1" customWidth="1"/>
    <col min="11045" max="11045" width="19.42578125" style="4" bestFit="1" customWidth="1"/>
    <col min="11046" max="11046" width="20.140625" style="4" bestFit="1" customWidth="1"/>
    <col min="11047" max="11047" width="19.140625" style="4" bestFit="1" customWidth="1"/>
    <col min="11048" max="11048" width="17.85546875" style="4" bestFit="1" customWidth="1"/>
    <col min="11049" max="11049" width="12.140625" style="4" bestFit="1" customWidth="1"/>
    <col min="11050" max="11263" width="9.140625" style="4"/>
    <col min="11264" max="11264" width="13" style="4" bestFit="1" customWidth="1"/>
    <col min="11265" max="11265" width="12.5703125" style="4" bestFit="1" customWidth="1"/>
    <col min="11266" max="11266" width="13" style="4" bestFit="1" customWidth="1"/>
    <col min="11267" max="11267" width="16" style="4" bestFit="1" customWidth="1"/>
    <col min="11268" max="11268" width="17" style="4" bestFit="1" customWidth="1"/>
    <col min="11269" max="11269" width="15.85546875" style="4" bestFit="1" customWidth="1"/>
    <col min="11270" max="11270" width="22.140625" style="4" bestFit="1" customWidth="1"/>
    <col min="11271" max="11271" width="12.5703125" style="4" bestFit="1" customWidth="1"/>
    <col min="11272" max="11272" width="11.140625" style="4" bestFit="1" customWidth="1"/>
    <col min="11273" max="11273" width="9.42578125" style="4" bestFit="1" customWidth="1"/>
    <col min="11274" max="11275" width="11.140625" style="4" bestFit="1" customWidth="1"/>
    <col min="11276" max="11276" width="10.140625" style="4" bestFit="1" customWidth="1"/>
    <col min="11277" max="11277" width="23.140625" style="4" bestFit="1" customWidth="1"/>
    <col min="11278" max="11278" width="21.140625" style="4" bestFit="1" customWidth="1"/>
    <col min="11279" max="11279" width="15.140625" style="4" bestFit="1" customWidth="1"/>
    <col min="11280" max="11280" width="7.42578125" style="4" bestFit="1" customWidth="1"/>
    <col min="11281" max="11281" width="6.85546875" style="4" bestFit="1" customWidth="1"/>
    <col min="11282" max="11282" width="8.5703125" style="4" bestFit="1" customWidth="1"/>
    <col min="11283" max="11283" width="8.85546875" style="4" bestFit="1" customWidth="1"/>
    <col min="11284" max="11285" width="8.42578125" style="4" bestFit="1" customWidth="1"/>
    <col min="11286" max="11286" width="7.5703125" style="4" bestFit="1" customWidth="1"/>
    <col min="11287" max="11287" width="8.42578125" style="4" bestFit="1" customWidth="1"/>
    <col min="11288" max="11288" width="7.5703125" style="4" bestFit="1" customWidth="1"/>
    <col min="11289" max="11300" width="6" style="4" bestFit="1" customWidth="1"/>
    <col min="11301" max="11301" width="19.42578125" style="4" bestFit="1" customWidth="1"/>
    <col min="11302" max="11302" width="20.140625" style="4" bestFit="1" customWidth="1"/>
    <col min="11303" max="11303" width="19.140625" style="4" bestFit="1" customWidth="1"/>
    <col min="11304" max="11304" width="17.85546875" style="4" bestFit="1" customWidth="1"/>
    <col min="11305" max="11305" width="12.140625" style="4" bestFit="1" customWidth="1"/>
    <col min="11306" max="11519" width="9.140625" style="4"/>
    <col min="11520" max="11520" width="13" style="4" bestFit="1" customWidth="1"/>
    <col min="11521" max="11521" width="12.5703125" style="4" bestFit="1" customWidth="1"/>
    <col min="11522" max="11522" width="13" style="4" bestFit="1" customWidth="1"/>
    <col min="11523" max="11523" width="16" style="4" bestFit="1" customWidth="1"/>
    <col min="11524" max="11524" width="17" style="4" bestFit="1" customWidth="1"/>
    <col min="11525" max="11525" width="15.85546875" style="4" bestFit="1" customWidth="1"/>
    <col min="11526" max="11526" width="22.140625" style="4" bestFit="1" customWidth="1"/>
    <col min="11527" max="11527" width="12.5703125" style="4" bestFit="1" customWidth="1"/>
    <col min="11528" max="11528" width="11.140625" style="4" bestFit="1" customWidth="1"/>
    <col min="11529" max="11529" width="9.42578125" style="4" bestFit="1" customWidth="1"/>
    <col min="11530" max="11531" width="11.140625" style="4" bestFit="1" customWidth="1"/>
    <col min="11532" max="11532" width="10.140625" style="4" bestFit="1" customWidth="1"/>
    <col min="11533" max="11533" width="23.140625" style="4" bestFit="1" customWidth="1"/>
    <col min="11534" max="11534" width="21.140625" style="4" bestFit="1" customWidth="1"/>
    <col min="11535" max="11535" width="15.140625" style="4" bestFit="1" customWidth="1"/>
    <col min="11536" max="11536" width="7.42578125" style="4" bestFit="1" customWidth="1"/>
    <col min="11537" max="11537" width="6.85546875" style="4" bestFit="1" customWidth="1"/>
    <col min="11538" max="11538" width="8.5703125" style="4" bestFit="1" customWidth="1"/>
    <col min="11539" max="11539" width="8.85546875" style="4" bestFit="1" customWidth="1"/>
    <col min="11540" max="11541" width="8.42578125" style="4" bestFit="1" customWidth="1"/>
    <col min="11542" max="11542" width="7.5703125" style="4" bestFit="1" customWidth="1"/>
    <col min="11543" max="11543" width="8.42578125" style="4" bestFit="1" customWidth="1"/>
    <col min="11544" max="11544" width="7.5703125" style="4" bestFit="1" customWidth="1"/>
    <col min="11545" max="11556" width="6" style="4" bestFit="1" customWidth="1"/>
    <col min="11557" max="11557" width="19.42578125" style="4" bestFit="1" customWidth="1"/>
    <col min="11558" max="11558" width="20.140625" style="4" bestFit="1" customWidth="1"/>
    <col min="11559" max="11559" width="19.140625" style="4" bestFit="1" customWidth="1"/>
    <col min="11560" max="11560" width="17.85546875" style="4" bestFit="1" customWidth="1"/>
    <col min="11561" max="11561" width="12.140625" style="4" bestFit="1" customWidth="1"/>
    <col min="11562" max="11775" width="9.140625" style="4"/>
    <col min="11776" max="11776" width="13" style="4" bestFit="1" customWidth="1"/>
    <col min="11777" max="11777" width="12.5703125" style="4" bestFit="1" customWidth="1"/>
    <col min="11778" max="11778" width="13" style="4" bestFit="1" customWidth="1"/>
    <col min="11779" max="11779" width="16" style="4" bestFit="1" customWidth="1"/>
    <col min="11780" max="11780" width="17" style="4" bestFit="1" customWidth="1"/>
    <col min="11781" max="11781" width="15.85546875" style="4" bestFit="1" customWidth="1"/>
    <col min="11782" max="11782" width="22.140625" style="4" bestFit="1" customWidth="1"/>
    <col min="11783" max="11783" width="12.5703125" style="4" bestFit="1" customWidth="1"/>
    <col min="11784" max="11784" width="11.140625" style="4" bestFit="1" customWidth="1"/>
    <col min="11785" max="11785" width="9.42578125" style="4" bestFit="1" customWidth="1"/>
    <col min="11786" max="11787" width="11.140625" style="4" bestFit="1" customWidth="1"/>
    <col min="11788" max="11788" width="10.140625" style="4" bestFit="1" customWidth="1"/>
    <col min="11789" max="11789" width="23.140625" style="4" bestFit="1" customWidth="1"/>
    <col min="11790" max="11790" width="21.140625" style="4" bestFit="1" customWidth="1"/>
    <col min="11791" max="11791" width="15.140625" style="4" bestFit="1" customWidth="1"/>
    <col min="11792" max="11792" width="7.42578125" style="4" bestFit="1" customWidth="1"/>
    <col min="11793" max="11793" width="6.85546875" style="4" bestFit="1" customWidth="1"/>
    <col min="11794" max="11794" width="8.5703125" style="4" bestFit="1" customWidth="1"/>
    <col min="11795" max="11795" width="8.85546875" style="4" bestFit="1" customWidth="1"/>
    <col min="11796" max="11797" width="8.42578125" style="4" bestFit="1" customWidth="1"/>
    <col min="11798" max="11798" width="7.5703125" style="4" bestFit="1" customWidth="1"/>
    <col min="11799" max="11799" width="8.42578125" style="4" bestFit="1" customWidth="1"/>
    <col min="11800" max="11800" width="7.5703125" style="4" bestFit="1" customWidth="1"/>
    <col min="11801" max="11812" width="6" style="4" bestFit="1" customWidth="1"/>
    <col min="11813" max="11813" width="19.42578125" style="4" bestFit="1" customWidth="1"/>
    <col min="11814" max="11814" width="20.140625" style="4" bestFit="1" customWidth="1"/>
    <col min="11815" max="11815" width="19.140625" style="4" bestFit="1" customWidth="1"/>
    <col min="11816" max="11816" width="17.85546875" style="4" bestFit="1" customWidth="1"/>
    <col min="11817" max="11817" width="12.140625" style="4" bestFit="1" customWidth="1"/>
    <col min="11818" max="12031" width="9.140625" style="4"/>
    <col min="12032" max="12032" width="13" style="4" bestFit="1" customWidth="1"/>
    <col min="12033" max="12033" width="12.5703125" style="4" bestFit="1" customWidth="1"/>
    <col min="12034" max="12034" width="13" style="4" bestFit="1" customWidth="1"/>
    <col min="12035" max="12035" width="16" style="4" bestFit="1" customWidth="1"/>
    <col min="12036" max="12036" width="17" style="4" bestFit="1" customWidth="1"/>
    <col min="12037" max="12037" width="15.85546875" style="4" bestFit="1" customWidth="1"/>
    <col min="12038" max="12038" width="22.140625" style="4" bestFit="1" customWidth="1"/>
    <col min="12039" max="12039" width="12.5703125" style="4" bestFit="1" customWidth="1"/>
    <col min="12040" max="12040" width="11.140625" style="4" bestFit="1" customWidth="1"/>
    <col min="12041" max="12041" width="9.42578125" style="4" bestFit="1" customWidth="1"/>
    <col min="12042" max="12043" width="11.140625" style="4" bestFit="1" customWidth="1"/>
    <col min="12044" max="12044" width="10.140625" style="4" bestFit="1" customWidth="1"/>
    <col min="12045" max="12045" width="23.140625" style="4" bestFit="1" customWidth="1"/>
    <col min="12046" max="12046" width="21.140625" style="4" bestFit="1" customWidth="1"/>
    <col min="12047" max="12047" width="15.140625" style="4" bestFit="1" customWidth="1"/>
    <col min="12048" max="12048" width="7.42578125" style="4" bestFit="1" customWidth="1"/>
    <col min="12049" max="12049" width="6.85546875" style="4" bestFit="1" customWidth="1"/>
    <col min="12050" max="12050" width="8.5703125" style="4" bestFit="1" customWidth="1"/>
    <col min="12051" max="12051" width="8.85546875" style="4" bestFit="1" customWidth="1"/>
    <col min="12052" max="12053" width="8.42578125" style="4" bestFit="1" customWidth="1"/>
    <col min="12054" max="12054" width="7.5703125" style="4" bestFit="1" customWidth="1"/>
    <col min="12055" max="12055" width="8.42578125" style="4" bestFit="1" customWidth="1"/>
    <col min="12056" max="12056" width="7.5703125" style="4" bestFit="1" customWidth="1"/>
    <col min="12057" max="12068" width="6" style="4" bestFit="1" customWidth="1"/>
    <col min="12069" max="12069" width="19.42578125" style="4" bestFit="1" customWidth="1"/>
    <col min="12070" max="12070" width="20.140625" style="4" bestFit="1" customWidth="1"/>
    <col min="12071" max="12071" width="19.140625" style="4" bestFit="1" customWidth="1"/>
    <col min="12072" max="12072" width="17.85546875" style="4" bestFit="1" customWidth="1"/>
    <col min="12073" max="12073" width="12.140625" style="4" bestFit="1" customWidth="1"/>
    <col min="12074" max="12287" width="9.140625" style="4"/>
    <col min="12288" max="12288" width="13" style="4" bestFit="1" customWidth="1"/>
    <col min="12289" max="12289" width="12.5703125" style="4" bestFit="1" customWidth="1"/>
    <col min="12290" max="12290" width="13" style="4" bestFit="1" customWidth="1"/>
    <col min="12291" max="12291" width="16" style="4" bestFit="1" customWidth="1"/>
    <col min="12292" max="12292" width="17" style="4" bestFit="1" customWidth="1"/>
    <col min="12293" max="12293" width="15.85546875" style="4" bestFit="1" customWidth="1"/>
    <col min="12294" max="12294" width="22.140625" style="4" bestFit="1" customWidth="1"/>
    <col min="12295" max="12295" width="12.5703125" style="4" bestFit="1" customWidth="1"/>
    <col min="12296" max="12296" width="11.140625" style="4" bestFit="1" customWidth="1"/>
    <col min="12297" max="12297" width="9.42578125" style="4" bestFit="1" customWidth="1"/>
    <col min="12298" max="12299" width="11.140625" style="4" bestFit="1" customWidth="1"/>
    <col min="12300" max="12300" width="10.140625" style="4" bestFit="1" customWidth="1"/>
    <col min="12301" max="12301" width="23.140625" style="4" bestFit="1" customWidth="1"/>
    <col min="12302" max="12302" width="21.140625" style="4" bestFit="1" customWidth="1"/>
    <col min="12303" max="12303" width="15.140625" style="4" bestFit="1" customWidth="1"/>
    <col min="12304" max="12304" width="7.42578125" style="4" bestFit="1" customWidth="1"/>
    <col min="12305" max="12305" width="6.85546875" style="4" bestFit="1" customWidth="1"/>
    <col min="12306" max="12306" width="8.5703125" style="4" bestFit="1" customWidth="1"/>
    <col min="12307" max="12307" width="8.85546875" style="4" bestFit="1" customWidth="1"/>
    <col min="12308" max="12309" width="8.42578125" style="4" bestFit="1" customWidth="1"/>
    <col min="12310" max="12310" width="7.5703125" style="4" bestFit="1" customWidth="1"/>
    <col min="12311" max="12311" width="8.42578125" style="4" bestFit="1" customWidth="1"/>
    <col min="12312" max="12312" width="7.5703125" style="4" bestFit="1" customWidth="1"/>
    <col min="12313" max="12324" width="6" style="4" bestFit="1" customWidth="1"/>
    <col min="12325" max="12325" width="19.42578125" style="4" bestFit="1" customWidth="1"/>
    <col min="12326" max="12326" width="20.140625" style="4" bestFit="1" customWidth="1"/>
    <col min="12327" max="12327" width="19.140625" style="4" bestFit="1" customWidth="1"/>
    <col min="12328" max="12328" width="17.85546875" style="4" bestFit="1" customWidth="1"/>
    <col min="12329" max="12329" width="12.140625" style="4" bestFit="1" customWidth="1"/>
    <col min="12330" max="12543" width="9.140625" style="4"/>
    <col min="12544" max="12544" width="13" style="4" bestFit="1" customWidth="1"/>
    <col min="12545" max="12545" width="12.5703125" style="4" bestFit="1" customWidth="1"/>
    <col min="12546" max="12546" width="13" style="4" bestFit="1" customWidth="1"/>
    <col min="12547" max="12547" width="16" style="4" bestFit="1" customWidth="1"/>
    <col min="12548" max="12548" width="17" style="4" bestFit="1" customWidth="1"/>
    <col min="12549" max="12549" width="15.85546875" style="4" bestFit="1" customWidth="1"/>
    <col min="12550" max="12550" width="22.140625" style="4" bestFit="1" customWidth="1"/>
    <col min="12551" max="12551" width="12.5703125" style="4" bestFit="1" customWidth="1"/>
    <col min="12552" max="12552" width="11.140625" style="4" bestFit="1" customWidth="1"/>
    <col min="12553" max="12553" width="9.42578125" style="4" bestFit="1" customWidth="1"/>
    <col min="12554" max="12555" width="11.140625" style="4" bestFit="1" customWidth="1"/>
    <col min="12556" max="12556" width="10.140625" style="4" bestFit="1" customWidth="1"/>
    <col min="12557" max="12557" width="23.140625" style="4" bestFit="1" customWidth="1"/>
    <col min="12558" max="12558" width="21.140625" style="4" bestFit="1" customWidth="1"/>
    <col min="12559" max="12559" width="15.140625" style="4" bestFit="1" customWidth="1"/>
    <col min="12560" max="12560" width="7.42578125" style="4" bestFit="1" customWidth="1"/>
    <col min="12561" max="12561" width="6.85546875" style="4" bestFit="1" customWidth="1"/>
    <col min="12562" max="12562" width="8.5703125" style="4" bestFit="1" customWidth="1"/>
    <col min="12563" max="12563" width="8.85546875" style="4" bestFit="1" customWidth="1"/>
    <col min="12564" max="12565" width="8.42578125" style="4" bestFit="1" customWidth="1"/>
    <col min="12566" max="12566" width="7.5703125" style="4" bestFit="1" customWidth="1"/>
    <col min="12567" max="12567" width="8.42578125" style="4" bestFit="1" customWidth="1"/>
    <col min="12568" max="12568" width="7.5703125" style="4" bestFit="1" customWidth="1"/>
    <col min="12569" max="12580" width="6" style="4" bestFit="1" customWidth="1"/>
    <col min="12581" max="12581" width="19.42578125" style="4" bestFit="1" customWidth="1"/>
    <col min="12582" max="12582" width="20.140625" style="4" bestFit="1" customWidth="1"/>
    <col min="12583" max="12583" width="19.140625" style="4" bestFit="1" customWidth="1"/>
    <col min="12584" max="12584" width="17.85546875" style="4" bestFit="1" customWidth="1"/>
    <col min="12585" max="12585" width="12.140625" style="4" bestFit="1" customWidth="1"/>
    <col min="12586" max="12799" width="9.140625" style="4"/>
    <col min="12800" max="12800" width="13" style="4" bestFit="1" customWidth="1"/>
    <col min="12801" max="12801" width="12.5703125" style="4" bestFit="1" customWidth="1"/>
    <col min="12802" max="12802" width="13" style="4" bestFit="1" customWidth="1"/>
    <col min="12803" max="12803" width="16" style="4" bestFit="1" customWidth="1"/>
    <col min="12804" max="12804" width="17" style="4" bestFit="1" customWidth="1"/>
    <col min="12805" max="12805" width="15.85546875" style="4" bestFit="1" customWidth="1"/>
    <col min="12806" max="12806" width="22.140625" style="4" bestFit="1" customWidth="1"/>
    <col min="12807" max="12807" width="12.5703125" style="4" bestFit="1" customWidth="1"/>
    <col min="12808" max="12808" width="11.140625" style="4" bestFit="1" customWidth="1"/>
    <col min="12809" max="12809" width="9.42578125" style="4" bestFit="1" customWidth="1"/>
    <col min="12810" max="12811" width="11.140625" style="4" bestFit="1" customWidth="1"/>
    <col min="12812" max="12812" width="10.140625" style="4" bestFit="1" customWidth="1"/>
    <col min="12813" max="12813" width="23.140625" style="4" bestFit="1" customWidth="1"/>
    <col min="12814" max="12814" width="21.140625" style="4" bestFit="1" customWidth="1"/>
    <col min="12815" max="12815" width="15.140625" style="4" bestFit="1" customWidth="1"/>
    <col min="12816" max="12816" width="7.42578125" style="4" bestFit="1" customWidth="1"/>
    <col min="12817" max="12817" width="6.85546875" style="4" bestFit="1" customWidth="1"/>
    <col min="12818" max="12818" width="8.5703125" style="4" bestFit="1" customWidth="1"/>
    <col min="12819" max="12819" width="8.85546875" style="4" bestFit="1" customWidth="1"/>
    <col min="12820" max="12821" width="8.42578125" style="4" bestFit="1" customWidth="1"/>
    <col min="12822" max="12822" width="7.5703125" style="4" bestFit="1" customWidth="1"/>
    <col min="12823" max="12823" width="8.42578125" style="4" bestFit="1" customWidth="1"/>
    <col min="12824" max="12824" width="7.5703125" style="4" bestFit="1" customWidth="1"/>
    <col min="12825" max="12836" width="6" style="4" bestFit="1" customWidth="1"/>
    <col min="12837" max="12837" width="19.42578125" style="4" bestFit="1" customWidth="1"/>
    <col min="12838" max="12838" width="20.140625" style="4" bestFit="1" customWidth="1"/>
    <col min="12839" max="12839" width="19.140625" style="4" bestFit="1" customWidth="1"/>
    <col min="12840" max="12840" width="17.85546875" style="4" bestFit="1" customWidth="1"/>
    <col min="12841" max="12841" width="12.140625" style="4" bestFit="1" customWidth="1"/>
    <col min="12842" max="13055" width="9.140625" style="4"/>
    <col min="13056" max="13056" width="13" style="4" bestFit="1" customWidth="1"/>
    <col min="13057" max="13057" width="12.5703125" style="4" bestFit="1" customWidth="1"/>
    <col min="13058" max="13058" width="13" style="4" bestFit="1" customWidth="1"/>
    <col min="13059" max="13059" width="16" style="4" bestFit="1" customWidth="1"/>
    <col min="13060" max="13060" width="17" style="4" bestFit="1" customWidth="1"/>
    <col min="13061" max="13061" width="15.85546875" style="4" bestFit="1" customWidth="1"/>
    <col min="13062" max="13062" width="22.140625" style="4" bestFit="1" customWidth="1"/>
    <col min="13063" max="13063" width="12.5703125" style="4" bestFit="1" customWidth="1"/>
    <col min="13064" max="13064" width="11.140625" style="4" bestFit="1" customWidth="1"/>
    <col min="13065" max="13065" width="9.42578125" style="4" bestFit="1" customWidth="1"/>
    <col min="13066" max="13067" width="11.140625" style="4" bestFit="1" customWidth="1"/>
    <col min="13068" max="13068" width="10.140625" style="4" bestFit="1" customWidth="1"/>
    <col min="13069" max="13069" width="23.140625" style="4" bestFit="1" customWidth="1"/>
    <col min="13070" max="13070" width="21.140625" style="4" bestFit="1" customWidth="1"/>
    <col min="13071" max="13071" width="15.140625" style="4" bestFit="1" customWidth="1"/>
    <col min="13072" max="13072" width="7.42578125" style="4" bestFit="1" customWidth="1"/>
    <col min="13073" max="13073" width="6.85546875" style="4" bestFit="1" customWidth="1"/>
    <col min="13074" max="13074" width="8.5703125" style="4" bestFit="1" customWidth="1"/>
    <col min="13075" max="13075" width="8.85546875" style="4" bestFit="1" customWidth="1"/>
    <col min="13076" max="13077" width="8.42578125" style="4" bestFit="1" customWidth="1"/>
    <col min="13078" max="13078" width="7.5703125" style="4" bestFit="1" customWidth="1"/>
    <col min="13079" max="13079" width="8.42578125" style="4" bestFit="1" customWidth="1"/>
    <col min="13080" max="13080" width="7.5703125" style="4" bestFit="1" customWidth="1"/>
    <col min="13081" max="13092" width="6" style="4" bestFit="1" customWidth="1"/>
    <col min="13093" max="13093" width="19.42578125" style="4" bestFit="1" customWidth="1"/>
    <col min="13094" max="13094" width="20.140625" style="4" bestFit="1" customWidth="1"/>
    <col min="13095" max="13095" width="19.140625" style="4" bestFit="1" customWidth="1"/>
    <col min="13096" max="13096" width="17.85546875" style="4" bestFit="1" customWidth="1"/>
    <col min="13097" max="13097" width="12.140625" style="4" bestFit="1" customWidth="1"/>
    <col min="13098" max="13311" width="9.140625" style="4"/>
    <col min="13312" max="13312" width="13" style="4" bestFit="1" customWidth="1"/>
    <col min="13313" max="13313" width="12.5703125" style="4" bestFit="1" customWidth="1"/>
    <col min="13314" max="13314" width="13" style="4" bestFit="1" customWidth="1"/>
    <col min="13315" max="13315" width="16" style="4" bestFit="1" customWidth="1"/>
    <col min="13316" max="13316" width="17" style="4" bestFit="1" customWidth="1"/>
    <col min="13317" max="13317" width="15.85546875" style="4" bestFit="1" customWidth="1"/>
    <col min="13318" max="13318" width="22.140625" style="4" bestFit="1" customWidth="1"/>
    <col min="13319" max="13319" width="12.5703125" style="4" bestFit="1" customWidth="1"/>
    <col min="13320" max="13320" width="11.140625" style="4" bestFit="1" customWidth="1"/>
    <col min="13321" max="13321" width="9.42578125" style="4" bestFit="1" customWidth="1"/>
    <col min="13322" max="13323" width="11.140625" style="4" bestFit="1" customWidth="1"/>
    <col min="13324" max="13324" width="10.140625" style="4" bestFit="1" customWidth="1"/>
    <col min="13325" max="13325" width="23.140625" style="4" bestFit="1" customWidth="1"/>
    <col min="13326" max="13326" width="21.140625" style="4" bestFit="1" customWidth="1"/>
    <col min="13327" max="13327" width="15.140625" style="4" bestFit="1" customWidth="1"/>
    <col min="13328" max="13328" width="7.42578125" style="4" bestFit="1" customWidth="1"/>
    <col min="13329" max="13329" width="6.85546875" style="4" bestFit="1" customWidth="1"/>
    <col min="13330" max="13330" width="8.5703125" style="4" bestFit="1" customWidth="1"/>
    <col min="13331" max="13331" width="8.85546875" style="4" bestFit="1" customWidth="1"/>
    <col min="13332" max="13333" width="8.42578125" style="4" bestFit="1" customWidth="1"/>
    <col min="13334" max="13334" width="7.5703125" style="4" bestFit="1" customWidth="1"/>
    <col min="13335" max="13335" width="8.42578125" style="4" bestFit="1" customWidth="1"/>
    <col min="13336" max="13336" width="7.5703125" style="4" bestFit="1" customWidth="1"/>
    <col min="13337" max="13348" width="6" style="4" bestFit="1" customWidth="1"/>
    <col min="13349" max="13349" width="19.42578125" style="4" bestFit="1" customWidth="1"/>
    <col min="13350" max="13350" width="20.140625" style="4" bestFit="1" customWidth="1"/>
    <col min="13351" max="13351" width="19.140625" style="4" bestFit="1" customWidth="1"/>
    <col min="13352" max="13352" width="17.85546875" style="4" bestFit="1" customWidth="1"/>
    <col min="13353" max="13353" width="12.140625" style="4" bestFit="1" customWidth="1"/>
    <col min="13354" max="13567" width="9.140625" style="4"/>
    <col min="13568" max="13568" width="13" style="4" bestFit="1" customWidth="1"/>
    <col min="13569" max="13569" width="12.5703125" style="4" bestFit="1" customWidth="1"/>
    <col min="13570" max="13570" width="13" style="4" bestFit="1" customWidth="1"/>
    <col min="13571" max="13571" width="16" style="4" bestFit="1" customWidth="1"/>
    <col min="13572" max="13572" width="17" style="4" bestFit="1" customWidth="1"/>
    <col min="13573" max="13573" width="15.85546875" style="4" bestFit="1" customWidth="1"/>
    <col min="13574" max="13574" width="22.140625" style="4" bestFit="1" customWidth="1"/>
    <col min="13575" max="13575" width="12.5703125" style="4" bestFit="1" customWidth="1"/>
    <col min="13576" max="13576" width="11.140625" style="4" bestFit="1" customWidth="1"/>
    <col min="13577" max="13577" width="9.42578125" style="4" bestFit="1" customWidth="1"/>
    <col min="13578" max="13579" width="11.140625" style="4" bestFit="1" customWidth="1"/>
    <col min="13580" max="13580" width="10.140625" style="4" bestFit="1" customWidth="1"/>
    <col min="13581" max="13581" width="23.140625" style="4" bestFit="1" customWidth="1"/>
    <col min="13582" max="13582" width="21.140625" style="4" bestFit="1" customWidth="1"/>
    <col min="13583" max="13583" width="15.140625" style="4" bestFit="1" customWidth="1"/>
    <col min="13584" max="13584" width="7.42578125" style="4" bestFit="1" customWidth="1"/>
    <col min="13585" max="13585" width="6.85546875" style="4" bestFit="1" customWidth="1"/>
    <col min="13586" max="13586" width="8.5703125" style="4" bestFit="1" customWidth="1"/>
    <col min="13587" max="13587" width="8.85546875" style="4" bestFit="1" customWidth="1"/>
    <col min="13588" max="13589" width="8.42578125" style="4" bestFit="1" customWidth="1"/>
    <col min="13590" max="13590" width="7.5703125" style="4" bestFit="1" customWidth="1"/>
    <col min="13591" max="13591" width="8.42578125" style="4" bestFit="1" customWidth="1"/>
    <col min="13592" max="13592" width="7.5703125" style="4" bestFit="1" customWidth="1"/>
    <col min="13593" max="13604" width="6" style="4" bestFit="1" customWidth="1"/>
    <col min="13605" max="13605" width="19.42578125" style="4" bestFit="1" customWidth="1"/>
    <col min="13606" max="13606" width="20.140625" style="4" bestFit="1" customWidth="1"/>
    <col min="13607" max="13607" width="19.140625" style="4" bestFit="1" customWidth="1"/>
    <col min="13608" max="13608" width="17.85546875" style="4" bestFit="1" customWidth="1"/>
    <col min="13609" max="13609" width="12.140625" style="4" bestFit="1" customWidth="1"/>
    <col min="13610" max="13823" width="9.140625" style="4"/>
    <col min="13824" max="13824" width="13" style="4" bestFit="1" customWidth="1"/>
    <col min="13825" max="13825" width="12.5703125" style="4" bestFit="1" customWidth="1"/>
    <col min="13826" max="13826" width="13" style="4" bestFit="1" customWidth="1"/>
    <col min="13827" max="13827" width="16" style="4" bestFit="1" customWidth="1"/>
    <col min="13828" max="13828" width="17" style="4" bestFit="1" customWidth="1"/>
    <col min="13829" max="13829" width="15.85546875" style="4" bestFit="1" customWidth="1"/>
    <col min="13830" max="13830" width="22.140625" style="4" bestFit="1" customWidth="1"/>
    <col min="13831" max="13831" width="12.5703125" style="4" bestFit="1" customWidth="1"/>
    <col min="13832" max="13832" width="11.140625" style="4" bestFit="1" customWidth="1"/>
    <col min="13833" max="13833" width="9.42578125" style="4" bestFit="1" customWidth="1"/>
    <col min="13834" max="13835" width="11.140625" style="4" bestFit="1" customWidth="1"/>
    <col min="13836" max="13836" width="10.140625" style="4" bestFit="1" customWidth="1"/>
    <col min="13837" max="13837" width="23.140625" style="4" bestFit="1" customWidth="1"/>
    <col min="13838" max="13838" width="21.140625" style="4" bestFit="1" customWidth="1"/>
    <col min="13839" max="13839" width="15.140625" style="4" bestFit="1" customWidth="1"/>
    <col min="13840" max="13840" width="7.42578125" style="4" bestFit="1" customWidth="1"/>
    <col min="13841" max="13841" width="6.85546875" style="4" bestFit="1" customWidth="1"/>
    <col min="13842" max="13842" width="8.5703125" style="4" bestFit="1" customWidth="1"/>
    <col min="13843" max="13843" width="8.85546875" style="4" bestFit="1" customWidth="1"/>
    <col min="13844" max="13845" width="8.42578125" style="4" bestFit="1" customWidth="1"/>
    <col min="13846" max="13846" width="7.5703125" style="4" bestFit="1" customWidth="1"/>
    <col min="13847" max="13847" width="8.42578125" style="4" bestFit="1" customWidth="1"/>
    <col min="13848" max="13848" width="7.5703125" style="4" bestFit="1" customWidth="1"/>
    <col min="13849" max="13860" width="6" style="4" bestFit="1" customWidth="1"/>
    <col min="13861" max="13861" width="19.42578125" style="4" bestFit="1" customWidth="1"/>
    <col min="13862" max="13862" width="20.140625" style="4" bestFit="1" customWidth="1"/>
    <col min="13863" max="13863" width="19.140625" style="4" bestFit="1" customWidth="1"/>
    <col min="13864" max="13864" width="17.85546875" style="4" bestFit="1" customWidth="1"/>
    <col min="13865" max="13865" width="12.140625" style="4" bestFit="1" customWidth="1"/>
    <col min="13866" max="14079" width="9.140625" style="4"/>
    <col min="14080" max="14080" width="13" style="4" bestFit="1" customWidth="1"/>
    <col min="14081" max="14081" width="12.5703125" style="4" bestFit="1" customWidth="1"/>
    <col min="14082" max="14082" width="13" style="4" bestFit="1" customWidth="1"/>
    <col min="14083" max="14083" width="16" style="4" bestFit="1" customWidth="1"/>
    <col min="14084" max="14084" width="17" style="4" bestFit="1" customWidth="1"/>
    <col min="14085" max="14085" width="15.85546875" style="4" bestFit="1" customWidth="1"/>
    <col min="14086" max="14086" width="22.140625" style="4" bestFit="1" customWidth="1"/>
    <col min="14087" max="14087" width="12.5703125" style="4" bestFit="1" customWidth="1"/>
    <col min="14088" max="14088" width="11.140625" style="4" bestFit="1" customWidth="1"/>
    <col min="14089" max="14089" width="9.42578125" style="4" bestFit="1" customWidth="1"/>
    <col min="14090" max="14091" width="11.140625" style="4" bestFit="1" customWidth="1"/>
    <col min="14092" max="14092" width="10.140625" style="4" bestFit="1" customWidth="1"/>
    <col min="14093" max="14093" width="23.140625" style="4" bestFit="1" customWidth="1"/>
    <col min="14094" max="14094" width="21.140625" style="4" bestFit="1" customWidth="1"/>
    <col min="14095" max="14095" width="15.140625" style="4" bestFit="1" customWidth="1"/>
    <col min="14096" max="14096" width="7.42578125" style="4" bestFit="1" customWidth="1"/>
    <col min="14097" max="14097" width="6.85546875" style="4" bestFit="1" customWidth="1"/>
    <col min="14098" max="14098" width="8.5703125" style="4" bestFit="1" customWidth="1"/>
    <col min="14099" max="14099" width="8.85546875" style="4" bestFit="1" customWidth="1"/>
    <col min="14100" max="14101" width="8.42578125" style="4" bestFit="1" customWidth="1"/>
    <col min="14102" max="14102" width="7.5703125" style="4" bestFit="1" customWidth="1"/>
    <col min="14103" max="14103" width="8.42578125" style="4" bestFit="1" customWidth="1"/>
    <col min="14104" max="14104" width="7.5703125" style="4" bestFit="1" customWidth="1"/>
    <col min="14105" max="14116" width="6" style="4" bestFit="1" customWidth="1"/>
    <col min="14117" max="14117" width="19.42578125" style="4" bestFit="1" customWidth="1"/>
    <col min="14118" max="14118" width="20.140625" style="4" bestFit="1" customWidth="1"/>
    <col min="14119" max="14119" width="19.140625" style="4" bestFit="1" customWidth="1"/>
    <col min="14120" max="14120" width="17.85546875" style="4" bestFit="1" customWidth="1"/>
    <col min="14121" max="14121" width="12.140625" style="4" bestFit="1" customWidth="1"/>
    <col min="14122" max="14335" width="9.140625" style="4"/>
    <col min="14336" max="14336" width="13" style="4" bestFit="1" customWidth="1"/>
    <col min="14337" max="14337" width="12.5703125" style="4" bestFit="1" customWidth="1"/>
    <col min="14338" max="14338" width="13" style="4" bestFit="1" customWidth="1"/>
    <col min="14339" max="14339" width="16" style="4" bestFit="1" customWidth="1"/>
    <col min="14340" max="14340" width="17" style="4" bestFit="1" customWidth="1"/>
    <col min="14341" max="14341" width="15.85546875" style="4" bestFit="1" customWidth="1"/>
    <col min="14342" max="14342" width="22.140625" style="4" bestFit="1" customWidth="1"/>
    <col min="14343" max="14343" width="12.5703125" style="4" bestFit="1" customWidth="1"/>
    <col min="14344" max="14344" width="11.140625" style="4" bestFit="1" customWidth="1"/>
    <col min="14345" max="14345" width="9.42578125" style="4" bestFit="1" customWidth="1"/>
    <col min="14346" max="14347" width="11.140625" style="4" bestFit="1" customWidth="1"/>
    <col min="14348" max="14348" width="10.140625" style="4" bestFit="1" customWidth="1"/>
    <col min="14349" max="14349" width="23.140625" style="4" bestFit="1" customWidth="1"/>
    <col min="14350" max="14350" width="21.140625" style="4" bestFit="1" customWidth="1"/>
    <col min="14351" max="14351" width="15.140625" style="4" bestFit="1" customWidth="1"/>
    <col min="14352" max="14352" width="7.42578125" style="4" bestFit="1" customWidth="1"/>
    <col min="14353" max="14353" width="6.85546875" style="4" bestFit="1" customWidth="1"/>
    <col min="14354" max="14354" width="8.5703125" style="4" bestFit="1" customWidth="1"/>
    <col min="14355" max="14355" width="8.85546875" style="4" bestFit="1" customWidth="1"/>
    <col min="14356" max="14357" width="8.42578125" style="4" bestFit="1" customWidth="1"/>
    <col min="14358" max="14358" width="7.5703125" style="4" bestFit="1" customWidth="1"/>
    <col min="14359" max="14359" width="8.42578125" style="4" bestFit="1" customWidth="1"/>
    <col min="14360" max="14360" width="7.5703125" style="4" bestFit="1" customWidth="1"/>
    <col min="14361" max="14372" width="6" style="4" bestFit="1" customWidth="1"/>
    <col min="14373" max="14373" width="19.42578125" style="4" bestFit="1" customWidth="1"/>
    <col min="14374" max="14374" width="20.140625" style="4" bestFit="1" customWidth="1"/>
    <col min="14375" max="14375" width="19.140625" style="4" bestFit="1" customWidth="1"/>
    <col min="14376" max="14376" width="17.85546875" style="4" bestFit="1" customWidth="1"/>
    <col min="14377" max="14377" width="12.140625" style="4" bestFit="1" customWidth="1"/>
    <col min="14378" max="14591" width="9.140625" style="4"/>
    <col min="14592" max="14592" width="13" style="4" bestFit="1" customWidth="1"/>
    <col min="14593" max="14593" width="12.5703125" style="4" bestFit="1" customWidth="1"/>
    <col min="14594" max="14594" width="13" style="4" bestFit="1" customWidth="1"/>
    <col min="14595" max="14595" width="16" style="4" bestFit="1" customWidth="1"/>
    <col min="14596" max="14596" width="17" style="4" bestFit="1" customWidth="1"/>
    <col min="14597" max="14597" width="15.85546875" style="4" bestFit="1" customWidth="1"/>
    <col min="14598" max="14598" width="22.140625" style="4" bestFit="1" customWidth="1"/>
    <col min="14599" max="14599" width="12.5703125" style="4" bestFit="1" customWidth="1"/>
    <col min="14600" max="14600" width="11.140625" style="4" bestFit="1" customWidth="1"/>
    <col min="14601" max="14601" width="9.42578125" style="4" bestFit="1" customWidth="1"/>
    <col min="14602" max="14603" width="11.140625" style="4" bestFit="1" customWidth="1"/>
    <col min="14604" max="14604" width="10.140625" style="4" bestFit="1" customWidth="1"/>
    <col min="14605" max="14605" width="23.140625" style="4" bestFit="1" customWidth="1"/>
    <col min="14606" max="14606" width="21.140625" style="4" bestFit="1" customWidth="1"/>
    <col min="14607" max="14607" width="15.140625" style="4" bestFit="1" customWidth="1"/>
    <col min="14608" max="14608" width="7.42578125" style="4" bestFit="1" customWidth="1"/>
    <col min="14609" max="14609" width="6.85546875" style="4" bestFit="1" customWidth="1"/>
    <col min="14610" max="14610" width="8.5703125" style="4" bestFit="1" customWidth="1"/>
    <col min="14611" max="14611" width="8.85546875" style="4" bestFit="1" customWidth="1"/>
    <col min="14612" max="14613" width="8.42578125" style="4" bestFit="1" customWidth="1"/>
    <col min="14614" max="14614" width="7.5703125" style="4" bestFit="1" customWidth="1"/>
    <col min="14615" max="14615" width="8.42578125" style="4" bestFit="1" customWidth="1"/>
    <col min="14616" max="14616" width="7.5703125" style="4" bestFit="1" customWidth="1"/>
    <col min="14617" max="14628" width="6" style="4" bestFit="1" customWidth="1"/>
    <col min="14629" max="14629" width="19.42578125" style="4" bestFit="1" customWidth="1"/>
    <col min="14630" max="14630" width="20.140625" style="4" bestFit="1" customWidth="1"/>
    <col min="14631" max="14631" width="19.140625" style="4" bestFit="1" customWidth="1"/>
    <col min="14632" max="14632" width="17.85546875" style="4" bestFit="1" customWidth="1"/>
    <col min="14633" max="14633" width="12.140625" style="4" bestFit="1" customWidth="1"/>
    <col min="14634" max="14847" width="9.140625" style="4"/>
    <col min="14848" max="14848" width="13" style="4" bestFit="1" customWidth="1"/>
    <col min="14849" max="14849" width="12.5703125" style="4" bestFit="1" customWidth="1"/>
    <col min="14850" max="14850" width="13" style="4" bestFit="1" customWidth="1"/>
    <col min="14851" max="14851" width="16" style="4" bestFit="1" customWidth="1"/>
    <col min="14852" max="14852" width="17" style="4" bestFit="1" customWidth="1"/>
    <col min="14853" max="14853" width="15.85546875" style="4" bestFit="1" customWidth="1"/>
    <col min="14854" max="14854" width="22.140625" style="4" bestFit="1" customWidth="1"/>
    <col min="14855" max="14855" width="12.5703125" style="4" bestFit="1" customWidth="1"/>
    <col min="14856" max="14856" width="11.140625" style="4" bestFit="1" customWidth="1"/>
    <col min="14857" max="14857" width="9.42578125" style="4" bestFit="1" customWidth="1"/>
    <col min="14858" max="14859" width="11.140625" style="4" bestFit="1" customWidth="1"/>
    <col min="14860" max="14860" width="10.140625" style="4" bestFit="1" customWidth="1"/>
    <col min="14861" max="14861" width="23.140625" style="4" bestFit="1" customWidth="1"/>
    <col min="14862" max="14862" width="21.140625" style="4" bestFit="1" customWidth="1"/>
    <col min="14863" max="14863" width="15.140625" style="4" bestFit="1" customWidth="1"/>
    <col min="14864" max="14864" width="7.42578125" style="4" bestFit="1" customWidth="1"/>
    <col min="14865" max="14865" width="6.85546875" style="4" bestFit="1" customWidth="1"/>
    <col min="14866" max="14866" width="8.5703125" style="4" bestFit="1" customWidth="1"/>
    <col min="14867" max="14867" width="8.85546875" style="4" bestFit="1" customWidth="1"/>
    <col min="14868" max="14869" width="8.42578125" style="4" bestFit="1" customWidth="1"/>
    <col min="14870" max="14870" width="7.5703125" style="4" bestFit="1" customWidth="1"/>
    <col min="14871" max="14871" width="8.42578125" style="4" bestFit="1" customWidth="1"/>
    <col min="14872" max="14872" width="7.5703125" style="4" bestFit="1" customWidth="1"/>
    <col min="14873" max="14884" width="6" style="4" bestFit="1" customWidth="1"/>
    <col min="14885" max="14885" width="19.42578125" style="4" bestFit="1" customWidth="1"/>
    <col min="14886" max="14886" width="20.140625" style="4" bestFit="1" customWidth="1"/>
    <col min="14887" max="14887" width="19.140625" style="4" bestFit="1" customWidth="1"/>
    <col min="14888" max="14888" width="17.85546875" style="4" bestFit="1" customWidth="1"/>
    <col min="14889" max="14889" width="12.140625" style="4" bestFit="1" customWidth="1"/>
    <col min="14890" max="15103" width="9.140625" style="4"/>
    <col min="15104" max="15104" width="13" style="4" bestFit="1" customWidth="1"/>
    <col min="15105" max="15105" width="12.5703125" style="4" bestFit="1" customWidth="1"/>
    <col min="15106" max="15106" width="13" style="4" bestFit="1" customWidth="1"/>
    <col min="15107" max="15107" width="16" style="4" bestFit="1" customWidth="1"/>
    <col min="15108" max="15108" width="17" style="4" bestFit="1" customWidth="1"/>
    <col min="15109" max="15109" width="15.85546875" style="4" bestFit="1" customWidth="1"/>
    <col min="15110" max="15110" width="22.140625" style="4" bestFit="1" customWidth="1"/>
    <col min="15111" max="15111" width="12.5703125" style="4" bestFit="1" customWidth="1"/>
    <col min="15112" max="15112" width="11.140625" style="4" bestFit="1" customWidth="1"/>
    <col min="15113" max="15113" width="9.42578125" style="4" bestFit="1" customWidth="1"/>
    <col min="15114" max="15115" width="11.140625" style="4" bestFit="1" customWidth="1"/>
    <col min="15116" max="15116" width="10.140625" style="4" bestFit="1" customWidth="1"/>
    <col min="15117" max="15117" width="23.140625" style="4" bestFit="1" customWidth="1"/>
    <col min="15118" max="15118" width="21.140625" style="4" bestFit="1" customWidth="1"/>
    <col min="15119" max="15119" width="15.140625" style="4" bestFit="1" customWidth="1"/>
    <col min="15120" max="15120" width="7.42578125" style="4" bestFit="1" customWidth="1"/>
    <col min="15121" max="15121" width="6.85546875" style="4" bestFit="1" customWidth="1"/>
    <col min="15122" max="15122" width="8.5703125" style="4" bestFit="1" customWidth="1"/>
    <col min="15123" max="15123" width="8.85546875" style="4" bestFit="1" customWidth="1"/>
    <col min="15124" max="15125" width="8.42578125" style="4" bestFit="1" customWidth="1"/>
    <col min="15126" max="15126" width="7.5703125" style="4" bestFit="1" customWidth="1"/>
    <col min="15127" max="15127" width="8.42578125" style="4" bestFit="1" customWidth="1"/>
    <col min="15128" max="15128" width="7.5703125" style="4" bestFit="1" customWidth="1"/>
    <col min="15129" max="15140" width="6" style="4" bestFit="1" customWidth="1"/>
    <col min="15141" max="15141" width="19.42578125" style="4" bestFit="1" customWidth="1"/>
    <col min="15142" max="15142" width="20.140625" style="4" bestFit="1" customWidth="1"/>
    <col min="15143" max="15143" width="19.140625" style="4" bestFit="1" customWidth="1"/>
    <col min="15144" max="15144" width="17.85546875" style="4" bestFit="1" customWidth="1"/>
    <col min="15145" max="15145" width="12.140625" style="4" bestFit="1" customWidth="1"/>
    <col min="15146" max="15359" width="9.140625" style="4"/>
    <col min="15360" max="15360" width="13" style="4" bestFit="1" customWidth="1"/>
    <col min="15361" max="15361" width="12.5703125" style="4" bestFit="1" customWidth="1"/>
    <col min="15362" max="15362" width="13" style="4" bestFit="1" customWidth="1"/>
    <col min="15363" max="15363" width="16" style="4" bestFit="1" customWidth="1"/>
    <col min="15364" max="15364" width="17" style="4" bestFit="1" customWidth="1"/>
    <col min="15365" max="15365" width="15.85546875" style="4" bestFit="1" customWidth="1"/>
    <col min="15366" max="15366" width="22.140625" style="4" bestFit="1" customWidth="1"/>
    <col min="15367" max="15367" width="12.5703125" style="4" bestFit="1" customWidth="1"/>
    <col min="15368" max="15368" width="11.140625" style="4" bestFit="1" customWidth="1"/>
    <col min="15369" max="15369" width="9.42578125" style="4" bestFit="1" customWidth="1"/>
    <col min="15370" max="15371" width="11.140625" style="4" bestFit="1" customWidth="1"/>
    <col min="15372" max="15372" width="10.140625" style="4" bestFit="1" customWidth="1"/>
    <col min="15373" max="15373" width="23.140625" style="4" bestFit="1" customWidth="1"/>
    <col min="15374" max="15374" width="21.140625" style="4" bestFit="1" customWidth="1"/>
    <col min="15375" max="15375" width="15.140625" style="4" bestFit="1" customWidth="1"/>
    <col min="15376" max="15376" width="7.42578125" style="4" bestFit="1" customWidth="1"/>
    <col min="15377" max="15377" width="6.85546875" style="4" bestFit="1" customWidth="1"/>
    <col min="15378" max="15378" width="8.5703125" style="4" bestFit="1" customWidth="1"/>
    <col min="15379" max="15379" width="8.85546875" style="4" bestFit="1" customWidth="1"/>
    <col min="15380" max="15381" width="8.42578125" style="4" bestFit="1" customWidth="1"/>
    <col min="15382" max="15382" width="7.5703125" style="4" bestFit="1" customWidth="1"/>
    <col min="15383" max="15383" width="8.42578125" style="4" bestFit="1" customWidth="1"/>
    <col min="15384" max="15384" width="7.5703125" style="4" bestFit="1" customWidth="1"/>
    <col min="15385" max="15396" width="6" style="4" bestFit="1" customWidth="1"/>
    <col min="15397" max="15397" width="19.42578125" style="4" bestFit="1" customWidth="1"/>
    <col min="15398" max="15398" width="20.140625" style="4" bestFit="1" customWidth="1"/>
    <col min="15399" max="15399" width="19.140625" style="4" bestFit="1" customWidth="1"/>
    <col min="15400" max="15400" width="17.85546875" style="4" bestFit="1" customWidth="1"/>
    <col min="15401" max="15401" width="12.140625" style="4" bestFit="1" customWidth="1"/>
    <col min="15402" max="15615" width="9.140625" style="4"/>
    <col min="15616" max="15616" width="13" style="4" bestFit="1" customWidth="1"/>
    <col min="15617" max="15617" width="12.5703125" style="4" bestFit="1" customWidth="1"/>
    <col min="15618" max="15618" width="13" style="4" bestFit="1" customWidth="1"/>
    <col min="15619" max="15619" width="16" style="4" bestFit="1" customWidth="1"/>
    <col min="15620" max="15620" width="17" style="4" bestFit="1" customWidth="1"/>
    <col min="15621" max="15621" width="15.85546875" style="4" bestFit="1" customWidth="1"/>
    <col min="15622" max="15622" width="22.140625" style="4" bestFit="1" customWidth="1"/>
    <col min="15623" max="15623" width="12.5703125" style="4" bestFit="1" customWidth="1"/>
    <col min="15624" max="15624" width="11.140625" style="4" bestFit="1" customWidth="1"/>
    <col min="15625" max="15625" width="9.42578125" style="4" bestFit="1" customWidth="1"/>
    <col min="15626" max="15627" width="11.140625" style="4" bestFit="1" customWidth="1"/>
    <col min="15628" max="15628" width="10.140625" style="4" bestFit="1" customWidth="1"/>
    <col min="15629" max="15629" width="23.140625" style="4" bestFit="1" customWidth="1"/>
    <col min="15630" max="15630" width="21.140625" style="4" bestFit="1" customWidth="1"/>
    <col min="15631" max="15631" width="15.140625" style="4" bestFit="1" customWidth="1"/>
    <col min="15632" max="15632" width="7.42578125" style="4" bestFit="1" customWidth="1"/>
    <col min="15633" max="15633" width="6.85546875" style="4" bestFit="1" customWidth="1"/>
    <col min="15634" max="15634" width="8.5703125" style="4" bestFit="1" customWidth="1"/>
    <col min="15635" max="15635" width="8.85546875" style="4" bestFit="1" customWidth="1"/>
    <col min="15636" max="15637" width="8.42578125" style="4" bestFit="1" customWidth="1"/>
    <col min="15638" max="15638" width="7.5703125" style="4" bestFit="1" customWidth="1"/>
    <col min="15639" max="15639" width="8.42578125" style="4" bestFit="1" customWidth="1"/>
    <col min="15640" max="15640" width="7.5703125" style="4" bestFit="1" customWidth="1"/>
    <col min="15641" max="15652" width="6" style="4" bestFit="1" customWidth="1"/>
    <col min="15653" max="15653" width="19.42578125" style="4" bestFit="1" customWidth="1"/>
    <col min="15654" max="15654" width="20.140625" style="4" bestFit="1" customWidth="1"/>
    <col min="15655" max="15655" width="19.140625" style="4" bestFit="1" customWidth="1"/>
    <col min="15656" max="15656" width="17.85546875" style="4" bestFit="1" customWidth="1"/>
    <col min="15657" max="15657" width="12.140625" style="4" bestFit="1" customWidth="1"/>
    <col min="15658" max="15871" width="9.140625" style="4"/>
    <col min="15872" max="15872" width="13" style="4" bestFit="1" customWidth="1"/>
    <col min="15873" max="15873" width="12.5703125" style="4" bestFit="1" customWidth="1"/>
    <col min="15874" max="15874" width="13" style="4" bestFit="1" customWidth="1"/>
    <col min="15875" max="15875" width="16" style="4" bestFit="1" customWidth="1"/>
    <col min="15876" max="15876" width="17" style="4" bestFit="1" customWidth="1"/>
    <col min="15877" max="15877" width="15.85546875" style="4" bestFit="1" customWidth="1"/>
    <col min="15878" max="15878" width="22.140625" style="4" bestFit="1" customWidth="1"/>
    <col min="15879" max="15879" width="12.5703125" style="4" bestFit="1" customWidth="1"/>
    <col min="15880" max="15880" width="11.140625" style="4" bestFit="1" customWidth="1"/>
    <col min="15881" max="15881" width="9.42578125" style="4" bestFit="1" customWidth="1"/>
    <col min="15882" max="15883" width="11.140625" style="4" bestFit="1" customWidth="1"/>
    <col min="15884" max="15884" width="10.140625" style="4" bestFit="1" customWidth="1"/>
    <col min="15885" max="15885" width="23.140625" style="4" bestFit="1" customWidth="1"/>
    <col min="15886" max="15886" width="21.140625" style="4" bestFit="1" customWidth="1"/>
    <col min="15887" max="15887" width="15.140625" style="4" bestFit="1" customWidth="1"/>
    <col min="15888" max="15888" width="7.42578125" style="4" bestFit="1" customWidth="1"/>
    <col min="15889" max="15889" width="6.85546875" style="4" bestFit="1" customWidth="1"/>
    <col min="15890" max="15890" width="8.5703125" style="4" bestFit="1" customWidth="1"/>
    <col min="15891" max="15891" width="8.85546875" style="4" bestFit="1" customWidth="1"/>
    <col min="15892" max="15893" width="8.42578125" style="4" bestFit="1" customWidth="1"/>
    <col min="15894" max="15894" width="7.5703125" style="4" bestFit="1" customWidth="1"/>
    <col min="15895" max="15895" width="8.42578125" style="4" bestFit="1" customWidth="1"/>
    <col min="15896" max="15896" width="7.5703125" style="4" bestFit="1" customWidth="1"/>
    <col min="15897" max="15908" width="6" style="4" bestFit="1" customWidth="1"/>
    <col min="15909" max="15909" width="19.42578125" style="4" bestFit="1" customWidth="1"/>
    <col min="15910" max="15910" width="20.140625" style="4" bestFit="1" customWidth="1"/>
    <col min="15911" max="15911" width="19.140625" style="4" bestFit="1" customWidth="1"/>
    <col min="15912" max="15912" width="17.85546875" style="4" bestFit="1" customWidth="1"/>
    <col min="15913" max="15913" width="12.140625" style="4" bestFit="1" customWidth="1"/>
    <col min="15914" max="16127" width="9.140625" style="4"/>
    <col min="16128" max="16128" width="13" style="4" bestFit="1" customWidth="1"/>
    <col min="16129" max="16129" width="12.5703125" style="4" bestFit="1" customWidth="1"/>
    <col min="16130" max="16130" width="13" style="4" bestFit="1" customWidth="1"/>
    <col min="16131" max="16131" width="16" style="4" bestFit="1" customWidth="1"/>
    <col min="16132" max="16132" width="17" style="4" bestFit="1" customWidth="1"/>
    <col min="16133" max="16133" width="15.85546875" style="4" bestFit="1" customWidth="1"/>
    <col min="16134" max="16134" width="22.140625" style="4" bestFit="1" customWidth="1"/>
    <col min="16135" max="16135" width="12.5703125" style="4" bestFit="1" customWidth="1"/>
    <col min="16136" max="16136" width="11.140625" style="4" bestFit="1" customWidth="1"/>
    <col min="16137" max="16137" width="9.42578125" style="4" bestFit="1" customWidth="1"/>
    <col min="16138" max="16139" width="11.140625" style="4" bestFit="1" customWidth="1"/>
    <col min="16140" max="16140" width="10.140625" style="4" bestFit="1" customWidth="1"/>
    <col min="16141" max="16141" width="23.140625" style="4" bestFit="1" customWidth="1"/>
    <col min="16142" max="16142" width="21.140625" style="4" bestFit="1" customWidth="1"/>
    <col min="16143" max="16143" width="15.140625" style="4" bestFit="1" customWidth="1"/>
    <col min="16144" max="16144" width="7.42578125" style="4" bestFit="1" customWidth="1"/>
    <col min="16145" max="16145" width="6.85546875" style="4" bestFit="1" customWidth="1"/>
    <col min="16146" max="16146" width="8.5703125" style="4" bestFit="1" customWidth="1"/>
    <col min="16147" max="16147" width="8.85546875" style="4" bestFit="1" customWidth="1"/>
    <col min="16148" max="16149" width="8.42578125" style="4" bestFit="1" customWidth="1"/>
    <col min="16150" max="16150" width="7.5703125" style="4" bestFit="1" customWidth="1"/>
    <col min="16151" max="16151" width="8.42578125" style="4" bestFit="1" customWidth="1"/>
    <col min="16152" max="16152" width="7.5703125" style="4" bestFit="1" customWidth="1"/>
    <col min="16153" max="16164" width="6" style="4" bestFit="1" customWidth="1"/>
    <col min="16165" max="16165" width="19.42578125" style="4" bestFit="1" customWidth="1"/>
    <col min="16166" max="16166" width="20.140625" style="4" bestFit="1" customWidth="1"/>
    <col min="16167" max="16167" width="19.140625" style="4" bestFit="1" customWidth="1"/>
    <col min="16168" max="16168" width="17.85546875" style="4" bestFit="1" customWidth="1"/>
    <col min="16169" max="16169" width="12.140625" style="4" bestFit="1" customWidth="1"/>
    <col min="16170" max="16384" width="9.140625" style="4"/>
  </cols>
  <sheetData>
    <row r="1" spans="1: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55</v>
      </c>
      <c r="AX1" s="4" t="s">
        <v>56</v>
      </c>
      <c r="AY1" s="4" t="s">
        <v>57</v>
      </c>
    </row>
    <row r="2" spans="1:51" hidden="1" x14ac:dyDescent="0.25">
      <c r="A2" s="43">
        <v>39389</v>
      </c>
      <c r="B2" s="2">
        <v>2422.1729999999998</v>
      </c>
      <c r="C2" s="5">
        <v>246.09779570000001</v>
      </c>
      <c r="D2" s="5">
        <v>0</v>
      </c>
      <c r="E2" s="5">
        <v>0</v>
      </c>
      <c r="F2" s="5">
        <v>0</v>
      </c>
      <c r="G2" s="5">
        <v>1522.7150469999999</v>
      </c>
      <c r="H2" s="2">
        <v>13.263210880000001</v>
      </c>
      <c r="I2" s="2">
        <v>0</v>
      </c>
      <c r="J2" s="2">
        <v>8000.7039999999997</v>
      </c>
      <c r="K2" s="2">
        <v>0</v>
      </c>
      <c r="L2" s="2">
        <v>0</v>
      </c>
      <c r="M2" s="2">
        <v>25730.799999999999</v>
      </c>
      <c r="N2" s="2">
        <v>495.23525389999998</v>
      </c>
      <c r="O2" s="3">
        <v>0.86</v>
      </c>
      <c r="P2" s="2">
        <v>25876.799999999999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f>SUM(Q2:Y2)</f>
        <v>0</v>
      </c>
      <c r="AR2" s="2">
        <f>SUM(AB2:AD2)</f>
        <v>0</v>
      </c>
      <c r="AS2" s="2">
        <f>SUM(AE2:AG2)</f>
        <v>0</v>
      </c>
      <c r="AT2" s="2">
        <f>SUM(AH2:AJ2)</f>
        <v>1</v>
      </c>
      <c r="AU2" s="2">
        <f>SUM(Z2:AA2,AK2)</f>
        <v>0</v>
      </c>
      <c r="AV2" s="2">
        <f>SUM(I2:L2)</f>
        <v>8000.7039999999997</v>
      </c>
      <c r="AW2" s="2">
        <f>Tabla1[[#This Row],[inver_real_Radio]]+Tabla1[[#This Row],[inver_real_Prensa]]</f>
        <v>0</v>
      </c>
      <c r="AX2" s="2">
        <f>SUM(Tabla1[[#This Row],[MKDirecto_1]:[mailing_4]])</f>
        <v>8013.9672108799996</v>
      </c>
      <c r="AY2" s="2">
        <f>SUM(Tabla1[[#This Row],[PrimeraSemanaMes]:[SegundaSemanaMes]])</f>
        <v>1</v>
      </c>
    </row>
    <row r="3" spans="1:51" hidden="1" x14ac:dyDescent="0.25">
      <c r="A3" s="43">
        <v>39396</v>
      </c>
      <c r="B3" s="2">
        <v>2890.6679999999997</v>
      </c>
      <c r="C3" s="5">
        <v>301.11411829999997</v>
      </c>
      <c r="D3" s="5">
        <v>68188.627500000002</v>
      </c>
      <c r="E3" s="5">
        <v>0</v>
      </c>
      <c r="F3" s="5">
        <v>0</v>
      </c>
      <c r="G3" s="5">
        <v>1593.7860189999999</v>
      </c>
      <c r="H3" s="2">
        <v>5.3052843520000001</v>
      </c>
      <c r="I3" s="2">
        <v>0</v>
      </c>
      <c r="J3" s="2">
        <v>3200.2815999999998</v>
      </c>
      <c r="K3" s="2">
        <v>0</v>
      </c>
      <c r="L3" s="2">
        <v>0</v>
      </c>
      <c r="M3" s="2">
        <v>29047</v>
      </c>
      <c r="N3" s="2">
        <v>495.23525389999998</v>
      </c>
      <c r="O3" s="3">
        <v>0.97</v>
      </c>
      <c r="P3" s="2">
        <v>31301.5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f t="shared" ref="AQ3:AQ66" si="0">SUM(Q3:Y3)</f>
        <v>0</v>
      </c>
      <c r="AR3" s="2">
        <f t="shared" ref="AR3:AR66" si="1">SUM(AB3:AD3)</f>
        <v>0</v>
      </c>
      <c r="AS3" s="2">
        <f t="shared" ref="AS3:AS66" si="2">SUM(AE3:AG3)</f>
        <v>0</v>
      </c>
      <c r="AT3" s="2">
        <f t="shared" ref="AT3:AT66" si="3">SUM(AH3:AJ3)</f>
        <v>1</v>
      </c>
      <c r="AU3" s="2">
        <f t="shared" ref="AU3:AU66" si="4">SUM(Z3:AA3,AK3)</f>
        <v>0</v>
      </c>
      <c r="AV3" s="2">
        <f t="shared" ref="AV3:AV66" si="5">SUM(I3:L3)</f>
        <v>3200.2815999999998</v>
      </c>
      <c r="AW3" s="2">
        <f>Tabla1[[#This Row],[inver_real_Radio]]+Tabla1[[#This Row],[inver_real_Prensa]]</f>
        <v>68188.627500000002</v>
      </c>
      <c r="AX3" s="2">
        <f>SUM(Tabla1[[#This Row],[MKDirecto_1]:[mailing_4]])</f>
        <v>3205.5868843519997</v>
      </c>
      <c r="AY3" s="2">
        <f>SUM(Tabla1[[#This Row],[PrimeraSemanaMes]:[SegundaSemanaMes]])</f>
        <v>1</v>
      </c>
    </row>
    <row r="4" spans="1:51" hidden="1" x14ac:dyDescent="0.25">
      <c r="A4" s="43">
        <v>39403</v>
      </c>
      <c r="B4" s="2">
        <v>3122.223</v>
      </c>
      <c r="C4" s="5">
        <v>241.4956473</v>
      </c>
      <c r="D4" s="5">
        <v>81826.353000000003</v>
      </c>
      <c r="E4" s="5">
        <v>0</v>
      </c>
      <c r="F4" s="5">
        <v>0</v>
      </c>
      <c r="G4" s="5">
        <v>1470.614407</v>
      </c>
      <c r="H4" s="2">
        <v>2.1221137410000002</v>
      </c>
      <c r="I4" s="2">
        <v>0</v>
      </c>
      <c r="J4" s="2">
        <v>1280.1126400000001</v>
      </c>
      <c r="K4" s="2">
        <v>0</v>
      </c>
      <c r="L4" s="2">
        <v>0</v>
      </c>
      <c r="M4" s="2">
        <v>29047</v>
      </c>
      <c r="N4" s="2">
        <v>495.23525389999998</v>
      </c>
      <c r="O4" s="3">
        <v>1.4450000000000001</v>
      </c>
      <c r="P4" s="2">
        <v>31301.5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0</v>
      </c>
      <c r="AM4" s="2">
        <v>0</v>
      </c>
      <c r="AN4" s="2">
        <v>1</v>
      </c>
      <c r="AO4" s="2">
        <v>0</v>
      </c>
      <c r="AP4" s="2">
        <v>0</v>
      </c>
      <c r="AQ4" s="2">
        <f t="shared" si="0"/>
        <v>0</v>
      </c>
      <c r="AR4" s="2">
        <f t="shared" si="1"/>
        <v>0</v>
      </c>
      <c r="AS4" s="2">
        <f t="shared" si="2"/>
        <v>0</v>
      </c>
      <c r="AT4" s="2">
        <f t="shared" si="3"/>
        <v>1</v>
      </c>
      <c r="AU4" s="2">
        <f t="shared" si="4"/>
        <v>0</v>
      </c>
      <c r="AV4" s="2">
        <f t="shared" si="5"/>
        <v>1280.1126400000001</v>
      </c>
      <c r="AW4" s="2">
        <f>Tabla1[[#This Row],[inver_real_Radio]]+Tabla1[[#This Row],[inver_real_Prensa]]</f>
        <v>81826.353000000003</v>
      </c>
      <c r="AX4" s="2">
        <f>SUM(Tabla1[[#This Row],[MKDirecto_1]:[mailing_4]])</f>
        <v>1282.2347537410001</v>
      </c>
      <c r="AY4" s="2">
        <f>SUM(Tabla1[[#This Row],[PrimeraSemanaMes]:[SegundaSemanaMes]])</f>
        <v>0</v>
      </c>
    </row>
    <row r="5" spans="1:51" hidden="1" x14ac:dyDescent="0.25">
      <c r="A5" s="43">
        <v>39410</v>
      </c>
      <c r="B5" s="2">
        <v>3029.6009999999997</v>
      </c>
      <c r="C5" s="5">
        <v>210.17325890000001</v>
      </c>
      <c r="D5" s="5">
        <v>84553.898100000006</v>
      </c>
      <c r="E5" s="5">
        <v>0</v>
      </c>
      <c r="F5" s="5">
        <v>0</v>
      </c>
      <c r="G5" s="5">
        <v>1339.645763</v>
      </c>
      <c r="H5" s="2">
        <v>0.84884549600000003</v>
      </c>
      <c r="I5" s="2">
        <v>0</v>
      </c>
      <c r="J5" s="2">
        <v>512.04505600000005</v>
      </c>
      <c r="K5" s="2">
        <v>0</v>
      </c>
      <c r="L5" s="2">
        <v>0</v>
      </c>
      <c r="M5" s="2">
        <v>29047</v>
      </c>
      <c r="N5" s="2">
        <v>495.23525389999998</v>
      </c>
      <c r="O5" s="3">
        <v>1.6975</v>
      </c>
      <c r="P5" s="2">
        <v>31301.5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f t="shared" si="0"/>
        <v>0</v>
      </c>
      <c r="AR5" s="2">
        <f t="shared" si="1"/>
        <v>0</v>
      </c>
      <c r="AS5" s="2">
        <f t="shared" si="2"/>
        <v>0</v>
      </c>
      <c r="AT5" s="2">
        <f t="shared" si="3"/>
        <v>1</v>
      </c>
      <c r="AU5" s="2">
        <f t="shared" si="4"/>
        <v>0</v>
      </c>
      <c r="AV5" s="2">
        <f t="shared" si="5"/>
        <v>512.04505600000005</v>
      </c>
      <c r="AW5" s="2">
        <f>Tabla1[[#This Row],[inver_real_Radio]]+Tabla1[[#This Row],[inver_real_Prensa]]</f>
        <v>84553.898100000006</v>
      </c>
      <c r="AX5" s="2">
        <f>SUM(Tabla1[[#This Row],[MKDirecto_1]:[mailing_4]])</f>
        <v>512.89390149600001</v>
      </c>
      <c r="AY5" s="2">
        <f>SUM(Tabla1[[#This Row],[PrimeraSemanaMes]:[SegundaSemanaMes]])</f>
        <v>0</v>
      </c>
    </row>
    <row r="6" spans="1:51" hidden="1" x14ac:dyDescent="0.25">
      <c r="A6" s="43">
        <v>39417</v>
      </c>
      <c r="B6" s="2">
        <v>2583.723</v>
      </c>
      <c r="C6" s="5">
        <v>87.319303570000002</v>
      </c>
      <c r="D6" s="5">
        <v>85099.407120000003</v>
      </c>
      <c r="E6" s="5">
        <v>0</v>
      </c>
      <c r="F6" s="5">
        <v>0</v>
      </c>
      <c r="G6" s="5">
        <v>1042.9583050000001</v>
      </c>
      <c r="H6" s="2">
        <v>0.33953819899999998</v>
      </c>
      <c r="I6" s="2">
        <v>0</v>
      </c>
      <c r="J6" s="2">
        <v>204.81802239999999</v>
      </c>
      <c r="K6" s="2">
        <v>0</v>
      </c>
      <c r="L6" s="2">
        <v>0</v>
      </c>
      <c r="M6" s="2">
        <v>29047</v>
      </c>
      <c r="N6" s="2">
        <v>495.23525389999998</v>
      </c>
      <c r="O6" s="3">
        <v>1.605</v>
      </c>
      <c r="P6" s="2">
        <v>31301.5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f t="shared" si="0"/>
        <v>1</v>
      </c>
      <c r="AR6" s="2">
        <f t="shared" si="1"/>
        <v>0</v>
      </c>
      <c r="AS6" s="2">
        <f t="shared" si="2"/>
        <v>0</v>
      </c>
      <c r="AT6" s="2">
        <f t="shared" si="3"/>
        <v>0</v>
      </c>
      <c r="AU6" s="2">
        <f t="shared" si="4"/>
        <v>1</v>
      </c>
      <c r="AV6" s="2">
        <f t="shared" si="5"/>
        <v>204.81802239999999</v>
      </c>
      <c r="AW6" s="2">
        <f>Tabla1[[#This Row],[inver_real_Radio]]+Tabla1[[#This Row],[inver_real_Prensa]]</f>
        <v>85099.407120000003</v>
      </c>
      <c r="AX6" s="2">
        <f>SUM(Tabla1[[#This Row],[MKDirecto_1]:[mailing_4]])</f>
        <v>205.15756059899999</v>
      </c>
      <c r="AY6" s="2">
        <f>SUM(Tabla1[[#This Row],[PrimeraSemanaMes]:[SegundaSemanaMes]])</f>
        <v>1</v>
      </c>
    </row>
    <row r="7" spans="1:51" hidden="1" x14ac:dyDescent="0.25">
      <c r="A7" s="43">
        <v>39424</v>
      </c>
      <c r="B7" s="2">
        <v>2047.377</v>
      </c>
      <c r="C7" s="5">
        <v>80.27772143</v>
      </c>
      <c r="D7" s="5">
        <v>84653.881420000005</v>
      </c>
      <c r="E7" s="5">
        <v>0</v>
      </c>
      <c r="F7" s="5">
        <v>0</v>
      </c>
      <c r="G7" s="5">
        <v>597.38332209999999</v>
      </c>
      <c r="H7" s="2">
        <v>0.13581527900000001</v>
      </c>
      <c r="I7" s="2">
        <v>0</v>
      </c>
      <c r="J7" s="2">
        <v>81.927208960000002</v>
      </c>
      <c r="K7" s="2">
        <v>0</v>
      </c>
      <c r="L7" s="2">
        <v>0</v>
      </c>
      <c r="M7" s="2">
        <v>16099.25</v>
      </c>
      <c r="N7" s="2">
        <v>500.40750000000003</v>
      </c>
      <c r="O7" s="3">
        <v>1.7875000000000001</v>
      </c>
      <c r="P7" s="2">
        <v>36110.25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f t="shared" si="0"/>
        <v>1</v>
      </c>
      <c r="AR7" s="2">
        <f t="shared" si="1"/>
        <v>0</v>
      </c>
      <c r="AS7" s="2">
        <f t="shared" si="2"/>
        <v>0</v>
      </c>
      <c r="AT7" s="2">
        <f t="shared" si="3"/>
        <v>0</v>
      </c>
      <c r="AU7" s="2">
        <f t="shared" si="4"/>
        <v>1</v>
      </c>
      <c r="AV7" s="2">
        <f t="shared" si="5"/>
        <v>81.927208960000002</v>
      </c>
      <c r="AW7" s="2">
        <f>Tabla1[[#This Row],[inver_real_Radio]]+Tabla1[[#This Row],[inver_real_Prensa]]</f>
        <v>84653.881420000005</v>
      </c>
      <c r="AX7" s="2">
        <f>SUM(Tabla1[[#This Row],[MKDirecto_1]:[mailing_4]])</f>
        <v>82.063024239000001</v>
      </c>
      <c r="AY7" s="2">
        <f>SUM(Tabla1[[#This Row],[PrimeraSemanaMes]:[SegundaSemanaMes]])</f>
        <v>1</v>
      </c>
    </row>
    <row r="8" spans="1:51" hidden="1" x14ac:dyDescent="0.25">
      <c r="A8" s="43">
        <v>39431</v>
      </c>
      <c r="B8" s="2">
        <v>3223.4609999999998</v>
      </c>
      <c r="C8" s="5">
        <v>119.4110886</v>
      </c>
      <c r="D8" s="5">
        <v>84564.776280000005</v>
      </c>
      <c r="E8" s="5">
        <v>0</v>
      </c>
      <c r="F8" s="5">
        <v>0</v>
      </c>
      <c r="G8" s="5">
        <v>679.15332880000005</v>
      </c>
      <c r="H8" s="2">
        <v>5.4326112000000003E-2</v>
      </c>
      <c r="I8" s="2">
        <v>0</v>
      </c>
      <c r="J8" s="2">
        <v>32.770883580000003</v>
      </c>
      <c r="K8" s="2">
        <v>0</v>
      </c>
      <c r="L8" s="2">
        <v>0</v>
      </c>
      <c r="M8" s="2">
        <v>16099.25</v>
      </c>
      <c r="N8" s="2">
        <v>500.40750000000003</v>
      </c>
      <c r="O8" s="3">
        <v>1.2450000000000001</v>
      </c>
      <c r="P8" s="2">
        <v>36110.25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f t="shared" si="0"/>
        <v>0</v>
      </c>
      <c r="AR8" s="2">
        <f t="shared" si="1"/>
        <v>0</v>
      </c>
      <c r="AS8" s="2">
        <f t="shared" si="2"/>
        <v>0</v>
      </c>
      <c r="AT8" s="2">
        <f t="shared" si="3"/>
        <v>0</v>
      </c>
      <c r="AU8" s="2">
        <f t="shared" si="4"/>
        <v>1</v>
      </c>
      <c r="AV8" s="2">
        <f t="shared" si="5"/>
        <v>32.770883580000003</v>
      </c>
      <c r="AW8" s="2">
        <f>Tabla1[[#This Row],[inver_real_Radio]]+Tabla1[[#This Row],[inver_real_Prensa]]</f>
        <v>84564.776280000005</v>
      </c>
      <c r="AX8" s="2">
        <f>SUM(Tabla1[[#This Row],[MKDirecto_1]:[mailing_4]])</f>
        <v>32.825209692000001</v>
      </c>
      <c r="AY8" s="2">
        <f>SUM(Tabla1[[#This Row],[PrimeraSemanaMes]:[SegundaSemanaMes]])</f>
        <v>0</v>
      </c>
    </row>
    <row r="9" spans="1:51" hidden="1" x14ac:dyDescent="0.25">
      <c r="A9" s="43">
        <v>39438</v>
      </c>
      <c r="B9" s="2">
        <v>2556.7979999999998</v>
      </c>
      <c r="C9" s="5">
        <v>102.9644354</v>
      </c>
      <c r="D9" s="5">
        <v>84546.955260000002</v>
      </c>
      <c r="E9" s="5">
        <v>0</v>
      </c>
      <c r="F9" s="5">
        <v>0</v>
      </c>
      <c r="G9" s="5">
        <v>420.46133150000003</v>
      </c>
      <c r="H9" s="2">
        <v>2.1730445000000001E-2</v>
      </c>
      <c r="I9" s="2">
        <v>0</v>
      </c>
      <c r="J9" s="2">
        <v>13.108353429999999</v>
      </c>
      <c r="K9" s="2">
        <v>0</v>
      </c>
      <c r="L9" s="2">
        <v>0</v>
      </c>
      <c r="M9" s="2">
        <v>16099.25</v>
      </c>
      <c r="N9" s="2">
        <v>500.40750000000003</v>
      </c>
      <c r="O9" s="3">
        <v>1.0549999999999999</v>
      </c>
      <c r="P9" s="2">
        <v>36110.25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>
        <f t="shared" si="0"/>
        <v>1</v>
      </c>
      <c r="AR9" s="2">
        <f t="shared" si="1"/>
        <v>0</v>
      </c>
      <c r="AS9" s="2">
        <f t="shared" si="2"/>
        <v>0</v>
      </c>
      <c r="AT9" s="2">
        <f t="shared" si="3"/>
        <v>0</v>
      </c>
      <c r="AU9" s="2">
        <f t="shared" si="4"/>
        <v>1</v>
      </c>
      <c r="AV9" s="2">
        <f t="shared" si="5"/>
        <v>13.108353429999999</v>
      </c>
      <c r="AW9" s="2">
        <f>Tabla1[[#This Row],[inver_real_Radio]]+Tabla1[[#This Row],[inver_real_Prensa]]</f>
        <v>84546.955260000002</v>
      </c>
      <c r="AX9" s="2">
        <f>SUM(Tabla1[[#This Row],[MKDirecto_1]:[mailing_4]])</f>
        <v>13.130083874999999</v>
      </c>
      <c r="AY9" s="2">
        <f>SUM(Tabla1[[#This Row],[PrimeraSemanaMes]:[SegundaSemanaMes]])</f>
        <v>0</v>
      </c>
    </row>
    <row r="10" spans="1:51" x14ac:dyDescent="0.25">
      <c r="A10" s="43">
        <v>39445</v>
      </c>
      <c r="B10" s="2">
        <v>1246.0889999999999</v>
      </c>
      <c r="C10" s="5">
        <v>41.185774170000002</v>
      </c>
      <c r="D10" s="5">
        <v>48793.391049999998</v>
      </c>
      <c r="E10" s="5">
        <v>0</v>
      </c>
      <c r="F10" s="5">
        <v>0</v>
      </c>
      <c r="G10" s="5">
        <v>203.58453259999999</v>
      </c>
      <c r="H10" s="2">
        <v>8.6921780000000001E-3</v>
      </c>
      <c r="I10" s="2">
        <v>0</v>
      </c>
      <c r="J10" s="2">
        <v>5.2433413729999998</v>
      </c>
      <c r="K10" s="2">
        <v>0</v>
      </c>
      <c r="L10" s="2">
        <v>0</v>
      </c>
      <c r="M10" s="2">
        <v>16099.25</v>
      </c>
      <c r="N10" s="2">
        <v>500.40750000000003</v>
      </c>
      <c r="O10" s="3">
        <v>0.75749999999999995</v>
      </c>
      <c r="P10" s="2">
        <v>36110.25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0</v>
      </c>
      <c r="AO10" s="2">
        <v>0</v>
      </c>
      <c r="AP10" s="2">
        <v>1</v>
      </c>
      <c r="AQ10" s="2">
        <f t="shared" si="0"/>
        <v>1</v>
      </c>
      <c r="AR10" s="2">
        <f t="shared" si="1"/>
        <v>0</v>
      </c>
      <c r="AS10" s="2">
        <f t="shared" si="2"/>
        <v>0</v>
      </c>
      <c r="AT10" s="2">
        <f t="shared" si="3"/>
        <v>0</v>
      </c>
      <c r="AU10" s="2">
        <f t="shared" si="4"/>
        <v>1</v>
      </c>
      <c r="AV10" s="2">
        <f t="shared" si="5"/>
        <v>5.2433413729999998</v>
      </c>
      <c r="AW10" s="2">
        <f>Tabla1[[#This Row],[inver_real_Radio]]+Tabla1[[#This Row],[inver_real_Prensa]]</f>
        <v>48793.391049999998</v>
      </c>
      <c r="AX10" s="2">
        <f>SUM(Tabla1[[#This Row],[MKDirecto_1]:[mailing_4]])</f>
        <v>5.2520335510000002</v>
      </c>
      <c r="AY10" s="2">
        <f>SUM(Tabla1[[#This Row],[PrimeraSemanaMes]:[SegundaSemanaMes]])</f>
        <v>1</v>
      </c>
    </row>
    <row r="11" spans="1:51" hidden="1" x14ac:dyDescent="0.25">
      <c r="A11" s="43">
        <v>39452</v>
      </c>
      <c r="B11" s="2">
        <v>941.298</v>
      </c>
      <c r="C11" s="5">
        <v>16.47430967</v>
      </c>
      <c r="D11" s="5">
        <v>9758.67821</v>
      </c>
      <c r="E11" s="5">
        <v>0</v>
      </c>
      <c r="F11" s="5">
        <v>0</v>
      </c>
      <c r="G11" s="5">
        <v>260.93381299999999</v>
      </c>
      <c r="H11" s="2">
        <v>3.4768709999999999E-3</v>
      </c>
      <c r="I11" s="2">
        <v>0</v>
      </c>
      <c r="J11" s="2">
        <v>2.097336549</v>
      </c>
      <c r="K11" s="2">
        <v>0</v>
      </c>
      <c r="L11" s="2">
        <v>0</v>
      </c>
      <c r="M11" s="2">
        <v>13024</v>
      </c>
      <c r="N11" s="2">
        <v>500.40750000000003</v>
      </c>
      <c r="O11" s="3">
        <v>0.47749999999999998</v>
      </c>
      <c r="P11" s="2">
        <v>20324.2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f t="shared" si="0"/>
        <v>1</v>
      </c>
      <c r="AR11" s="2">
        <f t="shared" si="1"/>
        <v>0</v>
      </c>
      <c r="AS11" s="2">
        <f t="shared" si="2"/>
        <v>0</v>
      </c>
      <c r="AT11" s="2">
        <f t="shared" si="3"/>
        <v>0</v>
      </c>
      <c r="AU11" s="2">
        <f t="shared" si="4"/>
        <v>1</v>
      </c>
      <c r="AV11" s="2">
        <f t="shared" si="5"/>
        <v>2.097336549</v>
      </c>
      <c r="AW11" s="2">
        <f>Tabla1[[#This Row],[inver_real_Radio]]+Tabla1[[#This Row],[inver_real_Prensa]]</f>
        <v>9758.67821</v>
      </c>
      <c r="AX11" s="2">
        <f>SUM(Tabla1[[#This Row],[MKDirecto_1]:[mailing_4]])</f>
        <v>2.1008134200000002</v>
      </c>
      <c r="AY11" s="2">
        <f>SUM(Tabla1[[#This Row],[PrimeraSemanaMes]:[SegundaSemanaMes]])</f>
        <v>1</v>
      </c>
    </row>
    <row r="12" spans="1:51" hidden="1" x14ac:dyDescent="0.25">
      <c r="A12" s="43">
        <v>39459</v>
      </c>
      <c r="B12" s="2">
        <v>2394.1709999999998</v>
      </c>
      <c r="C12" s="5">
        <v>160.82977389999999</v>
      </c>
      <c r="D12" s="5">
        <v>1951.7356420000001</v>
      </c>
      <c r="E12" s="5">
        <v>0</v>
      </c>
      <c r="F12" s="5">
        <v>0</v>
      </c>
      <c r="G12" s="5">
        <v>878.07352519999995</v>
      </c>
      <c r="H12" s="2">
        <v>1.390748E-3</v>
      </c>
      <c r="I12" s="2">
        <v>0</v>
      </c>
      <c r="J12" s="2">
        <v>0.83893461999999996</v>
      </c>
      <c r="K12" s="2">
        <v>0</v>
      </c>
      <c r="L12" s="2">
        <v>0</v>
      </c>
      <c r="M12" s="2">
        <v>18733</v>
      </c>
      <c r="N12" s="2">
        <v>500.40750000000003</v>
      </c>
      <c r="O12" s="3">
        <v>0.38</v>
      </c>
      <c r="P12" s="2">
        <v>20324.2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f t="shared" si="0"/>
        <v>0</v>
      </c>
      <c r="AR12" s="2">
        <f t="shared" si="1"/>
        <v>0</v>
      </c>
      <c r="AS12" s="2">
        <f t="shared" si="2"/>
        <v>0</v>
      </c>
      <c r="AT12" s="2">
        <f t="shared" si="3"/>
        <v>0</v>
      </c>
      <c r="AU12" s="2">
        <f t="shared" si="4"/>
        <v>1</v>
      </c>
      <c r="AV12" s="2">
        <f t="shared" si="5"/>
        <v>0.83893461999999996</v>
      </c>
      <c r="AW12" s="2">
        <f>Tabla1[[#This Row],[inver_real_Radio]]+Tabla1[[#This Row],[inver_real_Prensa]]</f>
        <v>1951.7356420000001</v>
      </c>
      <c r="AX12" s="2">
        <f>SUM(Tabla1[[#This Row],[MKDirecto_1]:[mailing_4]])</f>
        <v>0.84032536800000002</v>
      </c>
      <c r="AY12" s="2">
        <f>SUM(Tabla1[[#This Row],[PrimeraSemanaMes]:[SegundaSemanaMes]])</f>
        <v>0</v>
      </c>
    </row>
    <row r="13" spans="1:51" hidden="1" x14ac:dyDescent="0.25">
      <c r="A13" s="43">
        <v>39466</v>
      </c>
      <c r="B13" s="2">
        <v>3182.5349999999999</v>
      </c>
      <c r="C13" s="5">
        <v>281.49486949999999</v>
      </c>
      <c r="D13" s="5">
        <v>390.34712839999997</v>
      </c>
      <c r="E13" s="5">
        <v>0</v>
      </c>
      <c r="F13" s="5">
        <v>1</v>
      </c>
      <c r="G13" s="5">
        <v>1196.7294099999999</v>
      </c>
      <c r="H13" s="2">
        <v>5.5629900000000001E-4</v>
      </c>
      <c r="I13" s="2">
        <v>0</v>
      </c>
      <c r="J13" s="2">
        <v>0.33557384800000001</v>
      </c>
      <c r="K13" s="2">
        <v>0</v>
      </c>
      <c r="L13" s="2">
        <v>0</v>
      </c>
      <c r="M13" s="2">
        <v>22530</v>
      </c>
      <c r="N13" s="2">
        <v>500.40750000000003</v>
      </c>
      <c r="O13" s="3">
        <v>0.57750000000000001</v>
      </c>
      <c r="P13" s="2">
        <v>20324.2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f t="shared" si="0"/>
        <v>0</v>
      </c>
      <c r="AR13" s="2">
        <f t="shared" si="1"/>
        <v>0</v>
      </c>
      <c r="AS13" s="2">
        <f t="shared" si="2"/>
        <v>0</v>
      </c>
      <c r="AT13" s="2">
        <f t="shared" si="3"/>
        <v>0</v>
      </c>
      <c r="AU13" s="2">
        <f t="shared" si="4"/>
        <v>1</v>
      </c>
      <c r="AV13" s="2">
        <f t="shared" si="5"/>
        <v>0.33557384800000001</v>
      </c>
      <c r="AW13" s="2">
        <f>Tabla1[[#This Row],[inver_real_Radio]]+Tabla1[[#This Row],[inver_real_Prensa]]</f>
        <v>390.34712839999997</v>
      </c>
      <c r="AX13" s="2">
        <f>SUM(Tabla1[[#This Row],[MKDirecto_1]:[mailing_4]])</f>
        <v>0.33613014699999999</v>
      </c>
      <c r="AY13" s="2">
        <f>SUM(Tabla1[[#This Row],[PrimeraSemanaMes]:[SegundaSemanaMes]])</f>
        <v>0</v>
      </c>
    </row>
    <row r="14" spans="1:51" hidden="1" x14ac:dyDescent="0.25">
      <c r="A14" s="43">
        <v>39473</v>
      </c>
      <c r="B14" s="2">
        <v>3463.6320000000001</v>
      </c>
      <c r="C14" s="5">
        <v>306.72895779999999</v>
      </c>
      <c r="D14" s="5">
        <v>78.069425679999995</v>
      </c>
      <c r="E14" s="5">
        <v>0</v>
      </c>
      <c r="F14" s="5">
        <v>0</v>
      </c>
      <c r="G14" s="5">
        <v>1168.391764</v>
      </c>
      <c r="H14" s="2">
        <v>18677.000220000002</v>
      </c>
      <c r="I14" s="2">
        <v>0</v>
      </c>
      <c r="J14" s="2">
        <v>0.13422953900000001</v>
      </c>
      <c r="K14" s="2">
        <v>0</v>
      </c>
      <c r="L14" s="2">
        <v>0</v>
      </c>
      <c r="M14" s="2">
        <v>23982</v>
      </c>
      <c r="N14" s="2">
        <v>500.40750000000003</v>
      </c>
      <c r="O14" s="3">
        <v>0.63249999999999995</v>
      </c>
      <c r="P14" s="2">
        <v>20324.2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1</v>
      </c>
      <c r="AQ14" s="2">
        <f t="shared" si="0"/>
        <v>0</v>
      </c>
      <c r="AR14" s="2">
        <f t="shared" si="1"/>
        <v>0</v>
      </c>
      <c r="AS14" s="2">
        <f t="shared" si="2"/>
        <v>0</v>
      </c>
      <c r="AT14" s="2">
        <f t="shared" si="3"/>
        <v>0</v>
      </c>
      <c r="AU14" s="2">
        <f t="shared" si="4"/>
        <v>1</v>
      </c>
      <c r="AV14" s="2">
        <f t="shared" si="5"/>
        <v>0.13422953900000001</v>
      </c>
      <c r="AW14" s="2">
        <f>Tabla1[[#This Row],[inver_real_Radio]]+Tabla1[[#This Row],[inver_real_Prensa]]</f>
        <v>78.069425679999995</v>
      </c>
      <c r="AX14" s="2">
        <f>SUM(Tabla1[[#This Row],[MKDirecto_1]:[mailing_4]])</f>
        <v>18677.134449539</v>
      </c>
      <c r="AY14" s="2">
        <f>SUM(Tabla1[[#This Row],[PrimeraSemanaMes]:[SegundaSemanaMes]])</f>
        <v>0</v>
      </c>
    </row>
    <row r="15" spans="1:51" hidden="1" x14ac:dyDescent="0.25">
      <c r="A15" s="43">
        <v>39480</v>
      </c>
      <c r="B15" s="2">
        <v>3229.9229999999998</v>
      </c>
      <c r="C15" s="5">
        <v>300.64188309999997</v>
      </c>
      <c r="D15" s="5">
        <v>15.613885140000001</v>
      </c>
      <c r="E15" s="5">
        <v>0</v>
      </c>
      <c r="F15" s="5">
        <v>0</v>
      </c>
      <c r="G15" s="5">
        <v>1304.0567060000001</v>
      </c>
      <c r="H15" s="2">
        <v>7470.8000890000003</v>
      </c>
      <c r="I15" s="2">
        <v>0</v>
      </c>
      <c r="J15" s="2">
        <v>5.3691816000000003E-2</v>
      </c>
      <c r="K15" s="2">
        <v>0</v>
      </c>
      <c r="L15" s="2">
        <v>0</v>
      </c>
      <c r="M15" s="2">
        <v>24523</v>
      </c>
      <c r="N15" s="2">
        <v>500.40750000000003</v>
      </c>
      <c r="O15" s="3">
        <v>0.6925</v>
      </c>
      <c r="P15" s="2">
        <v>20324.2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0</v>
      </c>
      <c r="AP15" s="2">
        <v>0</v>
      </c>
      <c r="AQ15" s="2">
        <f t="shared" si="0"/>
        <v>0</v>
      </c>
      <c r="AR15" s="2">
        <f t="shared" si="1"/>
        <v>0</v>
      </c>
      <c r="AS15" s="2">
        <f t="shared" si="2"/>
        <v>0</v>
      </c>
      <c r="AT15" s="2">
        <f t="shared" si="3"/>
        <v>0</v>
      </c>
      <c r="AU15" s="2">
        <f t="shared" si="4"/>
        <v>1</v>
      </c>
      <c r="AV15" s="2">
        <f t="shared" si="5"/>
        <v>5.3691816000000003E-2</v>
      </c>
      <c r="AW15" s="2">
        <f>Tabla1[[#This Row],[inver_real_Radio]]+Tabla1[[#This Row],[inver_real_Prensa]]</f>
        <v>15.613885140000001</v>
      </c>
      <c r="AX15" s="2">
        <f>SUM(Tabla1[[#This Row],[MKDirecto_1]:[mailing_4]])</f>
        <v>7470.8537808159999</v>
      </c>
      <c r="AY15" s="2">
        <f>SUM(Tabla1[[#This Row],[PrimeraSemanaMes]:[SegundaSemanaMes]])</f>
        <v>1</v>
      </c>
    </row>
    <row r="16" spans="1:51" hidden="1" x14ac:dyDescent="0.25">
      <c r="A16" s="43">
        <v>39487</v>
      </c>
      <c r="B16" s="2">
        <v>3045.7559999999999</v>
      </c>
      <c r="C16" s="5">
        <v>288.48265329999998</v>
      </c>
      <c r="D16" s="5">
        <v>3.1227770270000001</v>
      </c>
      <c r="E16" s="5">
        <v>0</v>
      </c>
      <c r="F16" s="5">
        <v>0</v>
      </c>
      <c r="G16" s="5">
        <v>1342.9226819999999</v>
      </c>
      <c r="H16" s="2">
        <v>18105.320039999999</v>
      </c>
      <c r="I16" s="2">
        <v>0</v>
      </c>
      <c r="J16" s="2">
        <v>2.1476726000000002E-2</v>
      </c>
      <c r="K16" s="2">
        <v>0</v>
      </c>
      <c r="L16" s="2">
        <v>0</v>
      </c>
      <c r="M16" s="2">
        <v>26634</v>
      </c>
      <c r="N16" s="2">
        <v>500.40750000000003</v>
      </c>
      <c r="O16" s="3">
        <v>1.1525000000000001</v>
      </c>
      <c r="P16" s="2">
        <v>30353.75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f t="shared" si="0"/>
        <v>0</v>
      </c>
      <c r="AR16" s="2">
        <f t="shared" si="1"/>
        <v>0</v>
      </c>
      <c r="AS16" s="2">
        <f t="shared" si="2"/>
        <v>0</v>
      </c>
      <c r="AT16" s="2">
        <f t="shared" si="3"/>
        <v>0</v>
      </c>
      <c r="AU16" s="2">
        <f t="shared" si="4"/>
        <v>1</v>
      </c>
      <c r="AV16" s="2">
        <f t="shared" si="5"/>
        <v>2.1476726000000002E-2</v>
      </c>
      <c r="AW16" s="2">
        <f>Tabla1[[#This Row],[inver_real_Radio]]+Tabla1[[#This Row],[inver_real_Prensa]]</f>
        <v>3.1227770270000001</v>
      </c>
      <c r="AX16" s="2">
        <f>SUM(Tabla1[[#This Row],[MKDirecto_1]:[mailing_4]])</f>
        <v>18105.341516725999</v>
      </c>
      <c r="AY16" s="2">
        <f>SUM(Tabla1[[#This Row],[PrimeraSemanaMes]:[SegundaSemanaMes]])</f>
        <v>1</v>
      </c>
    </row>
    <row r="17" spans="1:51" hidden="1" x14ac:dyDescent="0.25">
      <c r="A17" s="43">
        <v>39494</v>
      </c>
      <c r="B17" s="2">
        <v>3390.3959999999997</v>
      </c>
      <c r="C17" s="5">
        <v>274.12737129999999</v>
      </c>
      <c r="D17" s="5">
        <v>0.62455540499999995</v>
      </c>
      <c r="E17" s="5">
        <v>0</v>
      </c>
      <c r="F17" s="5">
        <v>0</v>
      </c>
      <c r="G17" s="5">
        <v>1268.669073</v>
      </c>
      <c r="H17" s="2">
        <v>7242.1280139999999</v>
      </c>
      <c r="I17" s="2">
        <v>0</v>
      </c>
      <c r="J17" s="2">
        <v>8.5906909999999993E-3</v>
      </c>
      <c r="K17" s="2">
        <v>0</v>
      </c>
      <c r="L17" s="2">
        <v>0</v>
      </c>
      <c r="M17" s="2">
        <v>28464</v>
      </c>
      <c r="N17" s="2">
        <v>500.40750000000003</v>
      </c>
      <c r="O17" s="3">
        <v>0.85250000000000004</v>
      </c>
      <c r="P17" s="2">
        <v>30353.75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f t="shared" si="0"/>
        <v>0</v>
      </c>
      <c r="AR17" s="2">
        <f t="shared" si="1"/>
        <v>0</v>
      </c>
      <c r="AS17" s="2">
        <f t="shared" si="2"/>
        <v>0</v>
      </c>
      <c r="AT17" s="2">
        <f t="shared" si="3"/>
        <v>0</v>
      </c>
      <c r="AU17" s="2">
        <f t="shared" si="4"/>
        <v>1</v>
      </c>
      <c r="AV17" s="2">
        <f t="shared" si="5"/>
        <v>8.5906909999999993E-3</v>
      </c>
      <c r="AW17" s="2">
        <f>Tabla1[[#This Row],[inver_real_Radio]]+Tabla1[[#This Row],[inver_real_Prensa]]</f>
        <v>0.62455540499999995</v>
      </c>
      <c r="AX17" s="2">
        <f>SUM(Tabla1[[#This Row],[MKDirecto_1]:[mailing_4]])</f>
        <v>7242.1366046909998</v>
      </c>
      <c r="AY17" s="2">
        <f>SUM(Tabla1[[#This Row],[PrimeraSemanaMes]:[SegundaSemanaMes]])</f>
        <v>0</v>
      </c>
    </row>
    <row r="18" spans="1:51" hidden="1" x14ac:dyDescent="0.25">
      <c r="A18" s="43">
        <v>39501</v>
      </c>
      <c r="B18" s="2">
        <v>2984.3669999999997</v>
      </c>
      <c r="C18" s="5">
        <v>308.08299849999997</v>
      </c>
      <c r="D18" s="5">
        <v>0.12491108099999999</v>
      </c>
      <c r="E18" s="5">
        <v>0</v>
      </c>
      <c r="F18" s="5">
        <v>1</v>
      </c>
      <c r="G18" s="5">
        <v>1234.7676289999999</v>
      </c>
      <c r="H18" s="2">
        <v>2896.8512059999998</v>
      </c>
      <c r="I18" s="2">
        <v>0</v>
      </c>
      <c r="J18" s="2">
        <v>3.4362759999999998E-3</v>
      </c>
      <c r="K18" s="2">
        <v>0</v>
      </c>
      <c r="L18" s="2">
        <v>0</v>
      </c>
      <c r="M18" s="2">
        <v>29521</v>
      </c>
      <c r="N18" s="2">
        <v>500.40750000000003</v>
      </c>
      <c r="O18" s="3">
        <v>1.0175000000000001</v>
      </c>
      <c r="P18" s="2">
        <v>30353.75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f t="shared" si="0"/>
        <v>0</v>
      </c>
      <c r="AR18" s="2">
        <f t="shared" si="1"/>
        <v>0</v>
      </c>
      <c r="AS18" s="2">
        <f t="shared" si="2"/>
        <v>0</v>
      </c>
      <c r="AT18" s="2">
        <f t="shared" si="3"/>
        <v>0</v>
      </c>
      <c r="AU18" s="2">
        <f t="shared" si="4"/>
        <v>1</v>
      </c>
      <c r="AV18" s="2">
        <f t="shared" si="5"/>
        <v>3.4362759999999998E-3</v>
      </c>
      <c r="AW18" s="2">
        <f>Tabla1[[#This Row],[inver_real_Radio]]+Tabla1[[#This Row],[inver_real_Prensa]]</f>
        <v>0.12491108099999999</v>
      </c>
      <c r="AX18" s="2">
        <f>SUM(Tabla1[[#This Row],[MKDirecto_1]:[mailing_4]])</f>
        <v>2896.8546422759996</v>
      </c>
      <c r="AY18" s="2">
        <f>SUM(Tabla1[[#This Row],[PrimeraSemanaMes]:[SegundaSemanaMes]])</f>
        <v>0</v>
      </c>
    </row>
    <row r="19" spans="1:51" hidden="1" x14ac:dyDescent="0.25">
      <c r="A19" s="43">
        <v>39508</v>
      </c>
      <c r="B19" s="2">
        <v>2931.5940000000001</v>
      </c>
      <c r="C19" s="5">
        <v>242.18914939999999</v>
      </c>
      <c r="D19" s="5">
        <v>2.4982216000000002E-2</v>
      </c>
      <c r="E19" s="5">
        <v>0</v>
      </c>
      <c r="F19" s="5">
        <v>0</v>
      </c>
      <c r="G19" s="5">
        <v>1322.0070519999999</v>
      </c>
      <c r="H19" s="2">
        <v>1158.7404819999999</v>
      </c>
      <c r="I19" s="2">
        <v>0</v>
      </c>
      <c r="J19" s="2">
        <v>1.37451E-3</v>
      </c>
      <c r="K19" s="2">
        <v>0</v>
      </c>
      <c r="L19" s="2">
        <v>0</v>
      </c>
      <c r="M19" s="2">
        <v>28100</v>
      </c>
      <c r="N19" s="2">
        <v>500.40750000000003</v>
      </c>
      <c r="O19" s="3">
        <v>1.32</v>
      </c>
      <c r="P19" s="2">
        <v>30353.75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f t="shared" si="0"/>
        <v>0</v>
      </c>
      <c r="AR19" s="2">
        <f t="shared" si="1"/>
        <v>1</v>
      </c>
      <c r="AS19" s="2">
        <f t="shared" si="2"/>
        <v>0</v>
      </c>
      <c r="AT19" s="2">
        <f t="shared" si="3"/>
        <v>0</v>
      </c>
      <c r="AU19" s="2">
        <f t="shared" si="4"/>
        <v>0</v>
      </c>
      <c r="AV19" s="2">
        <f t="shared" si="5"/>
        <v>1.37451E-3</v>
      </c>
      <c r="AW19" s="2">
        <f>Tabla1[[#This Row],[inver_real_Radio]]+Tabla1[[#This Row],[inver_real_Prensa]]</f>
        <v>2.4982216000000002E-2</v>
      </c>
      <c r="AX19" s="2">
        <f>SUM(Tabla1[[#This Row],[MKDirecto_1]:[mailing_4]])</f>
        <v>1158.7418565099999</v>
      </c>
      <c r="AY19" s="2">
        <f>SUM(Tabla1[[#This Row],[PrimeraSemanaMes]:[SegundaSemanaMes]])</f>
        <v>1</v>
      </c>
    </row>
    <row r="20" spans="1:51" hidden="1" x14ac:dyDescent="0.25">
      <c r="A20" s="43">
        <v>39515</v>
      </c>
      <c r="B20" s="2">
        <v>2857.2809999999999</v>
      </c>
      <c r="C20" s="5">
        <v>342.5877198</v>
      </c>
      <c r="D20" s="5">
        <v>4.9964429999999997E-3</v>
      </c>
      <c r="E20" s="5">
        <v>10914.6525</v>
      </c>
      <c r="F20" s="5">
        <v>0</v>
      </c>
      <c r="G20" s="5">
        <v>2170.2028209999999</v>
      </c>
      <c r="H20" s="2">
        <v>463.49619289999998</v>
      </c>
      <c r="I20" s="2">
        <v>0</v>
      </c>
      <c r="J20" s="2">
        <v>5.4980399999999998E-4</v>
      </c>
      <c r="K20" s="2">
        <v>0</v>
      </c>
      <c r="L20" s="2">
        <v>0</v>
      </c>
      <c r="M20" s="2">
        <v>24072</v>
      </c>
      <c r="N20" s="2">
        <v>500.40750000000003</v>
      </c>
      <c r="O20" s="3">
        <v>1.1924999999999999</v>
      </c>
      <c r="P20" s="2">
        <v>31175.5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f t="shared" si="0"/>
        <v>0</v>
      </c>
      <c r="AR20" s="2">
        <f t="shared" si="1"/>
        <v>1</v>
      </c>
      <c r="AS20" s="2">
        <f t="shared" si="2"/>
        <v>0</v>
      </c>
      <c r="AT20" s="2">
        <f t="shared" si="3"/>
        <v>0</v>
      </c>
      <c r="AU20" s="2">
        <f t="shared" si="4"/>
        <v>0</v>
      </c>
      <c r="AV20" s="2">
        <f t="shared" si="5"/>
        <v>5.4980399999999998E-4</v>
      </c>
      <c r="AW20" s="2">
        <f>Tabla1[[#This Row],[inver_real_Radio]]+Tabla1[[#This Row],[inver_real_Prensa]]</f>
        <v>10914.657496443</v>
      </c>
      <c r="AX20" s="2">
        <f>SUM(Tabla1[[#This Row],[MKDirecto_1]:[mailing_4]])</f>
        <v>463.49674270399998</v>
      </c>
      <c r="AY20" s="2">
        <f>SUM(Tabla1[[#This Row],[PrimeraSemanaMes]:[SegundaSemanaMes]])</f>
        <v>1</v>
      </c>
    </row>
    <row r="21" spans="1:51" hidden="1" x14ac:dyDescent="0.25">
      <c r="A21" s="43">
        <v>39522</v>
      </c>
      <c r="B21" s="2">
        <v>2815.2779999999998</v>
      </c>
      <c r="C21" s="5">
        <v>360.03919789999998</v>
      </c>
      <c r="D21" s="5">
        <v>67114.353000000003</v>
      </c>
      <c r="E21" s="5">
        <v>13097.583000000001</v>
      </c>
      <c r="F21" s="5">
        <v>0</v>
      </c>
      <c r="G21" s="5">
        <v>2375.2811280000001</v>
      </c>
      <c r="H21" s="2">
        <v>15261.39848</v>
      </c>
      <c r="I21" s="2">
        <v>0</v>
      </c>
      <c r="J21" s="2">
        <v>2.19922E-4</v>
      </c>
      <c r="K21" s="2">
        <v>0</v>
      </c>
      <c r="L21" s="2">
        <v>0</v>
      </c>
      <c r="M21" s="2">
        <v>25164</v>
      </c>
      <c r="N21" s="2">
        <v>500.40750000000003</v>
      </c>
      <c r="O21" s="3">
        <v>1.5075000000000001</v>
      </c>
      <c r="P21" s="2">
        <v>31175.5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f t="shared" si="0"/>
        <v>1</v>
      </c>
      <c r="AR21" s="2">
        <f t="shared" si="1"/>
        <v>1</v>
      </c>
      <c r="AS21" s="2">
        <f t="shared" si="2"/>
        <v>0</v>
      </c>
      <c r="AT21" s="2">
        <f t="shared" si="3"/>
        <v>0</v>
      </c>
      <c r="AU21" s="2">
        <f t="shared" si="4"/>
        <v>0</v>
      </c>
      <c r="AV21" s="2">
        <f t="shared" si="5"/>
        <v>2.19922E-4</v>
      </c>
      <c r="AW21" s="2">
        <f>Tabla1[[#This Row],[inver_real_Radio]]+Tabla1[[#This Row],[inver_real_Prensa]]</f>
        <v>80211.936000000002</v>
      </c>
      <c r="AX21" s="2">
        <f>SUM(Tabla1[[#This Row],[MKDirecto_1]:[mailing_4]])</f>
        <v>15261.398699922</v>
      </c>
      <c r="AY21" s="2">
        <f>SUM(Tabla1[[#This Row],[PrimeraSemanaMes]:[SegundaSemanaMes]])</f>
        <v>0</v>
      </c>
    </row>
    <row r="22" spans="1:51" hidden="1" x14ac:dyDescent="0.25">
      <c r="A22" s="43">
        <v>39529</v>
      </c>
      <c r="B22" s="2">
        <v>1253.6279999999999</v>
      </c>
      <c r="C22" s="5">
        <v>184.98016920000001</v>
      </c>
      <c r="D22" s="5">
        <v>63681.030599999998</v>
      </c>
      <c r="E22" s="5">
        <v>13534.169099999999</v>
      </c>
      <c r="F22" s="5">
        <v>0</v>
      </c>
      <c r="G22" s="5">
        <v>1840.0124510000001</v>
      </c>
      <c r="H22" s="2">
        <v>6104.5593909999998</v>
      </c>
      <c r="I22" s="2">
        <v>0</v>
      </c>
      <c r="J22" s="2">
        <v>8.7968700000000004E-5</v>
      </c>
      <c r="K22" s="2">
        <v>0</v>
      </c>
      <c r="L22" s="2">
        <v>0</v>
      </c>
      <c r="M22" s="2">
        <v>16494</v>
      </c>
      <c r="N22" s="2">
        <v>500.40750000000003</v>
      </c>
      <c r="O22" s="3">
        <v>1.6274999999999999</v>
      </c>
      <c r="P22" s="2">
        <v>31175.5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0</v>
      </c>
      <c r="AQ22" s="2">
        <f t="shared" si="0"/>
        <v>0</v>
      </c>
      <c r="AR22" s="2">
        <f t="shared" si="1"/>
        <v>1</v>
      </c>
      <c r="AS22" s="2">
        <f t="shared" si="2"/>
        <v>0</v>
      </c>
      <c r="AT22" s="2">
        <f t="shared" si="3"/>
        <v>0</v>
      </c>
      <c r="AU22" s="2">
        <f t="shared" si="4"/>
        <v>0</v>
      </c>
      <c r="AV22" s="2">
        <f t="shared" si="5"/>
        <v>8.7968700000000004E-5</v>
      </c>
      <c r="AW22" s="2">
        <f>Tabla1[[#This Row],[inver_real_Radio]]+Tabla1[[#This Row],[inver_real_Prensa]]</f>
        <v>77215.199699999997</v>
      </c>
      <c r="AX22" s="2">
        <f>SUM(Tabla1[[#This Row],[MKDirecto_1]:[mailing_4]])</f>
        <v>6104.5594789687002</v>
      </c>
      <c r="AY22" s="2">
        <f>SUM(Tabla1[[#This Row],[PrimeraSemanaMes]:[SegundaSemanaMes]])</f>
        <v>0</v>
      </c>
    </row>
    <row r="23" spans="1:51" hidden="1" x14ac:dyDescent="0.25">
      <c r="A23" s="43">
        <v>39536</v>
      </c>
      <c r="B23" s="2">
        <v>2567.5679999999998</v>
      </c>
      <c r="C23" s="5">
        <v>208.2941677</v>
      </c>
      <c r="D23" s="5">
        <v>68168.430120000005</v>
      </c>
      <c r="E23" s="5">
        <v>13621.48632</v>
      </c>
      <c r="F23" s="5">
        <v>0</v>
      </c>
      <c r="G23" s="5">
        <v>1996.504981</v>
      </c>
      <c r="H23" s="2">
        <v>2441.8237559999998</v>
      </c>
      <c r="I23" s="2">
        <v>0</v>
      </c>
      <c r="J23" s="2">
        <v>3.5187500000000001E-5</v>
      </c>
      <c r="K23" s="2">
        <v>0</v>
      </c>
      <c r="L23" s="2">
        <v>0</v>
      </c>
      <c r="M23" s="2">
        <v>24354</v>
      </c>
      <c r="N23" s="2">
        <v>500.40750000000003</v>
      </c>
      <c r="O23" s="3">
        <v>1.3625</v>
      </c>
      <c r="P23" s="2">
        <v>31175.5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f t="shared" si="0"/>
        <v>0</v>
      </c>
      <c r="AR23" s="2">
        <f t="shared" si="1"/>
        <v>1</v>
      </c>
      <c r="AS23" s="2">
        <f t="shared" si="2"/>
        <v>0</v>
      </c>
      <c r="AT23" s="2">
        <f t="shared" si="3"/>
        <v>0</v>
      </c>
      <c r="AU23" s="2">
        <f t="shared" si="4"/>
        <v>0</v>
      </c>
      <c r="AV23" s="2">
        <f t="shared" si="5"/>
        <v>3.5187500000000001E-5</v>
      </c>
      <c r="AW23" s="2">
        <f>Tabla1[[#This Row],[inver_real_Radio]]+Tabla1[[#This Row],[inver_real_Prensa]]</f>
        <v>81789.916440000001</v>
      </c>
      <c r="AX23" s="2">
        <f>SUM(Tabla1[[#This Row],[MKDirecto_1]:[mailing_4]])</f>
        <v>2441.8237911874999</v>
      </c>
      <c r="AY23" s="2">
        <f>SUM(Tabla1[[#This Row],[PrimeraSemanaMes]:[SegundaSemanaMes]])</f>
        <v>0</v>
      </c>
    </row>
    <row r="24" spans="1:51" hidden="1" x14ac:dyDescent="0.25">
      <c r="A24" s="43">
        <v>39543</v>
      </c>
      <c r="B24" s="2">
        <v>2968.212</v>
      </c>
      <c r="C24" s="5">
        <v>211.76267709999999</v>
      </c>
      <c r="D24" s="5">
        <v>42993.100420000002</v>
      </c>
      <c r="E24" s="5">
        <v>9635.5092640000003</v>
      </c>
      <c r="F24" s="5">
        <v>0</v>
      </c>
      <c r="G24" s="5">
        <v>2134.4019920000001</v>
      </c>
      <c r="H24" s="2">
        <v>20186.729500000001</v>
      </c>
      <c r="I24" s="2">
        <v>0</v>
      </c>
      <c r="J24" s="2">
        <v>1.4075E-5</v>
      </c>
      <c r="K24" s="2">
        <v>0</v>
      </c>
      <c r="L24" s="2">
        <v>0</v>
      </c>
      <c r="M24" s="2">
        <v>26369</v>
      </c>
      <c r="N24" s="2">
        <v>527.01750000000004</v>
      </c>
      <c r="O24" s="3">
        <v>1.2575000000000001</v>
      </c>
      <c r="P24" s="2">
        <v>24712.2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f t="shared" si="0"/>
        <v>0</v>
      </c>
      <c r="AR24" s="2">
        <f t="shared" si="1"/>
        <v>1</v>
      </c>
      <c r="AS24" s="2">
        <f t="shared" si="2"/>
        <v>0</v>
      </c>
      <c r="AT24" s="2">
        <f t="shared" si="3"/>
        <v>0</v>
      </c>
      <c r="AU24" s="2">
        <f t="shared" si="4"/>
        <v>0</v>
      </c>
      <c r="AV24" s="2">
        <f t="shared" si="5"/>
        <v>1.4075E-5</v>
      </c>
      <c r="AW24" s="2">
        <f>Tabla1[[#This Row],[inver_real_Radio]]+Tabla1[[#This Row],[inver_real_Prensa]]</f>
        <v>52628.609684000003</v>
      </c>
      <c r="AX24" s="2">
        <f>SUM(Tabla1[[#This Row],[MKDirecto_1]:[mailing_4]])</f>
        <v>20186.729514075003</v>
      </c>
      <c r="AY24" s="2">
        <f>SUM(Tabla1[[#This Row],[PrimeraSemanaMes]:[SegundaSemanaMes]])</f>
        <v>1</v>
      </c>
    </row>
    <row r="25" spans="1:51" hidden="1" x14ac:dyDescent="0.25">
      <c r="A25" s="43">
        <v>39550</v>
      </c>
      <c r="B25" s="2">
        <v>2908.9769999999999</v>
      </c>
      <c r="C25" s="5">
        <v>179.72148079999999</v>
      </c>
      <c r="D25" s="5">
        <v>45297.888079999997</v>
      </c>
      <c r="E25" s="5">
        <v>8838.3138529999997</v>
      </c>
      <c r="F25" s="5">
        <v>0</v>
      </c>
      <c r="G25" s="5">
        <v>2204.0607970000001</v>
      </c>
      <c r="H25" s="2">
        <v>8074.6918009999999</v>
      </c>
      <c r="I25" s="2">
        <v>0</v>
      </c>
      <c r="J25" s="2">
        <v>5.6299899999999996E-6</v>
      </c>
      <c r="K25" s="2">
        <v>0</v>
      </c>
      <c r="L25" s="2">
        <v>0</v>
      </c>
      <c r="M25" s="2">
        <v>29296</v>
      </c>
      <c r="N25" s="2">
        <v>527.01750000000004</v>
      </c>
      <c r="O25" s="3">
        <v>1.5549999999999999</v>
      </c>
      <c r="P25" s="2">
        <v>24712.2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f t="shared" si="0"/>
        <v>0</v>
      </c>
      <c r="AR25" s="2">
        <f t="shared" si="1"/>
        <v>1</v>
      </c>
      <c r="AS25" s="2">
        <f t="shared" si="2"/>
        <v>0</v>
      </c>
      <c r="AT25" s="2">
        <f t="shared" si="3"/>
        <v>0</v>
      </c>
      <c r="AU25" s="2">
        <f t="shared" si="4"/>
        <v>0</v>
      </c>
      <c r="AV25" s="2">
        <f t="shared" si="5"/>
        <v>5.6299899999999996E-6</v>
      </c>
      <c r="AW25" s="2">
        <f>Tabla1[[#This Row],[inver_real_Radio]]+Tabla1[[#This Row],[inver_real_Prensa]]</f>
        <v>54136.201932999997</v>
      </c>
      <c r="AX25" s="2">
        <f>SUM(Tabla1[[#This Row],[MKDirecto_1]:[mailing_4]])</f>
        <v>8074.6918066299895</v>
      </c>
      <c r="AY25" s="2">
        <f>SUM(Tabla1[[#This Row],[PrimeraSemanaMes]:[SegundaSemanaMes]])</f>
        <v>1</v>
      </c>
    </row>
    <row r="26" spans="1:51" hidden="1" x14ac:dyDescent="0.25">
      <c r="A26" s="43">
        <v>39557</v>
      </c>
      <c r="B26" s="2">
        <v>2902.5149999999999</v>
      </c>
      <c r="C26" s="5">
        <v>188.43979229999999</v>
      </c>
      <c r="D26" s="5">
        <v>44923.645620000003</v>
      </c>
      <c r="E26" s="5">
        <v>8678.8747710000007</v>
      </c>
      <c r="F26" s="5">
        <v>0</v>
      </c>
      <c r="G26" s="5">
        <v>1685.124319</v>
      </c>
      <c r="H26" s="2">
        <v>3229.8767200000002</v>
      </c>
      <c r="I26" s="2">
        <v>0</v>
      </c>
      <c r="J26" s="2">
        <v>2.2520000000000002E-6</v>
      </c>
      <c r="K26" s="2">
        <v>0</v>
      </c>
      <c r="L26" s="2">
        <v>0</v>
      </c>
      <c r="M26" s="2">
        <v>29053</v>
      </c>
      <c r="N26" s="2">
        <v>527.01750000000004</v>
      </c>
      <c r="O26" s="3">
        <v>1.59</v>
      </c>
      <c r="P26" s="2">
        <v>24712.2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0</v>
      </c>
      <c r="AP26" s="2">
        <v>0</v>
      </c>
      <c r="AQ26" s="2">
        <f t="shared" si="0"/>
        <v>0</v>
      </c>
      <c r="AR26" s="2">
        <f t="shared" si="1"/>
        <v>1</v>
      </c>
      <c r="AS26" s="2">
        <f t="shared" si="2"/>
        <v>0</v>
      </c>
      <c r="AT26" s="2">
        <f t="shared" si="3"/>
        <v>0</v>
      </c>
      <c r="AU26" s="2">
        <f t="shared" si="4"/>
        <v>0</v>
      </c>
      <c r="AV26" s="2">
        <f t="shared" si="5"/>
        <v>2.2520000000000002E-6</v>
      </c>
      <c r="AW26" s="2">
        <f>Tabla1[[#This Row],[inver_real_Radio]]+Tabla1[[#This Row],[inver_real_Prensa]]</f>
        <v>53602.520391000005</v>
      </c>
      <c r="AX26" s="2">
        <f>SUM(Tabla1[[#This Row],[MKDirecto_1]:[mailing_4]])</f>
        <v>3229.876722252</v>
      </c>
      <c r="AY26" s="2">
        <f>SUM(Tabla1[[#This Row],[PrimeraSemanaMes]:[SegundaSemanaMes]])</f>
        <v>0</v>
      </c>
    </row>
    <row r="27" spans="1:51" hidden="1" x14ac:dyDescent="0.25">
      <c r="A27" s="43">
        <v>39564</v>
      </c>
      <c r="B27" s="2">
        <v>2857.2809999999999</v>
      </c>
      <c r="C27" s="5">
        <v>199.29905690000001</v>
      </c>
      <c r="D27" s="5">
        <v>43595.99712</v>
      </c>
      <c r="E27" s="5">
        <v>8646.986954</v>
      </c>
      <c r="F27" s="5">
        <v>0</v>
      </c>
      <c r="G27" s="5">
        <v>1476.6497280000001</v>
      </c>
      <c r="H27" s="2">
        <v>1291.9506879999999</v>
      </c>
      <c r="I27" s="2">
        <v>0</v>
      </c>
      <c r="J27" s="2">
        <v>9.0079899999999999E-7</v>
      </c>
      <c r="K27" s="2">
        <v>0</v>
      </c>
      <c r="L27" s="2">
        <v>0</v>
      </c>
      <c r="M27" s="2">
        <v>24586</v>
      </c>
      <c r="N27" s="2">
        <v>527.01750000000004</v>
      </c>
      <c r="O27" s="3">
        <v>1.77</v>
      </c>
      <c r="P27" s="2">
        <v>24712.2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1</v>
      </c>
      <c r="AQ27" s="2">
        <f t="shared" si="0"/>
        <v>1</v>
      </c>
      <c r="AR27" s="2">
        <f t="shared" si="1"/>
        <v>1</v>
      </c>
      <c r="AS27" s="2">
        <f t="shared" si="2"/>
        <v>0</v>
      </c>
      <c r="AT27" s="2">
        <f t="shared" si="3"/>
        <v>0</v>
      </c>
      <c r="AU27" s="2">
        <f t="shared" si="4"/>
        <v>0</v>
      </c>
      <c r="AV27" s="2">
        <f t="shared" si="5"/>
        <v>9.0079899999999999E-7</v>
      </c>
      <c r="AW27" s="2">
        <f>Tabla1[[#This Row],[inver_real_Radio]]+Tabla1[[#This Row],[inver_real_Prensa]]</f>
        <v>52242.984074</v>
      </c>
      <c r="AX27" s="2">
        <f>SUM(Tabla1[[#This Row],[MKDirecto_1]:[mailing_4]])</f>
        <v>1291.9506889007989</v>
      </c>
      <c r="AY27" s="2">
        <f>SUM(Tabla1[[#This Row],[PrimeraSemanaMes]:[SegundaSemanaMes]])</f>
        <v>1</v>
      </c>
    </row>
    <row r="28" spans="1:51" hidden="1" x14ac:dyDescent="0.25">
      <c r="A28" s="43">
        <v>39571</v>
      </c>
      <c r="B28" s="2">
        <v>1658.58</v>
      </c>
      <c r="C28" s="5">
        <v>154.9394728</v>
      </c>
      <c r="D28" s="5">
        <v>29485.960220000001</v>
      </c>
      <c r="E28" s="5">
        <v>8640.609391</v>
      </c>
      <c r="F28" s="5">
        <v>0</v>
      </c>
      <c r="G28" s="5">
        <v>1353.959891</v>
      </c>
      <c r="H28" s="2">
        <v>516.78027529999997</v>
      </c>
      <c r="I28" s="2">
        <v>0</v>
      </c>
      <c r="J28" s="2">
        <v>3.6031999999999999E-7</v>
      </c>
      <c r="K28" s="2">
        <v>0</v>
      </c>
      <c r="L28" s="2">
        <v>0</v>
      </c>
      <c r="M28" s="2">
        <v>21002</v>
      </c>
      <c r="N28" s="2">
        <v>527.01750000000004</v>
      </c>
      <c r="O28" s="3">
        <v>2.0049999999999999</v>
      </c>
      <c r="P28" s="2">
        <v>24712.2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f t="shared" si="0"/>
        <v>0</v>
      </c>
      <c r="AR28" s="2">
        <f t="shared" si="1"/>
        <v>1</v>
      </c>
      <c r="AS28" s="2">
        <f t="shared" si="2"/>
        <v>0</v>
      </c>
      <c r="AT28" s="2">
        <f t="shared" si="3"/>
        <v>0</v>
      </c>
      <c r="AU28" s="2">
        <f t="shared" si="4"/>
        <v>0</v>
      </c>
      <c r="AV28" s="2">
        <f t="shared" si="5"/>
        <v>3.6031999999999999E-7</v>
      </c>
      <c r="AW28" s="2">
        <f>Tabla1[[#This Row],[inver_real_Radio]]+Tabla1[[#This Row],[inver_real_Prensa]]</f>
        <v>38126.569610999999</v>
      </c>
      <c r="AX28" s="2">
        <f>SUM(Tabla1[[#This Row],[MKDirecto_1]:[mailing_4]])</f>
        <v>516.78027566031994</v>
      </c>
      <c r="AY28" s="2">
        <f>SUM(Tabla1[[#This Row],[PrimeraSemanaMes]:[SegundaSemanaMes]])</f>
        <v>1</v>
      </c>
    </row>
    <row r="29" spans="1:51" hidden="1" x14ac:dyDescent="0.25">
      <c r="A29" s="43">
        <v>39578</v>
      </c>
      <c r="B29" s="2">
        <v>2467.4069999999997</v>
      </c>
      <c r="C29" s="5">
        <v>179.0415691</v>
      </c>
      <c r="D29" s="5">
        <v>5897.1920449999998</v>
      </c>
      <c r="E29" s="5">
        <v>11392.079379999999</v>
      </c>
      <c r="F29" s="5">
        <v>0</v>
      </c>
      <c r="G29" s="5">
        <v>1465.483956</v>
      </c>
      <c r="H29" s="2">
        <v>206.71211009999999</v>
      </c>
      <c r="I29" s="2">
        <v>0</v>
      </c>
      <c r="J29" s="2">
        <v>1.4412800000000001E-7</v>
      </c>
      <c r="K29" s="2">
        <v>0</v>
      </c>
      <c r="L29" s="2">
        <v>0</v>
      </c>
      <c r="M29" s="2">
        <v>24701</v>
      </c>
      <c r="N29" s="2">
        <v>527.01750000000004</v>
      </c>
      <c r="O29" s="3">
        <v>1.6425000000000001</v>
      </c>
      <c r="P29" s="2">
        <v>29028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0</v>
      </c>
      <c r="AP29" s="2">
        <v>0</v>
      </c>
      <c r="AQ29" s="2">
        <f t="shared" si="0"/>
        <v>0</v>
      </c>
      <c r="AR29" s="2">
        <f t="shared" si="1"/>
        <v>1</v>
      </c>
      <c r="AS29" s="2">
        <f t="shared" si="2"/>
        <v>0</v>
      </c>
      <c r="AT29" s="2">
        <f t="shared" si="3"/>
        <v>0</v>
      </c>
      <c r="AU29" s="2">
        <f t="shared" si="4"/>
        <v>0</v>
      </c>
      <c r="AV29" s="2">
        <f t="shared" si="5"/>
        <v>1.4412800000000001E-7</v>
      </c>
      <c r="AW29" s="2">
        <f>Tabla1[[#This Row],[inver_real_Radio]]+Tabla1[[#This Row],[inver_real_Prensa]]</f>
        <v>17289.271424999999</v>
      </c>
      <c r="AX29" s="2">
        <f>SUM(Tabla1[[#This Row],[MKDirecto_1]:[mailing_4]])</f>
        <v>206.71211024412798</v>
      </c>
      <c r="AY29" s="2">
        <f>SUM(Tabla1[[#This Row],[PrimeraSemanaMes]:[SegundaSemanaMes]])</f>
        <v>0</v>
      </c>
    </row>
    <row r="30" spans="1:51" hidden="1" x14ac:dyDescent="0.25">
      <c r="A30" s="43">
        <v>39585</v>
      </c>
      <c r="B30" s="2">
        <v>2569.7219999999998</v>
      </c>
      <c r="C30" s="5">
        <v>187.0902576</v>
      </c>
      <c r="D30" s="5">
        <v>1179.4384090000001</v>
      </c>
      <c r="E30" s="5">
        <v>11942.373380000001</v>
      </c>
      <c r="F30" s="5">
        <v>0</v>
      </c>
      <c r="G30" s="5">
        <v>1495.4935829999999</v>
      </c>
      <c r="H30" s="2">
        <v>24674.684840000002</v>
      </c>
      <c r="I30" s="2">
        <v>0</v>
      </c>
      <c r="J30" s="2">
        <v>5.7651100000000003E-8</v>
      </c>
      <c r="K30" s="2">
        <v>0</v>
      </c>
      <c r="L30" s="2">
        <v>0</v>
      </c>
      <c r="M30" s="2">
        <v>27498</v>
      </c>
      <c r="N30" s="2">
        <v>527.01750000000004</v>
      </c>
      <c r="O30" s="3">
        <v>1.605</v>
      </c>
      <c r="P30" s="2">
        <v>29028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f t="shared" si="0"/>
        <v>0</v>
      </c>
      <c r="AR30" s="2">
        <f t="shared" si="1"/>
        <v>1</v>
      </c>
      <c r="AS30" s="2">
        <f t="shared" si="2"/>
        <v>0</v>
      </c>
      <c r="AT30" s="2">
        <f t="shared" si="3"/>
        <v>0</v>
      </c>
      <c r="AU30" s="2">
        <f t="shared" si="4"/>
        <v>0</v>
      </c>
      <c r="AV30" s="2">
        <f t="shared" si="5"/>
        <v>5.7651100000000003E-8</v>
      </c>
      <c r="AW30" s="2">
        <f>Tabla1[[#This Row],[inver_real_Radio]]+Tabla1[[#This Row],[inver_real_Prensa]]</f>
        <v>13121.811789000001</v>
      </c>
      <c r="AX30" s="2">
        <f>SUM(Tabla1[[#This Row],[MKDirecto_1]:[mailing_4]])</f>
        <v>24674.684840057653</v>
      </c>
      <c r="AY30" s="2">
        <f>SUM(Tabla1[[#This Row],[PrimeraSemanaMes]:[SegundaSemanaMes]])</f>
        <v>0</v>
      </c>
    </row>
    <row r="31" spans="1:51" hidden="1" x14ac:dyDescent="0.25">
      <c r="A31" s="43">
        <v>39592</v>
      </c>
      <c r="B31" s="2">
        <v>2618.1869999999999</v>
      </c>
      <c r="C31" s="5">
        <v>211.17828309999999</v>
      </c>
      <c r="D31" s="5">
        <v>235.8876818</v>
      </c>
      <c r="E31" s="5">
        <v>12052.43218</v>
      </c>
      <c r="F31" s="5">
        <v>0</v>
      </c>
      <c r="G31" s="5">
        <v>1529.497433</v>
      </c>
      <c r="H31" s="2">
        <v>15743.873939999999</v>
      </c>
      <c r="I31" s="2">
        <v>0</v>
      </c>
      <c r="J31" s="2">
        <v>2.30605E-8</v>
      </c>
      <c r="K31" s="2">
        <v>0</v>
      </c>
      <c r="L31" s="2">
        <v>0</v>
      </c>
      <c r="M31" s="2">
        <v>26025</v>
      </c>
      <c r="N31" s="2">
        <v>527.01750000000004</v>
      </c>
      <c r="O31" s="3">
        <v>1.46</v>
      </c>
      <c r="P31" s="2">
        <v>29028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</v>
      </c>
      <c r="AP31" s="2">
        <v>0</v>
      </c>
      <c r="AQ31" s="2">
        <f t="shared" si="0"/>
        <v>0</v>
      </c>
      <c r="AR31" s="2">
        <f t="shared" si="1"/>
        <v>1</v>
      </c>
      <c r="AS31" s="2">
        <f t="shared" si="2"/>
        <v>0</v>
      </c>
      <c r="AT31" s="2">
        <f t="shared" si="3"/>
        <v>0</v>
      </c>
      <c r="AU31" s="2">
        <f t="shared" si="4"/>
        <v>0</v>
      </c>
      <c r="AV31" s="2">
        <f t="shared" si="5"/>
        <v>2.30605E-8</v>
      </c>
      <c r="AW31" s="2">
        <f>Tabla1[[#This Row],[inver_real_Radio]]+Tabla1[[#This Row],[inver_real_Prensa]]</f>
        <v>12288.319861800001</v>
      </c>
      <c r="AX31" s="2">
        <f>SUM(Tabla1[[#This Row],[MKDirecto_1]:[mailing_4]])</f>
        <v>15743.873940023061</v>
      </c>
      <c r="AY31" s="2">
        <f>SUM(Tabla1[[#This Row],[PrimeraSemanaMes]:[SegundaSemanaMes]])</f>
        <v>0</v>
      </c>
    </row>
    <row r="32" spans="1:51" hidden="1" x14ac:dyDescent="0.25">
      <c r="A32" s="43">
        <v>39599</v>
      </c>
      <c r="B32" s="2">
        <v>2708.6549999999997</v>
      </c>
      <c r="C32" s="5">
        <v>221.60666320000001</v>
      </c>
      <c r="D32" s="5">
        <v>47.177536359999998</v>
      </c>
      <c r="E32" s="5">
        <v>12074.443939999999</v>
      </c>
      <c r="F32" s="5">
        <v>0</v>
      </c>
      <c r="G32" s="5">
        <v>1663.5989729999999</v>
      </c>
      <c r="H32" s="2">
        <v>6297.549575</v>
      </c>
      <c r="I32" s="2">
        <v>0</v>
      </c>
      <c r="J32" s="2">
        <v>9.2241799999999999E-9</v>
      </c>
      <c r="K32" s="2">
        <v>0</v>
      </c>
      <c r="L32" s="2">
        <v>0</v>
      </c>
      <c r="M32" s="2">
        <v>28970</v>
      </c>
      <c r="N32" s="2">
        <v>527.01750000000004</v>
      </c>
      <c r="O32" s="3">
        <v>1.2275</v>
      </c>
      <c r="P32" s="2">
        <v>29028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0</v>
      </c>
      <c r="AO32" s="2">
        <v>0</v>
      </c>
      <c r="AP32" s="2">
        <v>1</v>
      </c>
      <c r="AQ32" s="2">
        <f t="shared" si="0"/>
        <v>0</v>
      </c>
      <c r="AR32" s="2">
        <f t="shared" si="1"/>
        <v>0</v>
      </c>
      <c r="AS32" s="2">
        <f t="shared" si="2"/>
        <v>1</v>
      </c>
      <c r="AT32" s="2">
        <f t="shared" si="3"/>
        <v>0</v>
      </c>
      <c r="AU32" s="2">
        <f t="shared" si="4"/>
        <v>0</v>
      </c>
      <c r="AV32" s="2">
        <f t="shared" si="5"/>
        <v>9.2241799999999999E-9</v>
      </c>
      <c r="AW32" s="2">
        <f>Tabla1[[#This Row],[inver_real_Radio]]+Tabla1[[#This Row],[inver_real_Prensa]]</f>
        <v>12121.62147636</v>
      </c>
      <c r="AX32" s="2">
        <f>SUM(Tabla1[[#This Row],[MKDirecto_1]:[mailing_4]])</f>
        <v>6297.5495750092241</v>
      </c>
      <c r="AY32" s="2">
        <f>SUM(Tabla1[[#This Row],[PrimeraSemanaMes]:[SegundaSemanaMes]])</f>
        <v>1</v>
      </c>
    </row>
    <row r="33" spans="1:51" hidden="1" x14ac:dyDescent="0.25">
      <c r="A33" s="43">
        <v>39606</v>
      </c>
      <c r="B33" s="2">
        <v>2822.817</v>
      </c>
      <c r="C33" s="5">
        <v>227.61209529999999</v>
      </c>
      <c r="D33" s="5">
        <v>9.4355072720000006</v>
      </c>
      <c r="E33" s="5">
        <v>21532.51629</v>
      </c>
      <c r="F33" s="5">
        <v>0</v>
      </c>
      <c r="G33" s="5">
        <v>2146.8395890000002</v>
      </c>
      <c r="H33" s="2">
        <v>2519.0198300000002</v>
      </c>
      <c r="I33" s="2">
        <v>0</v>
      </c>
      <c r="J33" s="2">
        <v>3.6896700000000001E-9</v>
      </c>
      <c r="K33" s="2">
        <v>0</v>
      </c>
      <c r="L33" s="2">
        <v>0</v>
      </c>
      <c r="M33" s="2">
        <v>28576</v>
      </c>
      <c r="N33" s="2">
        <v>515.97</v>
      </c>
      <c r="O33" s="3">
        <v>1.2975000000000001</v>
      </c>
      <c r="P33" s="2">
        <v>28740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1</v>
      </c>
      <c r="AN33" s="2">
        <v>0</v>
      </c>
      <c r="AO33" s="2">
        <v>0</v>
      </c>
      <c r="AP33" s="2">
        <v>0</v>
      </c>
      <c r="AQ33" s="2">
        <f t="shared" si="0"/>
        <v>0</v>
      </c>
      <c r="AR33" s="2">
        <f t="shared" si="1"/>
        <v>0</v>
      </c>
      <c r="AS33" s="2">
        <f t="shared" si="2"/>
        <v>1</v>
      </c>
      <c r="AT33" s="2">
        <f t="shared" si="3"/>
        <v>0</v>
      </c>
      <c r="AU33" s="2">
        <f t="shared" si="4"/>
        <v>0</v>
      </c>
      <c r="AV33" s="2">
        <f t="shared" si="5"/>
        <v>3.6896700000000001E-9</v>
      </c>
      <c r="AW33" s="2">
        <f>Tabla1[[#This Row],[inver_real_Radio]]+Tabla1[[#This Row],[inver_real_Prensa]]</f>
        <v>21541.951797271999</v>
      </c>
      <c r="AX33" s="2">
        <f>SUM(Tabla1[[#This Row],[MKDirecto_1]:[mailing_4]])</f>
        <v>2519.01983000369</v>
      </c>
      <c r="AY33" s="2">
        <f>SUM(Tabla1[[#This Row],[PrimeraSemanaMes]:[SegundaSemanaMes]])</f>
        <v>1</v>
      </c>
    </row>
    <row r="34" spans="1:51" hidden="1" x14ac:dyDescent="0.25">
      <c r="A34" s="43">
        <v>39613</v>
      </c>
      <c r="B34" s="2">
        <v>3600.4110000000001</v>
      </c>
      <c r="C34" s="5">
        <v>246.37510810000001</v>
      </c>
      <c r="D34" s="5">
        <v>15905.4871</v>
      </c>
      <c r="E34" s="5">
        <v>23424.13076</v>
      </c>
      <c r="F34" s="5">
        <v>1</v>
      </c>
      <c r="G34" s="5">
        <v>2362.3358360000002</v>
      </c>
      <c r="H34" s="2">
        <v>1007.607932</v>
      </c>
      <c r="I34" s="2">
        <v>0</v>
      </c>
      <c r="J34" s="2">
        <v>1.47587E-9</v>
      </c>
      <c r="K34" s="2">
        <v>0</v>
      </c>
      <c r="L34" s="2">
        <v>0</v>
      </c>
      <c r="M34" s="2">
        <v>24295</v>
      </c>
      <c r="N34" s="2">
        <v>515.97</v>
      </c>
      <c r="O34" s="3">
        <v>1.39</v>
      </c>
      <c r="P34" s="2">
        <v>28740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0</v>
      </c>
      <c r="AP34" s="2">
        <v>0</v>
      </c>
      <c r="AQ34" s="2">
        <f t="shared" si="0"/>
        <v>0</v>
      </c>
      <c r="AR34" s="2">
        <f t="shared" si="1"/>
        <v>0</v>
      </c>
      <c r="AS34" s="2">
        <f t="shared" si="2"/>
        <v>1</v>
      </c>
      <c r="AT34" s="2">
        <f t="shared" si="3"/>
        <v>0</v>
      </c>
      <c r="AU34" s="2">
        <f t="shared" si="4"/>
        <v>0</v>
      </c>
      <c r="AV34" s="2">
        <f t="shared" si="5"/>
        <v>1.47587E-9</v>
      </c>
      <c r="AW34" s="2">
        <f>Tabla1[[#This Row],[inver_real_Radio]]+Tabla1[[#This Row],[inver_real_Prensa]]</f>
        <v>39329.617859999998</v>
      </c>
      <c r="AX34" s="2">
        <f>SUM(Tabla1[[#This Row],[MKDirecto_1]:[mailing_4]])</f>
        <v>1007.6079320014759</v>
      </c>
      <c r="AY34" s="2">
        <f>SUM(Tabla1[[#This Row],[PrimeraSemanaMes]:[SegundaSemanaMes]])</f>
        <v>0</v>
      </c>
    </row>
    <row r="35" spans="1:51" hidden="1" x14ac:dyDescent="0.25">
      <c r="A35" s="43">
        <v>39620</v>
      </c>
      <c r="B35" s="2">
        <v>3405.4739999999997</v>
      </c>
      <c r="C35" s="5">
        <v>235.5118732</v>
      </c>
      <c r="D35" s="5">
        <v>19084.69742</v>
      </c>
      <c r="E35" s="5">
        <v>23802.453649999999</v>
      </c>
      <c r="F35" s="5">
        <v>0</v>
      </c>
      <c r="G35" s="5">
        <v>2213.6343339999999</v>
      </c>
      <c r="H35" s="2">
        <v>17904.043170000001</v>
      </c>
      <c r="I35" s="2">
        <v>0</v>
      </c>
      <c r="J35" s="2">
        <v>5.9034800000000002E-10</v>
      </c>
      <c r="K35" s="2">
        <v>0</v>
      </c>
      <c r="L35" s="2">
        <v>0</v>
      </c>
      <c r="M35" s="2">
        <v>26165</v>
      </c>
      <c r="N35" s="2">
        <v>515.97</v>
      </c>
      <c r="O35" s="3">
        <v>1.5874999999999999</v>
      </c>
      <c r="P35" s="2">
        <v>28740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f t="shared" si="0"/>
        <v>0</v>
      </c>
      <c r="AR35" s="2">
        <f t="shared" si="1"/>
        <v>0</v>
      </c>
      <c r="AS35" s="2">
        <f t="shared" si="2"/>
        <v>1</v>
      </c>
      <c r="AT35" s="2">
        <f t="shared" si="3"/>
        <v>0</v>
      </c>
      <c r="AU35" s="2">
        <f t="shared" si="4"/>
        <v>0</v>
      </c>
      <c r="AV35" s="2">
        <f t="shared" si="5"/>
        <v>5.9034800000000002E-10</v>
      </c>
      <c r="AW35" s="2">
        <f>Tabla1[[#This Row],[inver_real_Radio]]+Tabla1[[#This Row],[inver_real_Prensa]]</f>
        <v>42887.15107</v>
      </c>
      <c r="AX35" s="2">
        <f>SUM(Tabla1[[#This Row],[MKDirecto_1]:[mailing_4]])</f>
        <v>17904.04317000059</v>
      </c>
      <c r="AY35" s="2">
        <f>SUM(Tabla1[[#This Row],[PrimeraSemanaMes]:[SegundaSemanaMes]])</f>
        <v>0</v>
      </c>
    </row>
    <row r="36" spans="1:51" hidden="1" x14ac:dyDescent="0.25">
      <c r="A36" s="43">
        <v>39627</v>
      </c>
      <c r="B36" s="2">
        <v>3332.2379999999998</v>
      </c>
      <c r="C36" s="5">
        <v>227.73951930000001</v>
      </c>
      <c r="D36" s="5">
        <v>22901.259480000001</v>
      </c>
      <c r="E36" s="5">
        <v>23878.11823</v>
      </c>
      <c r="F36" s="5">
        <v>0</v>
      </c>
      <c r="G36" s="5">
        <v>2214.0537340000001</v>
      </c>
      <c r="H36" s="2">
        <v>7161.6172690000003</v>
      </c>
      <c r="I36" s="2">
        <v>0</v>
      </c>
      <c r="J36" s="2">
        <v>2.3613900000000002E-10</v>
      </c>
      <c r="K36" s="2">
        <v>0</v>
      </c>
      <c r="L36" s="2">
        <v>0</v>
      </c>
      <c r="M36" s="2">
        <v>23481</v>
      </c>
      <c r="N36" s="2">
        <v>515.97</v>
      </c>
      <c r="O36" s="3">
        <v>1.6125</v>
      </c>
      <c r="P36" s="2">
        <v>28740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1</v>
      </c>
      <c r="AQ36" s="2">
        <f t="shared" si="0"/>
        <v>0</v>
      </c>
      <c r="AR36" s="2">
        <f t="shared" si="1"/>
        <v>0</v>
      </c>
      <c r="AS36" s="2">
        <f t="shared" si="2"/>
        <v>1</v>
      </c>
      <c r="AT36" s="2">
        <f t="shared" si="3"/>
        <v>0</v>
      </c>
      <c r="AU36" s="2">
        <f t="shared" si="4"/>
        <v>0</v>
      </c>
      <c r="AV36" s="2">
        <f t="shared" si="5"/>
        <v>2.3613900000000002E-10</v>
      </c>
      <c r="AW36" s="2">
        <f>Tabla1[[#This Row],[inver_real_Radio]]+Tabla1[[#This Row],[inver_real_Prensa]]</f>
        <v>46779.377710000001</v>
      </c>
      <c r="AX36" s="2">
        <f>SUM(Tabla1[[#This Row],[MKDirecto_1]:[mailing_4]])</f>
        <v>7161.6172690002368</v>
      </c>
      <c r="AY36" s="2">
        <f>SUM(Tabla1[[#This Row],[PrimeraSemanaMes]:[SegundaSemanaMes]])</f>
        <v>0</v>
      </c>
    </row>
    <row r="37" spans="1:51" hidden="1" x14ac:dyDescent="0.25">
      <c r="A37" s="43">
        <v>39634</v>
      </c>
      <c r="B37" s="2">
        <v>2675.268</v>
      </c>
      <c r="C37" s="5">
        <v>221.44829770000001</v>
      </c>
      <c r="D37" s="5">
        <v>20483.851900000001</v>
      </c>
      <c r="E37" s="5">
        <v>5573.3676459999997</v>
      </c>
      <c r="F37" s="5">
        <v>0</v>
      </c>
      <c r="G37" s="5">
        <v>1716.3214929999999</v>
      </c>
      <c r="H37" s="2">
        <v>20420.646909999999</v>
      </c>
      <c r="I37" s="2">
        <v>0</v>
      </c>
      <c r="J37" s="2">
        <v>9.4455599999999996E-11</v>
      </c>
      <c r="K37" s="2">
        <v>0</v>
      </c>
      <c r="L37" s="2">
        <v>0</v>
      </c>
      <c r="M37" s="2">
        <v>23883</v>
      </c>
      <c r="N37" s="2">
        <v>515.97</v>
      </c>
      <c r="O37" s="3">
        <v>1.37</v>
      </c>
      <c r="P37" s="2">
        <v>24299.200000000001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f t="shared" si="0"/>
        <v>0</v>
      </c>
      <c r="AR37" s="2">
        <f t="shared" si="1"/>
        <v>0</v>
      </c>
      <c r="AS37" s="2">
        <f t="shared" si="2"/>
        <v>1</v>
      </c>
      <c r="AT37" s="2">
        <f t="shared" si="3"/>
        <v>0</v>
      </c>
      <c r="AU37" s="2">
        <f t="shared" si="4"/>
        <v>0</v>
      </c>
      <c r="AV37" s="2">
        <f t="shared" si="5"/>
        <v>9.4455599999999996E-11</v>
      </c>
      <c r="AW37" s="2">
        <f>Tabla1[[#This Row],[inver_real_Radio]]+Tabla1[[#This Row],[inver_real_Prensa]]</f>
        <v>26057.219546</v>
      </c>
      <c r="AX37" s="2">
        <f>SUM(Tabla1[[#This Row],[MKDirecto_1]:[mailing_4]])</f>
        <v>20420.646910000094</v>
      </c>
      <c r="AY37" s="2">
        <f>SUM(Tabla1[[#This Row],[PrimeraSemanaMes]:[SegundaSemanaMes]])</f>
        <v>1</v>
      </c>
    </row>
    <row r="38" spans="1:51" hidden="1" x14ac:dyDescent="0.25">
      <c r="A38" s="43">
        <v>39641</v>
      </c>
      <c r="B38" s="2">
        <v>3297.7739999999999</v>
      </c>
      <c r="C38" s="5">
        <v>218.4363391</v>
      </c>
      <c r="D38" s="5">
        <v>4096.7703789999996</v>
      </c>
      <c r="E38" s="5">
        <v>1912.4175290000001</v>
      </c>
      <c r="F38" s="5">
        <v>0</v>
      </c>
      <c r="G38" s="5">
        <v>2177.3285970000002</v>
      </c>
      <c r="H38" s="2">
        <v>8168.2587629999998</v>
      </c>
      <c r="I38" s="2">
        <v>0</v>
      </c>
      <c r="J38" s="2">
        <v>3.7782300000000001E-11</v>
      </c>
      <c r="K38" s="2">
        <v>0</v>
      </c>
      <c r="L38" s="2">
        <v>0</v>
      </c>
      <c r="M38" s="2">
        <v>23951</v>
      </c>
      <c r="N38" s="2">
        <v>515.97</v>
      </c>
      <c r="O38" s="3">
        <v>1.355</v>
      </c>
      <c r="P38" s="2">
        <v>24299.200000000001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f t="shared" si="0"/>
        <v>0</v>
      </c>
      <c r="AR38" s="2">
        <f t="shared" si="1"/>
        <v>0</v>
      </c>
      <c r="AS38" s="2">
        <f t="shared" si="2"/>
        <v>1</v>
      </c>
      <c r="AT38" s="2">
        <f t="shared" si="3"/>
        <v>0</v>
      </c>
      <c r="AU38" s="2">
        <f t="shared" si="4"/>
        <v>0</v>
      </c>
      <c r="AV38" s="2">
        <f t="shared" si="5"/>
        <v>3.7782300000000001E-11</v>
      </c>
      <c r="AW38" s="2">
        <f>Tabla1[[#This Row],[inver_real_Radio]]+Tabla1[[#This Row],[inver_real_Prensa]]</f>
        <v>6009.1879079999999</v>
      </c>
      <c r="AX38" s="2">
        <f>SUM(Tabla1[[#This Row],[MKDirecto_1]:[mailing_4]])</f>
        <v>8168.258763000038</v>
      </c>
      <c r="AY38" s="2">
        <f>SUM(Tabla1[[#This Row],[PrimeraSemanaMes]:[SegundaSemanaMes]])</f>
        <v>1</v>
      </c>
    </row>
    <row r="39" spans="1:51" hidden="1" x14ac:dyDescent="0.25">
      <c r="A39" s="43">
        <v>39648</v>
      </c>
      <c r="B39" s="2">
        <v>3011.2919999999999</v>
      </c>
      <c r="C39" s="5">
        <v>235.49464560000001</v>
      </c>
      <c r="D39" s="5">
        <v>819.3540759</v>
      </c>
      <c r="E39" s="5">
        <v>1180.2275059999999</v>
      </c>
      <c r="F39" s="5">
        <v>0</v>
      </c>
      <c r="G39" s="5">
        <v>2239.0314389999999</v>
      </c>
      <c r="H39" s="2">
        <v>3267.3035049999999</v>
      </c>
      <c r="I39" s="2">
        <v>0</v>
      </c>
      <c r="J39" s="2">
        <v>1.51129E-11</v>
      </c>
      <c r="K39" s="2">
        <v>0</v>
      </c>
      <c r="L39" s="2">
        <v>0</v>
      </c>
      <c r="M39" s="2">
        <v>22719</v>
      </c>
      <c r="N39" s="2">
        <v>515.97</v>
      </c>
      <c r="O39" s="3">
        <v>1.2475000000000001</v>
      </c>
      <c r="P39" s="2">
        <v>24299.200000000001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f t="shared" si="0"/>
        <v>0</v>
      </c>
      <c r="AR39" s="2">
        <f t="shared" si="1"/>
        <v>0</v>
      </c>
      <c r="AS39" s="2">
        <f t="shared" si="2"/>
        <v>1</v>
      </c>
      <c r="AT39" s="2">
        <f t="shared" si="3"/>
        <v>0</v>
      </c>
      <c r="AU39" s="2">
        <f t="shared" si="4"/>
        <v>0</v>
      </c>
      <c r="AV39" s="2">
        <f t="shared" si="5"/>
        <v>1.51129E-11</v>
      </c>
      <c r="AW39" s="2">
        <f>Tabla1[[#This Row],[inver_real_Radio]]+Tabla1[[#This Row],[inver_real_Prensa]]</f>
        <v>1999.5815818999999</v>
      </c>
      <c r="AX39" s="2">
        <f>SUM(Tabla1[[#This Row],[MKDirecto_1]:[mailing_4]])</f>
        <v>3267.3035050000149</v>
      </c>
      <c r="AY39" s="2">
        <f>SUM(Tabla1[[#This Row],[PrimeraSemanaMes]:[SegundaSemanaMes]])</f>
        <v>0</v>
      </c>
    </row>
    <row r="40" spans="1:51" hidden="1" x14ac:dyDescent="0.25">
      <c r="A40" s="43">
        <v>39655</v>
      </c>
      <c r="B40" s="2">
        <v>2770.0439999999999</v>
      </c>
      <c r="C40" s="5">
        <v>250.0586883</v>
      </c>
      <c r="D40" s="5">
        <v>163.87081520000001</v>
      </c>
      <c r="E40" s="5">
        <v>1033.789501</v>
      </c>
      <c r="F40" s="5">
        <v>0</v>
      </c>
      <c r="G40" s="5">
        <v>2177.7125759999999</v>
      </c>
      <c r="H40" s="2">
        <v>1306.9214019999999</v>
      </c>
      <c r="I40" s="2">
        <v>0</v>
      </c>
      <c r="J40" s="2">
        <v>6.0451599999999997E-12</v>
      </c>
      <c r="K40" s="2">
        <v>0</v>
      </c>
      <c r="L40" s="2">
        <v>0</v>
      </c>
      <c r="M40" s="2">
        <v>21370</v>
      </c>
      <c r="N40" s="2">
        <v>515.97</v>
      </c>
      <c r="O40" s="3">
        <v>1.0549999999999999</v>
      </c>
      <c r="P40" s="2">
        <v>24299.200000000001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1</v>
      </c>
      <c r="AQ40" s="2">
        <f t="shared" si="0"/>
        <v>0</v>
      </c>
      <c r="AR40" s="2">
        <f t="shared" si="1"/>
        <v>0</v>
      </c>
      <c r="AS40" s="2">
        <f t="shared" si="2"/>
        <v>1</v>
      </c>
      <c r="AT40" s="2">
        <f t="shared" si="3"/>
        <v>0</v>
      </c>
      <c r="AU40" s="2">
        <f t="shared" si="4"/>
        <v>0</v>
      </c>
      <c r="AV40" s="2">
        <f t="shared" si="5"/>
        <v>6.0451599999999997E-12</v>
      </c>
      <c r="AW40" s="2">
        <f>Tabla1[[#This Row],[inver_real_Radio]]+Tabla1[[#This Row],[inver_real_Prensa]]</f>
        <v>1197.6603161999999</v>
      </c>
      <c r="AX40" s="2">
        <f>SUM(Tabla1[[#This Row],[MKDirecto_1]:[mailing_4]])</f>
        <v>1306.9214020000061</v>
      </c>
      <c r="AY40" s="2">
        <f>SUM(Tabla1[[#This Row],[PrimeraSemanaMes]:[SegundaSemanaMes]])</f>
        <v>0</v>
      </c>
    </row>
    <row r="41" spans="1:51" hidden="1" x14ac:dyDescent="0.25">
      <c r="A41" s="43">
        <v>39662</v>
      </c>
      <c r="B41" s="2">
        <v>2574.0299999999997</v>
      </c>
      <c r="C41" s="5">
        <v>224.32698529999999</v>
      </c>
      <c r="D41" s="5">
        <v>32.774163029999997</v>
      </c>
      <c r="E41" s="5">
        <v>1004.5019</v>
      </c>
      <c r="F41" s="5">
        <v>0</v>
      </c>
      <c r="G41" s="5">
        <v>1980.8850299999999</v>
      </c>
      <c r="H41" s="2">
        <v>522.76856080000005</v>
      </c>
      <c r="I41" s="2">
        <v>0</v>
      </c>
      <c r="J41" s="2">
        <v>2.4180599999999999E-12</v>
      </c>
      <c r="K41" s="2">
        <v>0</v>
      </c>
      <c r="L41" s="2">
        <v>0</v>
      </c>
      <c r="M41" s="2">
        <v>21806</v>
      </c>
      <c r="N41" s="2">
        <v>515.97</v>
      </c>
      <c r="O41" s="3">
        <v>1.0825</v>
      </c>
      <c r="P41" s="2">
        <v>24299.200000000001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1</v>
      </c>
      <c r="AM41" s="2">
        <v>0</v>
      </c>
      <c r="AN41" s="2">
        <v>0</v>
      </c>
      <c r="AO41" s="2">
        <v>0</v>
      </c>
      <c r="AP41" s="2">
        <v>0</v>
      </c>
      <c r="AQ41" s="2">
        <f t="shared" si="0"/>
        <v>0</v>
      </c>
      <c r="AR41" s="2">
        <f t="shared" si="1"/>
        <v>0</v>
      </c>
      <c r="AS41" s="2">
        <f t="shared" si="2"/>
        <v>1</v>
      </c>
      <c r="AT41" s="2">
        <f t="shared" si="3"/>
        <v>0</v>
      </c>
      <c r="AU41" s="2">
        <f t="shared" si="4"/>
        <v>0</v>
      </c>
      <c r="AV41" s="2">
        <f t="shared" si="5"/>
        <v>2.4180599999999999E-12</v>
      </c>
      <c r="AW41" s="2">
        <f>Tabla1[[#This Row],[inver_real_Radio]]+Tabla1[[#This Row],[inver_real_Prensa]]</f>
        <v>1037.2760630299999</v>
      </c>
      <c r="AX41" s="2">
        <f>SUM(Tabla1[[#This Row],[MKDirecto_1]:[mailing_4]])</f>
        <v>522.76856080000243</v>
      </c>
      <c r="AY41" s="2">
        <f>SUM(Tabla1[[#This Row],[PrimeraSemanaMes]:[SegundaSemanaMes]])</f>
        <v>1</v>
      </c>
    </row>
    <row r="42" spans="1:51" hidden="1" x14ac:dyDescent="0.25">
      <c r="A42" s="43">
        <v>39669</v>
      </c>
      <c r="B42" s="2">
        <v>2454.4829999999997</v>
      </c>
      <c r="C42" s="5">
        <v>199.39094410000001</v>
      </c>
      <c r="D42" s="5">
        <v>6.5548326069999998</v>
      </c>
      <c r="E42" s="5">
        <v>200.90038000000001</v>
      </c>
      <c r="F42" s="5">
        <v>0</v>
      </c>
      <c r="G42" s="5">
        <v>1927.654012</v>
      </c>
      <c r="H42" s="2">
        <v>209.10742429999999</v>
      </c>
      <c r="I42" s="2">
        <v>0</v>
      </c>
      <c r="J42" s="2">
        <v>9.6722600000000002E-13</v>
      </c>
      <c r="K42" s="2">
        <v>0</v>
      </c>
      <c r="L42" s="2">
        <v>0</v>
      </c>
      <c r="M42" s="2">
        <v>18715</v>
      </c>
      <c r="N42" s="2">
        <v>515.97</v>
      </c>
      <c r="O42" s="3">
        <v>1.1775</v>
      </c>
      <c r="P42" s="2">
        <v>14632.5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1</v>
      </c>
      <c r="AN42" s="2">
        <v>0</v>
      </c>
      <c r="AO42" s="2">
        <v>0</v>
      </c>
      <c r="AP42" s="2">
        <v>0</v>
      </c>
      <c r="AQ42" s="2">
        <f t="shared" si="0"/>
        <v>1</v>
      </c>
      <c r="AR42" s="2">
        <f t="shared" si="1"/>
        <v>0</v>
      </c>
      <c r="AS42" s="2">
        <f t="shared" si="2"/>
        <v>1</v>
      </c>
      <c r="AT42" s="2">
        <f t="shared" si="3"/>
        <v>0</v>
      </c>
      <c r="AU42" s="2">
        <f t="shared" si="4"/>
        <v>0</v>
      </c>
      <c r="AV42" s="2">
        <f t="shared" si="5"/>
        <v>9.6722600000000002E-13</v>
      </c>
      <c r="AW42" s="2">
        <f>Tabla1[[#This Row],[inver_real_Radio]]+Tabla1[[#This Row],[inver_real_Prensa]]</f>
        <v>207.45521260700002</v>
      </c>
      <c r="AX42" s="2">
        <f>SUM(Tabla1[[#This Row],[MKDirecto_1]:[mailing_4]])</f>
        <v>209.10742430000096</v>
      </c>
      <c r="AY42" s="2">
        <f>SUM(Tabla1[[#This Row],[PrimeraSemanaMes]:[SegundaSemanaMes]])</f>
        <v>1</v>
      </c>
    </row>
    <row r="43" spans="1:51" hidden="1" x14ac:dyDescent="0.25">
      <c r="A43" s="43">
        <v>39676</v>
      </c>
      <c r="B43" s="2">
        <v>1768.434</v>
      </c>
      <c r="C43" s="5">
        <v>139.8053176</v>
      </c>
      <c r="D43" s="5">
        <v>1.3109665210000001</v>
      </c>
      <c r="E43" s="5">
        <v>40.180076010000001</v>
      </c>
      <c r="F43" s="5">
        <v>0</v>
      </c>
      <c r="G43" s="5">
        <v>1681.961605</v>
      </c>
      <c r="H43" s="2">
        <v>83.642969730000004</v>
      </c>
      <c r="I43" s="2">
        <v>0</v>
      </c>
      <c r="J43" s="2">
        <v>3.8688999999999998E-13</v>
      </c>
      <c r="K43" s="2">
        <v>0</v>
      </c>
      <c r="L43" s="2">
        <v>0</v>
      </c>
      <c r="M43" s="2">
        <v>15739</v>
      </c>
      <c r="N43" s="2">
        <v>515.97</v>
      </c>
      <c r="O43" s="3">
        <v>1.41</v>
      </c>
      <c r="P43" s="2">
        <v>14632.5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f t="shared" si="0"/>
        <v>0</v>
      </c>
      <c r="AR43" s="2">
        <f t="shared" si="1"/>
        <v>0</v>
      </c>
      <c r="AS43" s="2">
        <f t="shared" si="2"/>
        <v>1</v>
      </c>
      <c r="AT43" s="2">
        <f t="shared" si="3"/>
        <v>0</v>
      </c>
      <c r="AU43" s="2">
        <f t="shared" si="4"/>
        <v>0</v>
      </c>
      <c r="AV43" s="2">
        <f t="shared" si="5"/>
        <v>3.8688999999999998E-13</v>
      </c>
      <c r="AW43" s="2">
        <f>Tabla1[[#This Row],[inver_real_Radio]]+Tabla1[[#This Row],[inver_real_Prensa]]</f>
        <v>41.491042530999998</v>
      </c>
      <c r="AX43" s="2">
        <f>SUM(Tabla1[[#This Row],[MKDirecto_1]:[mailing_4]])</f>
        <v>83.642969730000388</v>
      </c>
      <c r="AY43" s="2">
        <f>SUM(Tabla1[[#This Row],[PrimeraSemanaMes]:[SegundaSemanaMes]])</f>
        <v>0</v>
      </c>
    </row>
    <row r="44" spans="1:51" hidden="1" x14ac:dyDescent="0.25">
      <c r="A44" s="43">
        <v>39683</v>
      </c>
      <c r="B44" s="2">
        <v>1980.6029999999998</v>
      </c>
      <c r="C44" s="5">
        <v>60.48766706</v>
      </c>
      <c r="D44" s="5">
        <v>0.26219330400000002</v>
      </c>
      <c r="E44" s="5">
        <v>8.0360152019999997</v>
      </c>
      <c r="F44" s="5">
        <v>0</v>
      </c>
      <c r="G44" s="5">
        <v>1546.584642</v>
      </c>
      <c r="H44" s="2">
        <v>33.45718789</v>
      </c>
      <c r="I44" s="2">
        <v>0</v>
      </c>
      <c r="J44" s="2">
        <v>1.54756E-13</v>
      </c>
      <c r="K44" s="2">
        <v>0</v>
      </c>
      <c r="L44" s="2">
        <v>0</v>
      </c>
      <c r="M44" s="2">
        <v>16601</v>
      </c>
      <c r="N44" s="2">
        <v>515.97</v>
      </c>
      <c r="O44" s="3">
        <v>1.7175</v>
      </c>
      <c r="P44" s="2">
        <v>14632.5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</v>
      </c>
      <c r="AP44" s="2">
        <v>0</v>
      </c>
      <c r="AQ44" s="2">
        <f t="shared" si="0"/>
        <v>0</v>
      </c>
      <c r="AR44" s="2">
        <f t="shared" si="1"/>
        <v>0</v>
      </c>
      <c r="AS44" s="2">
        <f t="shared" si="2"/>
        <v>1</v>
      </c>
      <c r="AT44" s="2">
        <f t="shared" si="3"/>
        <v>0</v>
      </c>
      <c r="AU44" s="2">
        <f t="shared" si="4"/>
        <v>0</v>
      </c>
      <c r="AV44" s="2">
        <f t="shared" si="5"/>
        <v>1.54756E-13</v>
      </c>
      <c r="AW44" s="2">
        <f>Tabla1[[#This Row],[inver_real_Radio]]+Tabla1[[#This Row],[inver_real_Prensa]]</f>
        <v>8.2982085059999999</v>
      </c>
      <c r="AX44" s="2">
        <f>SUM(Tabla1[[#This Row],[MKDirecto_1]:[mailing_4]])</f>
        <v>33.457187890000156</v>
      </c>
      <c r="AY44" s="2">
        <f>SUM(Tabla1[[#This Row],[PrimeraSemanaMes]:[SegundaSemanaMes]])</f>
        <v>0</v>
      </c>
    </row>
    <row r="45" spans="1:51" hidden="1" x14ac:dyDescent="0.25">
      <c r="A45" s="43">
        <v>39690</v>
      </c>
      <c r="B45" s="2">
        <v>2432.9429999999998</v>
      </c>
      <c r="C45" s="5">
        <v>119.20952680000001</v>
      </c>
      <c r="D45" s="5">
        <v>5.2438660999999998E-2</v>
      </c>
      <c r="E45" s="5">
        <v>1.6072030399999999</v>
      </c>
      <c r="F45" s="5">
        <v>0</v>
      </c>
      <c r="G45" s="5">
        <v>1569.5338569999999</v>
      </c>
      <c r="H45" s="2">
        <v>13.382875159999999</v>
      </c>
      <c r="I45" s="2">
        <v>0</v>
      </c>
      <c r="J45" s="2">
        <v>6.1902400000000003E-14</v>
      </c>
      <c r="K45" s="2">
        <v>0</v>
      </c>
      <c r="L45" s="2">
        <v>0</v>
      </c>
      <c r="M45" s="2">
        <v>18189</v>
      </c>
      <c r="N45" s="2">
        <v>515.97</v>
      </c>
      <c r="O45" s="3">
        <v>1.6125</v>
      </c>
      <c r="P45" s="2">
        <v>14632.5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0</v>
      </c>
      <c r="AK45" s="2">
        <v>0</v>
      </c>
      <c r="AL45" s="2">
        <v>1</v>
      </c>
      <c r="AM45" s="2">
        <v>0</v>
      </c>
      <c r="AN45" s="2">
        <v>0</v>
      </c>
      <c r="AO45" s="2">
        <v>0</v>
      </c>
      <c r="AP45" s="2">
        <v>1</v>
      </c>
      <c r="AQ45" s="2">
        <f t="shared" si="0"/>
        <v>0</v>
      </c>
      <c r="AR45" s="2">
        <f t="shared" si="1"/>
        <v>0</v>
      </c>
      <c r="AS45" s="2">
        <f t="shared" si="2"/>
        <v>0</v>
      </c>
      <c r="AT45" s="2">
        <f t="shared" si="3"/>
        <v>1</v>
      </c>
      <c r="AU45" s="2">
        <f t="shared" si="4"/>
        <v>0</v>
      </c>
      <c r="AV45" s="2">
        <f t="shared" si="5"/>
        <v>6.1902400000000003E-14</v>
      </c>
      <c r="AW45" s="2">
        <f>Tabla1[[#This Row],[inver_real_Radio]]+Tabla1[[#This Row],[inver_real_Prensa]]</f>
        <v>1.659641701</v>
      </c>
      <c r="AX45" s="2">
        <f>SUM(Tabla1[[#This Row],[MKDirecto_1]:[mailing_4]])</f>
        <v>13.382875160000061</v>
      </c>
      <c r="AY45" s="2">
        <f>SUM(Tabla1[[#This Row],[PrimeraSemanaMes]:[SegundaSemanaMes]])</f>
        <v>1</v>
      </c>
    </row>
    <row r="46" spans="1:51" hidden="1" x14ac:dyDescent="0.25">
      <c r="A46" s="43">
        <v>39697</v>
      </c>
      <c r="B46" s="2">
        <v>1850.2859999999998</v>
      </c>
      <c r="C46" s="5">
        <v>52.546180730000003</v>
      </c>
      <c r="D46" s="5">
        <v>1.0487732E-2</v>
      </c>
      <c r="E46" s="5">
        <v>0.32144060800000002</v>
      </c>
      <c r="F46" s="5">
        <v>0</v>
      </c>
      <c r="G46" s="5">
        <v>1439.013543</v>
      </c>
      <c r="H46" s="2">
        <v>5.3531500630000002</v>
      </c>
      <c r="I46" s="2">
        <v>0</v>
      </c>
      <c r="J46" s="2">
        <v>2.4761E-14</v>
      </c>
      <c r="K46" s="2">
        <v>0</v>
      </c>
      <c r="L46" s="2">
        <v>0</v>
      </c>
      <c r="M46" s="2">
        <v>19051</v>
      </c>
      <c r="N46" s="2">
        <v>515.97</v>
      </c>
      <c r="O46" s="3">
        <v>1.33</v>
      </c>
      <c r="P46" s="2">
        <v>16398.5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0</v>
      </c>
      <c r="AM46" s="2">
        <v>1</v>
      </c>
      <c r="AN46" s="2">
        <v>0</v>
      </c>
      <c r="AO46" s="2">
        <v>0</v>
      </c>
      <c r="AP46" s="2">
        <v>0</v>
      </c>
      <c r="AQ46" s="2">
        <f t="shared" si="0"/>
        <v>0</v>
      </c>
      <c r="AR46" s="2">
        <f t="shared" si="1"/>
        <v>0</v>
      </c>
      <c r="AS46" s="2">
        <f t="shared" si="2"/>
        <v>0</v>
      </c>
      <c r="AT46" s="2">
        <f t="shared" si="3"/>
        <v>1</v>
      </c>
      <c r="AU46" s="2">
        <f t="shared" si="4"/>
        <v>0</v>
      </c>
      <c r="AV46" s="2">
        <f t="shared" si="5"/>
        <v>2.4761E-14</v>
      </c>
      <c r="AW46" s="2">
        <f>Tabla1[[#This Row],[inver_real_Radio]]+Tabla1[[#This Row],[inver_real_Prensa]]</f>
        <v>0.33192834000000004</v>
      </c>
      <c r="AX46" s="2">
        <f>SUM(Tabla1[[#This Row],[MKDirecto_1]:[mailing_4]])</f>
        <v>5.353150063000025</v>
      </c>
      <c r="AY46" s="2">
        <f>SUM(Tabla1[[#This Row],[PrimeraSemanaMes]:[SegundaSemanaMes]])</f>
        <v>1</v>
      </c>
    </row>
    <row r="47" spans="1:51" hidden="1" x14ac:dyDescent="0.25">
      <c r="A47" s="43">
        <v>39704</v>
      </c>
      <c r="B47" s="2">
        <v>1829.8229999999999</v>
      </c>
      <c r="C47" s="5">
        <v>21.018472289999998</v>
      </c>
      <c r="D47" s="5">
        <v>2.097546E-3</v>
      </c>
      <c r="E47" s="5">
        <v>6.4288122000000003E-2</v>
      </c>
      <c r="F47" s="5">
        <v>0</v>
      </c>
      <c r="G47" s="5">
        <v>1420.7054169999999</v>
      </c>
      <c r="H47" s="2">
        <v>2.1412600249999998</v>
      </c>
      <c r="I47" s="2">
        <v>0</v>
      </c>
      <c r="J47" s="2">
        <v>9.9043900000000008E-15</v>
      </c>
      <c r="K47" s="2">
        <v>0</v>
      </c>
      <c r="L47" s="2">
        <v>0</v>
      </c>
      <c r="M47" s="2">
        <v>18606</v>
      </c>
      <c r="N47" s="2">
        <v>515.97</v>
      </c>
      <c r="O47" s="3">
        <v>1.2549999999999999</v>
      </c>
      <c r="P47" s="2">
        <v>16398.5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f t="shared" si="0"/>
        <v>0</v>
      </c>
      <c r="AR47" s="2">
        <f t="shared" si="1"/>
        <v>0</v>
      </c>
      <c r="AS47" s="2">
        <f t="shared" si="2"/>
        <v>0</v>
      </c>
      <c r="AT47" s="2">
        <f t="shared" si="3"/>
        <v>1</v>
      </c>
      <c r="AU47" s="2">
        <f t="shared" si="4"/>
        <v>0</v>
      </c>
      <c r="AV47" s="2">
        <f t="shared" si="5"/>
        <v>9.9043900000000008E-15</v>
      </c>
      <c r="AW47" s="2">
        <f>Tabla1[[#This Row],[inver_real_Radio]]+Tabla1[[#This Row],[inver_real_Prensa]]</f>
        <v>6.6385668000000009E-2</v>
      </c>
      <c r="AX47" s="2">
        <f>SUM(Tabla1[[#This Row],[MKDirecto_1]:[mailing_4]])</f>
        <v>2.1412600250000096</v>
      </c>
      <c r="AY47" s="2">
        <f>SUM(Tabla1[[#This Row],[PrimeraSemanaMes]:[SegundaSemanaMes]])</f>
        <v>0</v>
      </c>
    </row>
    <row r="48" spans="1:51" hidden="1" x14ac:dyDescent="0.25">
      <c r="A48" s="43">
        <v>39711</v>
      </c>
      <c r="B48" s="2">
        <v>2183.0789999999997</v>
      </c>
      <c r="C48" s="5">
        <v>8.4073889170000005</v>
      </c>
      <c r="D48" s="5">
        <v>4.1950899999999998E-4</v>
      </c>
      <c r="E48" s="5">
        <v>1.2857624E-2</v>
      </c>
      <c r="F48" s="5">
        <v>0</v>
      </c>
      <c r="G48" s="5">
        <v>1158.9821669999999</v>
      </c>
      <c r="H48" s="2">
        <v>35024.856500000002</v>
      </c>
      <c r="I48" s="2">
        <v>0</v>
      </c>
      <c r="J48" s="2">
        <v>3.9617599999999999E-15</v>
      </c>
      <c r="K48" s="2">
        <v>0</v>
      </c>
      <c r="L48" s="2">
        <v>0</v>
      </c>
      <c r="M48" s="2">
        <v>20964</v>
      </c>
      <c r="N48" s="2">
        <v>515.97</v>
      </c>
      <c r="O48" s="3">
        <v>1.0375000000000001</v>
      </c>
      <c r="P48" s="2">
        <v>16398.5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f t="shared" si="0"/>
        <v>0</v>
      </c>
      <c r="AR48" s="2">
        <f t="shared" si="1"/>
        <v>0</v>
      </c>
      <c r="AS48" s="2">
        <f t="shared" si="2"/>
        <v>0</v>
      </c>
      <c r="AT48" s="2">
        <f t="shared" si="3"/>
        <v>1</v>
      </c>
      <c r="AU48" s="2">
        <f t="shared" si="4"/>
        <v>0</v>
      </c>
      <c r="AV48" s="2">
        <f t="shared" si="5"/>
        <v>3.9617599999999999E-15</v>
      </c>
      <c r="AW48" s="2">
        <f>Tabla1[[#This Row],[inver_real_Radio]]+Tabla1[[#This Row],[inver_real_Prensa]]</f>
        <v>1.3277133E-2</v>
      </c>
      <c r="AX48" s="2">
        <f>SUM(Tabla1[[#This Row],[MKDirecto_1]:[mailing_4]])</f>
        <v>35024.856500000002</v>
      </c>
      <c r="AY48" s="2">
        <f>SUM(Tabla1[[#This Row],[PrimeraSemanaMes]:[SegundaSemanaMes]])</f>
        <v>0</v>
      </c>
    </row>
    <row r="49" spans="1:51" hidden="1" x14ac:dyDescent="0.25">
      <c r="A49" s="43">
        <v>39718</v>
      </c>
      <c r="B49" s="2">
        <v>2152.9229999999998</v>
      </c>
      <c r="C49" s="5">
        <v>3.3629555670000002</v>
      </c>
      <c r="D49" s="5">
        <v>8.3901900000000004E-5</v>
      </c>
      <c r="E49" s="5">
        <v>2.5715249999999999E-3</v>
      </c>
      <c r="F49" s="5">
        <v>0</v>
      </c>
      <c r="G49" s="5">
        <v>1151.4928669999999</v>
      </c>
      <c r="H49" s="2">
        <v>14009.9426</v>
      </c>
      <c r="I49" s="2">
        <v>0</v>
      </c>
      <c r="J49" s="2">
        <v>1.5847000000000001E-15</v>
      </c>
      <c r="K49" s="2">
        <v>0</v>
      </c>
      <c r="L49" s="2">
        <v>0</v>
      </c>
      <c r="M49" s="2">
        <v>20727</v>
      </c>
      <c r="N49" s="2">
        <v>515.97</v>
      </c>
      <c r="O49" s="3">
        <v>1.3049999999999999</v>
      </c>
      <c r="P49" s="2">
        <v>16398.5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</v>
      </c>
      <c r="AP49" s="2">
        <v>1</v>
      </c>
      <c r="AQ49" s="2">
        <f t="shared" si="0"/>
        <v>0</v>
      </c>
      <c r="AR49" s="2">
        <f t="shared" si="1"/>
        <v>0</v>
      </c>
      <c r="AS49" s="2">
        <f t="shared" si="2"/>
        <v>0</v>
      </c>
      <c r="AT49" s="2">
        <f t="shared" si="3"/>
        <v>1</v>
      </c>
      <c r="AU49" s="2">
        <f t="shared" si="4"/>
        <v>0</v>
      </c>
      <c r="AV49" s="2">
        <f t="shared" si="5"/>
        <v>1.5847000000000001E-15</v>
      </c>
      <c r="AW49" s="2">
        <f>Tabla1[[#This Row],[inver_real_Radio]]+Tabla1[[#This Row],[inver_real_Prensa]]</f>
        <v>2.6554268999999997E-3</v>
      </c>
      <c r="AX49" s="2">
        <f>SUM(Tabla1[[#This Row],[MKDirecto_1]:[mailing_4]])</f>
        <v>14009.9426</v>
      </c>
      <c r="AY49" s="2">
        <f>SUM(Tabla1[[#This Row],[PrimeraSemanaMes]:[SegundaSemanaMes]])</f>
        <v>0</v>
      </c>
    </row>
    <row r="50" spans="1:51" hidden="1" x14ac:dyDescent="0.25">
      <c r="A50" s="43">
        <v>39725</v>
      </c>
      <c r="B50" s="2">
        <v>2160.462</v>
      </c>
      <c r="C50" s="5">
        <v>1.345182227</v>
      </c>
      <c r="D50" s="5">
        <v>1.6780399999999999E-5</v>
      </c>
      <c r="E50" s="5">
        <v>5.1430499999999995E-4</v>
      </c>
      <c r="F50" s="5">
        <v>0</v>
      </c>
      <c r="G50" s="5">
        <v>1141.497147</v>
      </c>
      <c r="H50" s="2">
        <v>23047.977040000002</v>
      </c>
      <c r="I50" s="2">
        <v>0</v>
      </c>
      <c r="J50" s="2">
        <v>6.3388099999999998E-16</v>
      </c>
      <c r="K50" s="2">
        <v>0</v>
      </c>
      <c r="L50" s="2">
        <v>0</v>
      </c>
      <c r="M50" s="2">
        <v>21225</v>
      </c>
      <c r="N50" s="2">
        <v>490.32499999999999</v>
      </c>
      <c r="O50" s="3">
        <v>1.23</v>
      </c>
      <c r="P50" s="2">
        <v>15537.2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0</v>
      </c>
      <c r="AQ50" s="2">
        <f t="shared" si="0"/>
        <v>0</v>
      </c>
      <c r="AR50" s="2">
        <f t="shared" si="1"/>
        <v>0</v>
      </c>
      <c r="AS50" s="2">
        <f t="shared" si="2"/>
        <v>0</v>
      </c>
      <c r="AT50" s="2">
        <f t="shared" si="3"/>
        <v>1</v>
      </c>
      <c r="AU50" s="2">
        <f t="shared" si="4"/>
        <v>0</v>
      </c>
      <c r="AV50" s="2">
        <f t="shared" si="5"/>
        <v>6.3388099999999998E-16</v>
      </c>
      <c r="AW50" s="2">
        <f>Tabla1[[#This Row],[inver_real_Radio]]+Tabla1[[#This Row],[inver_real_Prensa]]</f>
        <v>5.3108539999999996E-4</v>
      </c>
      <c r="AX50" s="2">
        <f>SUM(Tabla1[[#This Row],[MKDirecto_1]:[mailing_4]])</f>
        <v>23047.977040000002</v>
      </c>
      <c r="AY50" s="2">
        <f>SUM(Tabla1[[#This Row],[PrimeraSemanaMes]:[SegundaSemanaMes]])</f>
        <v>1</v>
      </c>
    </row>
    <row r="51" spans="1:51" hidden="1" x14ac:dyDescent="0.25">
      <c r="A51" s="43">
        <v>39732</v>
      </c>
      <c r="B51" s="2">
        <v>2435.0969999999998</v>
      </c>
      <c r="C51" s="5">
        <v>87.528922890000004</v>
      </c>
      <c r="D51" s="5">
        <v>3.35607E-6</v>
      </c>
      <c r="E51" s="5">
        <v>1.02861E-4</v>
      </c>
      <c r="F51" s="5">
        <v>0</v>
      </c>
      <c r="G51" s="5">
        <v>1669.0988589999999</v>
      </c>
      <c r="H51" s="2">
        <v>9219.1908160000003</v>
      </c>
      <c r="I51" s="2">
        <v>0</v>
      </c>
      <c r="J51" s="2">
        <v>2.5355199999999998E-16</v>
      </c>
      <c r="K51" s="2">
        <v>0</v>
      </c>
      <c r="L51" s="2">
        <v>0</v>
      </c>
      <c r="M51" s="2">
        <v>21941</v>
      </c>
      <c r="N51" s="2">
        <v>490.32499999999999</v>
      </c>
      <c r="O51" s="3">
        <v>1.0049999999999999</v>
      </c>
      <c r="P51" s="2">
        <v>15537.2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f t="shared" si="0"/>
        <v>1</v>
      </c>
      <c r="AR51" s="2">
        <f t="shared" si="1"/>
        <v>0</v>
      </c>
      <c r="AS51" s="2">
        <f t="shared" si="2"/>
        <v>0</v>
      </c>
      <c r="AT51" s="2">
        <f t="shared" si="3"/>
        <v>1</v>
      </c>
      <c r="AU51" s="2">
        <f t="shared" si="4"/>
        <v>0</v>
      </c>
      <c r="AV51" s="2">
        <f t="shared" si="5"/>
        <v>2.5355199999999998E-16</v>
      </c>
      <c r="AW51" s="2">
        <f>Tabla1[[#This Row],[inver_real_Radio]]+Tabla1[[#This Row],[inver_real_Prensa]]</f>
        <v>1.0621707000000001E-4</v>
      </c>
      <c r="AX51" s="2">
        <f>SUM(Tabla1[[#This Row],[MKDirecto_1]:[mailing_4]])</f>
        <v>9219.1908160000003</v>
      </c>
      <c r="AY51" s="2">
        <f>SUM(Tabla1[[#This Row],[PrimeraSemanaMes]:[SegundaSemanaMes]])</f>
        <v>1</v>
      </c>
    </row>
    <row r="52" spans="1:51" hidden="1" x14ac:dyDescent="0.25">
      <c r="A52" s="43">
        <v>39739</v>
      </c>
      <c r="B52" s="2">
        <v>2331.7049999999999</v>
      </c>
      <c r="C52" s="5">
        <v>145.42225920000001</v>
      </c>
      <c r="D52" s="5">
        <v>6.7121500000000002E-7</v>
      </c>
      <c r="E52" s="5">
        <v>2.0572199999999999E-5</v>
      </c>
      <c r="F52" s="5">
        <v>0</v>
      </c>
      <c r="G52" s="5">
        <v>2457.1395429999998</v>
      </c>
      <c r="H52" s="2">
        <v>3687.6763270000001</v>
      </c>
      <c r="I52" s="2">
        <v>0</v>
      </c>
      <c r="J52" s="2">
        <v>1.01421E-16</v>
      </c>
      <c r="K52" s="2">
        <v>0</v>
      </c>
      <c r="L52" s="2">
        <v>0</v>
      </c>
      <c r="M52" s="2">
        <v>21600</v>
      </c>
      <c r="N52" s="2">
        <v>490.32499999999999</v>
      </c>
      <c r="O52" s="3">
        <v>1.0900000000000001</v>
      </c>
      <c r="P52" s="2">
        <v>15537.2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  <c r="AO52" s="2">
        <v>0</v>
      </c>
      <c r="AP52" s="2">
        <v>0</v>
      </c>
      <c r="AQ52" s="2">
        <f t="shared" si="0"/>
        <v>0</v>
      </c>
      <c r="AR52" s="2">
        <f t="shared" si="1"/>
        <v>0</v>
      </c>
      <c r="AS52" s="2">
        <f t="shared" si="2"/>
        <v>0</v>
      </c>
      <c r="AT52" s="2">
        <f t="shared" si="3"/>
        <v>1</v>
      </c>
      <c r="AU52" s="2">
        <f t="shared" si="4"/>
        <v>0</v>
      </c>
      <c r="AV52" s="2">
        <f t="shared" si="5"/>
        <v>1.01421E-16</v>
      </c>
      <c r="AW52" s="2">
        <f>Tabla1[[#This Row],[inver_real_Radio]]+Tabla1[[#This Row],[inver_real_Prensa]]</f>
        <v>2.1243414999999998E-5</v>
      </c>
      <c r="AX52" s="2">
        <f>SUM(Tabla1[[#This Row],[MKDirecto_1]:[mailing_4]])</f>
        <v>3687.6763270000001</v>
      </c>
      <c r="AY52" s="2">
        <f>SUM(Tabla1[[#This Row],[PrimeraSemanaMes]:[SegundaSemanaMes]])</f>
        <v>0</v>
      </c>
    </row>
    <row r="53" spans="1:51" hidden="1" x14ac:dyDescent="0.25">
      <c r="A53" s="43">
        <v>39746</v>
      </c>
      <c r="B53" s="2">
        <v>2318.7809999999999</v>
      </c>
      <c r="C53" s="5">
        <v>132.14330369999999</v>
      </c>
      <c r="D53" s="5">
        <v>1.3424299999999999E-7</v>
      </c>
      <c r="E53" s="5">
        <v>4.1144400000000002E-6</v>
      </c>
      <c r="F53" s="5">
        <v>0</v>
      </c>
      <c r="G53" s="5">
        <v>2270.7558170000002</v>
      </c>
      <c r="H53" s="2">
        <v>1475.0705310000001</v>
      </c>
      <c r="I53" s="2">
        <v>0</v>
      </c>
      <c r="J53" s="2">
        <v>4.0568399999999997E-17</v>
      </c>
      <c r="K53" s="2">
        <v>0</v>
      </c>
      <c r="L53" s="2">
        <v>0</v>
      </c>
      <c r="M53" s="2">
        <v>23257</v>
      </c>
      <c r="N53" s="2">
        <v>490.32499999999999</v>
      </c>
      <c r="O53" s="3">
        <v>1.115</v>
      </c>
      <c r="P53" s="2">
        <v>15537.2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0</v>
      </c>
      <c r="AQ53" s="2">
        <f t="shared" si="0"/>
        <v>0</v>
      </c>
      <c r="AR53" s="2">
        <f t="shared" si="1"/>
        <v>0</v>
      </c>
      <c r="AS53" s="2">
        <f t="shared" si="2"/>
        <v>0</v>
      </c>
      <c r="AT53" s="2">
        <f t="shared" si="3"/>
        <v>1</v>
      </c>
      <c r="AU53" s="2">
        <f t="shared" si="4"/>
        <v>0</v>
      </c>
      <c r="AV53" s="2">
        <f t="shared" si="5"/>
        <v>4.0568399999999997E-17</v>
      </c>
      <c r="AW53" s="2">
        <f>Tabla1[[#This Row],[inver_real_Radio]]+Tabla1[[#This Row],[inver_real_Prensa]]</f>
        <v>4.2486829999999998E-6</v>
      </c>
      <c r="AX53" s="2">
        <f>SUM(Tabla1[[#This Row],[MKDirecto_1]:[mailing_4]])</f>
        <v>1475.0705310000001</v>
      </c>
      <c r="AY53" s="2">
        <f>SUM(Tabla1[[#This Row],[PrimeraSemanaMes]:[SegundaSemanaMes]])</f>
        <v>0</v>
      </c>
    </row>
    <row r="54" spans="1:51" hidden="1" x14ac:dyDescent="0.25">
      <c r="A54" s="43">
        <v>39753</v>
      </c>
      <c r="B54" s="2">
        <v>2221.8510000000001</v>
      </c>
      <c r="C54" s="5">
        <v>135.93337149999999</v>
      </c>
      <c r="D54" s="5">
        <v>2.6848599999999999E-8</v>
      </c>
      <c r="E54" s="5">
        <v>8.2288799999999998E-7</v>
      </c>
      <c r="F54" s="5">
        <v>0</v>
      </c>
      <c r="G54" s="5">
        <v>2351.9023269999998</v>
      </c>
      <c r="H54" s="2">
        <v>590.02821219999998</v>
      </c>
      <c r="I54" s="2">
        <v>0</v>
      </c>
      <c r="J54" s="2">
        <v>1.62274E-17</v>
      </c>
      <c r="K54" s="2">
        <v>0</v>
      </c>
      <c r="L54" s="2">
        <v>0</v>
      </c>
      <c r="M54" s="2">
        <v>22190</v>
      </c>
      <c r="N54" s="2">
        <v>490.32499999999999</v>
      </c>
      <c r="O54" s="3">
        <v>1.0275000000000001</v>
      </c>
      <c r="P54" s="2">
        <v>15537.2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f t="shared" si="0"/>
        <v>1</v>
      </c>
      <c r="AR54" s="2">
        <f t="shared" si="1"/>
        <v>0</v>
      </c>
      <c r="AS54" s="2">
        <f t="shared" si="2"/>
        <v>0</v>
      </c>
      <c r="AT54" s="2">
        <f t="shared" si="3"/>
        <v>1</v>
      </c>
      <c r="AU54" s="2">
        <f t="shared" si="4"/>
        <v>0</v>
      </c>
      <c r="AV54" s="2">
        <f t="shared" si="5"/>
        <v>1.62274E-17</v>
      </c>
      <c r="AW54" s="2">
        <f>Tabla1[[#This Row],[inver_real_Radio]]+Tabla1[[#This Row],[inver_real_Prensa]]</f>
        <v>8.4973659999999999E-7</v>
      </c>
      <c r="AX54" s="2">
        <f>SUM(Tabla1[[#This Row],[MKDirecto_1]:[mailing_4]])</f>
        <v>590.02821219999998</v>
      </c>
      <c r="AY54" s="2">
        <f>SUM(Tabla1[[#This Row],[PrimeraSemanaMes]:[SegundaSemanaMes]])</f>
        <v>1</v>
      </c>
    </row>
    <row r="55" spans="1:51" hidden="1" x14ac:dyDescent="0.25">
      <c r="A55" s="43">
        <v>39760</v>
      </c>
      <c r="B55" s="2">
        <v>2182.002</v>
      </c>
      <c r="C55" s="5">
        <v>123.8539486</v>
      </c>
      <c r="D55" s="5">
        <v>5.3697200000000004E-9</v>
      </c>
      <c r="E55" s="5">
        <v>1.6457800000000001E-7</v>
      </c>
      <c r="F55" s="5">
        <v>0</v>
      </c>
      <c r="G55" s="5">
        <v>2224.6609309999999</v>
      </c>
      <c r="H55" s="2">
        <v>236.01128489999999</v>
      </c>
      <c r="I55" s="2">
        <v>0</v>
      </c>
      <c r="J55" s="2">
        <v>6.4909400000000004E-18</v>
      </c>
      <c r="K55" s="2">
        <v>0</v>
      </c>
      <c r="L55" s="2">
        <v>0</v>
      </c>
      <c r="M55" s="2">
        <v>21557</v>
      </c>
      <c r="N55" s="2">
        <v>490.32499999999999</v>
      </c>
      <c r="O55" s="3">
        <v>1.2375</v>
      </c>
      <c r="P55" s="2">
        <v>15780.5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f t="shared" si="0"/>
        <v>0</v>
      </c>
      <c r="AR55" s="2">
        <f t="shared" si="1"/>
        <v>0</v>
      </c>
      <c r="AS55" s="2">
        <f t="shared" si="2"/>
        <v>0</v>
      </c>
      <c r="AT55" s="2">
        <f t="shared" si="3"/>
        <v>1</v>
      </c>
      <c r="AU55" s="2">
        <f t="shared" si="4"/>
        <v>0</v>
      </c>
      <c r="AV55" s="2">
        <f t="shared" si="5"/>
        <v>6.4909400000000004E-18</v>
      </c>
      <c r="AW55" s="2">
        <f>Tabla1[[#This Row],[inver_real_Radio]]+Tabla1[[#This Row],[inver_real_Prensa]]</f>
        <v>1.6994772E-7</v>
      </c>
      <c r="AX55" s="2">
        <f>SUM(Tabla1[[#This Row],[MKDirecto_1]:[mailing_4]])</f>
        <v>236.01128489999999</v>
      </c>
      <c r="AY55" s="2">
        <f>SUM(Tabla1[[#This Row],[PrimeraSemanaMes]:[SegundaSemanaMes]])</f>
        <v>1</v>
      </c>
    </row>
    <row r="56" spans="1:51" hidden="1" x14ac:dyDescent="0.25">
      <c r="A56" s="43">
        <v>39767</v>
      </c>
      <c r="B56" s="2">
        <v>2131.3829999999998</v>
      </c>
      <c r="C56" s="5">
        <v>104.01638939999999</v>
      </c>
      <c r="D56" s="5">
        <v>1.0739399999999999E-9</v>
      </c>
      <c r="E56" s="5">
        <v>3.2915500000000001E-8</v>
      </c>
      <c r="F56" s="5">
        <v>0</v>
      </c>
      <c r="G56" s="5">
        <v>2287.5643719999998</v>
      </c>
      <c r="H56" s="2">
        <v>94.404513960000003</v>
      </c>
      <c r="I56" s="2">
        <v>0</v>
      </c>
      <c r="J56" s="2">
        <v>2.59638E-18</v>
      </c>
      <c r="K56" s="2">
        <v>0</v>
      </c>
      <c r="L56" s="2">
        <v>0</v>
      </c>
      <c r="M56" s="2">
        <v>22229</v>
      </c>
      <c r="N56" s="2">
        <v>490.32499999999999</v>
      </c>
      <c r="O56" s="3">
        <v>1.2575000000000001</v>
      </c>
      <c r="P56" s="2">
        <v>15780.5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1</v>
      </c>
      <c r="AO56" s="2">
        <v>0</v>
      </c>
      <c r="AP56" s="2">
        <v>0</v>
      </c>
      <c r="AQ56" s="2">
        <f t="shared" si="0"/>
        <v>0</v>
      </c>
      <c r="AR56" s="2">
        <f t="shared" si="1"/>
        <v>0</v>
      </c>
      <c r="AS56" s="2">
        <f t="shared" si="2"/>
        <v>0</v>
      </c>
      <c r="AT56" s="2">
        <f t="shared" si="3"/>
        <v>1</v>
      </c>
      <c r="AU56" s="2">
        <f t="shared" si="4"/>
        <v>0</v>
      </c>
      <c r="AV56" s="2">
        <f t="shared" si="5"/>
        <v>2.59638E-18</v>
      </c>
      <c r="AW56" s="2">
        <f>Tabla1[[#This Row],[inver_real_Radio]]+Tabla1[[#This Row],[inver_real_Prensa]]</f>
        <v>3.3989440000000002E-8</v>
      </c>
      <c r="AX56" s="2">
        <f>SUM(Tabla1[[#This Row],[MKDirecto_1]:[mailing_4]])</f>
        <v>94.404513960000003</v>
      </c>
      <c r="AY56" s="2">
        <f>SUM(Tabla1[[#This Row],[PrimeraSemanaMes]:[SegundaSemanaMes]])</f>
        <v>0</v>
      </c>
    </row>
    <row r="57" spans="1:51" hidden="1" x14ac:dyDescent="0.25">
      <c r="A57" s="43">
        <v>39774</v>
      </c>
      <c r="B57" s="2">
        <v>2466.33</v>
      </c>
      <c r="C57" s="5">
        <v>149.03343580000001</v>
      </c>
      <c r="D57" s="5">
        <v>2.1478900000000001E-10</v>
      </c>
      <c r="E57" s="5">
        <v>6.5830999999999997E-9</v>
      </c>
      <c r="F57" s="5">
        <v>0</v>
      </c>
      <c r="G57" s="5">
        <v>2152.5257489999999</v>
      </c>
      <c r="H57" s="2">
        <v>37.761805580000001</v>
      </c>
      <c r="I57" s="2">
        <v>0</v>
      </c>
      <c r="J57" s="2">
        <v>1.03855E-18</v>
      </c>
      <c r="K57" s="2">
        <v>0</v>
      </c>
      <c r="L57" s="2">
        <v>0</v>
      </c>
      <c r="M57" s="2">
        <v>20960</v>
      </c>
      <c r="N57" s="2">
        <v>490.32499999999999</v>
      </c>
      <c r="O57" s="3">
        <v>1.1074999999999999</v>
      </c>
      <c r="P57" s="2">
        <v>15780.5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  <c r="AM57" s="2">
        <v>0</v>
      </c>
      <c r="AN57" s="2">
        <v>0</v>
      </c>
      <c r="AO57" s="2">
        <v>1</v>
      </c>
      <c r="AP57" s="2">
        <v>0</v>
      </c>
      <c r="AQ57" s="2">
        <f t="shared" si="0"/>
        <v>0</v>
      </c>
      <c r="AR57" s="2">
        <f t="shared" si="1"/>
        <v>0</v>
      </c>
      <c r="AS57" s="2">
        <f t="shared" si="2"/>
        <v>0</v>
      </c>
      <c r="AT57" s="2">
        <f t="shared" si="3"/>
        <v>1</v>
      </c>
      <c r="AU57" s="2">
        <f t="shared" si="4"/>
        <v>0</v>
      </c>
      <c r="AV57" s="2">
        <f t="shared" si="5"/>
        <v>1.03855E-18</v>
      </c>
      <c r="AW57" s="2">
        <f>Tabla1[[#This Row],[inver_real_Radio]]+Tabla1[[#This Row],[inver_real_Prensa]]</f>
        <v>6.7978890000000001E-9</v>
      </c>
      <c r="AX57" s="2">
        <f>SUM(Tabla1[[#This Row],[MKDirecto_1]:[mailing_4]])</f>
        <v>37.761805580000001</v>
      </c>
      <c r="AY57" s="2">
        <f>SUM(Tabla1[[#This Row],[PrimeraSemanaMes]:[SegundaSemanaMes]])</f>
        <v>0</v>
      </c>
    </row>
    <row r="58" spans="1:51" hidden="1" x14ac:dyDescent="0.25">
      <c r="A58" s="43">
        <v>39781</v>
      </c>
      <c r="B58" s="2">
        <v>2352.1680000000001</v>
      </c>
      <c r="C58" s="5">
        <v>166.5154843</v>
      </c>
      <c r="D58" s="5">
        <v>4.2957800000000003E-11</v>
      </c>
      <c r="E58" s="5">
        <v>1.3166199999999999E-9</v>
      </c>
      <c r="F58" s="5">
        <v>0</v>
      </c>
      <c r="G58" s="5">
        <v>2059.1102999999998</v>
      </c>
      <c r="H58" s="2">
        <v>15.10472223</v>
      </c>
      <c r="I58" s="2">
        <v>0</v>
      </c>
      <c r="J58" s="2">
        <v>4.1541999999999998E-19</v>
      </c>
      <c r="K58" s="2">
        <v>0</v>
      </c>
      <c r="L58" s="2">
        <v>0</v>
      </c>
      <c r="M58" s="2">
        <v>22285</v>
      </c>
      <c r="N58" s="2">
        <v>490.32499999999999</v>
      </c>
      <c r="O58" s="3">
        <v>1.4475</v>
      </c>
      <c r="P58" s="2">
        <v>15780.5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1</v>
      </c>
      <c r="AM58" s="2">
        <v>0</v>
      </c>
      <c r="AN58" s="2">
        <v>0</v>
      </c>
      <c r="AO58" s="2">
        <v>0</v>
      </c>
      <c r="AP58" s="2">
        <v>1</v>
      </c>
      <c r="AQ58" s="2">
        <f t="shared" si="0"/>
        <v>0</v>
      </c>
      <c r="AR58" s="2">
        <f t="shared" si="1"/>
        <v>0</v>
      </c>
      <c r="AS58" s="2">
        <f t="shared" si="2"/>
        <v>0</v>
      </c>
      <c r="AT58" s="2">
        <f t="shared" si="3"/>
        <v>0</v>
      </c>
      <c r="AU58" s="2">
        <f t="shared" si="4"/>
        <v>1</v>
      </c>
      <c r="AV58" s="2">
        <f t="shared" si="5"/>
        <v>4.1541999999999998E-19</v>
      </c>
      <c r="AW58" s="2">
        <f>Tabla1[[#This Row],[inver_real_Radio]]+Tabla1[[#This Row],[inver_real_Prensa]]</f>
        <v>1.3595777999999999E-9</v>
      </c>
      <c r="AX58" s="2">
        <f>SUM(Tabla1[[#This Row],[MKDirecto_1]:[mailing_4]])</f>
        <v>15.10472223</v>
      </c>
      <c r="AY58" s="2">
        <f>SUM(Tabla1[[#This Row],[PrimeraSemanaMes]:[SegundaSemanaMes]])</f>
        <v>1</v>
      </c>
    </row>
    <row r="59" spans="1:51" hidden="1" x14ac:dyDescent="0.25">
      <c r="A59" s="43">
        <v>39788</v>
      </c>
      <c r="B59" s="2">
        <v>2345.7060000000001</v>
      </c>
      <c r="C59" s="5">
        <v>175.0611437</v>
      </c>
      <c r="D59" s="5">
        <v>8.5915499999999993E-12</v>
      </c>
      <c r="E59" s="5">
        <v>2.6332400000000001E-10</v>
      </c>
      <c r="F59" s="5">
        <v>0</v>
      </c>
      <c r="G59" s="5">
        <v>2936.4441200000001</v>
      </c>
      <c r="H59" s="2">
        <v>6.0418888930000003</v>
      </c>
      <c r="I59" s="2">
        <v>0</v>
      </c>
      <c r="J59" s="2">
        <v>1.66168E-19</v>
      </c>
      <c r="K59" s="2">
        <v>0</v>
      </c>
      <c r="L59" s="2">
        <v>0</v>
      </c>
      <c r="M59" s="2">
        <v>23176</v>
      </c>
      <c r="N59" s="2">
        <v>492.76</v>
      </c>
      <c r="O59" s="3">
        <v>1.355</v>
      </c>
      <c r="P59" s="2">
        <v>14475.4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f t="shared" si="0"/>
        <v>1</v>
      </c>
      <c r="AR59" s="2">
        <f t="shared" si="1"/>
        <v>0</v>
      </c>
      <c r="AS59" s="2">
        <f t="shared" si="2"/>
        <v>0</v>
      </c>
      <c r="AT59" s="2">
        <f t="shared" si="3"/>
        <v>0</v>
      </c>
      <c r="AU59" s="2">
        <f t="shared" si="4"/>
        <v>1</v>
      </c>
      <c r="AV59" s="2">
        <f t="shared" si="5"/>
        <v>1.66168E-19</v>
      </c>
      <c r="AW59" s="2">
        <f>Tabla1[[#This Row],[inver_real_Radio]]+Tabla1[[#This Row],[inver_real_Prensa]]</f>
        <v>2.7191555000000001E-10</v>
      </c>
      <c r="AX59" s="2">
        <f>SUM(Tabla1[[#This Row],[MKDirecto_1]:[mailing_4]])</f>
        <v>6.0418888930000003</v>
      </c>
      <c r="AY59" s="2">
        <f>SUM(Tabla1[[#This Row],[PrimeraSemanaMes]:[SegundaSemanaMes]])</f>
        <v>1</v>
      </c>
    </row>
    <row r="60" spans="1:51" hidden="1" x14ac:dyDescent="0.25">
      <c r="A60" s="43">
        <v>39795</v>
      </c>
      <c r="B60" s="2">
        <v>2131.3829999999998</v>
      </c>
      <c r="C60" s="5">
        <v>206.34690749999999</v>
      </c>
      <c r="D60" s="5">
        <v>1.71831E-12</v>
      </c>
      <c r="E60" s="5">
        <v>5.2664800000000001E-11</v>
      </c>
      <c r="F60" s="5">
        <v>0</v>
      </c>
      <c r="G60" s="5">
        <v>2589.6776479999999</v>
      </c>
      <c r="H60" s="2">
        <v>2.4167555570000001</v>
      </c>
      <c r="I60" s="2">
        <v>0</v>
      </c>
      <c r="J60" s="2">
        <v>6.6467200000000006E-20</v>
      </c>
      <c r="K60" s="2">
        <v>0</v>
      </c>
      <c r="L60" s="2">
        <v>0</v>
      </c>
      <c r="M60" s="2">
        <v>19783</v>
      </c>
      <c r="N60" s="2">
        <v>492.76</v>
      </c>
      <c r="O60" s="3">
        <v>1.19</v>
      </c>
      <c r="P60" s="2">
        <v>14475.4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1</v>
      </c>
      <c r="AO60" s="2">
        <v>0</v>
      </c>
      <c r="AP60" s="2">
        <v>0</v>
      </c>
      <c r="AQ60" s="2">
        <f t="shared" si="0"/>
        <v>0</v>
      </c>
      <c r="AR60" s="2">
        <f t="shared" si="1"/>
        <v>0</v>
      </c>
      <c r="AS60" s="2">
        <f t="shared" si="2"/>
        <v>0</v>
      </c>
      <c r="AT60" s="2">
        <f t="shared" si="3"/>
        <v>0</v>
      </c>
      <c r="AU60" s="2">
        <f t="shared" si="4"/>
        <v>1</v>
      </c>
      <c r="AV60" s="2">
        <f t="shared" si="5"/>
        <v>6.6467200000000006E-20</v>
      </c>
      <c r="AW60" s="2">
        <f>Tabla1[[#This Row],[inver_real_Radio]]+Tabla1[[#This Row],[inver_real_Prensa]]</f>
        <v>5.4383110000000003E-11</v>
      </c>
      <c r="AX60" s="2">
        <f>SUM(Tabla1[[#This Row],[MKDirecto_1]:[mailing_4]])</f>
        <v>2.4167555570000001</v>
      </c>
      <c r="AY60" s="2">
        <f>SUM(Tabla1[[#This Row],[PrimeraSemanaMes]:[SegundaSemanaMes]])</f>
        <v>0</v>
      </c>
    </row>
    <row r="61" spans="1:51" hidden="1" x14ac:dyDescent="0.25">
      <c r="A61" s="43">
        <v>39802</v>
      </c>
      <c r="B61" s="2">
        <v>2149.692</v>
      </c>
      <c r="C61" s="5">
        <v>166.47811300000001</v>
      </c>
      <c r="D61" s="5">
        <v>3.4366200000000002E-13</v>
      </c>
      <c r="E61" s="5">
        <v>1.0533E-11</v>
      </c>
      <c r="F61" s="5">
        <v>0</v>
      </c>
      <c r="G61" s="5">
        <v>2393.3710590000001</v>
      </c>
      <c r="H61" s="2">
        <v>0.96670222299999997</v>
      </c>
      <c r="I61" s="2">
        <v>0</v>
      </c>
      <c r="J61" s="2">
        <v>2.65869E-20</v>
      </c>
      <c r="K61" s="2">
        <v>0</v>
      </c>
      <c r="L61" s="2">
        <v>0</v>
      </c>
      <c r="M61" s="2">
        <v>18361</v>
      </c>
      <c r="N61" s="2">
        <v>492.76</v>
      </c>
      <c r="O61" s="3">
        <v>1.01</v>
      </c>
      <c r="P61" s="2">
        <v>14475.4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f t="shared" si="0"/>
        <v>1</v>
      </c>
      <c r="AR61" s="2">
        <f t="shared" si="1"/>
        <v>0</v>
      </c>
      <c r="AS61" s="2">
        <f t="shared" si="2"/>
        <v>0</v>
      </c>
      <c r="AT61" s="2">
        <f t="shared" si="3"/>
        <v>0</v>
      </c>
      <c r="AU61" s="2">
        <f t="shared" si="4"/>
        <v>1</v>
      </c>
      <c r="AV61" s="2">
        <f t="shared" si="5"/>
        <v>2.65869E-20</v>
      </c>
      <c r="AW61" s="2">
        <f>Tabla1[[#This Row],[inver_real_Radio]]+Tabla1[[#This Row],[inver_real_Prensa]]</f>
        <v>1.0876661999999999E-11</v>
      </c>
      <c r="AX61" s="2">
        <f>SUM(Tabla1[[#This Row],[MKDirecto_1]:[mailing_4]])</f>
        <v>0.96670222299999997</v>
      </c>
      <c r="AY61" s="2">
        <f>SUM(Tabla1[[#This Row],[PrimeraSemanaMes]:[SegundaSemanaMes]])</f>
        <v>0</v>
      </c>
    </row>
    <row r="62" spans="1:51" x14ac:dyDescent="0.25">
      <c r="A62" s="43">
        <v>39809</v>
      </c>
      <c r="B62" s="2">
        <v>1015.611</v>
      </c>
      <c r="C62" s="5">
        <v>66.591245200000003</v>
      </c>
      <c r="D62" s="5">
        <v>6.8732399999999998E-14</v>
      </c>
      <c r="E62" s="5">
        <v>2.1065899999999998E-12</v>
      </c>
      <c r="F62" s="5">
        <v>0</v>
      </c>
      <c r="G62" s="5">
        <v>1624.848424</v>
      </c>
      <c r="H62" s="2">
        <v>0.38668088900000003</v>
      </c>
      <c r="I62" s="2">
        <v>0</v>
      </c>
      <c r="J62" s="2">
        <v>1.0634800000000001E-20</v>
      </c>
      <c r="K62" s="2">
        <v>0</v>
      </c>
      <c r="L62" s="2">
        <v>0</v>
      </c>
      <c r="M62" s="2">
        <v>14079</v>
      </c>
      <c r="N62" s="2">
        <v>492.76</v>
      </c>
      <c r="O62" s="3">
        <v>0.91249999999999998</v>
      </c>
      <c r="P62" s="2">
        <v>14475.4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0</v>
      </c>
      <c r="AO62" s="2">
        <v>1</v>
      </c>
      <c r="AP62" s="2">
        <v>1</v>
      </c>
      <c r="AQ62" s="2">
        <f t="shared" si="0"/>
        <v>1</v>
      </c>
      <c r="AR62" s="2">
        <f t="shared" si="1"/>
        <v>0</v>
      </c>
      <c r="AS62" s="2">
        <f t="shared" si="2"/>
        <v>0</v>
      </c>
      <c r="AT62" s="2">
        <f t="shared" si="3"/>
        <v>0</v>
      </c>
      <c r="AU62" s="2">
        <f t="shared" si="4"/>
        <v>1</v>
      </c>
      <c r="AV62" s="2">
        <f t="shared" si="5"/>
        <v>1.0634800000000001E-20</v>
      </c>
      <c r="AW62" s="2">
        <f>Tabla1[[#This Row],[inver_real_Radio]]+Tabla1[[#This Row],[inver_real_Prensa]]</f>
        <v>2.1753223999999998E-12</v>
      </c>
      <c r="AX62" s="2">
        <f>SUM(Tabla1[[#This Row],[MKDirecto_1]:[mailing_4]])</f>
        <v>0.38668088900000003</v>
      </c>
      <c r="AY62" s="2">
        <f>SUM(Tabla1[[#This Row],[PrimeraSemanaMes]:[SegundaSemanaMes]])</f>
        <v>0</v>
      </c>
    </row>
    <row r="63" spans="1:51" hidden="1" x14ac:dyDescent="0.25">
      <c r="A63" s="43">
        <v>39816</v>
      </c>
      <c r="B63" s="2">
        <v>1214.856</v>
      </c>
      <c r="C63" s="5">
        <v>26.636498079999999</v>
      </c>
      <c r="D63" s="5">
        <v>1.37465E-14</v>
      </c>
      <c r="E63" s="5">
        <v>4.2131899999999999E-13</v>
      </c>
      <c r="F63" s="5">
        <v>0</v>
      </c>
      <c r="G63" s="5">
        <v>1013.739369</v>
      </c>
      <c r="H63" s="2">
        <v>0.15467235600000001</v>
      </c>
      <c r="I63" s="2">
        <v>0</v>
      </c>
      <c r="J63" s="2">
        <v>4.2539000000000003E-21</v>
      </c>
      <c r="K63" s="2">
        <v>0</v>
      </c>
      <c r="L63" s="2">
        <v>0</v>
      </c>
      <c r="M63" s="2">
        <v>17177</v>
      </c>
      <c r="N63" s="2">
        <v>492.76</v>
      </c>
      <c r="O63" s="3">
        <v>0.66249999999999998</v>
      </c>
      <c r="P63" s="2">
        <v>14475.4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0</v>
      </c>
      <c r="AN63" s="2">
        <v>0</v>
      </c>
      <c r="AO63" s="2">
        <v>0</v>
      </c>
      <c r="AP63" s="2">
        <v>0</v>
      </c>
      <c r="AQ63" s="2">
        <f t="shared" si="0"/>
        <v>1</v>
      </c>
      <c r="AR63" s="2">
        <f t="shared" si="1"/>
        <v>0</v>
      </c>
      <c r="AS63" s="2">
        <f t="shared" si="2"/>
        <v>0</v>
      </c>
      <c r="AT63" s="2">
        <f t="shared" si="3"/>
        <v>0</v>
      </c>
      <c r="AU63" s="2">
        <f t="shared" si="4"/>
        <v>1</v>
      </c>
      <c r="AV63" s="2">
        <f t="shared" si="5"/>
        <v>4.2539000000000003E-21</v>
      </c>
      <c r="AW63" s="2">
        <f>Tabla1[[#This Row],[inver_real_Radio]]+Tabla1[[#This Row],[inver_real_Prensa]]</f>
        <v>4.3506550000000001E-13</v>
      </c>
      <c r="AX63" s="2">
        <f>SUM(Tabla1[[#This Row],[MKDirecto_1]:[mailing_4]])</f>
        <v>0.15467235600000001</v>
      </c>
      <c r="AY63" s="2">
        <f>SUM(Tabla1[[#This Row],[PrimeraSemanaMes]:[SegundaSemanaMes]])</f>
        <v>1</v>
      </c>
    </row>
    <row r="64" spans="1:51" hidden="1" x14ac:dyDescent="0.25">
      <c r="A64" s="43">
        <v>39823</v>
      </c>
      <c r="B64" s="2">
        <v>1772.742</v>
      </c>
      <c r="C64" s="5">
        <v>50.331799230000001</v>
      </c>
      <c r="D64" s="5">
        <v>2.7492999999999999E-15</v>
      </c>
      <c r="E64" s="5">
        <v>8.4263700000000002E-14</v>
      </c>
      <c r="F64" s="5">
        <v>0</v>
      </c>
      <c r="G64" s="5">
        <v>1200.3957479999999</v>
      </c>
      <c r="H64" s="2">
        <v>6.1868942000000003E-2</v>
      </c>
      <c r="I64" s="2">
        <v>0</v>
      </c>
      <c r="J64" s="2">
        <v>1.70156E-21</v>
      </c>
      <c r="K64" s="2">
        <v>0</v>
      </c>
      <c r="L64" s="2">
        <v>0</v>
      </c>
      <c r="M64" s="2">
        <v>20994</v>
      </c>
      <c r="N64" s="2">
        <v>492.76</v>
      </c>
      <c r="O64" s="3">
        <v>1.21</v>
      </c>
      <c r="P64" s="2">
        <v>14846.25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1</v>
      </c>
      <c r="AN64" s="2">
        <v>0</v>
      </c>
      <c r="AO64" s="2">
        <v>0</v>
      </c>
      <c r="AP64" s="2">
        <v>0</v>
      </c>
      <c r="AQ64" s="2">
        <f t="shared" si="0"/>
        <v>0</v>
      </c>
      <c r="AR64" s="2">
        <f t="shared" si="1"/>
        <v>0</v>
      </c>
      <c r="AS64" s="2">
        <f t="shared" si="2"/>
        <v>0</v>
      </c>
      <c r="AT64" s="2">
        <f t="shared" si="3"/>
        <v>0</v>
      </c>
      <c r="AU64" s="2">
        <f t="shared" si="4"/>
        <v>1</v>
      </c>
      <c r="AV64" s="2">
        <f t="shared" si="5"/>
        <v>1.70156E-21</v>
      </c>
      <c r="AW64" s="2">
        <f>Tabla1[[#This Row],[inver_real_Radio]]+Tabla1[[#This Row],[inver_real_Prensa]]</f>
        <v>8.7013000000000002E-14</v>
      </c>
      <c r="AX64" s="2">
        <f>SUM(Tabla1[[#This Row],[MKDirecto_1]:[mailing_4]])</f>
        <v>6.1868942000000003E-2</v>
      </c>
      <c r="AY64" s="2">
        <f>SUM(Tabla1[[#This Row],[PrimeraSemanaMes]:[SegundaSemanaMes]])</f>
        <v>1</v>
      </c>
    </row>
    <row r="65" spans="1:51" hidden="1" x14ac:dyDescent="0.25">
      <c r="A65" s="43">
        <v>39830</v>
      </c>
      <c r="B65" s="2">
        <v>3102.837</v>
      </c>
      <c r="C65" s="5">
        <v>178.50453970000001</v>
      </c>
      <c r="D65" s="5">
        <v>5.4985900000000001E-16</v>
      </c>
      <c r="E65" s="5">
        <v>1.6852699999999999E-14</v>
      </c>
      <c r="F65" s="5">
        <v>0</v>
      </c>
      <c r="G65" s="5">
        <v>1676.058299</v>
      </c>
      <c r="H65" s="2">
        <v>2.4747577E-2</v>
      </c>
      <c r="I65" s="2">
        <v>0</v>
      </c>
      <c r="J65" s="2">
        <v>6.8062500000000001E-22</v>
      </c>
      <c r="K65" s="2">
        <v>0</v>
      </c>
      <c r="L65" s="2">
        <v>0</v>
      </c>
      <c r="M65" s="2">
        <v>29175</v>
      </c>
      <c r="N65" s="2">
        <v>492.76</v>
      </c>
      <c r="O65" s="3">
        <v>1.325</v>
      </c>
      <c r="P65" s="2">
        <v>14846.25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</v>
      </c>
      <c r="AO65" s="2">
        <v>0</v>
      </c>
      <c r="AP65" s="2">
        <v>0</v>
      </c>
      <c r="AQ65" s="2">
        <f t="shared" si="0"/>
        <v>0</v>
      </c>
      <c r="AR65" s="2">
        <f t="shared" si="1"/>
        <v>0</v>
      </c>
      <c r="AS65" s="2">
        <f t="shared" si="2"/>
        <v>0</v>
      </c>
      <c r="AT65" s="2">
        <f t="shared" si="3"/>
        <v>0</v>
      </c>
      <c r="AU65" s="2">
        <f t="shared" si="4"/>
        <v>1</v>
      </c>
      <c r="AV65" s="2">
        <f t="shared" si="5"/>
        <v>6.8062500000000001E-22</v>
      </c>
      <c r="AW65" s="2">
        <f>Tabla1[[#This Row],[inver_real_Radio]]+Tabla1[[#This Row],[inver_real_Prensa]]</f>
        <v>1.7402559E-14</v>
      </c>
      <c r="AX65" s="2">
        <f>SUM(Tabla1[[#This Row],[MKDirecto_1]:[mailing_4]])</f>
        <v>2.4747577E-2</v>
      </c>
      <c r="AY65" s="2">
        <f>SUM(Tabla1[[#This Row],[PrimeraSemanaMes]:[SegundaSemanaMes]])</f>
        <v>0</v>
      </c>
    </row>
    <row r="66" spans="1:51" hidden="1" x14ac:dyDescent="0.25">
      <c r="A66" s="43">
        <v>39837</v>
      </c>
      <c r="B66" s="2">
        <v>3287.0039999999999</v>
      </c>
      <c r="C66" s="5">
        <v>206.26191589999999</v>
      </c>
      <c r="D66" s="5">
        <v>1.09972E-16</v>
      </c>
      <c r="E66" s="5">
        <v>3.3705499999999999E-15</v>
      </c>
      <c r="F66" s="5">
        <v>0</v>
      </c>
      <c r="G66" s="5">
        <v>2687.0233199999998</v>
      </c>
      <c r="H66" s="2">
        <v>50000.009899999997</v>
      </c>
      <c r="I66" s="2">
        <v>0</v>
      </c>
      <c r="J66" s="2">
        <v>2.7225000000000002E-22</v>
      </c>
      <c r="K66" s="2">
        <v>0</v>
      </c>
      <c r="L66" s="2">
        <v>0</v>
      </c>
      <c r="M66" s="2">
        <v>2808</v>
      </c>
      <c r="N66" s="2">
        <v>492.76</v>
      </c>
      <c r="O66" s="3">
        <v>1.5349999999999999</v>
      </c>
      <c r="P66" s="2">
        <v>14846.25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</v>
      </c>
      <c r="AP66" s="2">
        <v>0</v>
      </c>
      <c r="AQ66" s="2">
        <f t="shared" si="0"/>
        <v>0</v>
      </c>
      <c r="AR66" s="2">
        <f t="shared" si="1"/>
        <v>0</v>
      </c>
      <c r="AS66" s="2">
        <f t="shared" si="2"/>
        <v>0</v>
      </c>
      <c r="AT66" s="2">
        <f t="shared" si="3"/>
        <v>0</v>
      </c>
      <c r="AU66" s="2">
        <f t="shared" si="4"/>
        <v>1</v>
      </c>
      <c r="AV66" s="2">
        <f t="shared" si="5"/>
        <v>2.7225000000000002E-22</v>
      </c>
      <c r="AW66" s="2">
        <f>Tabla1[[#This Row],[inver_real_Radio]]+Tabla1[[#This Row],[inver_real_Prensa]]</f>
        <v>3.480522E-15</v>
      </c>
      <c r="AX66" s="2">
        <f>SUM(Tabla1[[#This Row],[MKDirecto_1]:[mailing_4]])</f>
        <v>50000.009899999997</v>
      </c>
      <c r="AY66" s="2">
        <f>SUM(Tabla1[[#This Row],[PrimeraSemanaMes]:[SegundaSemanaMes]])</f>
        <v>0</v>
      </c>
    </row>
    <row r="67" spans="1:51" hidden="1" x14ac:dyDescent="0.25">
      <c r="A67" s="43">
        <v>39844</v>
      </c>
      <c r="B67" s="2">
        <v>2977.9049999999997</v>
      </c>
      <c r="C67" s="5">
        <v>194.96687639999999</v>
      </c>
      <c r="D67" s="5">
        <v>2.1994400000000001E-17</v>
      </c>
      <c r="E67" s="5">
        <v>6.7411000000000002E-16</v>
      </c>
      <c r="F67" s="5">
        <v>0</v>
      </c>
      <c r="G67" s="5">
        <v>3175.609328</v>
      </c>
      <c r="H67" s="2">
        <v>20000.003959999998</v>
      </c>
      <c r="I67" s="2">
        <v>0</v>
      </c>
      <c r="J67" s="2">
        <v>1.089E-22</v>
      </c>
      <c r="K67" s="2">
        <v>0</v>
      </c>
      <c r="L67" s="2">
        <v>0</v>
      </c>
      <c r="M67" s="2">
        <v>0</v>
      </c>
      <c r="N67" s="2">
        <v>492.76</v>
      </c>
      <c r="O67" s="3">
        <v>1.8374999999999999</v>
      </c>
      <c r="P67" s="2">
        <v>14846.25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</v>
      </c>
      <c r="AM67" s="2">
        <v>0</v>
      </c>
      <c r="AN67" s="2">
        <v>0</v>
      </c>
      <c r="AO67" s="2">
        <v>0</v>
      </c>
      <c r="AP67" s="2">
        <v>1</v>
      </c>
      <c r="AQ67" s="2">
        <f t="shared" ref="AQ67:AQ130" si="6">SUM(Q67:Y67)</f>
        <v>0</v>
      </c>
      <c r="AR67" s="2">
        <f t="shared" ref="AR67:AR130" si="7">SUM(AB67:AD67)</f>
        <v>0</v>
      </c>
      <c r="AS67" s="2">
        <f t="shared" ref="AS67:AS130" si="8">SUM(AE67:AG67)</f>
        <v>0</v>
      </c>
      <c r="AT67" s="2">
        <f t="shared" ref="AT67:AT130" si="9">SUM(AH67:AJ67)</f>
        <v>0</v>
      </c>
      <c r="AU67" s="2">
        <f t="shared" ref="AU67:AU130" si="10">SUM(Z67:AA67,AK67)</f>
        <v>1</v>
      </c>
      <c r="AV67" s="2">
        <f t="shared" ref="AV67:AV130" si="11">SUM(I67:L67)</f>
        <v>1.089E-22</v>
      </c>
      <c r="AW67" s="2">
        <f>Tabla1[[#This Row],[inver_real_Radio]]+Tabla1[[#This Row],[inver_real_Prensa]]</f>
        <v>6.9610440000000001E-16</v>
      </c>
      <c r="AX67" s="2">
        <f>SUM(Tabla1[[#This Row],[MKDirecto_1]:[mailing_4]])</f>
        <v>20000.003959999998</v>
      </c>
      <c r="AY67" s="2">
        <f>SUM(Tabla1[[#This Row],[PrimeraSemanaMes]:[SegundaSemanaMes]])</f>
        <v>1</v>
      </c>
    </row>
    <row r="68" spans="1:51" hidden="1" x14ac:dyDescent="0.25">
      <c r="A68" s="43">
        <v>39851</v>
      </c>
      <c r="B68" s="2">
        <v>3251.4629999999997</v>
      </c>
      <c r="C68" s="5">
        <v>244.64393050000001</v>
      </c>
      <c r="D68" s="5">
        <v>4.3988699999999998E-18</v>
      </c>
      <c r="E68" s="5">
        <v>1.34822E-16</v>
      </c>
      <c r="F68" s="5">
        <v>0</v>
      </c>
      <c r="G68" s="5">
        <v>3042.743731</v>
      </c>
      <c r="H68" s="2">
        <v>33000.001579999996</v>
      </c>
      <c r="I68" s="2">
        <v>0</v>
      </c>
      <c r="J68" s="2">
        <v>4.3560000000000002E-23</v>
      </c>
      <c r="K68" s="2">
        <v>0</v>
      </c>
      <c r="L68" s="2">
        <v>0</v>
      </c>
      <c r="M68" s="2">
        <v>0</v>
      </c>
      <c r="N68" s="2">
        <v>492.76</v>
      </c>
      <c r="O68" s="3">
        <v>1.7849999999999999</v>
      </c>
      <c r="P68" s="2">
        <v>15526.75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1</v>
      </c>
      <c r="AN68" s="2">
        <v>0</v>
      </c>
      <c r="AO68" s="2">
        <v>0</v>
      </c>
      <c r="AP68" s="2">
        <v>0</v>
      </c>
      <c r="AQ68" s="2">
        <f t="shared" si="6"/>
        <v>0</v>
      </c>
      <c r="AR68" s="2">
        <f t="shared" si="7"/>
        <v>0</v>
      </c>
      <c r="AS68" s="2">
        <f t="shared" si="8"/>
        <v>0</v>
      </c>
      <c r="AT68" s="2">
        <f t="shared" si="9"/>
        <v>0</v>
      </c>
      <c r="AU68" s="2">
        <f t="shared" si="10"/>
        <v>1</v>
      </c>
      <c r="AV68" s="2">
        <f t="shared" si="11"/>
        <v>4.3560000000000002E-23</v>
      </c>
      <c r="AW68" s="2">
        <f>Tabla1[[#This Row],[inver_real_Radio]]+Tabla1[[#This Row],[inver_real_Prensa]]</f>
        <v>1.3922086999999999E-16</v>
      </c>
      <c r="AX68" s="2">
        <f>SUM(Tabla1[[#This Row],[MKDirecto_1]:[mailing_4]])</f>
        <v>33000.001579999996</v>
      </c>
      <c r="AY68" s="2">
        <f>SUM(Tabla1[[#This Row],[PrimeraSemanaMes]:[SegundaSemanaMes]])</f>
        <v>1</v>
      </c>
    </row>
    <row r="69" spans="1:51" hidden="1" x14ac:dyDescent="0.25">
      <c r="A69" s="43">
        <v>39858</v>
      </c>
      <c r="B69" s="2">
        <v>3167.4569999999999</v>
      </c>
      <c r="C69" s="5">
        <v>261.84996219999999</v>
      </c>
      <c r="D69" s="5">
        <v>8.79775E-19</v>
      </c>
      <c r="E69" s="5">
        <v>2.6964400000000001E-17</v>
      </c>
      <c r="F69" s="5">
        <v>0</v>
      </c>
      <c r="G69" s="5">
        <v>3045.0974919999999</v>
      </c>
      <c r="H69" s="2">
        <v>13200.00063</v>
      </c>
      <c r="I69" s="2">
        <v>149962</v>
      </c>
      <c r="J69" s="2">
        <v>1.7424000000000001E-23</v>
      </c>
      <c r="K69" s="2">
        <v>0</v>
      </c>
      <c r="L69" s="2">
        <v>0</v>
      </c>
      <c r="M69" s="2">
        <v>1336</v>
      </c>
      <c r="N69" s="2">
        <v>492.76</v>
      </c>
      <c r="O69" s="3">
        <v>1.9025000000000001</v>
      </c>
      <c r="P69" s="2">
        <v>15526.75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0</v>
      </c>
      <c r="AP69" s="2">
        <v>0</v>
      </c>
      <c r="AQ69" s="2">
        <f t="shared" si="6"/>
        <v>0</v>
      </c>
      <c r="AR69" s="2">
        <f t="shared" si="7"/>
        <v>0</v>
      </c>
      <c r="AS69" s="2">
        <f t="shared" si="8"/>
        <v>0</v>
      </c>
      <c r="AT69" s="2">
        <f t="shared" si="9"/>
        <v>0</v>
      </c>
      <c r="AU69" s="2">
        <f t="shared" si="10"/>
        <v>1</v>
      </c>
      <c r="AV69" s="2">
        <f t="shared" si="11"/>
        <v>149962</v>
      </c>
      <c r="AW69" s="2">
        <f>Tabla1[[#This Row],[inver_real_Radio]]+Tabla1[[#This Row],[inver_real_Prensa]]</f>
        <v>2.7844175E-17</v>
      </c>
      <c r="AX69" s="2">
        <f>SUM(Tabla1[[#This Row],[MKDirecto_1]:[mailing_4]])</f>
        <v>163162.00062999999</v>
      </c>
      <c r="AY69" s="2">
        <f>SUM(Tabla1[[#This Row],[PrimeraSemanaMes]:[SegundaSemanaMes]])</f>
        <v>0</v>
      </c>
    </row>
    <row r="70" spans="1:51" hidden="1" x14ac:dyDescent="0.25">
      <c r="A70" s="43">
        <v>39865</v>
      </c>
      <c r="B70" s="2">
        <v>3307.4669999999996</v>
      </c>
      <c r="C70" s="5">
        <v>248.36263489999999</v>
      </c>
      <c r="D70" s="5">
        <v>1.7595500000000001E-19</v>
      </c>
      <c r="E70" s="5">
        <v>5.3928799999999998E-18</v>
      </c>
      <c r="F70" s="5">
        <v>0</v>
      </c>
      <c r="G70" s="5">
        <v>3625.3389969999998</v>
      </c>
      <c r="H70" s="2">
        <v>5280.0002530000002</v>
      </c>
      <c r="I70" s="2">
        <v>59984.800000000003</v>
      </c>
      <c r="J70" s="2">
        <v>6.9696000000000008E-24</v>
      </c>
      <c r="K70" s="2">
        <v>0</v>
      </c>
      <c r="L70" s="2">
        <v>0</v>
      </c>
      <c r="M70" s="2">
        <v>23553</v>
      </c>
      <c r="N70" s="2">
        <v>492.76</v>
      </c>
      <c r="O70" s="3">
        <v>2.0874999999999999</v>
      </c>
      <c r="P70" s="2">
        <v>15526.75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</v>
      </c>
      <c r="AP70" s="2">
        <v>0</v>
      </c>
      <c r="AQ70" s="2">
        <f t="shared" si="6"/>
        <v>0</v>
      </c>
      <c r="AR70" s="2">
        <f t="shared" si="7"/>
        <v>0</v>
      </c>
      <c r="AS70" s="2">
        <f t="shared" si="8"/>
        <v>0</v>
      </c>
      <c r="AT70" s="2">
        <f t="shared" si="9"/>
        <v>0</v>
      </c>
      <c r="AU70" s="2">
        <f t="shared" si="10"/>
        <v>1</v>
      </c>
      <c r="AV70" s="2">
        <f t="shared" si="11"/>
        <v>59984.800000000003</v>
      </c>
      <c r="AW70" s="2">
        <f>Tabla1[[#This Row],[inver_real_Radio]]+Tabla1[[#This Row],[inver_real_Prensa]]</f>
        <v>5.5688349999999998E-18</v>
      </c>
      <c r="AX70" s="2">
        <f>SUM(Tabla1[[#This Row],[MKDirecto_1]:[mailing_4]])</f>
        <v>65264.800253000001</v>
      </c>
      <c r="AY70" s="2">
        <f>SUM(Tabla1[[#This Row],[PrimeraSemanaMes]:[SegundaSemanaMes]])</f>
        <v>0</v>
      </c>
    </row>
    <row r="71" spans="1:51" hidden="1" x14ac:dyDescent="0.25">
      <c r="A71" s="43">
        <v>39872</v>
      </c>
      <c r="B71" s="2">
        <v>3266.5409999999997</v>
      </c>
      <c r="C71" s="5">
        <v>259.306174</v>
      </c>
      <c r="D71" s="5">
        <v>3.5191000000000001E-20</v>
      </c>
      <c r="E71" s="5">
        <v>1.0785799999999999E-18</v>
      </c>
      <c r="F71" s="5">
        <v>0</v>
      </c>
      <c r="G71" s="5">
        <v>3894.0355989999998</v>
      </c>
      <c r="H71" s="2">
        <v>2112.0001010000001</v>
      </c>
      <c r="I71" s="2">
        <v>23993.919999999998</v>
      </c>
      <c r="J71" s="2">
        <v>2.7878400000000001E-24</v>
      </c>
      <c r="K71" s="2">
        <v>0</v>
      </c>
      <c r="L71" s="2">
        <v>0</v>
      </c>
      <c r="M71" s="2">
        <v>27252</v>
      </c>
      <c r="N71" s="2">
        <v>492.76</v>
      </c>
      <c r="O71" s="3">
        <v>2.44</v>
      </c>
      <c r="P71" s="2">
        <v>15526.75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1</v>
      </c>
      <c r="AM71" s="2">
        <v>0</v>
      </c>
      <c r="AN71" s="2">
        <v>0</v>
      </c>
      <c r="AO71" s="2">
        <v>0</v>
      </c>
      <c r="AP71" s="2">
        <v>1</v>
      </c>
      <c r="AQ71" s="2">
        <f t="shared" si="6"/>
        <v>0</v>
      </c>
      <c r="AR71" s="2">
        <f t="shared" si="7"/>
        <v>1</v>
      </c>
      <c r="AS71" s="2">
        <f t="shared" si="8"/>
        <v>0</v>
      </c>
      <c r="AT71" s="2">
        <f t="shared" si="9"/>
        <v>0</v>
      </c>
      <c r="AU71" s="2">
        <f t="shared" si="10"/>
        <v>0</v>
      </c>
      <c r="AV71" s="2">
        <f t="shared" si="11"/>
        <v>23993.919999999998</v>
      </c>
      <c r="AW71" s="2">
        <f>Tabla1[[#This Row],[inver_real_Radio]]+Tabla1[[#This Row],[inver_real_Prensa]]</f>
        <v>1.1137709999999999E-18</v>
      </c>
      <c r="AX71" s="2">
        <f>SUM(Tabla1[[#This Row],[MKDirecto_1]:[mailing_4]])</f>
        <v>26105.920101</v>
      </c>
      <c r="AY71" s="2">
        <f>SUM(Tabla1[[#This Row],[PrimeraSemanaMes]:[SegundaSemanaMes]])</f>
        <v>1</v>
      </c>
    </row>
    <row r="72" spans="1:51" hidden="1" x14ac:dyDescent="0.25">
      <c r="A72" s="43">
        <v>39879</v>
      </c>
      <c r="B72" s="2">
        <v>3611.181</v>
      </c>
      <c r="C72" s="5">
        <v>297.15951960000001</v>
      </c>
      <c r="D72" s="5">
        <v>7.0381999999999993E-21</v>
      </c>
      <c r="E72" s="5">
        <v>11134.987499999999</v>
      </c>
      <c r="F72" s="5">
        <v>1</v>
      </c>
      <c r="G72" s="5">
        <v>3665.9142400000001</v>
      </c>
      <c r="H72" s="2">
        <v>38335.800040000002</v>
      </c>
      <c r="I72" s="2">
        <v>9597.5679999999993</v>
      </c>
      <c r="J72" s="2">
        <v>1.11514E-24</v>
      </c>
      <c r="K72" s="2">
        <v>0</v>
      </c>
      <c r="L72" s="2">
        <v>0</v>
      </c>
      <c r="M72" s="2">
        <v>29128</v>
      </c>
      <c r="N72" s="2">
        <v>492.76</v>
      </c>
      <c r="O72" s="3">
        <v>2.4750000000000001</v>
      </c>
      <c r="P72" s="2">
        <v>19125.25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1</v>
      </c>
      <c r="AN72" s="2">
        <v>0</v>
      </c>
      <c r="AO72" s="2">
        <v>0</v>
      </c>
      <c r="AP72" s="2">
        <v>0</v>
      </c>
      <c r="AQ72" s="2">
        <f t="shared" si="6"/>
        <v>0</v>
      </c>
      <c r="AR72" s="2">
        <f t="shared" si="7"/>
        <v>1</v>
      </c>
      <c r="AS72" s="2">
        <f t="shared" si="8"/>
        <v>0</v>
      </c>
      <c r="AT72" s="2">
        <f t="shared" si="9"/>
        <v>0</v>
      </c>
      <c r="AU72" s="2">
        <f t="shared" si="10"/>
        <v>0</v>
      </c>
      <c r="AV72" s="2">
        <f t="shared" si="11"/>
        <v>9597.5679999999993</v>
      </c>
      <c r="AW72" s="2">
        <f>Tabla1[[#This Row],[inver_real_Radio]]+Tabla1[[#This Row],[inver_real_Prensa]]</f>
        <v>11134.987499999999</v>
      </c>
      <c r="AX72" s="2">
        <f>SUM(Tabla1[[#This Row],[MKDirecto_1]:[mailing_4]])</f>
        <v>47933.368040000001</v>
      </c>
      <c r="AY72" s="2">
        <f>SUM(Tabla1[[#This Row],[PrimeraSemanaMes]:[SegundaSemanaMes]])</f>
        <v>1</v>
      </c>
    </row>
    <row r="73" spans="1:51" hidden="1" x14ac:dyDescent="0.25">
      <c r="A73" s="43">
        <v>39886</v>
      </c>
      <c r="B73" s="2">
        <v>3690.8789999999999</v>
      </c>
      <c r="C73" s="5">
        <v>294.89106779999997</v>
      </c>
      <c r="D73" s="5">
        <v>1.40764E-21</v>
      </c>
      <c r="E73" s="5">
        <v>13361.985000000001</v>
      </c>
      <c r="F73" s="5">
        <v>0</v>
      </c>
      <c r="G73" s="5">
        <v>3063.9656960000002</v>
      </c>
      <c r="H73" s="2">
        <v>15334.320019999999</v>
      </c>
      <c r="I73" s="2">
        <v>3839.0272</v>
      </c>
      <c r="J73" s="2">
        <v>4.4605400000000008E-25</v>
      </c>
      <c r="K73" s="2">
        <v>0</v>
      </c>
      <c r="L73" s="2">
        <v>0</v>
      </c>
      <c r="M73" s="2">
        <v>27509</v>
      </c>
      <c r="N73" s="2">
        <v>492.76</v>
      </c>
      <c r="O73" s="3">
        <v>2.6749999999999998</v>
      </c>
      <c r="P73" s="2">
        <v>19125.25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</v>
      </c>
      <c r="AO73" s="2">
        <v>0</v>
      </c>
      <c r="AP73" s="2">
        <v>0</v>
      </c>
      <c r="AQ73" s="2">
        <f t="shared" si="6"/>
        <v>0</v>
      </c>
      <c r="AR73" s="2">
        <f t="shared" si="7"/>
        <v>1</v>
      </c>
      <c r="AS73" s="2">
        <f t="shared" si="8"/>
        <v>0</v>
      </c>
      <c r="AT73" s="2">
        <f t="shared" si="9"/>
        <v>0</v>
      </c>
      <c r="AU73" s="2">
        <f t="shared" si="10"/>
        <v>0</v>
      </c>
      <c r="AV73" s="2">
        <f t="shared" si="11"/>
        <v>3839.0272</v>
      </c>
      <c r="AW73" s="2">
        <f>Tabla1[[#This Row],[inver_real_Radio]]+Tabla1[[#This Row],[inver_real_Prensa]]</f>
        <v>13361.985000000001</v>
      </c>
      <c r="AX73" s="2">
        <f>SUM(Tabla1[[#This Row],[MKDirecto_1]:[mailing_4]])</f>
        <v>19173.34722</v>
      </c>
      <c r="AY73" s="2">
        <f>SUM(Tabla1[[#This Row],[PrimeraSemanaMes]:[SegundaSemanaMes]])</f>
        <v>0</v>
      </c>
    </row>
    <row r="74" spans="1:51" hidden="1" x14ac:dyDescent="0.25">
      <c r="A74" s="43">
        <v>39893</v>
      </c>
      <c r="B74" s="2">
        <v>3172.8420000000001</v>
      </c>
      <c r="C74" s="5">
        <v>237.25444709999999</v>
      </c>
      <c r="D74" s="5">
        <v>2.8152800000000001E-22</v>
      </c>
      <c r="E74" s="5">
        <v>13807.3845</v>
      </c>
      <c r="F74" s="5">
        <v>0</v>
      </c>
      <c r="G74" s="5">
        <v>2798.8862779999999</v>
      </c>
      <c r="H74" s="2">
        <v>6133.7280060000003</v>
      </c>
      <c r="I74" s="2">
        <v>1535.61088</v>
      </c>
      <c r="J74" s="2">
        <v>1.7842200000000001E-25</v>
      </c>
      <c r="K74" s="2">
        <v>0</v>
      </c>
      <c r="L74" s="2">
        <v>0</v>
      </c>
      <c r="M74" s="2">
        <v>27383</v>
      </c>
      <c r="N74" s="2">
        <v>492.76</v>
      </c>
      <c r="O74" s="3">
        <v>2.63</v>
      </c>
      <c r="P74" s="2">
        <v>19125.25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f t="shared" si="6"/>
        <v>0</v>
      </c>
      <c r="AR74" s="2">
        <f t="shared" si="7"/>
        <v>1</v>
      </c>
      <c r="AS74" s="2">
        <f t="shared" si="8"/>
        <v>0</v>
      </c>
      <c r="AT74" s="2">
        <f t="shared" si="9"/>
        <v>0</v>
      </c>
      <c r="AU74" s="2">
        <f t="shared" si="10"/>
        <v>0</v>
      </c>
      <c r="AV74" s="2">
        <f t="shared" si="11"/>
        <v>1535.61088</v>
      </c>
      <c r="AW74" s="2">
        <f>Tabla1[[#This Row],[inver_real_Radio]]+Tabla1[[#This Row],[inver_real_Prensa]]</f>
        <v>13807.3845</v>
      </c>
      <c r="AX74" s="2">
        <f>SUM(Tabla1[[#This Row],[MKDirecto_1]:[mailing_4]])</f>
        <v>7669.3388860000005</v>
      </c>
      <c r="AY74" s="2">
        <f>SUM(Tabla1[[#This Row],[PrimeraSemanaMes]:[SegundaSemanaMes]])</f>
        <v>0</v>
      </c>
    </row>
    <row r="75" spans="1:51" hidden="1" x14ac:dyDescent="0.25">
      <c r="A75" s="43">
        <v>39900</v>
      </c>
      <c r="B75" s="2">
        <v>3822.2729999999997</v>
      </c>
      <c r="C75" s="5">
        <v>273.08485889999997</v>
      </c>
      <c r="D75" s="5">
        <v>5.630560000000001E-23</v>
      </c>
      <c r="E75" s="5">
        <v>13896.464400000001</v>
      </c>
      <c r="F75" s="5">
        <v>1</v>
      </c>
      <c r="G75" s="5">
        <v>2819.4545109999999</v>
      </c>
      <c r="H75" s="2">
        <v>2453.491203</v>
      </c>
      <c r="I75" s="2">
        <v>614.24435200000005</v>
      </c>
      <c r="J75" s="2">
        <v>7.1368700000000006E-26</v>
      </c>
      <c r="K75" s="2">
        <v>0</v>
      </c>
      <c r="L75" s="2">
        <v>0</v>
      </c>
      <c r="M75" s="2">
        <v>31015</v>
      </c>
      <c r="N75" s="2">
        <v>492.76</v>
      </c>
      <c r="O75" s="3">
        <v>2.2549999999999999</v>
      </c>
      <c r="P75" s="2">
        <v>19125.25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1</v>
      </c>
      <c r="AP75" s="2">
        <v>1</v>
      </c>
      <c r="AQ75" s="2">
        <f t="shared" si="6"/>
        <v>0</v>
      </c>
      <c r="AR75" s="2">
        <f t="shared" si="7"/>
        <v>1</v>
      </c>
      <c r="AS75" s="2">
        <f t="shared" si="8"/>
        <v>0</v>
      </c>
      <c r="AT75" s="2">
        <f t="shared" si="9"/>
        <v>0</v>
      </c>
      <c r="AU75" s="2">
        <f t="shared" si="10"/>
        <v>0</v>
      </c>
      <c r="AV75" s="2">
        <f t="shared" si="11"/>
        <v>614.24435200000005</v>
      </c>
      <c r="AW75" s="2">
        <f>Tabla1[[#This Row],[inver_real_Radio]]+Tabla1[[#This Row],[inver_real_Prensa]]</f>
        <v>13896.464400000001</v>
      </c>
      <c r="AX75" s="2">
        <f>SUM(Tabla1[[#This Row],[MKDirecto_1]:[mailing_4]])</f>
        <v>3067.7355550000002</v>
      </c>
      <c r="AY75" s="2">
        <f>SUM(Tabla1[[#This Row],[PrimeraSemanaMes]:[SegundaSemanaMes]])</f>
        <v>0</v>
      </c>
    </row>
    <row r="76" spans="1:51" hidden="1" x14ac:dyDescent="0.25">
      <c r="A76" s="43">
        <v>39907</v>
      </c>
      <c r="B76" s="2">
        <v>3207.306</v>
      </c>
      <c r="C76" s="5">
        <v>260.78366349999999</v>
      </c>
      <c r="D76" s="5">
        <v>1.1261100000000001E-23</v>
      </c>
      <c r="E76" s="5">
        <v>10084.18288</v>
      </c>
      <c r="F76" s="5">
        <v>0</v>
      </c>
      <c r="G76" s="5">
        <v>2270.6818050000002</v>
      </c>
      <c r="H76" s="2">
        <v>47716.396480000003</v>
      </c>
      <c r="I76" s="2">
        <v>245.69774079999999</v>
      </c>
      <c r="J76" s="2">
        <v>2.8547500000000004E-26</v>
      </c>
      <c r="K76" s="2">
        <v>0</v>
      </c>
      <c r="L76" s="2">
        <v>0</v>
      </c>
      <c r="M76" s="2">
        <v>27424</v>
      </c>
      <c r="N76" s="2">
        <v>503.04632190000001</v>
      </c>
      <c r="O76" s="3">
        <v>1.9875</v>
      </c>
      <c r="P76" s="2">
        <v>13442.8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</v>
      </c>
      <c r="AM76" s="2">
        <v>0</v>
      </c>
      <c r="AN76" s="2">
        <v>0</v>
      </c>
      <c r="AO76" s="2">
        <v>0</v>
      </c>
      <c r="AP76" s="2">
        <v>0</v>
      </c>
      <c r="AQ76" s="2">
        <f t="shared" si="6"/>
        <v>1</v>
      </c>
      <c r="AR76" s="2">
        <f t="shared" si="7"/>
        <v>1</v>
      </c>
      <c r="AS76" s="2">
        <f t="shared" si="8"/>
        <v>0</v>
      </c>
      <c r="AT76" s="2">
        <f t="shared" si="9"/>
        <v>0</v>
      </c>
      <c r="AU76" s="2">
        <f t="shared" si="10"/>
        <v>0</v>
      </c>
      <c r="AV76" s="2">
        <f t="shared" si="11"/>
        <v>245.69774079999999</v>
      </c>
      <c r="AW76" s="2">
        <f>Tabla1[[#This Row],[inver_real_Radio]]+Tabla1[[#This Row],[inver_real_Prensa]]</f>
        <v>10084.18288</v>
      </c>
      <c r="AX76" s="2">
        <f>SUM(Tabla1[[#This Row],[MKDirecto_1]:[mailing_4]])</f>
        <v>47962.094220800005</v>
      </c>
      <c r="AY76" s="2">
        <f>SUM(Tabla1[[#This Row],[PrimeraSemanaMes]:[SegundaSemanaMes]])</f>
        <v>1</v>
      </c>
    </row>
    <row r="77" spans="1:51" hidden="1" x14ac:dyDescent="0.25">
      <c r="A77" s="43">
        <v>39914</v>
      </c>
      <c r="B77" s="2">
        <v>1925.6759999999999</v>
      </c>
      <c r="C77" s="5">
        <v>177.85808539999999</v>
      </c>
      <c r="D77" s="5">
        <v>2.2522199999999999E-24</v>
      </c>
      <c r="E77" s="5">
        <v>9321.7265759999991</v>
      </c>
      <c r="F77" s="5">
        <v>0</v>
      </c>
      <c r="G77" s="5">
        <v>1469.0727220000001</v>
      </c>
      <c r="H77" s="2">
        <v>19086.558590000001</v>
      </c>
      <c r="I77" s="2">
        <v>98.279096319999994</v>
      </c>
      <c r="J77" s="2">
        <v>1.1419000000000001E-26</v>
      </c>
      <c r="K77" s="2">
        <v>0</v>
      </c>
      <c r="L77" s="2">
        <v>0</v>
      </c>
      <c r="M77" s="2">
        <v>18799</v>
      </c>
      <c r="N77" s="2">
        <v>503.04632190000001</v>
      </c>
      <c r="O77" s="3">
        <v>1.925</v>
      </c>
      <c r="P77" s="2">
        <v>13442.8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1</v>
      </c>
      <c r="AN77" s="2">
        <v>0</v>
      </c>
      <c r="AO77" s="2">
        <v>0</v>
      </c>
      <c r="AP77" s="2">
        <v>0</v>
      </c>
      <c r="AQ77" s="2">
        <f t="shared" si="6"/>
        <v>0</v>
      </c>
      <c r="AR77" s="2">
        <f t="shared" si="7"/>
        <v>1</v>
      </c>
      <c r="AS77" s="2">
        <f t="shared" si="8"/>
        <v>0</v>
      </c>
      <c r="AT77" s="2">
        <f t="shared" si="9"/>
        <v>0</v>
      </c>
      <c r="AU77" s="2">
        <f t="shared" si="10"/>
        <v>0</v>
      </c>
      <c r="AV77" s="2">
        <f t="shared" si="11"/>
        <v>98.279096319999994</v>
      </c>
      <c r="AW77" s="2">
        <f>Tabla1[[#This Row],[inver_real_Radio]]+Tabla1[[#This Row],[inver_real_Prensa]]</f>
        <v>9321.7265759999991</v>
      </c>
      <c r="AX77" s="2">
        <f>SUM(Tabla1[[#This Row],[MKDirecto_1]:[mailing_4]])</f>
        <v>19184.837686319999</v>
      </c>
      <c r="AY77" s="2">
        <f>SUM(Tabla1[[#This Row],[PrimeraSemanaMes]:[SegundaSemanaMes]])</f>
        <v>1</v>
      </c>
    </row>
    <row r="78" spans="1:51" hidden="1" x14ac:dyDescent="0.25">
      <c r="A78" s="43">
        <v>39921</v>
      </c>
      <c r="B78" s="2">
        <v>3205.152</v>
      </c>
      <c r="C78" s="5">
        <v>153.60954419999999</v>
      </c>
      <c r="D78" s="5">
        <v>4.5044500000000009E-25</v>
      </c>
      <c r="E78" s="5">
        <v>9169.2353149999999</v>
      </c>
      <c r="F78" s="5">
        <v>0</v>
      </c>
      <c r="G78" s="5">
        <v>1870.929089</v>
      </c>
      <c r="H78" s="2">
        <v>7634.6234370000002</v>
      </c>
      <c r="I78" s="2">
        <v>39.311638530000003</v>
      </c>
      <c r="J78" s="2">
        <v>4.5675900000000003E-27</v>
      </c>
      <c r="K78" s="2">
        <v>0</v>
      </c>
      <c r="L78" s="2">
        <v>0</v>
      </c>
      <c r="M78" s="2">
        <v>45065</v>
      </c>
      <c r="N78" s="2">
        <v>503.04632190000001</v>
      </c>
      <c r="O78" s="3">
        <v>1.64</v>
      </c>
      <c r="P78" s="2">
        <v>13442.8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</v>
      </c>
      <c r="AO78" s="2">
        <v>0</v>
      </c>
      <c r="AP78" s="2">
        <v>0</v>
      </c>
      <c r="AQ78" s="2">
        <f t="shared" si="6"/>
        <v>0</v>
      </c>
      <c r="AR78" s="2">
        <f t="shared" si="7"/>
        <v>1</v>
      </c>
      <c r="AS78" s="2">
        <f t="shared" si="8"/>
        <v>0</v>
      </c>
      <c r="AT78" s="2">
        <f t="shared" si="9"/>
        <v>0</v>
      </c>
      <c r="AU78" s="2">
        <f t="shared" si="10"/>
        <v>0</v>
      </c>
      <c r="AV78" s="2">
        <f t="shared" si="11"/>
        <v>39.311638530000003</v>
      </c>
      <c r="AW78" s="2">
        <f>Tabla1[[#This Row],[inver_real_Radio]]+Tabla1[[#This Row],[inver_real_Prensa]]</f>
        <v>9169.2353149999999</v>
      </c>
      <c r="AX78" s="2">
        <f>SUM(Tabla1[[#This Row],[MKDirecto_1]:[mailing_4]])</f>
        <v>7673.9350755300002</v>
      </c>
      <c r="AY78" s="2">
        <f>SUM(Tabla1[[#This Row],[PrimeraSemanaMes]:[SegundaSemanaMes]])</f>
        <v>0</v>
      </c>
    </row>
    <row r="79" spans="1:51" hidden="1" x14ac:dyDescent="0.25">
      <c r="A79" s="43">
        <v>39928</v>
      </c>
      <c r="B79" s="2">
        <v>3076.989</v>
      </c>
      <c r="C79" s="5">
        <v>139.17599770000001</v>
      </c>
      <c r="D79" s="5">
        <v>9.0088900000000015E-26</v>
      </c>
      <c r="E79" s="5">
        <v>9138.7370630000005</v>
      </c>
      <c r="F79" s="5">
        <v>0</v>
      </c>
      <c r="G79" s="5">
        <v>2774.7716350000001</v>
      </c>
      <c r="H79" s="2">
        <v>3053.8493749999998</v>
      </c>
      <c r="I79" s="2">
        <v>15.72465541</v>
      </c>
      <c r="J79" s="2">
        <v>1.8270400000000001E-27</v>
      </c>
      <c r="K79" s="2">
        <v>0</v>
      </c>
      <c r="L79" s="2">
        <v>0</v>
      </c>
      <c r="M79" s="2">
        <v>34001</v>
      </c>
      <c r="N79" s="2">
        <v>503.04632190000001</v>
      </c>
      <c r="O79" s="3">
        <v>2.105</v>
      </c>
      <c r="P79" s="2">
        <v>13442.8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1</v>
      </c>
      <c r="AQ79" s="2">
        <f t="shared" si="6"/>
        <v>1</v>
      </c>
      <c r="AR79" s="2">
        <f t="shared" si="7"/>
        <v>1</v>
      </c>
      <c r="AS79" s="2">
        <f t="shared" si="8"/>
        <v>0</v>
      </c>
      <c r="AT79" s="2">
        <f t="shared" si="9"/>
        <v>0</v>
      </c>
      <c r="AU79" s="2">
        <f t="shared" si="10"/>
        <v>0</v>
      </c>
      <c r="AV79" s="2">
        <f t="shared" si="11"/>
        <v>15.72465541</v>
      </c>
      <c r="AW79" s="2">
        <f>Tabla1[[#This Row],[inver_real_Radio]]+Tabla1[[#This Row],[inver_real_Prensa]]</f>
        <v>9138.7370630000005</v>
      </c>
      <c r="AX79" s="2">
        <f>SUM(Tabla1[[#This Row],[MKDirecto_1]:[mailing_4]])</f>
        <v>3069.57403041</v>
      </c>
      <c r="AY79" s="2">
        <f>SUM(Tabla1[[#This Row],[PrimeraSemanaMes]:[SegundaSemanaMes]])</f>
        <v>0</v>
      </c>
    </row>
    <row r="80" spans="1:51" hidden="1" x14ac:dyDescent="0.25">
      <c r="A80" s="43">
        <v>39935</v>
      </c>
      <c r="B80" s="2">
        <v>2114.1509999999998</v>
      </c>
      <c r="C80" s="5">
        <v>121.66805909999999</v>
      </c>
      <c r="D80" s="5">
        <v>1.8017800000000003E-26</v>
      </c>
      <c r="E80" s="5">
        <v>9132.6374130000004</v>
      </c>
      <c r="F80" s="5">
        <v>0</v>
      </c>
      <c r="G80" s="5">
        <v>2529.9086539999998</v>
      </c>
      <c r="H80" s="2">
        <v>1221.5397499999999</v>
      </c>
      <c r="I80" s="2">
        <v>6.2898621639999996</v>
      </c>
      <c r="J80" s="2">
        <v>7.3081500000000003E-28</v>
      </c>
      <c r="K80" s="2">
        <v>0</v>
      </c>
      <c r="L80" s="2">
        <v>0</v>
      </c>
      <c r="M80" s="2">
        <v>19023</v>
      </c>
      <c r="N80" s="2">
        <v>503.04632190000001</v>
      </c>
      <c r="O80" s="3">
        <v>1.9775</v>
      </c>
      <c r="P80" s="2">
        <v>13442.8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">
        <f t="shared" si="6"/>
        <v>1</v>
      </c>
      <c r="AR80" s="2">
        <f t="shared" si="7"/>
        <v>1</v>
      </c>
      <c r="AS80" s="2">
        <f t="shared" si="8"/>
        <v>0</v>
      </c>
      <c r="AT80" s="2">
        <f t="shared" si="9"/>
        <v>0</v>
      </c>
      <c r="AU80" s="2">
        <f t="shared" si="10"/>
        <v>0</v>
      </c>
      <c r="AV80" s="2">
        <f t="shared" si="11"/>
        <v>6.2898621639999996</v>
      </c>
      <c r="AW80" s="2">
        <f>Tabla1[[#This Row],[inver_real_Radio]]+Tabla1[[#This Row],[inver_real_Prensa]]</f>
        <v>9132.6374130000004</v>
      </c>
      <c r="AX80" s="2">
        <f>SUM(Tabla1[[#This Row],[MKDirecto_1]:[mailing_4]])</f>
        <v>1227.8296121639999</v>
      </c>
      <c r="AY80" s="2">
        <f>SUM(Tabla1[[#This Row],[PrimeraSemanaMes]:[SegundaSemanaMes]])</f>
        <v>1</v>
      </c>
    </row>
    <row r="81" spans="1:51" hidden="1" x14ac:dyDescent="0.25">
      <c r="A81" s="43">
        <v>39942</v>
      </c>
      <c r="B81" s="2">
        <v>3064.0650000000001</v>
      </c>
      <c r="C81" s="5">
        <v>126.9540636</v>
      </c>
      <c r="D81" s="5">
        <v>3.6035600000000005E-27</v>
      </c>
      <c r="E81" s="5">
        <v>3765.4849829999998</v>
      </c>
      <c r="F81" s="5">
        <v>0</v>
      </c>
      <c r="G81" s="5">
        <v>2490.5634620000001</v>
      </c>
      <c r="H81" s="2">
        <v>39590.615899999997</v>
      </c>
      <c r="I81" s="2">
        <v>2.5159448659999999</v>
      </c>
      <c r="J81" s="2">
        <v>2.92326E-28</v>
      </c>
      <c r="K81" s="2">
        <v>0</v>
      </c>
      <c r="L81" s="2">
        <v>0</v>
      </c>
      <c r="M81" s="2">
        <v>28719</v>
      </c>
      <c r="N81" s="2">
        <v>503.04632190000001</v>
      </c>
      <c r="O81" s="3">
        <v>2.0175000000000001</v>
      </c>
      <c r="P81" s="2">
        <v>17790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</v>
      </c>
      <c r="AN81" s="2">
        <v>0</v>
      </c>
      <c r="AO81" s="2">
        <v>0</v>
      </c>
      <c r="AP81" s="2">
        <v>0</v>
      </c>
      <c r="AQ81" s="2">
        <f t="shared" si="6"/>
        <v>0</v>
      </c>
      <c r="AR81" s="2">
        <f t="shared" si="7"/>
        <v>1</v>
      </c>
      <c r="AS81" s="2">
        <f t="shared" si="8"/>
        <v>0</v>
      </c>
      <c r="AT81" s="2">
        <f t="shared" si="9"/>
        <v>0</v>
      </c>
      <c r="AU81" s="2">
        <f t="shared" si="10"/>
        <v>0</v>
      </c>
      <c r="AV81" s="2">
        <f t="shared" si="11"/>
        <v>2.5159448659999999</v>
      </c>
      <c r="AW81" s="2">
        <f>Tabla1[[#This Row],[inver_real_Radio]]+Tabla1[[#This Row],[inver_real_Prensa]]</f>
        <v>3765.4849829999998</v>
      </c>
      <c r="AX81" s="2">
        <f>SUM(Tabla1[[#This Row],[MKDirecto_1]:[mailing_4]])</f>
        <v>39593.131844865995</v>
      </c>
      <c r="AY81" s="2">
        <f>SUM(Tabla1[[#This Row],[PrimeraSemanaMes]:[SegundaSemanaMes]])</f>
        <v>1</v>
      </c>
    </row>
    <row r="82" spans="1:51" hidden="1" x14ac:dyDescent="0.25">
      <c r="A82" s="43">
        <v>39949</v>
      </c>
      <c r="B82" s="2">
        <v>3004.83</v>
      </c>
      <c r="C82" s="5">
        <v>193.9376455</v>
      </c>
      <c r="D82" s="5">
        <v>7.20711E-28</v>
      </c>
      <c r="E82" s="5">
        <v>2692.0544970000001</v>
      </c>
      <c r="F82" s="5">
        <v>0</v>
      </c>
      <c r="G82" s="5">
        <v>2696.2253850000002</v>
      </c>
      <c r="H82" s="2">
        <v>15836.246359999999</v>
      </c>
      <c r="I82" s="2">
        <v>1.006377946</v>
      </c>
      <c r="J82" s="2">
        <v>1.1693000000000001E-28</v>
      </c>
      <c r="K82" s="2">
        <v>0</v>
      </c>
      <c r="L82" s="2">
        <v>0</v>
      </c>
      <c r="M82" s="2">
        <v>23881</v>
      </c>
      <c r="N82" s="2">
        <v>503.04632190000001</v>
      </c>
      <c r="O82" s="3">
        <v>1.89</v>
      </c>
      <c r="P82" s="2">
        <v>17790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0</v>
      </c>
      <c r="AQ82" s="2">
        <f t="shared" si="6"/>
        <v>0</v>
      </c>
      <c r="AR82" s="2">
        <f t="shared" si="7"/>
        <v>1</v>
      </c>
      <c r="AS82" s="2">
        <f t="shared" si="8"/>
        <v>0</v>
      </c>
      <c r="AT82" s="2">
        <f t="shared" si="9"/>
        <v>0</v>
      </c>
      <c r="AU82" s="2">
        <f t="shared" si="10"/>
        <v>0</v>
      </c>
      <c r="AV82" s="2">
        <f t="shared" si="11"/>
        <v>1.006377946</v>
      </c>
      <c r="AW82" s="2">
        <f>Tabla1[[#This Row],[inver_real_Radio]]+Tabla1[[#This Row],[inver_real_Prensa]]</f>
        <v>2692.0544970000001</v>
      </c>
      <c r="AX82" s="2">
        <f>SUM(Tabla1[[#This Row],[MKDirecto_1]:[mailing_4]])</f>
        <v>15837.252737945999</v>
      </c>
      <c r="AY82" s="2">
        <f>SUM(Tabla1[[#This Row],[PrimeraSemanaMes]:[SegundaSemanaMes]])</f>
        <v>0</v>
      </c>
    </row>
    <row r="83" spans="1:51" hidden="1" x14ac:dyDescent="0.25">
      <c r="A83" s="43">
        <v>39956</v>
      </c>
      <c r="B83" s="2">
        <v>2982.2129999999997</v>
      </c>
      <c r="C83" s="5">
        <v>177.15252820000001</v>
      </c>
      <c r="D83" s="5">
        <v>1.44142E-28</v>
      </c>
      <c r="E83" s="5">
        <v>2477.368399</v>
      </c>
      <c r="F83" s="5">
        <v>0</v>
      </c>
      <c r="G83" s="5">
        <v>2599.4901540000001</v>
      </c>
      <c r="H83" s="2">
        <v>6334.498544</v>
      </c>
      <c r="I83" s="2">
        <v>0.40255117899999998</v>
      </c>
      <c r="J83" s="2">
        <v>4.6772200000000005E-29</v>
      </c>
      <c r="K83" s="2">
        <v>0</v>
      </c>
      <c r="L83" s="2">
        <v>0</v>
      </c>
      <c r="M83" s="2">
        <v>23881</v>
      </c>
      <c r="N83" s="2">
        <v>503.04632190000001</v>
      </c>
      <c r="O83" s="3">
        <v>1.75</v>
      </c>
      <c r="P83" s="2">
        <v>17790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1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</v>
      </c>
      <c r="AP83" s="2">
        <v>0</v>
      </c>
      <c r="AQ83" s="2">
        <f t="shared" si="6"/>
        <v>0</v>
      </c>
      <c r="AR83" s="2">
        <f t="shared" si="7"/>
        <v>1</v>
      </c>
      <c r="AS83" s="2">
        <f t="shared" si="8"/>
        <v>0</v>
      </c>
      <c r="AT83" s="2">
        <f t="shared" si="9"/>
        <v>0</v>
      </c>
      <c r="AU83" s="2">
        <f t="shared" si="10"/>
        <v>0</v>
      </c>
      <c r="AV83" s="2">
        <f t="shared" si="11"/>
        <v>0.40255117899999998</v>
      </c>
      <c r="AW83" s="2">
        <f>Tabla1[[#This Row],[inver_real_Radio]]+Tabla1[[#This Row],[inver_real_Prensa]]</f>
        <v>2477.368399</v>
      </c>
      <c r="AX83" s="2">
        <f>SUM(Tabla1[[#This Row],[MKDirecto_1]:[mailing_4]])</f>
        <v>6334.9010951789996</v>
      </c>
      <c r="AY83" s="2">
        <f>SUM(Tabla1[[#This Row],[PrimeraSemanaMes]:[SegundaSemanaMes]])</f>
        <v>0</v>
      </c>
    </row>
    <row r="84" spans="1:51" hidden="1" x14ac:dyDescent="0.25">
      <c r="A84" s="43">
        <v>39963</v>
      </c>
      <c r="B84" s="2">
        <v>3045.7559999999999</v>
      </c>
      <c r="C84" s="5">
        <v>228.9175113</v>
      </c>
      <c r="D84" s="5">
        <v>2.8828500000000003E-29</v>
      </c>
      <c r="E84" s="5">
        <v>2434.43118</v>
      </c>
      <c r="F84" s="5">
        <v>0</v>
      </c>
      <c r="G84" s="5">
        <v>2589.196062</v>
      </c>
      <c r="H84" s="2">
        <v>2533.7994180000001</v>
      </c>
      <c r="I84" s="2">
        <v>0.161020471</v>
      </c>
      <c r="J84" s="2">
        <v>1.8708900000000002E-29</v>
      </c>
      <c r="K84" s="2">
        <v>0</v>
      </c>
      <c r="L84" s="2">
        <v>0</v>
      </c>
      <c r="M84" s="2">
        <v>23291</v>
      </c>
      <c r="N84" s="2">
        <v>503.04632190000001</v>
      </c>
      <c r="O84" s="3">
        <v>1.77</v>
      </c>
      <c r="P84" s="2">
        <v>17790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1</v>
      </c>
      <c r="AQ84" s="2">
        <f t="shared" si="6"/>
        <v>0</v>
      </c>
      <c r="AR84" s="2">
        <f t="shared" si="7"/>
        <v>0</v>
      </c>
      <c r="AS84" s="2">
        <f t="shared" si="8"/>
        <v>1</v>
      </c>
      <c r="AT84" s="2">
        <f t="shared" si="9"/>
        <v>0</v>
      </c>
      <c r="AU84" s="2">
        <f t="shared" si="10"/>
        <v>0</v>
      </c>
      <c r="AV84" s="2">
        <f t="shared" si="11"/>
        <v>0.161020471</v>
      </c>
      <c r="AW84" s="2">
        <f>Tabla1[[#This Row],[inver_real_Radio]]+Tabla1[[#This Row],[inver_real_Prensa]]</f>
        <v>2434.43118</v>
      </c>
      <c r="AX84" s="2">
        <f>SUM(Tabla1[[#This Row],[MKDirecto_1]:[mailing_4]])</f>
        <v>2533.9604384710001</v>
      </c>
      <c r="AY84" s="2">
        <f>SUM(Tabla1[[#This Row],[PrimeraSemanaMes]:[SegundaSemanaMes]])</f>
        <v>1</v>
      </c>
    </row>
    <row r="85" spans="1:51" hidden="1" x14ac:dyDescent="0.25">
      <c r="A85" s="43">
        <v>39970</v>
      </c>
      <c r="B85" s="2">
        <v>3923.511</v>
      </c>
      <c r="C85" s="5">
        <v>324.25670450000001</v>
      </c>
      <c r="D85" s="5">
        <v>5.7656900000000008E-30</v>
      </c>
      <c r="E85" s="5">
        <v>486.886236</v>
      </c>
      <c r="F85" s="5">
        <v>1</v>
      </c>
      <c r="G85" s="5">
        <v>2882.778425</v>
      </c>
      <c r="H85" s="2">
        <v>35990.519769999999</v>
      </c>
      <c r="I85" s="2">
        <v>6.4408189000000005E-2</v>
      </c>
      <c r="J85" s="2">
        <v>7.4835500000000014E-30</v>
      </c>
      <c r="K85" s="2">
        <v>0</v>
      </c>
      <c r="L85" s="2">
        <v>0</v>
      </c>
      <c r="M85" s="2">
        <v>25845</v>
      </c>
      <c r="N85" s="2">
        <v>494.6032045</v>
      </c>
      <c r="O85" s="3">
        <v>2.2850000000000001</v>
      </c>
      <c r="P85" s="2">
        <v>24176.5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1</v>
      </c>
      <c r="AN85" s="2">
        <v>0</v>
      </c>
      <c r="AO85" s="2">
        <v>0</v>
      </c>
      <c r="AP85" s="2">
        <v>0</v>
      </c>
      <c r="AQ85" s="2">
        <f t="shared" si="6"/>
        <v>0</v>
      </c>
      <c r="AR85" s="2">
        <f t="shared" si="7"/>
        <v>0</v>
      </c>
      <c r="AS85" s="2">
        <f t="shared" si="8"/>
        <v>1</v>
      </c>
      <c r="AT85" s="2">
        <f t="shared" si="9"/>
        <v>0</v>
      </c>
      <c r="AU85" s="2">
        <f t="shared" si="10"/>
        <v>0</v>
      </c>
      <c r="AV85" s="2">
        <f t="shared" si="11"/>
        <v>6.4408189000000005E-2</v>
      </c>
      <c r="AW85" s="2">
        <f>Tabla1[[#This Row],[inver_real_Radio]]+Tabla1[[#This Row],[inver_real_Prensa]]</f>
        <v>486.886236</v>
      </c>
      <c r="AX85" s="2">
        <f>SUM(Tabla1[[#This Row],[MKDirecto_1]:[mailing_4]])</f>
        <v>35990.584178188998</v>
      </c>
      <c r="AY85" s="2">
        <f>SUM(Tabla1[[#This Row],[PrimeraSemanaMes]:[SegundaSemanaMes]])</f>
        <v>1</v>
      </c>
    </row>
    <row r="86" spans="1:51" hidden="1" x14ac:dyDescent="0.25">
      <c r="A86" s="43">
        <v>39977</v>
      </c>
      <c r="B86" s="2">
        <v>3446.3999999999996</v>
      </c>
      <c r="C86" s="5">
        <v>270.17070180000002</v>
      </c>
      <c r="D86" s="5">
        <v>1.1531400000000001E-30</v>
      </c>
      <c r="E86" s="5">
        <v>97.377247190000006</v>
      </c>
      <c r="F86" s="5">
        <v>0</v>
      </c>
      <c r="G86" s="5">
        <v>3164.1113700000001</v>
      </c>
      <c r="H86" s="2">
        <v>14396.207909999999</v>
      </c>
      <c r="I86" s="2">
        <v>2.5763274999999999E-2</v>
      </c>
      <c r="J86" s="2">
        <v>2.9934200000000004E-30</v>
      </c>
      <c r="K86" s="2">
        <v>0</v>
      </c>
      <c r="L86" s="2">
        <v>0</v>
      </c>
      <c r="M86" s="2">
        <v>26122</v>
      </c>
      <c r="N86" s="2">
        <v>494.6032045</v>
      </c>
      <c r="O86" s="3">
        <v>2.3925000000000001</v>
      </c>
      <c r="P86" s="2">
        <v>24176.5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  <c r="AO86" s="2">
        <v>0</v>
      </c>
      <c r="AP86" s="2">
        <v>0</v>
      </c>
      <c r="AQ86" s="2">
        <f t="shared" si="6"/>
        <v>0</v>
      </c>
      <c r="AR86" s="2">
        <f t="shared" si="7"/>
        <v>0</v>
      </c>
      <c r="AS86" s="2">
        <f t="shared" si="8"/>
        <v>1</v>
      </c>
      <c r="AT86" s="2">
        <f t="shared" si="9"/>
        <v>0</v>
      </c>
      <c r="AU86" s="2">
        <f t="shared" si="10"/>
        <v>0</v>
      </c>
      <c r="AV86" s="2">
        <f t="shared" si="11"/>
        <v>2.5763274999999999E-2</v>
      </c>
      <c r="AW86" s="2">
        <f>Tabla1[[#This Row],[inver_real_Radio]]+Tabla1[[#This Row],[inver_real_Prensa]]</f>
        <v>97.377247190000006</v>
      </c>
      <c r="AX86" s="2">
        <f>SUM(Tabla1[[#This Row],[MKDirecto_1]:[mailing_4]])</f>
        <v>14396.233673274999</v>
      </c>
      <c r="AY86" s="2">
        <f>SUM(Tabla1[[#This Row],[PrimeraSemanaMes]:[SegundaSemanaMes]])</f>
        <v>0</v>
      </c>
    </row>
    <row r="87" spans="1:51" hidden="1" x14ac:dyDescent="0.25">
      <c r="A87" s="43">
        <v>39984</v>
      </c>
      <c r="B87" s="2">
        <v>3279.4649999999997</v>
      </c>
      <c r="C87" s="5">
        <v>272.05638069999998</v>
      </c>
      <c r="D87" s="5">
        <v>2.3062800000000001E-31</v>
      </c>
      <c r="E87" s="5">
        <v>19.475449439999998</v>
      </c>
      <c r="F87" s="5">
        <v>0</v>
      </c>
      <c r="G87" s="5">
        <v>3549.1445480000002</v>
      </c>
      <c r="H87" s="2">
        <v>5758.4831629999999</v>
      </c>
      <c r="I87" s="2">
        <v>1.030531E-2</v>
      </c>
      <c r="J87" s="2">
        <v>1.1973700000000002E-30</v>
      </c>
      <c r="K87" s="2">
        <v>0</v>
      </c>
      <c r="L87" s="2">
        <v>0</v>
      </c>
      <c r="M87" s="2">
        <v>24803</v>
      </c>
      <c r="N87" s="2">
        <v>494.6032045</v>
      </c>
      <c r="O87" s="3">
        <v>2.0625</v>
      </c>
      <c r="P87" s="2">
        <v>24176.5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f t="shared" si="6"/>
        <v>0</v>
      </c>
      <c r="AR87" s="2">
        <f t="shared" si="7"/>
        <v>0</v>
      </c>
      <c r="AS87" s="2">
        <f t="shared" si="8"/>
        <v>1</v>
      </c>
      <c r="AT87" s="2">
        <f t="shared" si="9"/>
        <v>0</v>
      </c>
      <c r="AU87" s="2">
        <f t="shared" si="10"/>
        <v>0</v>
      </c>
      <c r="AV87" s="2">
        <f t="shared" si="11"/>
        <v>1.030531E-2</v>
      </c>
      <c r="AW87" s="2">
        <f>Tabla1[[#This Row],[inver_real_Radio]]+Tabla1[[#This Row],[inver_real_Prensa]]</f>
        <v>19.475449439999998</v>
      </c>
      <c r="AX87" s="2">
        <f>SUM(Tabla1[[#This Row],[MKDirecto_1]:[mailing_4]])</f>
        <v>5758.49346831</v>
      </c>
      <c r="AY87" s="2">
        <f>SUM(Tabla1[[#This Row],[PrimeraSemanaMes]:[SegundaSemanaMes]])</f>
        <v>0</v>
      </c>
    </row>
    <row r="88" spans="1:51" hidden="1" x14ac:dyDescent="0.25">
      <c r="A88" s="43">
        <v>39991</v>
      </c>
      <c r="B88" s="2">
        <v>3290.2349999999997</v>
      </c>
      <c r="C88" s="5">
        <v>263.2858923</v>
      </c>
      <c r="D88" s="5">
        <v>29166</v>
      </c>
      <c r="E88" s="5">
        <v>3.8950898879999998</v>
      </c>
      <c r="F88" s="5">
        <v>0</v>
      </c>
      <c r="G88" s="5">
        <v>3296.2578189999999</v>
      </c>
      <c r="H88" s="2">
        <v>2303.3932650000002</v>
      </c>
      <c r="I88" s="2">
        <v>4.1221239999999996E-3</v>
      </c>
      <c r="J88" s="2">
        <v>4.7894700000000001E-31</v>
      </c>
      <c r="K88" s="2">
        <v>0</v>
      </c>
      <c r="L88" s="2">
        <v>0</v>
      </c>
      <c r="M88" s="2">
        <v>33992</v>
      </c>
      <c r="N88" s="2">
        <v>494.6032045</v>
      </c>
      <c r="O88" s="3">
        <v>2.4874999999999998</v>
      </c>
      <c r="P88" s="2">
        <v>24176.5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</v>
      </c>
      <c r="AP88" s="2">
        <v>1</v>
      </c>
      <c r="AQ88" s="2">
        <f t="shared" si="6"/>
        <v>0</v>
      </c>
      <c r="AR88" s="2">
        <f t="shared" si="7"/>
        <v>0</v>
      </c>
      <c r="AS88" s="2">
        <f t="shared" si="8"/>
        <v>1</v>
      </c>
      <c r="AT88" s="2">
        <f t="shared" si="9"/>
        <v>0</v>
      </c>
      <c r="AU88" s="2">
        <f t="shared" si="10"/>
        <v>0</v>
      </c>
      <c r="AV88" s="2">
        <f t="shared" si="11"/>
        <v>4.1221239999999996E-3</v>
      </c>
      <c r="AW88" s="2">
        <f>Tabla1[[#This Row],[inver_real_Radio]]+Tabla1[[#This Row],[inver_real_Prensa]]</f>
        <v>29169.895089887999</v>
      </c>
      <c r="AX88" s="2">
        <f>SUM(Tabla1[[#This Row],[MKDirecto_1]:[mailing_4]])</f>
        <v>2303.397387124</v>
      </c>
      <c r="AY88" s="2">
        <f>SUM(Tabla1[[#This Row],[PrimeraSemanaMes]:[SegundaSemanaMes]])</f>
        <v>0</v>
      </c>
    </row>
    <row r="89" spans="1:51" hidden="1" x14ac:dyDescent="0.25">
      <c r="A89" s="43">
        <v>39998</v>
      </c>
      <c r="B89" s="2">
        <v>3646.7219999999998</v>
      </c>
      <c r="C89" s="5">
        <v>285.04886690000001</v>
      </c>
      <c r="D89" s="5">
        <v>33299.599999999999</v>
      </c>
      <c r="E89" s="5">
        <v>0.77901797800000006</v>
      </c>
      <c r="F89" s="5">
        <v>0</v>
      </c>
      <c r="G89" s="5">
        <v>3037.1031280000002</v>
      </c>
      <c r="H89" s="2">
        <v>33066.357309999999</v>
      </c>
      <c r="I89" s="2">
        <v>1.6488500000000001E-3</v>
      </c>
      <c r="J89" s="2">
        <v>1.91579E-31</v>
      </c>
      <c r="K89" s="2">
        <v>0</v>
      </c>
      <c r="L89" s="2">
        <v>0</v>
      </c>
      <c r="M89" s="2">
        <v>14473</v>
      </c>
      <c r="N89" s="2">
        <v>494.6032045</v>
      </c>
      <c r="O89" s="3">
        <v>2.4024999999999999</v>
      </c>
      <c r="P89" s="2">
        <v>21644.2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</v>
      </c>
      <c r="AM89" s="2">
        <v>0</v>
      </c>
      <c r="AN89" s="2">
        <v>0</v>
      </c>
      <c r="AO89" s="2">
        <v>0</v>
      </c>
      <c r="AP89" s="2">
        <v>0</v>
      </c>
      <c r="AQ89" s="2">
        <f t="shared" si="6"/>
        <v>0</v>
      </c>
      <c r="AR89" s="2">
        <f t="shared" si="7"/>
        <v>0</v>
      </c>
      <c r="AS89" s="2">
        <f t="shared" si="8"/>
        <v>1</v>
      </c>
      <c r="AT89" s="2">
        <f t="shared" si="9"/>
        <v>0</v>
      </c>
      <c r="AU89" s="2">
        <f t="shared" si="10"/>
        <v>0</v>
      </c>
      <c r="AV89" s="2">
        <f t="shared" si="11"/>
        <v>1.6488500000000001E-3</v>
      </c>
      <c r="AW89" s="2">
        <f>Tabla1[[#This Row],[inver_real_Radio]]+Tabla1[[#This Row],[inver_real_Prensa]]</f>
        <v>33300.379017977997</v>
      </c>
      <c r="AX89" s="2">
        <f>SUM(Tabla1[[#This Row],[MKDirecto_1]:[mailing_4]])</f>
        <v>33066.358958849996</v>
      </c>
      <c r="AY89" s="2">
        <f>SUM(Tabla1[[#This Row],[PrimeraSemanaMes]:[SegundaSemanaMes]])</f>
        <v>1</v>
      </c>
    </row>
    <row r="90" spans="1:51" hidden="1" x14ac:dyDescent="0.25">
      <c r="A90" s="43">
        <v>40005</v>
      </c>
      <c r="B90" s="2">
        <v>3506.712</v>
      </c>
      <c r="C90" s="5">
        <v>245.6301268</v>
      </c>
      <c r="D90" s="5">
        <v>49436.72</v>
      </c>
      <c r="E90" s="5">
        <v>0.15580359599999999</v>
      </c>
      <c r="F90" s="5">
        <v>0</v>
      </c>
      <c r="G90" s="5">
        <v>2909.9412510000002</v>
      </c>
      <c r="H90" s="2">
        <v>13226.54292</v>
      </c>
      <c r="I90" s="2">
        <v>6.5954000000000002E-4</v>
      </c>
      <c r="J90" s="2">
        <v>7.6631500000000001E-32</v>
      </c>
      <c r="K90" s="2">
        <v>0</v>
      </c>
      <c r="L90" s="2">
        <v>0</v>
      </c>
      <c r="M90" s="2">
        <v>24974</v>
      </c>
      <c r="N90" s="2">
        <v>494.6032045</v>
      </c>
      <c r="O90" s="3">
        <v>2.4474999999999998</v>
      </c>
      <c r="P90" s="2">
        <v>21644.2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f t="shared" si="6"/>
        <v>0</v>
      </c>
      <c r="AR90" s="2">
        <f t="shared" si="7"/>
        <v>0</v>
      </c>
      <c r="AS90" s="2">
        <f t="shared" si="8"/>
        <v>1</v>
      </c>
      <c r="AT90" s="2">
        <f t="shared" si="9"/>
        <v>0</v>
      </c>
      <c r="AU90" s="2">
        <f t="shared" si="10"/>
        <v>0</v>
      </c>
      <c r="AV90" s="2">
        <f t="shared" si="11"/>
        <v>6.5954000000000002E-4</v>
      </c>
      <c r="AW90" s="2">
        <f>Tabla1[[#This Row],[inver_real_Radio]]+Tabla1[[#This Row],[inver_real_Prensa]]</f>
        <v>49436.875803595998</v>
      </c>
      <c r="AX90" s="2">
        <f>SUM(Tabla1[[#This Row],[MKDirecto_1]:[mailing_4]])</f>
        <v>13226.543579539999</v>
      </c>
      <c r="AY90" s="2">
        <f>SUM(Tabla1[[#This Row],[PrimeraSemanaMes]:[SegundaSemanaMes]])</f>
        <v>1</v>
      </c>
    </row>
    <row r="91" spans="1:51" hidden="1" x14ac:dyDescent="0.25">
      <c r="A91" s="43">
        <v>40012</v>
      </c>
      <c r="B91" s="2">
        <v>3740.4209999999998</v>
      </c>
      <c r="C91" s="5">
        <v>281.5341707</v>
      </c>
      <c r="D91" s="5">
        <v>40185.743999999999</v>
      </c>
      <c r="E91" s="5">
        <v>3.1160719E-2</v>
      </c>
      <c r="F91" s="5">
        <v>0</v>
      </c>
      <c r="G91" s="5">
        <v>2860.6765</v>
      </c>
      <c r="H91" s="2">
        <v>5290.6171690000001</v>
      </c>
      <c r="I91" s="2">
        <v>2.63816E-4</v>
      </c>
      <c r="J91" s="2">
        <v>3.0652600000000004E-32</v>
      </c>
      <c r="K91" s="2">
        <v>250970.61290000001</v>
      </c>
      <c r="L91" s="2">
        <v>0</v>
      </c>
      <c r="M91" s="2">
        <v>26250</v>
      </c>
      <c r="N91" s="2">
        <v>494.6032045</v>
      </c>
      <c r="O91" s="3">
        <v>2.9024999999999999</v>
      </c>
      <c r="P91" s="2">
        <v>21644.2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0</v>
      </c>
      <c r="AP91" s="2">
        <v>0</v>
      </c>
      <c r="AQ91" s="2">
        <f t="shared" si="6"/>
        <v>0</v>
      </c>
      <c r="AR91" s="2">
        <f t="shared" si="7"/>
        <v>0</v>
      </c>
      <c r="AS91" s="2">
        <f t="shared" si="8"/>
        <v>1</v>
      </c>
      <c r="AT91" s="2">
        <f t="shared" si="9"/>
        <v>0</v>
      </c>
      <c r="AU91" s="2">
        <f t="shared" si="10"/>
        <v>0</v>
      </c>
      <c r="AV91" s="2">
        <f t="shared" si="11"/>
        <v>250970.61316381602</v>
      </c>
      <c r="AW91" s="2">
        <f>Tabla1[[#This Row],[inver_real_Radio]]+Tabla1[[#This Row],[inver_real_Prensa]]</f>
        <v>40185.775160719</v>
      </c>
      <c r="AX91" s="2">
        <f>SUM(Tabla1[[#This Row],[MKDirecto_1]:[mailing_4]])</f>
        <v>256261.23033281602</v>
      </c>
      <c r="AY91" s="2">
        <f>SUM(Tabla1[[#This Row],[PrimeraSemanaMes]:[SegundaSemanaMes]])</f>
        <v>0</v>
      </c>
    </row>
    <row r="92" spans="1:51" hidden="1" x14ac:dyDescent="0.25">
      <c r="A92" s="43">
        <v>40019</v>
      </c>
      <c r="B92" s="2">
        <v>3907.3559999999998</v>
      </c>
      <c r="C92" s="5">
        <v>315.56303830000002</v>
      </c>
      <c r="D92" s="5">
        <v>8037.1487999999999</v>
      </c>
      <c r="E92" s="5">
        <v>6.2321440000000002E-3</v>
      </c>
      <c r="F92" s="5">
        <v>0</v>
      </c>
      <c r="G92" s="5">
        <v>2498.1705999999999</v>
      </c>
      <c r="H92" s="2">
        <v>2116.2468680000002</v>
      </c>
      <c r="I92" s="2">
        <v>1.0552600000000001E-4</v>
      </c>
      <c r="J92" s="2">
        <v>1.2261000000000001E-32</v>
      </c>
      <c r="K92" s="2">
        <v>100388.2452</v>
      </c>
      <c r="L92" s="2">
        <v>0</v>
      </c>
      <c r="M92" s="2">
        <v>27098</v>
      </c>
      <c r="N92" s="2">
        <v>494.6032045</v>
      </c>
      <c r="O92" s="3">
        <v>3.0225</v>
      </c>
      <c r="P92" s="2">
        <v>21644.2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1</v>
      </c>
      <c r="AP92" s="2">
        <v>0</v>
      </c>
      <c r="AQ92" s="2">
        <f t="shared" si="6"/>
        <v>0</v>
      </c>
      <c r="AR92" s="2">
        <f t="shared" si="7"/>
        <v>0</v>
      </c>
      <c r="AS92" s="2">
        <f t="shared" si="8"/>
        <v>1</v>
      </c>
      <c r="AT92" s="2">
        <f t="shared" si="9"/>
        <v>0</v>
      </c>
      <c r="AU92" s="2">
        <f t="shared" si="10"/>
        <v>0</v>
      </c>
      <c r="AV92" s="2">
        <f t="shared" si="11"/>
        <v>100388.24530552601</v>
      </c>
      <c r="AW92" s="2">
        <f>Tabla1[[#This Row],[inver_real_Radio]]+Tabla1[[#This Row],[inver_real_Prensa]]</f>
        <v>8037.155032144</v>
      </c>
      <c r="AX92" s="2">
        <f>SUM(Tabla1[[#This Row],[MKDirecto_1]:[mailing_4]])</f>
        <v>102504.492173526</v>
      </c>
      <c r="AY92" s="2">
        <f>SUM(Tabla1[[#This Row],[PrimeraSemanaMes]:[SegundaSemanaMes]])</f>
        <v>0</v>
      </c>
    </row>
    <row r="93" spans="1:51" hidden="1" x14ac:dyDescent="0.25">
      <c r="A93" s="43">
        <v>40026</v>
      </c>
      <c r="B93" s="2">
        <v>3310.6979999999999</v>
      </c>
      <c r="C93" s="5">
        <v>264.14669529999998</v>
      </c>
      <c r="D93" s="5">
        <v>1607.42976</v>
      </c>
      <c r="E93" s="5">
        <v>1.2464290000000001E-3</v>
      </c>
      <c r="F93" s="5">
        <v>0</v>
      </c>
      <c r="G93" s="5">
        <v>2113.0682400000001</v>
      </c>
      <c r="H93" s="2">
        <v>846.49874699999998</v>
      </c>
      <c r="I93" s="2">
        <v>4.2210599999999999E-5</v>
      </c>
      <c r="J93" s="2">
        <v>4.9044200000000001E-33</v>
      </c>
      <c r="K93" s="2">
        <v>40155.298060000001</v>
      </c>
      <c r="L93" s="2">
        <v>0</v>
      </c>
      <c r="M93" s="2">
        <v>24290</v>
      </c>
      <c r="N93" s="2">
        <v>494.6032045</v>
      </c>
      <c r="O93" s="3">
        <v>2.5325000000000002</v>
      </c>
      <c r="P93" s="2">
        <v>21644.2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0</v>
      </c>
      <c r="AL93" s="2">
        <v>1</v>
      </c>
      <c r="AM93" s="2">
        <v>0</v>
      </c>
      <c r="AN93" s="2">
        <v>0</v>
      </c>
      <c r="AO93" s="2">
        <v>0</v>
      </c>
      <c r="AP93" s="2">
        <v>0</v>
      </c>
      <c r="AQ93" s="2">
        <f t="shared" si="6"/>
        <v>0</v>
      </c>
      <c r="AR93" s="2">
        <f t="shared" si="7"/>
        <v>0</v>
      </c>
      <c r="AS93" s="2">
        <f t="shared" si="8"/>
        <v>1</v>
      </c>
      <c r="AT93" s="2">
        <f t="shared" si="9"/>
        <v>0</v>
      </c>
      <c r="AU93" s="2">
        <f t="shared" si="10"/>
        <v>0</v>
      </c>
      <c r="AV93" s="2">
        <f t="shared" si="11"/>
        <v>40155.298102210603</v>
      </c>
      <c r="AW93" s="2">
        <f>Tabla1[[#This Row],[inver_real_Radio]]+Tabla1[[#This Row],[inver_real_Prensa]]</f>
        <v>1607.431006429</v>
      </c>
      <c r="AX93" s="2">
        <f>SUM(Tabla1[[#This Row],[MKDirecto_1]:[mailing_4]])</f>
        <v>41001.796849210601</v>
      </c>
      <c r="AY93" s="2">
        <f>SUM(Tabla1[[#This Row],[PrimeraSemanaMes]:[SegundaSemanaMes]])</f>
        <v>1</v>
      </c>
    </row>
    <row r="94" spans="1:51" hidden="1" x14ac:dyDescent="0.25">
      <c r="A94" s="43">
        <v>40033</v>
      </c>
      <c r="B94" s="2">
        <v>3044.6790000000001</v>
      </c>
      <c r="C94" s="5">
        <v>207.74367810000001</v>
      </c>
      <c r="D94" s="5">
        <v>321.485952</v>
      </c>
      <c r="E94" s="5">
        <v>2.4928599999999998E-4</v>
      </c>
      <c r="F94" s="5">
        <v>0</v>
      </c>
      <c r="G94" s="5">
        <v>2052.4272959999998</v>
      </c>
      <c r="H94" s="2">
        <v>37165.599499999997</v>
      </c>
      <c r="I94" s="2">
        <v>1.68842E-5</v>
      </c>
      <c r="J94" s="2">
        <v>1.9617700000000001E-33</v>
      </c>
      <c r="K94" s="2">
        <v>16062.11923</v>
      </c>
      <c r="L94" s="2">
        <v>0</v>
      </c>
      <c r="M94" s="2">
        <v>22795</v>
      </c>
      <c r="N94" s="2">
        <v>494.6032045</v>
      </c>
      <c r="O94" s="3">
        <v>3.0550000000000002</v>
      </c>
      <c r="P94" s="2">
        <v>14627.25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1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1</v>
      </c>
      <c r="AN94" s="2">
        <v>0</v>
      </c>
      <c r="AO94" s="2">
        <v>0</v>
      </c>
      <c r="AP94" s="2">
        <v>0</v>
      </c>
      <c r="AQ94" s="2">
        <f t="shared" si="6"/>
        <v>0</v>
      </c>
      <c r="AR94" s="2">
        <f t="shared" si="7"/>
        <v>0</v>
      </c>
      <c r="AS94" s="2">
        <f t="shared" si="8"/>
        <v>1</v>
      </c>
      <c r="AT94" s="2">
        <f t="shared" si="9"/>
        <v>0</v>
      </c>
      <c r="AU94" s="2">
        <f t="shared" si="10"/>
        <v>0</v>
      </c>
      <c r="AV94" s="2">
        <f t="shared" si="11"/>
        <v>16062.1192468842</v>
      </c>
      <c r="AW94" s="2">
        <f>Tabla1[[#This Row],[inver_real_Radio]]+Tabla1[[#This Row],[inver_real_Prensa]]</f>
        <v>321.48620128599998</v>
      </c>
      <c r="AX94" s="2">
        <f>SUM(Tabla1[[#This Row],[MKDirecto_1]:[mailing_4]])</f>
        <v>53227.718746884202</v>
      </c>
      <c r="AY94" s="2">
        <f>SUM(Tabla1[[#This Row],[PrimeraSemanaMes]:[SegundaSemanaMes]])</f>
        <v>1</v>
      </c>
    </row>
    <row r="95" spans="1:51" hidden="1" x14ac:dyDescent="0.25">
      <c r="A95" s="43">
        <v>40040</v>
      </c>
      <c r="B95" s="2">
        <v>2660.19</v>
      </c>
      <c r="C95" s="5">
        <v>193.3363813</v>
      </c>
      <c r="D95" s="5">
        <v>64.297190400000005</v>
      </c>
      <c r="E95" s="5">
        <v>4.9857200000000001E-5</v>
      </c>
      <c r="F95" s="5">
        <v>0</v>
      </c>
      <c r="G95" s="5">
        <v>1976.470918</v>
      </c>
      <c r="H95" s="2">
        <v>14866.239799999999</v>
      </c>
      <c r="I95" s="2">
        <v>6.7536900000000004E-6</v>
      </c>
      <c r="J95" s="2">
        <v>7.8470700000000011E-34</v>
      </c>
      <c r="K95" s="2">
        <v>6424.8476899999996</v>
      </c>
      <c r="L95" s="2">
        <v>0</v>
      </c>
      <c r="M95" s="2">
        <v>20164</v>
      </c>
      <c r="N95" s="2">
        <v>494.6032045</v>
      </c>
      <c r="O95" s="3">
        <v>3.09</v>
      </c>
      <c r="P95" s="2">
        <v>14627.25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1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</v>
      </c>
      <c r="AO95" s="2">
        <v>0</v>
      </c>
      <c r="AP95" s="2">
        <v>0</v>
      </c>
      <c r="AQ95" s="2">
        <f t="shared" si="6"/>
        <v>1</v>
      </c>
      <c r="AR95" s="2">
        <f t="shared" si="7"/>
        <v>0</v>
      </c>
      <c r="AS95" s="2">
        <f t="shared" si="8"/>
        <v>1</v>
      </c>
      <c r="AT95" s="2">
        <f t="shared" si="9"/>
        <v>0</v>
      </c>
      <c r="AU95" s="2">
        <f t="shared" si="10"/>
        <v>0</v>
      </c>
      <c r="AV95" s="2">
        <f t="shared" si="11"/>
        <v>6424.8476967536899</v>
      </c>
      <c r="AW95" s="2">
        <f>Tabla1[[#This Row],[inver_real_Radio]]+Tabla1[[#This Row],[inver_real_Prensa]]</f>
        <v>64.297240257200002</v>
      </c>
      <c r="AX95" s="2">
        <f>SUM(Tabla1[[#This Row],[MKDirecto_1]:[mailing_4]])</f>
        <v>21291.087496753687</v>
      </c>
      <c r="AY95" s="2">
        <f>SUM(Tabla1[[#This Row],[PrimeraSemanaMes]:[SegundaSemanaMes]])</f>
        <v>0</v>
      </c>
    </row>
    <row r="96" spans="1:51" hidden="1" x14ac:dyDescent="0.25">
      <c r="A96" s="43">
        <v>40047</v>
      </c>
      <c r="B96" s="2">
        <v>2541.7199999999998</v>
      </c>
      <c r="C96" s="5">
        <v>195.2390125</v>
      </c>
      <c r="D96" s="5">
        <v>12.85943808</v>
      </c>
      <c r="E96" s="5">
        <v>9.9714299999999995E-6</v>
      </c>
      <c r="F96" s="5">
        <v>0</v>
      </c>
      <c r="G96" s="5">
        <v>2033.0883670000001</v>
      </c>
      <c r="H96" s="2">
        <v>5946.4959200000003</v>
      </c>
      <c r="I96" s="2">
        <v>2.7014800000000002E-6</v>
      </c>
      <c r="J96" s="2">
        <v>3.1388300000000001E-34</v>
      </c>
      <c r="K96" s="2">
        <v>2569.9390760000001</v>
      </c>
      <c r="L96" s="2">
        <v>0</v>
      </c>
      <c r="M96" s="2">
        <v>19579</v>
      </c>
      <c r="N96" s="2">
        <v>494.6032045</v>
      </c>
      <c r="O96" s="3">
        <v>3.3025000000000002</v>
      </c>
      <c r="P96" s="2">
        <v>14627.25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1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</v>
      </c>
      <c r="AP96" s="2">
        <v>0</v>
      </c>
      <c r="AQ96" s="2">
        <f t="shared" si="6"/>
        <v>0</v>
      </c>
      <c r="AR96" s="2">
        <f t="shared" si="7"/>
        <v>0</v>
      </c>
      <c r="AS96" s="2">
        <f t="shared" si="8"/>
        <v>1</v>
      </c>
      <c r="AT96" s="2">
        <f t="shared" si="9"/>
        <v>0</v>
      </c>
      <c r="AU96" s="2">
        <f t="shared" si="10"/>
        <v>0</v>
      </c>
      <c r="AV96" s="2">
        <f t="shared" si="11"/>
        <v>2569.93907870148</v>
      </c>
      <c r="AW96" s="2">
        <f>Tabla1[[#This Row],[inver_real_Radio]]+Tabla1[[#This Row],[inver_real_Prensa]]</f>
        <v>12.85944805143</v>
      </c>
      <c r="AX96" s="2">
        <f>SUM(Tabla1[[#This Row],[MKDirecto_1]:[mailing_4]])</f>
        <v>8516.4349987014812</v>
      </c>
      <c r="AY96" s="2">
        <f>SUM(Tabla1[[#This Row],[PrimeraSemanaMes]:[SegundaSemanaMes]])</f>
        <v>0</v>
      </c>
    </row>
    <row r="97" spans="1:51" hidden="1" x14ac:dyDescent="0.25">
      <c r="A97" s="43">
        <v>40054</v>
      </c>
      <c r="B97" s="2">
        <v>2649.42</v>
      </c>
      <c r="C97" s="5">
        <v>160.68362500000001</v>
      </c>
      <c r="D97" s="5">
        <v>2.5718876160000002</v>
      </c>
      <c r="E97" s="5">
        <v>1.9942899999999998E-6</v>
      </c>
      <c r="F97" s="5">
        <v>0</v>
      </c>
      <c r="G97" s="5">
        <v>1923.235347</v>
      </c>
      <c r="H97" s="2">
        <v>2378.5983679999999</v>
      </c>
      <c r="I97" s="2">
        <v>1.08059E-6</v>
      </c>
      <c r="J97" s="2">
        <v>1.2555300000000001E-34</v>
      </c>
      <c r="K97" s="2">
        <v>1027.9756299999999</v>
      </c>
      <c r="L97" s="2">
        <v>0</v>
      </c>
      <c r="M97" s="2">
        <v>21026</v>
      </c>
      <c r="N97" s="2">
        <v>494.6032045</v>
      </c>
      <c r="O97" s="3">
        <v>3.9350000000000001</v>
      </c>
      <c r="P97" s="2">
        <v>14627.25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1</v>
      </c>
      <c r="AQ97" s="2">
        <f t="shared" si="6"/>
        <v>0</v>
      </c>
      <c r="AR97" s="2">
        <f t="shared" si="7"/>
        <v>0</v>
      </c>
      <c r="AS97" s="2">
        <f t="shared" si="8"/>
        <v>0</v>
      </c>
      <c r="AT97" s="2">
        <f t="shared" si="9"/>
        <v>1</v>
      </c>
      <c r="AU97" s="2">
        <f t="shared" si="10"/>
        <v>0</v>
      </c>
      <c r="AV97" s="2">
        <f t="shared" si="11"/>
        <v>1027.9756310805899</v>
      </c>
      <c r="AW97" s="2">
        <f>Tabla1[[#This Row],[inver_real_Radio]]+Tabla1[[#This Row],[inver_real_Prensa]]</f>
        <v>2.57188961029</v>
      </c>
      <c r="AX97" s="2">
        <f>SUM(Tabla1[[#This Row],[MKDirecto_1]:[mailing_4]])</f>
        <v>3406.5739990805901</v>
      </c>
      <c r="AY97" s="2">
        <f>SUM(Tabla1[[#This Row],[PrimeraSemanaMes]:[SegundaSemanaMes]])</f>
        <v>0</v>
      </c>
    </row>
    <row r="98" spans="1:51" hidden="1" x14ac:dyDescent="0.25">
      <c r="A98" s="43">
        <v>40061</v>
      </c>
      <c r="B98" s="2">
        <v>2902.5149999999999</v>
      </c>
      <c r="C98" s="5">
        <v>137.10256000000001</v>
      </c>
      <c r="D98" s="5">
        <v>0.51437752299999995</v>
      </c>
      <c r="E98" s="5">
        <v>3.9885699999999998E-7</v>
      </c>
      <c r="F98" s="5">
        <v>0</v>
      </c>
      <c r="G98" s="5">
        <v>1921.9941389999999</v>
      </c>
      <c r="H98" s="2">
        <v>33739.439350000001</v>
      </c>
      <c r="I98" s="2">
        <v>4.3223600000000001E-7</v>
      </c>
      <c r="J98" s="2">
        <v>5.0221200000000006E-35</v>
      </c>
      <c r="K98" s="2">
        <v>411.19025219999997</v>
      </c>
      <c r="L98" s="2">
        <v>0</v>
      </c>
      <c r="M98" s="2">
        <v>25567</v>
      </c>
      <c r="N98" s="2">
        <v>494.6032045</v>
      </c>
      <c r="O98" s="3">
        <v>3.3824999999999998</v>
      </c>
      <c r="P98" s="2">
        <v>15474.6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1</v>
      </c>
      <c r="AM98" s="2">
        <v>0</v>
      </c>
      <c r="AN98" s="2">
        <v>0</v>
      </c>
      <c r="AO98" s="2">
        <v>0</v>
      </c>
      <c r="AP98" s="2">
        <v>0</v>
      </c>
      <c r="AQ98" s="2">
        <f t="shared" si="6"/>
        <v>0</v>
      </c>
      <c r="AR98" s="2">
        <f t="shared" si="7"/>
        <v>0</v>
      </c>
      <c r="AS98" s="2">
        <f t="shared" si="8"/>
        <v>0</v>
      </c>
      <c r="AT98" s="2">
        <f t="shared" si="9"/>
        <v>1</v>
      </c>
      <c r="AU98" s="2">
        <f t="shared" si="10"/>
        <v>0</v>
      </c>
      <c r="AV98" s="2">
        <f t="shared" si="11"/>
        <v>411.19025263223597</v>
      </c>
      <c r="AW98" s="2">
        <f>Tabla1[[#This Row],[inver_real_Radio]]+Tabla1[[#This Row],[inver_real_Prensa]]</f>
        <v>0.51437792185699993</v>
      </c>
      <c r="AX98" s="2">
        <f>SUM(Tabla1[[#This Row],[MKDirecto_1]:[mailing_4]])</f>
        <v>34150.629602632238</v>
      </c>
      <c r="AY98" s="2">
        <f>SUM(Tabla1[[#This Row],[PrimeraSemanaMes]:[SegundaSemanaMes]])</f>
        <v>1</v>
      </c>
    </row>
    <row r="99" spans="1:51" hidden="1" x14ac:dyDescent="0.25">
      <c r="A99" s="43">
        <v>40068</v>
      </c>
      <c r="B99" s="2">
        <v>3185.7660000000001</v>
      </c>
      <c r="C99" s="5">
        <v>138.334104</v>
      </c>
      <c r="D99" s="5">
        <v>0.10287550500000001</v>
      </c>
      <c r="E99" s="5">
        <v>7.9771400000000002E-8</v>
      </c>
      <c r="F99" s="5">
        <v>0</v>
      </c>
      <c r="G99" s="5">
        <v>1635.5976559999999</v>
      </c>
      <c r="H99" s="2">
        <v>13495.775739999999</v>
      </c>
      <c r="I99" s="2">
        <v>1.7289400000000001E-7</v>
      </c>
      <c r="J99" s="2">
        <v>2.00885E-35</v>
      </c>
      <c r="K99" s="2">
        <v>164.47610090000001</v>
      </c>
      <c r="L99" s="2">
        <v>0</v>
      </c>
      <c r="M99" s="2">
        <v>26260</v>
      </c>
      <c r="N99" s="2">
        <v>494.6032045</v>
      </c>
      <c r="O99" s="3">
        <v>3.26</v>
      </c>
      <c r="P99" s="2">
        <v>15474.6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1</v>
      </c>
      <c r="AN99" s="2">
        <v>0</v>
      </c>
      <c r="AO99" s="2">
        <v>0</v>
      </c>
      <c r="AP99" s="2">
        <v>0</v>
      </c>
      <c r="AQ99" s="2">
        <f t="shared" si="6"/>
        <v>0</v>
      </c>
      <c r="AR99" s="2">
        <f t="shared" si="7"/>
        <v>0</v>
      </c>
      <c r="AS99" s="2">
        <f t="shared" si="8"/>
        <v>0</v>
      </c>
      <c r="AT99" s="2">
        <f t="shared" si="9"/>
        <v>1</v>
      </c>
      <c r="AU99" s="2">
        <f t="shared" si="10"/>
        <v>0</v>
      </c>
      <c r="AV99" s="2">
        <f t="shared" si="11"/>
        <v>164.47610107289401</v>
      </c>
      <c r="AW99" s="2">
        <f>Tabla1[[#This Row],[inver_real_Radio]]+Tabla1[[#This Row],[inver_real_Prensa]]</f>
        <v>0.10287558477140001</v>
      </c>
      <c r="AX99" s="2">
        <f>SUM(Tabla1[[#This Row],[MKDirecto_1]:[mailing_4]])</f>
        <v>13660.251841072892</v>
      </c>
      <c r="AY99" s="2">
        <f>SUM(Tabla1[[#This Row],[PrimeraSemanaMes]:[SegundaSemanaMes]])</f>
        <v>1</v>
      </c>
    </row>
    <row r="100" spans="1:51" hidden="1" x14ac:dyDescent="0.25">
      <c r="A100" s="43">
        <v>40075</v>
      </c>
      <c r="B100" s="2">
        <v>3073.7579999999998</v>
      </c>
      <c r="C100" s="5">
        <v>127.4417716</v>
      </c>
      <c r="D100" s="5">
        <v>2.0575100999999998E-2</v>
      </c>
      <c r="E100" s="5">
        <v>1.5954300000000001E-8</v>
      </c>
      <c r="F100" s="5">
        <v>0</v>
      </c>
      <c r="G100" s="5">
        <v>1545.4390619999999</v>
      </c>
      <c r="H100" s="2">
        <v>5398.3102959999997</v>
      </c>
      <c r="I100" s="2">
        <v>6.9157800000000005E-8</v>
      </c>
      <c r="J100" s="2">
        <v>8.0354000000000007E-36</v>
      </c>
      <c r="K100" s="2">
        <v>65.790440349999997</v>
      </c>
      <c r="L100" s="2">
        <v>0</v>
      </c>
      <c r="M100" s="2">
        <v>26997</v>
      </c>
      <c r="N100" s="2">
        <v>494.6032045</v>
      </c>
      <c r="O100" s="3">
        <v>2.5049999999999999</v>
      </c>
      <c r="P100" s="2">
        <v>15474.6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  <c r="AO100" s="2">
        <v>0</v>
      </c>
      <c r="AP100" s="2">
        <v>0</v>
      </c>
      <c r="AQ100" s="2">
        <f t="shared" si="6"/>
        <v>0</v>
      </c>
      <c r="AR100" s="2">
        <f t="shared" si="7"/>
        <v>0</v>
      </c>
      <c r="AS100" s="2">
        <f t="shared" si="8"/>
        <v>0</v>
      </c>
      <c r="AT100" s="2">
        <f t="shared" si="9"/>
        <v>1</v>
      </c>
      <c r="AU100" s="2">
        <f t="shared" si="10"/>
        <v>0</v>
      </c>
      <c r="AV100" s="2">
        <f t="shared" si="11"/>
        <v>65.790440419157804</v>
      </c>
      <c r="AW100" s="2">
        <f>Tabla1[[#This Row],[inver_real_Radio]]+Tabla1[[#This Row],[inver_real_Prensa]]</f>
        <v>2.0575116954299998E-2</v>
      </c>
      <c r="AX100" s="2">
        <f>SUM(Tabla1[[#This Row],[MKDirecto_1]:[mailing_4]])</f>
        <v>5464.1007364191573</v>
      </c>
      <c r="AY100" s="2">
        <f>SUM(Tabla1[[#This Row],[PrimeraSemanaMes]:[SegundaSemanaMes]])</f>
        <v>0</v>
      </c>
    </row>
    <row r="101" spans="1:51" hidden="1" x14ac:dyDescent="0.25">
      <c r="A101" s="43">
        <v>40082</v>
      </c>
      <c r="B101" s="2">
        <v>2997.2909999999997</v>
      </c>
      <c r="C101" s="5">
        <v>139.13444860000001</v>
      </c>
      <c r="D101" s="5">
        <v>4.1150199999999996E-3</v>
      </c>
      <c r="E101" s="5">
        <v>3.1908599999999999E-9</v>
      </c>
      <c r="F101" s="5">
        <v>0</v>
      </c>
      <c r="G101" s="5">
        <v>1799.5756249999999</v>
      </c>
      <c r="H101" s="2">
        <v>2159.324118</v>
      </c>
      <c r="I101" s="2">
        <v>2.76631E-8</v>
      </c>
      <c r="J101" s="2">
        <v>3.2141600000000001E-36</v>
      </c>
      <c r="K101" s="2">
        <v>26.31617614</v>
      </c>
      <c r="L101" s="2">
        <v>0</v>
      </c>
      <c r="M101" s="2">
        <v>26053</v>
      </c>
      <c r="N101" s="2">
        <v>494.6032045</v>
      </c>
      <c r="O101" s="3">
        <v>1.8625</v>
      </c>
      <c r="P101" s="2">
        <v>15474.6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0</v>
      </c>
      <c r="AO101" s="2">
        <v>1</v>
      </c>
      <c r="AP101" s="2">
        <v>1</v>
      </c>
      <c r="AQ101" s="2">
        <f t="shared" si="6"/>
        <v>0</v>
      </c>
      <c r="AR101" s="2">
        <f t="shared" si="7"/>
        <v>0</v>
      </c>
      <c r="AS101" s="2">
        <f t="shared" si="8"/>
        <v>0</v>
      </c>
      <c r="AT101" s="2">
        <f t="shared" si="9"/>
        <v>1</v>
      </c>
      <c r="AU101" s="2">
        <f t="shared" si="10"/>
        <v>0</v>
      </c>
      <c r="AV101" s="2">
        <f t="shared" si="11"/>
        <v>26.316176167663098</v>
      </c>
      <c r="AW101" s="2">
        <f>Tabla1[[#This Row],[inver_real_Radio]]+Tabla1[[#This Row],[inver_real_Prensa]]</f>
        <v>4.1150231908599995E-3</v>
      </c>
      <c r="AX101" s="2">
        <f>SUM(Tabla1[[#This Row],[MKDirecto_1]:[mailing_4]])</f>
        <v>2185.6402941676633</v>
      </c>
      <c r="AY101" s="2">
        <f>SUM(Tabla1[[#This Row],[PrimeraSemanaMes]:[SegundaSemanaMes]])</f>
        <v>1</v>
      </c>
    </row>
    <row r="102" spans="1:51" hidden="1" x14ac:dyDescent="0.25">
      <c r="A102" s="43">
        <v>40089</v>
      </c>
      <c r="B102" s="2">
        <v>2957.442</v>
      </c>
      <c r="C102" s="5">
        <v>144.6502495</v>
      </c>
      <c r="D102" s="5">
        <v>8.2300400000000001E-4</v>
      </c>
      <c r="E102" s="5">
        <v>6.38172E-10</v>
      </c>
      <c r="F102" s="5">
        <v>0</v>
      </c>
      <c r="G102" s="5">
        <v>1925.33025</v>
      </c>
      <c r="H102" s="2">
        <v>54909.729650000001</v>
      </c>
      <c r="I102" s="2">
        <v>1.1065199999999999E-8</v>
      </c>
      <c r="J102" s="2">
        <v>1.28566E-36</v>
      </c>
      <c r="K102" s="2">
        <v>10.526470460000001</v>
      </c>
      <c r="L102" s="2">
        <v>0</v>
      </c>
      <c r="M102" s="2">
        <v>27149</v>
      </c>
      <c r="N102" s="2">
        <v>494.6032045</v>
      </c>
      <c r="O102" s="3">
        <v>2.0074999999999998</v>
      </c>
      <c r="P102" s="2">
        <v>15474.6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0</v>
      </c>
      <c r="AM102" s="2">
        <v>1</v>
      </c>
      <c r="AN102" s="2">
        <v>0</v>
      </c>
      <c r="AO102" s="2">
        <v>0</v>
      </c>
      <c r="AP102" s="2">
        <v>0</v>
      </c>
      <c r="AQ102" s="2">
        <f t="shared" si="6"/>
        <v>0</v>
      </c>
      <c r="AR102" s="2">
        <f t="shared" si="7"/>
        <v>0</v>
      </c>
      <c r="AS102" s="2">
        <f t="shared" si="8"/>
        <v>0</v>
      </c>
      <c r="AT102" s="2">
        <f t="shared" si="9"/>
        <v>1</v>
      </c>
      <c r="AU102" s="2">
        <f t="shared" si="10"/>
        <v>0</v>
      </c>
      <c r="AV102" s="2">
        <f t="shared" si="11"/>
        <v>10.526470471065201</v>
      </c>
      <c r="AW102" s="2">
        <f>Tabla1[[#This Row],[inver_real_Radio]]+Tabla1[[#This Row],[inver_real_Prensa]]</f>
        <v>8.2300463817200006E-4</v>
      </c>
      <c r="AX102" s="2">
        <f>SUM(Tabla1[[#This Row],[MKDirecto_1]:[mailing_4]])</f>
        <v>54920.256120471066</v>
      </c>
      <c r="AY102" s="2">
        <f>SUM(Tabla1[[#This Row],[PrimeraSemanaMes]:[SegundaSemanaMes]])</f>
        <v>1</v>
      </c>
    </row>
    <row r="103" spans="1:51" hidden="1" x14ac:dyDescent="0.25">
      <c r="A103" s="43">
        <v>40096</v>
      </c>
      <c r="B103" s="2">
        <v>3162.0719999999997</v>
      </c>
      <c r="C103" s="5">
        <v>183.4266398</v>
      </c>
      <c r="D103" s="5">
        <v>1.6460100000000001E-4</v>
      </c>
      <c r="E103" s="5">
        <v>1.2763400000000001E-10</v>
      </c>
      <c r="F103" s="5">
        <v>0</v>
      </c>
      <c r="G103" s="5">
        <v>2698.8321000000001</v>
      </c>
      <c r="H103" s="2">
        <v>21963.89186</v>
      </c>
      <c r="I103" s="2">
        <v>4.4260999999999998E-9</v>
      </c>
      <c r="J103" s="2">
        <v>5.1426500000000001E-37</v>
      </c>
      <c r="K103" s="2">
        <v>4.2105881820000004</v>
      </c>
      <c r="L103" s="2">
        <v>0</v>
      </c>
      <c r="M103" s="2">
        <v>27209</v>
      </c>
      <c r="N103" s="2">
        <v>525.3656684</v>
      </c>
      <c r="O103" s="3">
        <v>1.6274999999999999</v>
      </c>
      <c r="P103" s="2">
        <v>24601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  <c r="AO103" s="2">
        <v>0</v>
      </c>
      <c r="AP103" s="2">
        <v>0</v>
      </c>
      <c r="AQ103" s="2">
        <f t="shared" si="6"/>
        <v>1</v>
      </c>
      <c r="AR103" s="2">
        <f t="shared" si="7"/>
        <v>0</v>
      </c>
      <c r="AS103" s="2">
        <f t="shared" si="8"/>
        <v>0</v>
      </c>
      <c r="AT103" s="2">
        <f t="shared" si="9"/>
        <v>1</v>
      </c>
      <c r="AU103" s="2">
        <f t="shared" si="10"/>
        <v>0</v>
      </c>
      <c r="AV103" s="2">
        <f t="shared" si="11"/>
        <v>4.2105881864261008</v>
      </c>
      <c r="AW103" s="2">
        <f>Tabla1[[#This Row],[inver_real_Radio]]+Tabla1[[#This Row],[inver_real_Prensa]]</f>
        <v>1.64601127634E-4</v>
      </c>
      <c r="AX103" s="2">
        <f>SUM(Tabla1[[#This Row],[MKDirecto_1]:[mailing_4]])</f>
        <v>21968.102448186426</v>
      </c>
      <c r="AY103" s="2">
        <f>SUM(Tabla1[[#This Row],[PrimeraSemanaMes]:[SegundaSemanaMes]])</f>
        <v>0</v>
      </c>
    </row>
    <row r="104" spans="1:51" hidden="1" x14ac:dyDescent="0.25">
      <c r="A104" s="43">
        <v>40103</v>
      </c>
      <c r="B104" s="2">
        <v>3036.0630000000001</v>
      </c>
      <c r="C104" s="5">
        <v>220.36969590000001</v>
      </c>
      <c r="D104" s="5">
        <v>3.2920199999999997E-5</v>
      </c>
      <c r="E104" s="5">
        <v>2.5526899999999999E-11</v>
      </c>
      <c r="F104" s="5">
        <v>0</v>
      </c>
      <c r="G104" s="5">
        <v>3003.0328399999999</v>
      </c>
      <c r="H104" s="2">
        <v>8785.5567439999995</v>
      </c>
      <c r="I104" s="2">
        <v>1.7704399999999999E-9</v>
      </c>
      <c r="J104" s="2">
        <v>2.05706E-37</v>
      </c>
      <c r="K104" s="2">
        <v>1.6842352730000001</v>
      </c>
      <c r="L104" s="2">
        <v>0</v>
      </c>
      <c r="M104" s="2">
        <v>24827</v>
      </c>
      <c r="N104" s="2">
        <v>525.3656684</v>
      </c>
      <c r="O104" s="3">
        <v>1.7825</v>
      </c>
      <c r="P104" s="2">
        <v>24601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f t="shared" si="6"/>
        <v>0</v>
      </c>
      <c r="AR104" s="2">
        <f t="shared" si="7"/>
        <v>0</v>
      </c>
      <c r="AS104" s="2">
        <f t="shared" si="8"/>
        <v>0</v>
      </c>
      <c r="AT104" s="2">
        <f t="shared" si="9"/>
        <v>1</v>
      </c>
      <c r="AU104" s="2">
        <f t="shared" si="10"/>
        <v>0</v>
      </c>
      <c r="AV104" s="2">
        <f t="shared" si="11"/>
        <v>1.6842352747704401</v>
      </c>
      <c r="AW104" s="2">
        <f>Tabla1[[#This Row],[inver_real_Radio]]+Tabla1[[#This Row],[inver_real_Prensa]]</f>
        <v>3.2920225526899995E-5</v>
      </c>
      <c r="AX104" s="2">
        <f>SUM(Tabla1[[#This Row],[MKDirecto_1]:[mailing_4]])</f>
        <v>8787.2409792747694</v>
      </c>
      <c r="AY104" s="2">
        <f>SUM(Tabla1[[#This Row],[PrimeraSemanaMes]:[SegundaSemanaMes]])</f>
        <v>0</v>
      </c>
    </row>
    <row r="105" spans="1:51" hidden="1" x14ac:dyDescent="0.25">
      <c r="A105" s="43">
        <v>40110</v>
      </c>
      <c r="B105" s="2">
        <v>3702.7259999999997</v>
      </c>
      <c r="C105" s="5">
        <v>214.9864484</v>
      </c>
      <c r="D105" s="5">
        <v>70759.600009999995</v>
      </c>
      <c r="E105" s="5">
        <v>5.1053700000000001E-12</v>
      </c>
      <c r="F105" s="5">
        <v>0</v>
      </c>
      <c r="G105" s="5">
        <v>3443.9131360000001</v>
      </c>
      <c r="H105" s="2">
        <v>3514.2226970000002</v>
      </c>
      <c r="I105" s="2">
        <v>7.08176E-10</v>
      </c>
      <c r="J105" s="2">
        <v>8.2282500000000003E-38</v>
      </c>
      <c r="K105" s="2">
        <v>0.67369410900000004</v>
      </c>
      <c r="L105" s="2">
        <v>0</v>
      </c>
      <c r="M105" s="2">
        <v>29309</v>
      </c>
      <c r="N105" s="2">
        <v>525.3656684</v>
      </c>
      <c r="O105" s="3">
        <v>1.9325000000000001</v>
      </c>
      <c r="P105" s="2">
        <v>24601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1</v>
      </c>
      <c r="AP105" s="2">
        <v>0</v>
      </c>
      <c r="AQ105" s="2">
        <f t="shared" si="6"/>
        <v>0</v>
      </c>
      <c r="AR105" s="2">
        <f t="shared" si="7"/>
        <v>0</v>
      </c>
      <c r="AS105" s="2">
        <f t="shared" si="8"/>
        <v>0</v>
      </c>
      <c r="AT105" s="2">
        <f t="shared" si="9"/>
        <v>1</v>
      </c>
      <c r="AU105" s="2">
        <f t="shared" si="10"/>
        <v>0</v>
      </c>
      <c r="AV105" s="2">
        <f t="shared" si="11"/>
        <v>0.673694109708176</v>
      </c>
      <c r="AW105" s="2">
        <f>Tabla1[[#This Row],[inver_real_Radio]]+Tabla1[[#This Row],[inver_real_Prensa]]</f>
        <v>70759.600009999995</v>
      </c>
      <c r="AX105" s="2">
        <f>SUM(Tabla1[[#This Row],[MKDirecto_1]:[mailing_4]])</f>
        <v>3514.896391109708</v>
      </c>
      <c r="AY105" s="2">
        <f>SUM(Tabla1[[#This Row],[PrimeraSemanaMes]:[SegundaSemanaMes]])</f>
        <v>0</v>
      </c>
    </row>
    <row r="106" spans="1:51" hidden="1" x14ac:dyDescent="0.25">
      <c r="A106" s="43">
        <v>40117</v>
      </c>
      <c r="B106" s="2">
        <v>3540.0989999999997</v>
      </c>
      <c r="C106" s="5">
        <v>242.98744930000001</v>
      </c>
      <c r="D106" s="5">
        <v>81746.320000000007</v>
      </c>
      <c r="E106" s="5">
        <v>1.02107E-12</v>
      </c>
      <c r="F106" s="5">
        <v>0</v>
      </c>
      <c r="G106" s="5">
        <v>2833.5652540000001</v>
      </c>
      <c r="H106" s="2">
        <v>1405.689079</v>
      </c>
      <c r="I106" s="2">
        <v>2.8326999999999999E-10</v>
      </c>
      <c r="J106" s="2">
        <v>3.2913E-38</v>
      </c>
      <c r="K106" s="2">
        <v>0.26947764400000002</v>
      </c>
      <c r="L106" s="2">
        <v>0</v>
      </c>
      <c r="M106" s="2">
        <v>28609</v>
      </c>
      <c r="N106" s="2">
        <v>525.3656684</v>
      </c>
      <c r="O106" s="3">
        <v>1.8625</v>
      </c>
      <c r="P106" s="2">
        <v>24601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1</v>
      </c>
      <c r="AQ106" s="2">
        <f t="shared" si="6"/>
        <v>1</v>
      </c>
      <c r="AR106" s="2">
        <f t="shared" si="7"/>
        <v>0</v>
      </c>
      <c r="AS106" s="2">
        <f t="shared" si="8"/>
        <v>0</v>
      </c>
      <c r="AT106" s="2">
        <f t="shared" si="9"/>
        <v>1</v>
      </c>
      <c r="AU106" s="2">
        <f t="shared" si="10"/>
        <v>0</v>
      </c>
      <c r="AV106" s="2">
        <f t="shared" si="11"/>
        <v>0.26947764428327003</v>
      </c>
      <c r="AW106" s="2">
        <f>Tabla1[[#This Row],[inver_real_Radio]]+Tabla1[[#This Row],[inver_real_Prensa]]</f>
        <v>81746.320000000007</v>
      </c>
      <c r="AX106" s="2">
        <f>SUM(Tabla1[[#This Row],[MKDirecto_1]:[mailing_4]])</f>
        <v>1405.9585566442834</v>
      </c>
      <c r="AY106" s="2">
        <f>SUM(Tabla1[[#This Row],[PrimeraSemanaMes]:[SegundaSemanaMes]])</f>
        <v>1</v>
      </c>
    </row>
    <row r="107" spans="1:51" hidden="1" x14ac:dyDescent="0.25">
      <c r="A107" s="43">
        <v>40124</v>
      </c>
      <c r="B107" s="2">
        <v>3236.3849999999998</v>
      </c>
      <c r="C107" s="5">
        <v>186.23653970000001</v>
      </c>
      <c r="D107" s="5">
        <v>73186.263999999996</v>
      </c>
      <c r="E107" s="5">
        <v>2.04215E-13</v>
      </c>
      <c r="F107" s="5">
        <v>0</v>
      </c>
      <c r="G107" s="5">
        <v>2426.0261019999998</v>
      </c>
      <c r="H107" s="2">
        <v>53722.275629999996</v>
      </c>
      <c r="I107" s="2">
        <v>1.13308E-10</v>
      </c>
      <c r="J107" s="2">
        <v>1.31652E-38</v>
      </c>
      <c r="K107" s="2">
        <v>0.107791057</v>
      </c>
      <c r="L107" s="2">
        <v>0</v>
      </c>
      <c r="M107" s="2">
        <v>26328</v>
      </c>
      <c r="N107" s="2">
        <v>525.3656684</v>
      </c>
      <c r="O107" s="3">
        <v>1.9950000000000001</v>
      </c>
      <c r="P107" s="2">
        <v>21659.75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1</v>
      </c>
      <c r="AN107" s="2">
        <v>0</v>
      </c>
      <c r="AO107" s="2">
        <v>0</v>
      </c>
      <c r="AP107" s="2">
        <v>0</v>
      </c>
      <c r="AQ107" s="2">
        <f t="shared" si="6"/>
        <v>0</v>
      </c>
      <c r="AR107" s="2">
        <f t="shared" si="7"/>
        <v>0</v>
      </c>
      <c r="AS107" s="2">
        <f t="shared" si="8"/>
        <v>0</v>
      </c>
      <c r="AT107" s="2">
        <f t="shared" si="9"/>
        <v>1</v>
      </c>
      <c r="AU107" s="2">
        <f t="shared" si="10"/>
        <v>0</v>
      </c>
      <c r="AV107" s="2">
        <f t="shared" si="11"/>
        <v>0.107791057113308</v>
      </c>
      <c r="AW107" s="2">
        <f>Tabla1[[#This Row],[inver_real_Radio]]+Tabla1[[#This Row],[inver_real_Prensa]]</f>
        <v>73186.263999999996</v>
      </c>
      <c r="AX107" s="2">
        <f>SUM(Tabla1[[#This Row],[MKDirecto_1]:[mailing_4]])</f>
        <v>53722.383421057115</v>
      </c>
      <c r="AY107" s="2">
        <f>SUM(Tabla1[[#This Row],[PrimeraSemanaMes]:[SegundaSemanaMes]])</f>
        <v>1</v>
      </c>
    </row>
    <row r="108" spans="1:51" hidden="1" x14ac:dyDescent="0.25">
      <c r="A108" s="43">
        <v>40131</v>
      </c>
      <c r="B108" s="2">
        <v>2885.2829999999999</v>
      </c>
      <c r="C108" s="5">
        <v>189.4020759</v>
      </c>
      <c r="D108" s="5">
        <v>14637.2528</v>
      </c>
      <c r="E108" s="5">
        <v>4.0843000000000002E-14</v>
      </c>
      <c r="F108" s="5">
        <v>0</v>
      </c>
      <c r="G108" s="5">
        <v>2880.5104409999999</v>
      </c>
      <c r="H108" s="2">
        <v>21488.910250000001</v>
      </c>
      <c r="I108" s="2">
        <v>4.5323199999999997E-11</v>
      </c>
      <c r="J108" s="2">
        <v>5.26608E-39</v>
      </c>
      <c r="K108" s="2">
        <v>4.3116423000000001E-2</v>
      </c>
      <c r="L108" s="2">
        <v>0</v>
      </c>
      <c r="M108" s="2">
        <v>23478</v>
      </c>
      <c r="N108" s="2">
        <v>525.3656684</v>
      </c>
      <c r="O108" s="3">
        <v>1.915</v>
      </c>
      <c r="P108" s="2">
        <v>21659.75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v>0</v>
      </c>
      <c r="AL108" s="2">
        <v>0</v>
      </c>
      <c r="AM108" s="2">
        <v>0</v>
      </c>
      <c r="AN108" s="2">
        <v>1</v>
      </c>
      <c r="AO108" s="2">
        <v>0</v>
      </c>
      <c r="AP108" s="2">
        <v>0</v>
      </c>
      <c r="AQ108" s="2">
        <f t="shared" si="6"/>
        <v>0</v>
      </c>
      <c r="AR108" s="2">
        <f t="shared" si="7"/>
        <v>0</v>
      </c>
      <c r="AS108" s="2">
        <f t="shared" si="8"/>
        <v>0</v>
      </c>
      <c r="AT108" s="2">
        <f t="shared" si="9"/>
        <v>1</v>
      </c>
      <c r="AU108" s="2">
        <f t="shared" si="10"/>
        <v>0</v>
      </c>
      <c r="AV108" s="2">
        <f t="shared" si="11"/>
        <v>4.3116423045323198E-2</v>
      </c>
      <c r="AW108" s="2">
        <f>Tabla1[[#This Row],[inver_real_Radio]]+Tabla1[[#This Row],[inver_real_Prensa]]</f>
        <v>14637.2528</v>
      </c>
      <c r="AX108" s="2">
        <f>SUM(Tabla1[[#This Row],[MKDirecto_1]:[mailing_4]])</f>
        <v>21488.953366423044</v>
      </c>
      <c r="AY108" s="2">
        <f>SUM(Tabla1[[#This Row],[PrimeraSemanaMes]:[SegundaSemanaMes]])</f>
        <v>0</v>
      </c>
    </row>
    <row r="109" spans="1:51" hidden="1" x14ac:dyDescent="0.25">
      <c r="A109" s="43">
        <v>40138</v>
      </c>
      <c r="B109" s="2">
        <v>2718.348</v>
      </c>
      <c r="C109" s="5">
        <v>197.8270804</v>
      </c>
      <c r="D109" s="5">
        <v>2927.4505600000002</v>
      </c>
      <c r="E109" s="5">
        <v>8.1685999999999995E-15</v>
      </c>
      <c r="F109" s="5">
        <v>0</v>
      </c>
      <c r="G109" s="5">
        <v>3150.3041760000001</v>
      </c>
      <c r="H109" s="2">
        <v>8595.5641009999999</v>
      </c>
      <c r="I109" s="2">
        <v>1.81293E-11</v>
      </c>
      <c r="J109" s="2">
        <v>2.1064300000000002E-39</v>
      </c>
      <c r="K109" s="2">
        <v>1.7246569E-2</v>
      </c>
      <c r="L109" s="2">
        <v>0</v>
      </c>
      <c r="M109" s="2">
        <v>19582</v>
      </c>
      <c r="N109" s="2">
        <v>525.3656684</v>
      </c>
      <c r="O109" s="3">
        <v>2.0625</v>
      </c>
      <c r="P109" s="2">
        <v>21659.75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f t="shared" si="6"/>
        <v>0</v>
      </c>
      <c r="AR109" s="2">
        <f t="shared" si="7"/>
        <v>0</v>
      </c>
      <c r="AS109" s="2">
        <f t="shared" si="8"/>
        <v>0</v>
      </c>
      <c r="AT109" s="2">
        <f t="shared" si="9"/>
        <v>1</v>
      </c>
      <c r="AU109" s="2">
        <f t="shared" si="10"/>
        <v>0</v>
      </c>
      <c r="AV109" s="2">
        <f t="shared" si="11"/>
        <v>1.72465690181293E-2</v>
      </c>
      <c r="AW109" s="2">
        <f>Tabla1[[#This Row],[inver_real_Radio]]+Tabla1[[#This Row],[inver_real_Prensa]]</f>
        <v>2927.4505600000002</v>
      </c>
      <c r="AX109" s="2">
        <f>SUM(Tabla1[[#This Row],[MKDirecto_1]:[mailing_4]])</f>
        <v>8595.5813475690175</v>
      </c>
      <c r="AY109" s="2">
        <f>SUM(Tabla1[[#This Row],[PrimeraSemanaMes]:[SegundaSemanaMes]])</f>
        <v>0</v>
      </c>
    </row>
    <row r="110" spans="1:51" hidden="1" x14ac:dyDescent="0.25">
      <c r="A110" s="43">
        <v>40145</v>
      </c>
      <c r="B110" s="2">
        <v>2642.9580000000001</v>
      </c>
      <c r="C110" s="5">
        <v>193.4391421</v>
      </c>
      <c r="D110" s="5">
        <v>585.49011199999995</v>
      </c>
      <c r="E110" s="5">
        <v>1.63372E-15</v>
      </c>
      <c r="F110" s="5">
        <v>0</v>
      </c>
      <c r="G110" s="5">
        <v>2644.4216710000001</v>
      </c>
      <c r="H110" s="2">
        <v>3438.2256400000001</v>
      </c>
      <c r="I110" s="2">
        <v>7.2517200000000001E-12</v>
      </c>
      <c r="J110" s="2">
        <v>8.4257200000000003E-40</v>
      </c>
      <c r="K110" s="2">
        <v>6.8986280000000004E-3</v>
      </c>
      <c r="L110" s="2">
        <v>0</v>
      </c>
      <c r="M110" s="2">
        <v>21476</v>
      </c>
      <c r="N110" s="2">
        <v>525.3656684</v>
      </c>
      <c r="O110" s="3">
        <v>1.97</v>
      </c>
      <c r="P110" s="2">
        <v>21659.75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0</v>
      </c>
      <c r="AM110" s="2">
        <v>0</v>
      </c>
      <c r="AN110" s="2">
        <v>0</v>
      </c>
      <c r="AO110" s="2">
        <v>1</v>
      </c>
      <c r="AP110" s="2">
        <v>1</v>
      </c>
      <c r="AQ110" s="2">
        <f t="shared" si="6"/>
        <v>0</v>
      </c>
      <c r="AR110" s="2">
        <f t="shared" si="7"/>
        <v>0</v>
      </c>
      <c r="AS110" s="2">
        <f t="shared" si="8"/>
        <v>0</v>
      </c>
      <c r="AT110" s="2">
        <f t="shared" si="9"/>
        <v>0</v>
      </c>
      <c r="AU110" s="2">
        <f t="shared" si="10"/>
        <v>1</v>
      </c>
      <c r="AV110" s="2">
        <f t="shared" si="11"/>
        <v>6.8986280072517205E-3</v>
      </c>
      <c r="AW110" s="2">
        <f>Tabla1[[#This Row],[inver_real_Radio]]+Tabla1[[#This Row],[inver_real_Prensa]]</f>
        <v>585.49011199999995</v>
      </c>
      <c r="AX110" s="2">
        <f>SUM(Tabla1[[#This Row],[MKDirecto_1]:[mailing_4]])</f>
        <v>3438.2325386280072</v>
      </c>
      <c r="AY110" s="2">
        <f>SUM(Tabla1[[#This Row],[PrimeraSemanaMes]:[SegundaSemanaMes]])</f>
        <v>0</v>
      </c>
    </row>
    <row r="111" spans="1:51" hidden="1" x14ac:dyDescent="0.25">
      <c r="A111" s="43">
        <v>40152</v>
      </c>
      <c r="B111" s="2">
        <v>2683.884</v>
      </c>
      <c r="C111" s="5">
        <v>174.60581690000001</v>
      </c>
      <c r="D111" s="5">
        <v>117.0980224</v>
      </c>
      <c r="E111" s="5">
        <v>3.2674399999999998E-16</v>
      </c>
      <c r="F111" s="5">
        <v>0</v>
      </c>
      <c r="G111" s="5">
        <v>1359.5686679999999</v>
      </c>
      <c r="H111" s="2">
        <v>34694.290260000002</v>
      </c>
      <c r="I111" s="2">
        <v>2.9006899999999998E-12</v>
      </c>
      <c r="J111" s="2">
        <v>3.3702900000000002E-40</v>
      </c>
      <c r="K111" s="2">
        <v>2.759451E-3</v>
      </c>
      <c r="L111" s="2">
        <v>0</v>
      </c>
      <c r="M111" s="2">
        <v>11575</v>
      </c>
      <c r="N111" s="2">
        <v>525.3656684</v>
      </c>
      <c r="O111" s="3">
        <v>1.6074999999999999</v>
      </c>
      <c r="P111" s="2">
        <v>18110.599999999999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1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1</v>
      </c>
      <c r="AL111" s="2">
        <v>1</v>
      </c>
      <c r="AM111" s="2">
        <v>0</v>
      </c>
      <c r="AN111" s="2">
        <v>0</v>
      </c>
      <c r="AO111" s="2">
        <v>0</v>
      </c>
      <c r="AP111" s="2">
        <v>0</v>
      </c>
      <c r="AQ111" s="2">
        <f t="shared" si="6"/>
        <v>1</v>
      </c>
      <c r="AR111" s="2">
        <f t="shared" si="7"/>
        <v>0</v>
      </c>
      <c r="AS111" s="2">
        <f t="shared" si="8"/>
        <v>0</v>
      </c>
      <c r="AT111" s="2">
        <f t="shared" si="9"/>
        <v>0</v>
      </c>
      <c r="AU111" s="2">
        <f t="shared" si="10"/>
        <v>1</v>
      </c>
      <c r="AV111" s="2">
        <f t="shared" si="11"/>
        <v>2.7594510029006901E-3</v>
      </c>
      <c r="AW111" s="2">
        <f>Tabla1[[#This Row],[inver_real_Radio]]+Tabla1[[#This Row],[inver_real_Prensa]]</f>
        <v>117.0980224</v>
      </c>
      <c r="AX111" s="2">
        <f>SUM(Tabla1[[#This Row],[MKDirecto_1]:[mailing_4]])</f>
        <v>34694.293019451005</v>
      </c>
      <c r="AY111" s="2">
        <f>SUM(Tabla1[[#This Row],[PrimeraSemanaMes]:[SegundaSemanaMes]])</f>
        <v>1</v>
      </c>
    </row>
    <row r="112" spans="1:51" hidden="1" x14ac:dyDescent="0.25">
      <c r="A112" s="43">
        <v>40159</v>
      </c>
      <c r="B112" s="2">
        <v>2034.453</v>
      </c>
      <c r="C112" s="5">
        <v>131.43163670000001</v>
      </c>
      <c r="D112" s="5">
        <v>36999.619599999998</v>
      </c>
      <c r="E112" s="5">
        <v>6.5348799999999999E-17</v>
      </c>
      <c r="F112" s="5">
        <v>0</v>
      </c>
      <c r="G112" s="5">
        <v>1127.6187170000001</v>
      </c>
      <c r="H112" s="2">
        <v>13877.7161</v>
      </c>
      <c r="I112" s="2">
        <v>1.1602700000000001E-12</v>
      </c>
      <c r="J112" s="2">
        <v>1.3481200000000001E-40</v>
      </c>
      <c r="K112" s="2">
        <v>1.10378E-3</v>
      </c>
      <c r="L112" s="2">
        <v>0</v>
      </c>
      <c r="M112" s="2">
        <v>12177</v>
      </c>
      <c r="N112" s="2">
        <v>533.07853320000004</v>
      </c>
      <c r="O112" s="3">
        <v>1.7175</v>
      </c>
      <c r="P112" s="2">
        <v>18110.599999999999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0</v>
      </c>
      <c r="AM112" s="2">
        <v>1</v>
      </c>
      <c r="AN112" s="2">
        <v>0</v>
      </c>
      <c r="AO112" s="2">
        <v>0</v>
      </c>
      <c r="AP112" s="2">
        <v>0</v>
      </c>
      <c r="AQ112" s="2">
        <f t="shared" si="6"/>
        <v>0</v>
      </c>
      <c r="AR112" s="2">
        <f t="shared" si="7"/>
        <v>0</v>
      </c>
      <c r="AS112" s="2">
        <f t="shared" si="8"/>
        <v>0</v>
      </c>
      <c r="AT112" s="2">
        <f t="shared" si="9"/>
        <v>0</v>
      </c>
      <c r="AU112" s="2">
        <f t="shared" si="10"/>
        <v>1</v>
      </c>
      <c r="AV112" s="2">
        <f t="shared" si="11"/>
        <v>1.10378000116027E-3</v>
      </c>
      <c r="AW112" s="2">
        <f>Tabla1[[#This Row],[inver_real_Radio]]+Tabla1[[#This Row],[inver_real_Prensa]]</f>
        <v>36999.619599999998</v>
      </c>
      <c r="AX112" s="2">
        <f>SUM(Tabla1[[#This Row],[MKDirecto_1]:[mailing_4]])</f>
        <v>13877.717203780001</v>
      </c>
      <c r="AY112" s="2">
        <f>SUM(Tabla1[[#This Row],[PrimeraSemanaMes]:[SegundaSemanaMes]])</f>
        <v>1</v>
      </c>
    </row>
    <row r="113" spans="1:51" hidden="1" x14ac:dyDescent="0.25">
      <c r="A113" s="43">
        <v>40166</v>
      </c>
      <c r="B113" s="2">
        <v>2276.7779999999998</v>
      </c>
      <c r="C113" s="5">
        <v>112.4261947</v>
      </c>
      <c r="D113" s="5">
        <v>56701.52392</v>
      </c>
      <c r="E113" s="5">
        <v>1.30698E-17</v>
      </c>
      <c r="F113" s="5">
        <v>0</v>
      </c>
      <c r="G113" s="5">
        <v>1179.323887</v>
      </c>
      <c r="H113" s="2">
        <v>5551.0864410000004</v>
      </c>
      <c r="I113" s="2">
        <v>4.6411000000000003E-13</v>
      </c>
      <c r="J113" s="2">
        <v>5.3924600000000005E-41</v>
      </c>
      <c r="K113" s="2">
        <v>4.4151200000000002E-4</v>
      </c>
      <c r="L113" s="2">
        <v>0</v>
      </c>
      <c r="M113" s="2">
        <v>12741</v>
      </c>
      <c r="N113" s="2">
        <v>533.07853320000004</v>
      </c>
      <c r="O113" s="3">
        <v>1.3</v>
      </c>
      <c r="P113" s="2">
        <v>18110.599999999999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1</v>
      </c>
      <c r="AO113" s="2">
        <v>0</v>
      </c>
      <c r="AP113" s="2">
        <v>0</v>
      </c>
      <c r="AQ113" s="2">
        <f t="shared" si="6"/>
        <v>1</v>
      </c>
      <c r="AR113" s="2">
        <f t="shared" si="7"/>
        <v>0</v>
      </c>
      <c r="AS113" s="2">
        <f t="shared" si="8"/>
        <v>0</v>
      </c>
      <c r="AT113" s="2">
        <f t="shared" si="9"/>
        <v>0</v>
      </c>
      <c r="AU113" s="2">
        <f t="shared" si="10"/>
        <v>1</v>
      </c>
      <c r="AV113" s="2">
        <f t="shared" si="11"/>
        <v>4.4151200046411E-4</v>
      </c>
      <c r="AW113" s="2">
        <f>Tabla1[[#This Row],[inver_real_Radio]]+Tabla1[[#This Row],[inver_real_Prensa]]</f>
        <v>56701.52392</v>
      </c>
      <c r="AX113" s="2">
        <f>SUM(Tabla1[[#This Row],[MKDirecto_1]:[mailing_4]])</f>
        <v>5551.0868825120015</v>
      </c>
      <c r="AY113" s="2">
        <f>SUM(Tabla1[[#This Row],[PrimeraSemanaMes]:[SegundaSemanaMes]])</f>
        <v>0</v>
      </c>
    </row>
    <row r="114" spans="1:51" x14ac:dyDescent="0.25">
      <c r="A114" s="43">
        <v>40173</v>
      </c>
      <c r="B114" s="2">
        <v>1471.182</v>
      </c>
      <c r="C114" s="5">
        <v>99.416997879999997</v>
      </c>
      <c r="D114" s="5">
        <v>11340.30478</v>
      </c>
      <c r="E114" s="5">
        <v>2.6139499999999999E-18</v>
      </c>
      <c r="F114" s="5">
        <v>0</v>
      </c>
      <c r="G114" s="5">
        <v>1089.6837049999999</v>
      </c>
      <c r="H114" s="2">
        <v>2220.4345760000001</v>
      </c>
      <c r="I114" s="2">
        <v>1.8564399999999999E-13</v>
      </c>
      <c r="J114" s="2">
        <v>2.15699E-41</v>
      </c>
      <c r="K114" s="2">
        <v>1.7660500000000001E-4</v>
      </c>
      <c r="L114" s="2">
        <v>0</v>
      </c>
      <c r="M114" s="2">
        <v>9941</v>
      </c>
      <c r="N114" s="2">
        <v>533.07853320000004</v>
      </c>
      <c r="O114" s="3">
        <v>1.2150000000000001</v>
      </c>
      <c r="P114" s="2">
        <v>18110.599999999999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0</v>
      </c>
      <c r="AM114" s="2">
        <v>0</v>
      </c>
      <c r="AN114" s="2">
        <v>0</v>
      </c>
      <c r="AO114" s="2">
        <v>1</v>
      </c>
      <c r="AP114" s="2">
        <v>1</v>
      </c>
      <c r="AQ114" s="2">
        <f t="shared" si="6"/>
        <v>1</v>
      </c>
      <c r="AR114" s="2">
        <f t="shared" si="7"/>
        <v>0</v>
      </c>
      <c r="AS114" s="2">
        <f t="shared" si="8"/>
        <v>0</v>
      </c>
      <c r="AT114" s="2">
        <f t="shared" si="9"/>
        <v>0</v>
      </c>
      <c r="AU114" s="2">
        <f t="shared" si="10"/>
        <v>1</v>
      </c>
      <c r="AV114" s="2">
        <f t="shared" si="11"/>
        <v>1.7660500018564402E-4</v>
      </c>
      <c r="AW114" s="2">
        <f>Tabla1[[#This Row],[inver_real_Radio]]+Tabla1[[#This Row],[inver_real_Prensa]]</f>
        <v>11340.30478</v>
      </c>
      <c r="AX114" s="2">
        <f>SUM(Tabla1[[#This Row],[MKDirecto_1]:[mailing_4]])</f>
        <v>2220.4347526050001</v>
      </c>
      <c r="AY114" s="2">
        <f>SUM(Tabla1[[#This Row],[PrimeraSemanaMes]:[SegundaSemanaMes]])</f>
        <v>0</v>
      </c>
    </row>
    <row r="115" spans="1:51" hidden="1" x14ac:dyDescent="0.25">
      <c r="A115" s="43">
        <v>40180</v>
      </c>
      <c r="B115" s="2">
        <v>1318.248</v>
      </c>
      <c r="C115" s="5">
        <v>39.766799149999997</v>
      </c>
      <c r="D115" s="5">
        <v>2268.0609570000001</v>
      </c>
      <c r="E115" s="5">
        <v>5.2278999999999999E-19</v>
      </c>
      <c r="F115" s="5">
        <v>0</v>
      </c>
      <c r="G115" s="5">
        <v>935.96785190000003</v>
      </c>
      <c r="H115" s="2">
        <v>888.17383059999997</v>
      </c>
      <c r="I115" s="2">
        <v>7.4257599999999994E-14</v>
      </c>
      <c r="J115" s="2">
        <v>8.6279400000000003E-42</v>
      </c>
      <c r="K115" s="2">
        <v>7.0641899999999999E-5</v>
      </c>
      <c r="L115" s="2">
        <v>0</v>
      </c>
      <c r="M115" s="2">
        <v>9667</v>
      </c>
      <c r="N115" s="2">
        <v>533.07853320000004</v>
      </c>
      <c r="O115" s="3">
        <v>1.2949999999999999</v>
      </c>
      <c r="P115" s="2">
        <v>18110.599999999999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1</v>
      </c>
      <c r="AM115" s="2">
        <v>0</v>
      </c>
      <c r="AN115" s="2">
        <v>0</v>
      </c>
      <c r="AO115" s="2">
        <v>0</v>
      </c>
      <c r="AP115" s="2">
        <v>0</v>
      </c>
      <c r="AQ115" s="2">
        <f t="shared" si="6"/>
        <v>1</v>
      </c>
      <c r="AR115" s="2">
        <f t="shared" si="7"/>
        <v>0</v>
      </c>
      <c r="AS115" s="2">
        <f t="shared" si="8"/>
        <v>0</v>
      </c>
      <c r="AT115" s="2">
        <f t="shared" si="9"/>
        <v>0</v>
      </c>
      <c r="AU115" s="2">
        <f t="shared" si="10"/>
        <v>1</v>
      </c>
      <c r="AV115" s="2">
        <f t="shared" si="11"/>
        <v>7.0641900074257602E-5</v>
      </c>
      <c r="AW115" s="2">
        <f>Tabla1[[#This Row],[inver_real_Radio]]+Tabla1[[#This Row],[inver_real_Prensa]]</f>
        <v>2268.0609570000001</v>
      </c>
      <c r="AX115" s="2">
        <f>SUM(Tabla1[[#This Row],[MKDirecto_1]:[mailing_4]])</f>
        <v>888.17390124190013</v>
      </c>
      <c r="AY115" s="2">
        <f>SUM(Tabla1[[#This Row],[PrimeraSemanaMes]:[SegundaSemanaMes]])</f>
        <v>1</v>
      </c>
    </row>
    <row r="116" spans="1:51" hidden="1" x14ac:dyDescent="0.25">
      <c r="A116" s="43">
        <v>40187</v>
      </c>
      <c r="B116" s="2">
        <v>1550.8799999999999</v>
      </c>
      <c r="C116" s="5">
        <v>15.90671966</v>
      </c>
      <c r="D116" s="5">
        <v>453.61219139999997</v>
      </c>
      <c r="E116" s="5">
        <v>1.04558E-19</v>
      </c>
      <c r="F116" s="5">
        <v>0</v>
      </c>
      <c r="G116" s="5">
        <v>1064.2140609999999</v>
      </c>
      <c r="H116" s="2">
        <v>355.26953220000001</v>
      </c>
      <c r="I116" s="2">
        <v>2.9702999999999998E-14</v>
      </c>
      <c r="J116" s="2">
        <v>3.4511799999999999E-42</v>
      </c>
      <c r="K116" s="2">
        <v>2.82568E-5</v>
      </c>
      <c r="L116" s="2">
        <v>0</v>
      </c>
      <c r="M116" s="2">
        <v>16910</v>
      </c>
      <c r="N116" s="2">
        <v>533.07853320000004</v>
      </c>
      <c r="O116" s="3">
        <v>0.92749999999999999</v>
      </c>
      <c r="P116" s="2">
        <v>17532.5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</v>
      </c>
      <c r="AN116" s="2">
        <v>0</v>
      </c>
      <c r="AO116" s="2">
        <v>0</v>
      </c>
      <c r="AP116" s="2">
        <v>0</v>
      </c>
      <c r="AQ116" s="2">
        <f t="shared" si="6"/>
        <v>0</v>
      </c>
      <c r="AR116" s="2">
        <f t="shared" si="7"/>
        <v>0</v>
      </c>
      <c r="AS116" s="2">
        <f t="shared" si="8"/>
        <v>0</v>
      </c>
      <c r="AT116" s="2">
        <f t="shared" si="9"/>
        <v>0</v>
      </c>
      <c r="AU116" s="2">
        <f t="shared" si="10"/>
        <v>1</v>
      </c>
      <c r="AV116" s="2">
        <f t="shared" si="11"/>
        <v>2.8256800029702999E-5</v>
      </c>
      <c r="AW116" s="2">
        <f>Tabla1[[#This Row],[inver_real_Radio]]+Tabla1[[#This Row],[inver_real_Prensa]]</f>
        <v>453.61219139999997</v>
      </c>
      <c r="AX116" s="2">
        <f>SUM(Tabla1[[#This Row],[MKDirecto_1]:[mailing_4]])</f>
        <v>355.26956045680009</v>
      </c>
      <c r="AY116" s="2">
        <f>SUM(Tabla1[[#This Row],[PrimeraSemanaMes]:[SegundaSemanaMes]])</f>
        <v>1</v>
      </c>
    </row>
    <row r="117" spans="1:51" hidden="1" x14ac:dyDescent="0.25">
      <c r="A117" s="43">
        <v>40194</v>
      </c>
      <c r="B117" s="2">
        <v>2238.0059999999999</v>
      </c>
      <c r="C117" s="5">
        <v>6.3626878639999997</v>
      </c>
      <c r="D117" s="5">
        <v>90.722438269999998</v>
      </c>
      <c r="E117" s="5">
        <v>2.0911600000000001E-20</v>
      </c>
      <c r="F117" s="5">
        <v>0</v>
      </c>
      <c r="G117" s="5">
        <v>2355.7598440000002</v>
      </c>
      <c r="H117" s="2">
        <v>25142.107810000001</v>
      </c>
      <c r="I117" s="2">
        <v>1.1881200000000001E-14</v>
      </c>
      <c r="J117" s="2">
        <v>1.3804700000000001E-42</v>
      </c>
      <c r="K117" s="2">
        <v>1.1302699999999999E-5</v>
      </c>
      <c r="L117" s="2">
        <v>0</v>
      </c>
      <c r="M117" s="2">
        <v>20904</v>
      </c>
      <c r="N117" s="2">
        <v>533.07853320000004</v>
      </c>
      <c r="O117" s="3">
        <v>1.0175000000000001</v>
      </c>
      <c r="P117" s="2">
        <v>17532.5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</v>
      </c>
      <c r="AO117" s="2">
        <v>0</v>
      </c>
      <c r="AP117" s="2">
        <v>0</v>
      </c>
      <c r="AQ117" s="2">
        <f t="shared" si="6"/>
        <v>0</v>
      </c>
      <c r="AR117" s="2">
        <f t="shared" si="7"/>
        <v>0</v>
      </c>
      <c r="AS117" s="2">
        <f t="shared" si="8"/>
        <v>0</v>
      </c>
      <c r="AT117" s="2">
        <f t="shared" si="9"/>
        <v>0</v>
      </c>
      <c r="AU117" s="2">
        <f t="shared" si="10"/>
        <v>1</v>
      </c>
      <c r="AV117" s="2">
        <f t="shared" si="11"/>
        <v>1.13027000118812E-5</v>
      </c>
      <c r="AW117" s="2">
        <f>Tabla1[[#This Row],[inver_real_Radio]]+Tabla1[[#This Row],[inver_real_Prensa]]</f>
        <v>90.722438269999998</v>
      </c>
      <c r="AX117" s="2">
        <f>SUM(Tabla1[[#This Row],[MKDirecto_1]:[mailing_4]])</f>
        <v>25142.107821302703</v>
      </c>
      <c r="AY117" s="2">
        <f>SUM(Tabla1[[#This Row],[PrimeraSemanaMes]:[SegundaSemanaMes]])</f>
        <v>0</v>
      </c>
    </row>
    <row r="118" spans="1:51" hidden="1" x14ac:dyDescent="0.25">
      <c r="A118" s="43">
        <v>40201</v>
      </c>
      <c r="B118" s="2">
        <v>2149.692</v>
      </c>
      <c r="C118" s="5">
        <v>2.5450751459999998</v>
      </c>
      <c r="D118" s="5">
        <v>18.144487649999999</v>
      </c>
      <c r="E118" s="5">
        <v>4.1823199999999997E-21</v>
      </c>
      <c r="F118" s="5">
        <v>0</v>
      </c>
      <c r="G118" s="5">
        <v>2766.3894679999999</v>
      </c>
      <c r="H118" s="2">
        <v>10056.843129999999</v>
      </c>
      <c r="I118" s="2">
        <v>4.75249E-15</v>
      </c>
      <c r="J118" s="2">
        <v>5.52188E-43</v>
      </c>
      <c r="K118" s="2">
        <v>4.5210800000000001E-6</v>
      </c>
      <c r="L118" s="2">
        <v>0</v>
      </c>
      <c r="M118" s="2">
        <v>19976</v>
      </c>
      <c r="N118" s="2">
        <v>533.07853320000004</v>
      </c>
      <c r="O118" s="3">
        <v>0.96</v>
      </c>
      <c r="P118" s="2">
        <v>17532.5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f t="shared" si="6"/>
        <v>0</v>
      </c>
      <c r="AR118" s="2">
        <f t="shared" si="7"/>
        <v>0</v>
      </c>
      <c r="AS118" s="2">
        <f t="shared" si="8"/>
        <v>0</v>
      </c>
      <c r="AT118" s="2">
        <f t="shared" si="9"/>
        <v>0</v>
      </c>
      <c r="AU118" s="2">
        <f t="shared" si="10"/>
        <v>1</v>
      </c>
      <c r="AV118" s="2">
        <f t="shared" si="11"/>
        <v>4.5210800047524902E-6</v>
      </c>
      <c r="AW118" s="2">
        <f>Tabla1[[#This Row],[inver_real_Radio]]+Tabla1[[#This Row],[inver_real_Prensa]]</f>
        <v>18.144487649999999</v>
      </c>
      <c r="AX118" s="2">
        <f>SUM(Tabla1[[#This Row],[MKDirecto_1]:[mailing_4]])</f>
        <v>10056.843134521079</v>
      </c>
      <c r="AY118" s="2">
        <f>SUM(Tabla1[[#This Row],[PrimeraSemanaMes]:[SegundaSemanaMes]])</f>
        <v>0</v>
      </c>
    </row>
    <row r="119" spans="1:51" hidden="1" x14ac:dyDescent="0.25">
      <c r="A119" s="43">
        <v>40208</v>
      </c>
      <c r="B119" s="2">
        <v>2673.114</v>
      </c>
      <c r="C119" s="5">
        <v>126.2680301</v>
      </c>
      <c r="D119" s="5">
        <v>3.6288975309999998</v>
      </c>
      <c r="E119" s="5">
        <v>8.36464E-22</v>
      </c>
      <c r="F119" s="5">
        <v>0</v>
      </c>
      <c r="G119" s="5">
        <v>2651.5776270000001</v>
      </c>
      <c r="H119" s="2">
        <v>4022.7372500000001</v>
      </c>
      <c r="I119" s="2">
        <v>1.9009900000000001E-15</v>
      </c>
      <c r="J119" s="2">
        <v>2.2087500000000002E-43</v>
      </c>
      <c r="K119" s="2">
        <v>1.8084299999999999E-6</v>
      </c>
      <c r="L119" s="2">
        <v>0</v>
      </c>
      <c r="M119" s="2">
        <v>24995</v>
      </c>
      <c r="N119" s="2">
        <v>533.07853320000004</v>
      </c>
      <c r="O119" s="3">
        <v>1.0049999999999999</v>
      </c>
      <c r="P119" s="2">
        <v>17532.5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1</v>
      </c>
      <c r="AM119" s="2">
        <v>0</v>
      </c>
      <c r="AN119" s="2">
        <v>0</v>
      </c>
      <c r="AO119" s="2">
        <v>0</v>
      </c>
      <c r="AP119" s="2">
        <v>1</v>
      </c>
      <c r="AQ119" s="2">
        <f t="shared" si="6"/>
        <v>0</v>
      </c>
      <c r="AR119" s="2">
        <f t="shared" si="7"/>
        <v>0</v>
      </c>
      <c r="AS119" s="2">
        <f t="shared" si="8"/>
        <v>0</v>
      </c>
      <c r="AT119" s="2">
        <f t="shared" si="9"/>
        <v>0</v>
      </c>
      <c r="AU119" s="2">
        <f t="shared" si="10"/>
        <v>1</v>
      </c>
      <c r="AV119" s="2">
        <f t="shared" si="11"/>
        <v>1.8084300019009898E-6</v>
      </c>
      <c r="AW119" s="2">
        <f>Tabla1[[#This Row],[inver_real_Radio]]+Tabla1[[#This Row],[inver_real_Prensa]]</f>
        <v>3.6288975309999998</v>
      </c>
      <c r="AX119" s="2">
        <f>SUM(Tabla1[[#This Row],[MKDirecto_1]:[mailing_4]])</f>
        <v>4022.7372518084303</v>
      </c>
      <c r="AY119" s="2">
        <f>SUM(Tabla1[[#This Row],[PrimeraSemanaMes]:[SegundaSemanaMes]])</f>
        <v>1</v>
      </c>
    </row>
    <row r="120" spans="1:51" hidden="1" x14ac:dyDescent="0.25">
      <c r="A120" s="43">
        <v>40215</v>
      </c>
      <c r="B120" s="2">
        <v>3001.5989999999997</v>
      </c>
      <c r="C120" s="5">
        <v>196.40721199999999</v>
      </c>
      <c r="D120" s="5">
        <v>0.72577950599999996</v>
      </c>
      <c r="E120" s="5">
        <v>1.67293E-22</v>
      </c>
      <c r="F120" s="5">
        <v>0</v>
      </c>
      <c r="G120" s="5">
        <v>2601.9719909999999</v>
      </c>
      <c r="H120" s="2">
        <v>26224.0949</v>
      </c>
      <c r="I120" s="2">
        <v>7.6039799999999996E-16</v>
      </c>
      <c r="J120" s="2">
        <v>8.8350100000000005E-44</v>
      </c>
      <c r="K120" s="2">
        <v>7.2337399999999995E-7</v>
      </c>
      <c r="L120" s="2">
        <v>0</v>
      </c>
      <c r="M120" s="2">
        <v>22149</v>
      </c>
      <c r="N120" s="2">
        <v>533.07853320000004</v>
      </c>
      <c r="O120" s="3">
        <v>1.2875000000000001</v>
      </c>
      <c r="P120" s="2">
        <v>22820.25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0</v>
      </c>
      <c r="AO120" s="2">
        <v>0</v>
      </c>
      <c r="AP120" s="2">
        <v>0</v>
      </c>
      <c r="AQ120" s="2">
        <f t="shared" si="6"/>
        <v>0</v>
      </c>
      <c r="AR120" s="2">
        <f t="shared" si="7"/>
        <v>0</v>
      </c>
      <c r="AS120" s="2">
        <f t="shared" si="8"/>
        <v>0</v>
      </c>
      <c r="AT120" s="2">
        <f t="shared" si="9"/>
        <v>0</v>
      </c>
      <c r="AU120" s="2">
        <f t="shared" si="10"/>
        <v>1</v>
      </c>
      <c r="AV120" s="2">
        <f t="shared" si="11"/>
        <v>7.2337400076039794E-7</v>
      </c>
      <c r="AW120" s="2">
        <f>Tabla1[[#This Row],[inver_real_Radio]]+Tabla1[[#This Row],[inver_real_Prensa]]</f>
        <v>0.72577950599999996</v>
      </c>
      <c r="AX120" s="2">
        <f>SUM(Tabla1[[#This Row],[MKDirecto_1]:[mailing_4]])</f>
        <v>26224.094900723376</v>
      </c>
      <c r="AY120" s="2">
        <f>SUM(Tabla1[[#This Row],[PrimeraSemanaMes]:[SegundaSemanaMes]])</f>
        <v>1</v>
      </c>
    </row>
    <row r="121" spans="1:51" hidden="1" x14ac:dyDescent="0.25">
      <c r="A121" s="43">
        <v>40222</v>
      </c>
      <c r="B121" s="2">
        <v>2542.797</v>
      </c>
      <c r="C121" s="5">
        <v>124.9628848</v>
      </c>
      <c r="D121" s="5">
        <v>0.145155901</v>
      </c>
      <c r="E121" s="5">
        <v>3.3458600000000001E-23</v>
      </c>
      <c r="F121" s="5">
        <v>0</v>
      </c>
      <c r="G121" s="5">
        <v>2561.4909659999998</v>
      </c>
      <c r="H121" s="2">
        <v>10489.63796</v>
      </c>
      <c r="I121" s="2">
        <v>3.0415899999999998E-16</v>
      </c>
      <c r="J121" s="2">
        <v>3.5340100000000001E-44</v>
      </c>
      <c r="K121" s="2">
        <v>2.8934900000000001E-7</v>
      </c>
      <c r="L121" s="2">
        <v>0</v>
      </c>
      <c r="M121" s="2">
        <v>23338</v>
      </c>
      <c r="N121" s="2">
        <v>533.07853320000004</v>
      </c>
      <c r="O121" s="3">
        <v>1.2450000000000001</v>
      </c>
      <c r="P121" s="2">
        <v>22820.25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>
        <f t="shared" si="6"/>
        <v>0</v>
      </c>
      <c r="AR121" s="2">
        <f t="shared" si="7"/>
        <v>0</v>
      </c>
      <c r="AS121" s="2">
        <f t="shared" si="8"/>
        <v>0</v>
      </c>
      <c r="AT121" s="2">
        <f t="shared" si="9"/>
        <v>0</v>
      </c>
      <c r="AU121" s="2">
        <f t="shared" si="10"/>
        <v>1</v>
      </c>
      <c r="AV121" s="2">
        <f t="shared" si="11"/>
        <v>2.89349000304159E-7</v>
      </c>
      <c r="AW121" s="2">
        <f>Tabla1[[#This Row],[inver_real_Radio]]+Tabla1[[#This Row],[inver_real_Prensa]]</f>
        <v>0.145155901</v>
      </c>
      <c r="AX121" s="2">
        <f>SUM(Tabla1[[#This Row],[MKDirecto_1]:[mailing_4]])</f>
        <v>10489.637960289348</v>
      </c>
      <c r="AY121" s="2">
        <f>SUM(Tabla1[[#This Row],[PrimeraSemanaMes]:[SegundaSemanaMes]])</f>
        <v>0</v>
      </c>
    </row>
    <row r="122" spans="1:51" hidden="1" x14ac:dyDescent="0.25">
      <c r="A122" s="43">
        <v>40229</v>
      </c>
      <c r="B122" s="2">
        <v>2040.915</v>
      </c>
      <c r="C122" s="5">
        <v>49.985153920000002</v>
      </c>
      <c r="D122" s="5">
        <v>2.903118E-2</v>
      </c>
      <c r="E122" s="5">
        <v>6.6917099999999996E-24</v>
      </c>
      <c r="F122" s="5">
        <v>0</v>
      </c>
      <c r="G122" s="5">
        <v>2803.0453870000001</v>
      </c>
      <c r="H122" s="2">
        <v>4195.855184</v>
      </c>
      <c r="I122" s="2">
        <v>1.2166400000000001E-16</v>
      </c>
      <c r="J122" s="2">
        <v>1.4136000000000001E-44</v>
      </c>
      <c r="K122" s="2">
        <v>1.1574E-7</v>
      </c>
      <c r="L122" s="2">
        <v>0</v>
      </c>
      <c r="M122" s="2">
        <v>21057</v>
      </c>
      <c r="N122" s="2">
        <v>533.07853320000004</v>
      </c>
      <c r="O122" s="3">
        <v>1.5625</v>
      </c>
      <c r="P122" s="2">
        <v>22820.25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1</v>
      </c>
      <c r="AP122" s="2">
        <v>0</v>
      </c>
      <c r="AQ122" s="2">
        <f t="shared" si="6"/>
        <v>0</v>
      </c>
      <c r="AR122" s="2">
        <f t="shared" si="7"/>
        <v>0</v>
      </c>
      <c r="AS122" s="2">
        <f t="shared" si="8"/>
        <v>0</v>
      </c>
      <c r="AT122" s="2">
        <f t="shared" si="9"/>
        <v>0</v>
      </c>
      <c r="AU122" s="2">
        <f t="shared" si="10"/>
        <v>1</v>
      </c>
      <c r="AV122" s="2">
        <f t="shared" si="11"/>
        <v>1.15740000121664E-7</v>
      </c>
      <c r="AW122" s="2">
        <f>Tabla1[[#This Row],[inver_real_Radio]]+Tabla1[[#This Row],[inver_real_Prensa]]</f>
        <v>2.903118E-2</v>
      </c>
      <c r="AX122" s="2">
        <f>SUM(Tabla1[[#This Row],[MKDirecto_1]:[mailing_4]])</f>
        <v>4195.8551841157396</v>
      </c>
      <c r="AY122" s="2">
        <f>SUM(Tabla1[[#This Row],[PrimeraSemanaMes]:[SegundaSemanaMes]])</f>
        <v>0</v>
      </c>
    </row>
    <row r="123" spans="1:51" hidden="1" x14ac:dyDescent="0.25">
      <c r="A123" s="43">
        <v>40236</v>
      </c>
      <c r="B123" s="2">
        <v>1984.9109999999998</v>
      </c>
      <c r="C123" s="5">
        <v>19.99406157</v>
      </c>
      <c r="D123" s="5">
        <v>5.8062360000000002E-3</v>
      </c>
      <c r="E123" s="5">
        <v>1.3383400000000001E-24</v>
      </c>
      <c r="F123" s="5">
        <v>0</v>
      </c>
      <c r="G123" s="5">
        <v>2654.7099950000002</v>
      </c>
      <c r="H123" s="2">
        <v>1678.3420739999999</v>
      </c>
      <c r="I123" s="2">
        <v>4.86655E-17</v>
      </c>
      <c r="J123" s="2">
        <v>5.6544100000000005E-45</v>
      </c>
      <c r="K123" s="2">
        <v>4.6295900000000001E-8</v>
      </c>
      <c r="L123" s="2">
        <v>0</v>
      </c>
      <c r="M123" s="2">
        <v>21635</v>
      </c>
      <c r="N123" s="2">
        <v>533.07853320000004</v>
      </c>
      <c r="O123" s="3">
        <v>1.77</v>
      </c>
      <c r="P123" s="2">
        <v>22820.25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1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0</v>
      </c>
      <c r="AN123" s="2">
        <v>0</v>
      </c>
      <c r="AO123" s="2">
        <v>0</v>
      </c>
      <c r="AP123" s="2">
        <v>1</v>
      </c>
      <c r="AQ123" s="2">
        <f t="shared" si="6"/>
        <v>0</v>
      </c>
      <c r="AR123" s="2">
        <f t="shared" si="7"/>
        <v>1</v>
      </c>
      <c r="AS123" s="2">
        <f t="shared" si="8"/>
        <v>0</v>
      </c>
      <c r="AT123" s="2">
        <f t="shared" si="9"/>
        <v>0</v>
      </c>
      <c r="AU123" s="2">
        <f t="shared" si="10"/>
        <v>0</v>
      </c>
      <c r="AV123" s="2">
        <f t="shared" si="11"/>
        <v>4.6295900048665498E-8</v>
      </c>
      <c r="AW123" s="2">
        <f>Tabla1[[#This Row],[inver_real_Radio]]+Tabla1[[#This Row],[inver_real_Prensa]]</f>
        <v>5.8062360000000002E-3</v>
      </c>
      <c r="AX123" s="2">
        <f>SUM(Tabla1[[#This Row],[MKDirecto_1]:[mailing_4]])</f>
        <v>1678.3420740462959</v>
      </c>
      <c r="AY123" s="2">
        <f>SUM(Tabla1[[#This Row],[PrimeraSemanaMes]:[SegundaSemanaMes]])</f>
        <v>1</v>
      </c>
    </row>
    <row r="124" spans="1:51" hidden="1" x14ac:dyDescent="0.25">
      <c r="A124" s="43">
        <v>40243</v>
      </c>
      <c r="B124" s="2">
        <v>2594.4929999999999</v>
      </c>
      <c r="C124" s="5">
        <v>86.647624629999996</v>
      </c>
      <c r="D124" s="5">
        <v>9616.4011609999998</v>
      </c>
      <c r="E124" s="5">
        <v>348</v>
      </c>
      <c r="F124" s="5">
        <v>0</v>
      </c>
      <c r="G124" s="5">
        <v>3363.2970380000002</v>
      </c>
      <c r="H124" s="2">
        <v>25032.33683</v>
      </c>
      <c r="I124" s="2">
        <v>1.9466199999999999E-17</v>
      </c>
      <c r="J124" s="2">
        <v>2.2617600000000001E-45</v>
      </c>
      <c r="K124" s="2">
        <v>1.8518399999999999E-8</v>
      </c>
      <c r="L124" s="2">
        <v>0</v>
      </c>
      <c r="M124" s="2">
        <v>20704</v>
      </c>
      <c r="N124" s="2">
        <v>533.07853320000004</v>
      </c>
      <c r="O124" s="3">
        <v>2.3224999999999998</v>
      </c>
      <c r="P124" s="2">
        <v>31189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0</v>
      </c>
      <c r="AO124" s="2">
        <v>0</v>
      </c>
      <c r="AP124" s="2">
        <v>0</v>
      </c>
      <c r="AQ124" s="2">
        <f t="shared" si="6"/>
        <v>0</v>
      </c>
      <c r="AR124" s="2">
        <f t="shared" si="7"/>
        <v>1</v>
      </c>
      <c r="AS124" s="2">
        <f t="shared" si="8"/>
        <v>0</v>
      </c>
      <c r="AT124" s="2">
        <f t="shared" si="9"/>
        <v>0</v>
      </c>
      <c r="AU124" s="2">
        <f t="shared" si="10"/>
        <v>0</v>
      </c>
      <c r="AV124" s="2">
        <f t="shared" si="11"/>
        <v>1.8518400019466199E-8</v>
      </c>
      <c r="AW124" s="2">
        <f>Tabla1[[#This Row],[inver_real_Radio]]+Tabla1[[#This Row],[inver_real_Prensa]]</f>
        <v>9964.4011609999998</v>
      </c>
      <c r="AX124" s="2">
        <f>SUM(Tabla1[[#This Row],[MKDirecto_1]:[mailing_4]])</f>
        <v>25032.336830018518</v>
      </c>
      <c r="AY124" s="2">
        <f>SUM(Tabla1[[#This Row],[PrimeraSemanaMes]:[SegundaSemanaMes]])</f>
        <v>1</v>
      </c>
    </row>
    <row r="125" spans="1:51" hidden="1" x14ac:dyDescent="0.25">
      <c r="A125" s="43">
        <v>40250</v>
      </c>
      <c r="B125" s="2">
        <v>3886.893</v>
      </c>
      <c r="C125" s="5">
        <v>272.1090499</v>
      </c>
      <c r="D125" s="5">
        <v>37175.680229999998</v>
      </c>
      <c r="E125" s="5">
        <v>417.6</v>
      </c>
      <c r="F125" s="5">
        <v>0</v>
      </c>
      <c r="G125" s="5">
        <v>3892.2965450000002</v>
      </c>
      <c r="H125" s="2">
        <v>10012.934730000001</v>
      </c>
      <c r="I125" s="2">
        <v>7.7864700000000001E-18</v>
      </c>
      <c r="J125" s="2">
        <v>9.0470499999999997E-46</v>
      </c>
      <c r="K125" s="2">
        <v>7.4073499999999997E-9</v>
      </c>
      <c r="L125" s="2">
        <v>170000</v>
      </c>
      <c r="M125" s="2">
        <v>20947</v>
      </c>
      <c r="N125" s="2">
        <v>533.07853320000004</v>
      </c>
      <c r="O125" s="3">
        <v>2.4075000000000002</v>
      </c>
      <c r="P125" s="2">
        <v>31189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>
        <f t="shared" si="6"/>
        <v>0</v>
      </c>
      <c r="AR125" s="2">
        <f t="shared" si="7"/>
        <v>1</v>
      </c>
      <c r="AS125" s="2">
        <f t="shared" si="8"/>
        <v>0</v>
      </c>
      <c r="AT125" s="2">
        <f t="shared" si="9"/>
        <v>0</v>
      </c>
      <c r="AU125" s="2">
        <f t="shared" si="10"/>
        <v>0</v>
      </c>
      <c r="AV125" s="2">
        <f t="shared" si="11"/>
        <v>170000.00000000742</v>
      </c>
      <c r="AW125" s="2">
        <f>Tabla1[[#This Row],[inver_real_Radio]]+Tabla1[[#This Row],[inver_real_Prensa]]</f>
        <v>37593.280229999997</v>
      </c>
      <c r="AX125" s="2">
        <f>SUM(Tabla1[[#This Row],[MKDirecto_1]:[mailing_4]])</f>
        <v>180012.9347300074</v>
      </c>
      <c r="AY125" s="2">
        <f>SUM(Tabla1[[#This Row],[PrimeraSemanaMes]:[SegundaSemanaMes]])</f>
        <v>0</v>
      </c>
    </row>
    <row r="126" spans="1:51" hidden="1" x14ac:dyDescent="0.25">
      <c r="A126" s="43">
        <v>40257</v>
      </c>
      <c r="B126" s="2">
        <v>2926.2089999999998</v>
      </c>
      <c r="C126" s="5">
        <v>271.89361989999998</v>
      </c>
      <c r="D126" s="5">
        <v>36504.73605</v>
      </c>
      <c r="E126" s="5">
        <v>431.52</v>
      </c>
      <c r="F126" s="5">
        <v>0</v>
      </c>
      <c r="G126" s="5">
        <v>3399.2955379999999</v>
      </c>
      <c r="H126" s="2">
        <v>4005.1738930000001</v>
      </c>
      <c r="I126" s="2">
        <v>3.1145899999999998E-18</v>
      </c>
      <c r="J126" s="2">
        <v>3.6188200000000005E-46</v>
      </c>
      <c r="K126" s="2">
        <v>2.9629400000000001E-9</v>
      </c>
      <c r="L126" s="2">
        <v>68000</v>
      </c>
      <c r="M126" s="2">
        <v>18384</v>
      </c>
      <c r="N126" s="2">
        <v>533.07853320000004</v>
      </c>
      <c r="O126" s="3">
        <v>2.2324999999999999</v>
      </c>
      <c r="P126" s="2">
        <v>31189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f t="shared" si="6"/>
        <v>0</v>
      </c>
      <c r="AR126" s="2">
        <f t="shared" si="7"/>
        <v>1</v>
      </c>
      <c r="AS126" s="2">
        <f t="shared" si="8"/>
        <v>0</v>
      </c>
      <c r="AT126" s="2">
        <f t="shared" si="9"/>
        <v>0</v>
      </c>
      <c r="AU126" s="2">
        <f t="shared" si="10"/>
        <v>0</v>
      </c>
      <c r="AV126" s="2">
        <f t="shared" si="11"/>
        <v>68000.000000002969</v>
      </c>
      <c r="AW126" s="2">
        <f>Tabla1[[#This Row],[inver_real_Radio]]+Tabla1[[#This Row],[inver_real_Prensa]]</f>
        <v>36936.256049999996</v>
      </c>
      <c r="AX126" s="2">
        <f>SUM(Tabla1[[#This Row],[MKDirecto_1]:[mailing_4]])</f>
        <v>72005.173893002968</v>
      </c>
      <c r="AY126" s="2">
        <f>SUM(Tabla1[[#This Row],[PrimeraSemanaMes]:[SegundaSemanaMes]])</f>
        <v>0</v>
      </c>
    </row>
    <row r="127" spans="1:51" hidden="1" x14ac:dyDescent="0.25">
      <c r="A127" s="43">
        <v>40264</v>
      </c>
      <c r="B127" s="2">
        <v>2805.585</v>
      </c>
      <c r="C127" s="5">
        <v>231.50744800000001</v>
      </c>
      <c r="D127" s="5">
        <v>39589.77721</v>
      </c>
      <c r="E127" s="5">
        <v>434.30399999999997</v>
      </c>
      <c r="F127" s="5">
        <v>0</v>
      </c>
      <c r="G127" s="5">
        <v>3516.6736150000002</v>
      </c>
      <c r="H127" s="2">
        <v>1602.069557</v>
      </c>
      <c r="I127" s="2">
        <v>1.2458400000000001E-18</v>
      </c>
      <c r="J127" s="2">
        <v>1.44753E-46</v>
      </c>
      <c r="K127" s="2">
        <v>1.18518E-9</v>
      </c>
      <c r="L127" s="2">
        <v>27200</v>
      </c>
      <c r="M127" s="2">
        <v>18370</v>
      </c>
      <c r="N127" s="2">
        <v>533.07853320000004</v>
      </c>
      <c r="O127" s="3">
        <v>2.3824999999999998</v>
      </c>
      <c r="P127" s="2">
        <v>31189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1</v>
      </c>
      <c r="AP127" s="2">
        <v>1</v>
      </c>
      <c r="AQ127" s="2">
        <f t="shared" si="6"/>
        <v>1</v>
      </c>
      <c r="AR127" s="2">
        <f t="shared" si="7"/>
        <v>1</v>
      </c>
      <c r="AS127" s="2">
        <f t="shared" si="8"/>
        <v>0</v>
      </c>
      <c r="AT127" s="2">
        <f t="shared" si="9"/>
        <v>0</v>
      </c>
      <c r="AU127" s="2">
        <f t="shared" si="10"/>
        <v>0</v>
      </c>
      <c r="AV127" s="2">
        <f t="shared" si="11"/>
        <v>27200.000000001186</v>
      </c>
      <c r="AW127" s="2">
        <f>Tabla1[[#This Row],[inver_real_Radio]]+Tabla1[[#This Row],[inver_real_Prensa]]</f>
        <v>40024.081209999997</v>
      </c>
      <c r="AX127" s="2">
        <f>SUM(Tabla1[[#This Row],[MKDirecto_1]:[mailing_4]])</f>
        <v>28802.069557001185</v>
      </c>
      <c r="AY127" s="2">
        <f>SUM(Tabla1[[#This Row],[PrimeraSemanaMes]:[SegundaSemanaMes]])</f>
        <v>0</v>
      </c>
    </row>
    <row r="128" spans="1:51" hidden="1" x14ac:dyDescent="0.25">
      <c r="A128" s="43">
        <v>40271</v>
      </c>
      <c r="B128" s="2">
        <v>1422.7169999999999</v>
      </c>
      <c r="C128" s="5">
        <v>176.80297920000001</v>
      </c>
      <c r="D128" s="5">
        <v>17575.64544</v>
      </c>
      <c r="E128" s="5">
        <v>434.86079999999998</v>
      </c>
      <c r="F128" s="5">
        <v>0</v>
      </c>
      <c r="G128" s="5">
        <v>2123.1900860000001</v>
      </c>
      <c r="H128" s="2">
        <v>640.82782280000004</v>
      </c>
      <c r="I128" s="2">
        <v>4.9833400000000004E-19</v>
      </c>
      <c r="J128" s="2">
        <v>5.7901099999999998E-47</v>
      </c>
      <c r="K128" s="2">
        <v>4.7407E-10</v>
      </c>
      <c r="L128" s="2">
        <v>10880</v>
      </c>
      <c r="M128" s="2">
        <v>9596</v>
      </c>
      <c r="N128" s="2">
        <v>533.07853320000004</v>
      </c>
      <c r="O128" s="3">
        <v>1.71</v>
      </c>
      <c r="P128" s="2">
        <v>31189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>
        <f t="shared" si="6"/>
        <v>0</v>
      </c>
      <c r="AR128" s="2">
        <f t="shared" si="7"/>
        <v>1</v>
      </c>
      <c r="AS128" s="2">
        <f t="shared" si="8"/>
        <v>0</v>
      </c>
      <c r="AT128" s="2">
        <f t="shared" si="9"/>
        <v>0</v>
      </c>
      <c r="AU128" s="2">
        <f t="shared" si="10"/>
        <v>0</v>
      </c>
      <c r="AV128" s="2">
        <f t="shared" si="11"/>
        <v>10880.000000000475</v>
      </c>
      <c r="AW128" s="2">
        <f>Tabla1[[#This Row],[inver_real_Radio]]+Tabla1[[#This Row],[inver_real_Prensa]]</f>
        <v>18010.506239999999</v>
      </c>
      <c r="AX128" s="2">
        <f>SUM(Tabla1[[#This Row],[MKDirecto_1]:[mailing_4]])</f>
        <v>11520.827822800475</v>
      </c>
      <c r="AY128" s="2">
        <f>SUM(Tabla1[[#This Row],[PrimeraSemanaMes]:[SegundaSemanaMes]])</f>
        <v>1</v>
      </c>
    </row>
    <row r="129" spans="1:51" hidden="1" x14ac:dyDescent="0.25">
      <c r="A129" s="43">
        <v>40278</v>
      </c>
      <c r="B129" s="2">
        <v>2135.6909999999998</v>
      </c>
      <c r="C129" s="5">
        <v>70.721191680000004</v>
      </c>
      <c r="D129" s="5">
        <v>3515.1290880000001</v>
      </c>
      <c r="E129" s="5">
        <v>956.97216000000003</v>
      </c>
      <c r="F129" s="5">
        <v>0</v>
      </c>
      <c r="G129" s="5">
        <v>1948.382024</v>
      </c>
      <c r="H129" s="2">
        <v>25256.331129999999</v>
      </c>
      <c r="I129" s="2">
        <v>1.9933400000000001E-19</v>
      </c>
      <c r="J129" s="2">
        <v>2.31605E-47</v>
      </c>
      <c r="K129" s="2">
        <v>1.89628E-10</v>
      </c>
      <c r="L129" s="2">
        <v>4352</v>
      </c>
      <c r="M129" s="2">
        <v>21032</v>
      </c>
      <c r="N129" s="2">
        <v>533.07853320000004</v>
      </c>
      <c r="O129" s="3">
        <v>1.59</v>
      </c>
      <c r="P129" s="2">
        <v>23409.25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0</v>
      </c>
      <c r="AP129" s="2">
        <v>0</v>
      </c>
      <c r="AQ129" s="2">
        <f t="shared" si="6"/>
        <v>0</v>
      </c>
      <c r="AR129" s="2">
        <f t="shared" si="7"/>
        <v>1</v>
      </c>
      <c r="AS129" s="2">
        <f t="shared" si="8"/>
        <v>0</v>
      </c>
      <c r="AT129" s="2">
        <f t="shared" si="9"/>
        <v>0</v>
      </c>
      <c r="AU129" s="2">
        <f t="shared" si="10"/>
        <v>0</v>
      </c>
      <c r="AV129" s="2">
        <f t="shared" si="11"/>
        <v>4352.0000000001892</v>
      </c>
      <c r="AW129" s="2">
        <f>Tabla1[[#This Row],[inver_real_Radio]]+Tabla1[[#This Row],[inver_real_Prensa]]</f>
        <v>4472.1012479999999</v>
      </c>
      <c r="AX129" s="2">
        <f>SUM(Tabla1[[#This Row],[MKDirecto_1]:[mailing_4]])</f>
        <v>29608.331130000188</v>
      </c>
      <c r="AY129" s="2">
        <f>SUM(Tabla1[[#This Row],[PrimeraSemanaMes]:[SegundaSemanaMes]])</f>
        <v>1</v>
      </c>
    </row>
    <row r="130" spans="1:51" hidden="1" x14ac:dyDescent="0.25">
      <c r="A130" s="43">
        <v>40285</v>
      </c>
      <c r="B130" s="2">
        <v>2152.9229999999998</v>
      </c>
      <c r="C130" s="5">
        <v>28.288476670000001</v>
      </c>
      <c r="D130" s="5">
        <v>703.02581769999995</v>
      </c>
      <c r="E130" s="5">
        <v>1061.3944320000001</v>
      </c>
      <c r="F130" s="5">
        <v>0</v>
      </c>
      <c r="G130" s="5">
        <v>2068.69146</v>
      </c>
      <c r="H130" s="2">
        <v>10102.532450000001</v>
      </c>
      <c r="I130" s="2">
        <v>7.9733500000000002E-20</v>
      </c>
      <c r="J130" s="2">
        <v>9.2641800000000009E-48</v>
      </c>
      <c r="K130" s="2">
        <v>7.5851199999999997E-11</v>
      </c>
      <c r="L130" s="2">
        <v>1740.8</v>
      </c>
      <c r="M130" s="2">
        <v>16667</v>
      </c>
      <c r="N130" s="2">
        <v>533.07853320000004</v>
      </c>
      <c r="O130" s="3">
        <v>1.405</v>
      </c>
      <c r="P130" s="2">
        <v>23409.25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</v>
      </c>
      <c r="AO130" s="2">
        <v>0</v>
      </c>
      <c r="AP130" s="2">
        <v>0</v>
      </c>
      <c r="AQ130" s="2">
        <f t="shared" si="6"/>
        <v>0</v>
      </c>
      <c r="AR130" s="2">
        <f t="shared" si="7"/>
        <v>1</v>
      </c>
      <c r="AS130" s="2">
        <f t="shared" si="8"/>
        <v>0</v>
      </c>
      <c r="AT130" s="2">
        <f t="shared" si="9"/>
        <v>0</v>
      </c>
      <c r="AU130" s="2">
        <f t="shared" si="10"/>
        <v>0</v>
      </c>
      <c r="AV130" s="2">
        <f t="shared" si="11"/>
        <v>1740.8000000000759</v>
      </c>
      <c r="AW130" s="2">
        <f>Tabla1[[#This Row],[inver_real_Radio]]+Tabla1[[#This Row],[inver_real_Prensa]]</f>
        <v>1764.4202497000001</v>
      </c>
      <c r="AX130" s="2">
        <f>SUM(Tabla1[[#This Row],[MKDirecto_1]:[mailing_4]])</f>
        <v>11843.332450000076</v>
      </c>
      <c r="AY130" s="2">
        <f>SUM(Tabla1[[#This Row],[PrimeraSemanaMes]:[SegundaSemanaMes]])</f>
        <v>0</v>
      </c>
    </row>
    <row r="131" spans="1:51" hidden="1" x14ac:dyDescent="0.25">
      <c r="A131" s="43">
        <v>40292</v>
      </c>
      <c r="B131" s="2">
        <v>1736.124</v>
      </c>
      <c r="C131" s="5">
        <v>11.315390669999999</v>
      </c>
      <c r="D131" s="5">
        <v>140.6051635</v>
      </c>
      <c r="E131" s="5">
        <v>1082.2788860000001</v>
      </c>
      <c r="F131" s="5">
        <v>0</v>
      </c>
      <c r="G131" s="5">
        <v>2025.7726339999999</v>
      </c>
      <c r="H131" s="2">
        <v>4041.0129809999999</v>
      </c>
      <c r="I131" s="2">
        <v>3.1893399999999997E-20</v>
      </c>
      <c r="J131" s="2">
        <v>3.7056700000000002E-48</v>
      </c>
      <c r="K131" s="2">
        <v>3.03405E-11</v>
      </c>
      <c r="L131" s="2">
        <v>696.32</v>
      </c>
      <c r="M131" s="2">
        <v>15024</v>
      </c>
      <c r="N131" s="2">
        <v>533.07853320000004</v>
      </c>
      <c r="O131" s="3">
        <v>1.21</v>
      </c>
      <c r="P131" s="2">
        <v>23409.25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1</v>
      </c>
      <c r="AP131" s="2">
        <v>0</v>
      </c>
      <c r="AQ131" s="2">
        <f t="shared" ref="AQ131:AQ179" si="12">SUM(Q131:Y131)</f>
        <v>0</v>
      </c>
      <c r="AR131" s="2">
        <f t="shared" ref="AR131:AR179" si="13">SUM(AB131:AD131)</f>
        <v>1</v>
      </c>
      <c r="AS131" s="2">
        <f t="shared" ref="AS131:AS179" si="14">SUM(AE131:AG131)</f>
        <v>0</v>
      </c>
      <c r="AT131" s="2">
        <f t="shared" ref="AT131:AT179" si="15">SUM(AH131:AJ131)</f>
        <v>0</v>
      </c>
      <c r="AU131" s="2">
        <f t="shared" ref="AU131:AU179" si="16">SUM(Z131:AA131,AK131)</f>
        <v>0</v>
      </c>
      <c r="AV131" s="2">
        <f t="shared" ref="AV131:AV179" si="17">SUM(I131:L131)</f>
        <v>696.3200000000304</v>
      </c>
      <c r="AW131" s="2">
        <f>Tabla1[[#This Row],[inver_real_Radio]]+Tabla1[[#This Row],[inver_real_Prensa]]</f>
        <v>1222.8840494999999</v>
      </c>
      <c r="AX131" s="2">
        <f>SUM(Tabla1[[#This Row],[MKDirecto_1]:[mailing_4]])</f>
        <v>4737.3329810000305</v>
      </c>
      <c r="AY131" s="2">
        <f>SUM(Tabla1[[#This Row],[PrimeraSemanaMes]:[SegundaSemanaMes]])</f>
        <v>0</v>
      </c>
    </row>
    <row r="132" spans="1:51" hidden="1" x14ac:dyDescent="0.25">
      <c r="A132" s="43">
        <v>40299</v>
      </c>
      <c r="B132" s="2">
        <v>1598.268</v>
      </c>
      <c r="C132" s="5">
        <v>4.5261562670000002</v>
      </c>
      <c r="D132" s="5">
        <v>28.121032710000001</v>
      </c>
      <c r="E132" s="5">
        <v>1086.4557769999999</v>
      </c>
      <c r="F132" s="5">
        <v>0</v>
      </c>
      <c r="G132" s="5">
        <v>2005.9230640000001</v>
      </c>
      <c r="H132" s="2">
        <v>1616.4051919999999</v>
      </c>
      <c r="I132" s="2">
        <v>1.27574E-20</v>
      </c>
      <c r="J132" s="2">
        <v>1.48227E-48</v>
      </c>
      <c r="K132" s="2">
        <v>1.21362E-11</v>
      </c>
      <c r="L132" s="2">
        <v>278.52800000000002</v>
      </c>
      <c r="M132" s="2">
        <v>13742</v>
      </c>
      <c r="N132" s="2">
        <v>533.07853320000004</v>
      </c>
      <c r="O132" s="3">
        <v>1.2825</v>
      </c>
      <c r="P132" s="2">
        <v>23409.25</v>
      </c>
      <c r="Q132" s="2">
        <v>0</v>
      </c>
      <c r="R132" s="2">
        <v>0</v>
      </c>
      <c r="S132" s="2">
        <v>0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1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1</v>
      </c>
      <c r="AM132" s="2">
        <v>0</v>
      </c>
      <c r="AN132" s="2">
        <v>0</v>
      </c>
      <c r="AO132" s="2">
        <v>0</v>
      </c>
      <c r="AP132" s="2">
        <v>0</v>
      </c>
      <c r="AQ132" s="2">
        <f t="shared" si="12"/>
        <v>1</v>
      </c>
      <c r="AR132" s="2">
        <f t="shared" si="13"/>
        <v>1</v>
      </c>
      <c r="AS132" s="2">
        <f t="shared" si="14"/>
        <v>0</v>
      </c>
      <c r="AT132" s="2">
        <f t="shared" si="15"/>
        <v>0</v>
      </c>
      <c r="AU132" s="2">
        <f t="shared" si="16"/>
        <v>0</v>
      </c>
      <c r="AV132" s="2">
        <f t="shared" si="17"/>
        <v>278.52800000001218</v>
      </c>
      <c r="AW132" s="2">
        <f>Tabla1[[#This Row],[inver_real_Radio]]+Tabla1[[#This Row],[inver_real_Prensa]]</f>
        <v>1114.5768097099999</v>
      </c>
      <c r="AX132" s="2">
        <f>SUM(Tabla1[[#This Row],[MKDirecto_1]:[mailing_4]])</f>
        <v>1894.933192000012</v>
      </c>
      <c r="AY132" s="2">
        <f>SUM(Tabla1[[#This Row],[PrimeraSemanaMes]:[SegundaSemanaMes]])</f>
        <v>1</v>
      </c>
    </row>
    <row r="133" spans="1:51" hidden="1" x14ac:dyDescent="0.25">
      <c r="A133" s="43">
        <v>40306</v>
      </c>
      <c r="B133" s="2">
        <v>1453.95</v>
      </c>
      <c r="C133" s="5">
        <v>1.810462507</v>
      </c>
      <c r="D133" s="5">
        <v>5.6242065410000004</v>
      </c>
      <c r="E133" s="5">
        <v>217.2911555</v>
      </c>
      <c r="F133" s="5">
        <v>0</v>
      </c>
      <c r="G133" s="5">
        <v>2077.2384849999999</v>
      </c>
      <c r="H133" s="2">
        <v>25359.56208</v>
      </c>
      <c r="I133" s="2">
        <v>5.1029400000000003E-21</v>
      </c>
      <c r="J133" s="2">
        <v>5.92908E-49</v>
      </c>
      <c r="K133" s="2">
        <v>4.8544800000000001E-12</v>
      </c>
      <c r="L133" s="2">
        <v>111.41119999999999</v>
      </c>
      <c r="M133" s="2">
        <v>14746</v>
      </c>
      <c r="N133" s="2">
        <v>533.07853320000004</v>
      </c>
      <c r="O133" s="3">
        <v>1.155</v>
      </c>
      <c r="P133" s="2">
        <v>25718.25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</v>
      </c>
      <c r="AN133" s="2">
        <v>0</v>
      </c>
      <c r="AO133" s="2">
        <v>0</v>
      </c>
      <c r="AP133" s="2">
        <v>0</v>
      </c>
      <c r="AQ133" s="2">
        <f t="shared" si="12"/>
        <v>0</v>
      </c>
      <c r="AR133" s="2">
        <f t="shared" si="13"/>
        <v>1</v>
      </c>
      <c r="AS133" s="2">
        <f t="shared" si="14"/>
        <v>0</v>
      </c>
      <c r="AT133" s="2">
        <f t="shared" si="15"/>
        <v>0</v>
      </c>
      <c r="AU133" s="2">
        <f t="shared" si="16"/>
        <v>0</v>
      </c>
      <c r="AV133" s="2">
        <f t="shared" si="17"/>
        <v>111.41120000000485</v>
      </c>
      <c r="AW133" s="2">
        <f>Tabla1[[#This Row],[inver_real_Radio]]+Tabla1[[#This Row],[inver_real_Prensa]]</f>
        <v>222.91536204100001</v>
      </c>
      <c r="AX133" s="2">
        <f>SUM(Tabla1[[#This Row],[MKDirecto_1]:[mailing_4]])</f>
        <v>25470.973280000002</v>
      </c>
      <c r="AY133" s="2">
        <f>SUM(Tabla1[[#This Row],[PrimeraSemanaMes]:[SegundaSemanaMes]])</f>
        <v>1</v>
      </c>
    </row>
    <row r="134" spans="1:51" hidden="1" x14ac:dyDescent="0.25">
      <c r="A134" s="43">
        <v>40313</v>
      </c>
      <c r="B134" s="2">
        <v>2482.4850000000001</v>
      </c>
      <c r="C134" s="5">
        <v>189.02418499999999</v>
      </c>
      <c r="D134" s="5">
        <v>1.1248413079999999</v>
      </c>
      <c r="E134" s="5">
        <v>43.458231089999998</v>
      </c>
      <c r="F134" s="5">
        <v>0</v>
      </c>
      <c r="G134" s="5">
        <v>2076.776374</v>
      </c>
      <c r="H134" s="2">
        <v>10143.82483</v>
      </c>
      <c r="I134" s="2">
        <v>2.0411799999999999E-21</v>
      </c>
      <c r="J134" s="2">
        <v>2.37163E-49</v>
      </c>
      <c r="K134" s="2">
        <v>1.9417899999999999E-12</v>
      </c>
      <c r="L134" s="2">
        <v>44.564480000000003</v>
      </c>
      <c r="M134" s="2">
        <v>15892</v>
      </c>
      <c r="N134" s="2">
        <v>533.07853320000004</v>
      </c>
      <c r="O134" s="3">
        <v>1.39</v>
      </c>
      <c r="P134" s="2">
        <v>25718.25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1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</v>
      </c>
      <c r="AO134" s="2">
        <v>0</v>
      </c>
      <c r="AP134" s="2">
        <v>0</v>
      </c>
      <c r="AQ134" s="2">
        <f t="shared" si="12"/>
        <v>0</v>
      </c>
      <c r="AR134" s="2">
        <f t="shared" si="13"/>
        <v>1</v>
      </c>
      <c r="AS134" s="2">
        <f t="shared" si="14"/>
        <v>0</v>
      </c>
      <c r="AT134" s="2">
        <f t="shared" si="15"/>
        <v>0</v>
      </c>
      <c r="AU134" s="2">
        <f t="shared" si="16"/>
        <v>0</v>
      </c>
      <c r="AV134" s="2">
        <f t="shared" si="17"/>
        <v>44.564480000001943</v>
      </c>
      <c r="AW134" s="2">
        <f>Tabla1[[#This Row],[inver_real_Radio]]+Tabla1[[#This Row],[inver_real_Prensa]]</f>
        <v>44.583072397999999</v>
      </c>
      <c r="AX134" s="2">
        <f>SUM(Tabla1[[#This Row],[MKDirecto_1]:[mailing_4]])</f>
        <v>10188.389310000002</v>
      </c>
      <c r="AY134" s="2">
        <f>SUM(Tabla1[[#This Row],[PrimeraSemanaMes]:[SegundaSemanaMes]])</f>
        <v>0</v>
      </c>
    </row>
    <row r="135" spans="1:51" hidden="1" x14ac:dyDescent="0.25">
      <c r="A135" s="43">
        <v>40320</v>
      </c>
      <c r="B135" s="2">
        <v>1489.491</v>
      </c>
      <c r="C135" s="5">
        <v>75.609673999999998</v>
      </c>
      <c r="D135" s="5">
        <v>0.224968262</v>
      </c>
      <c r="E135" s="5">
        <v>8.6916462180000007</v>
      </c>
      <c r="F135" s="5">
        <v>0</v>
      </c>
      <c r="G135" s="5">
        <v>1899.9122</v>
      </c>
      <c r="H135" s="2">
        <v>4057.5299319999999</v>
      </c>
      <c r="I135" s="2">
        <v>8.1647099999999996E-22</v>
      </c>
      <c r="J135" s="2">
        <v>9.4865200000000007E-50</v>
      </c>
      <c r="K135" s="2">
        <v>7.7671599999999996E-13</v>
      </c>
      <c r="L135" s="2">
        <v>17.825792</v>
      </c>
      <c r="M135" s="2">
        <v>14434</v>
      </c>
      <c r="N135" s="2">
        <v>533.07853320000004</v>
      </c>
      <c r="O135" s="3">
        <v>1.3</v>
      </c>
      <c r="P135" s="2">
        <v>25718.25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f t="shared" si="12"/>
        <v>0</v>
      </c>
      <c r="AR135" s="2">
        <f t="shared" si="13"/>
        <v>1</v>
      </c>
      <c r="AS135" s="2">
        <f t="shared" si="14"/>
        <v>0</v>
      </c>
      <c r="AT135" s="2">
        <f t="shared" si="15"/>
        <v>0</v>
      </c>
      <c r="AU135" s="2">
        <f t="shared" si="16"/>
        <v>0</v>
      </c>
      <c r="AV135" s="2">
        <f t="shared" si="17"/>
        <v>17.825792000000778</v>
      </c>
      <c r="AW135" s="2">
        <f>Tabla1[[#This Row],[inver_real_Radio]]+Tabla1[[#This Row],[inver_real_Prensa]]</f>
        <v>8.9166144800000016</v>
      </c>
      <c r="AX135" s="2">
        <f>SUM(Tabla1[[#This Row],[MKDirecto_1]:[mailing_4]])</f>
        <v>4075.3557240000009</v>
      </c>
      <c r="AY135" s="2">
        <f>SUM(Tabla1[[#This Row],[PrimeraSemanaMes]:[SegundaSemanaMes]])</f>
        <v>0</v>
      </c>
    </row>
    <row r="136" spans="1:51" hidden="1" x14ac:dyDescent="0.25">
      <c r="A136" s="43">
        <v>40327</v>
      </c>
      <c r="B136" s="2">
        <v>2325.2429999999999</v>
      </c>
      <c r="C136" s="5">
        <v>178.99386960000001</v>
      </c>
      <c r="D136" s="5">
        <v>4.4993652000000002E-2</v>
      </c>
      <c r="E136" s="5">
        <v>1.738329244</v>
      </c>
      <c r="F136" s="5">
        <v>0</v>
      </c>
      <c r="G136" s="5">
        <v>2036.0208600000001</v>
      </c>
      <c r="H136" s="2">
        <v>1623.0119729999999</v>
      </c>
      <c r="I136" s="2">
        <v>3.2658800000000001E-22</v>
      </c>
      <c r="J136" s="2">
        <v>3.7946100000000001E-50</v>
      </c>
      <c r="K136" s="2">
        <v>3.10687E-13</v>
      </c>
      <c r="L136" s="2">
        <v>7.1303168000000001</v>
      </c>
      <c r="M136" s="2">
        <v>19208</v>
      </c>
      <c r="N136" s="2">
        <v>533.07853320000004</v>
      </c>
      <c r="O136" s="3">
        <v>1.2675000000000001</v>
      </c>
      <c r="P136" s="2">
        <v>25718.25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1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1</v>
      </c>
      <c r="AP136" s="2">
        <v>1</v>
      </c>
      <c r="AQ136" s="2">
        <f t="shared" si="12"/>
        <v>0</v>
      </c>
      <c r="AR136" s="2">
        <f t="shared" si="13"/>
        <v>0</v>
      </c>
      <c r="AS136" s="2">
        <f t="shared" si="14"/>
        <v>1</v>
      </c>
      <c r="AT136" s="2">
        <f t="shared" si="15"/>
        <v>0</v>
      </c>
      <c r="AU136" s="2">
        <f t="shared" si="16"/>
        <v>0</v>
      </c>
      <c r="AV136" s="2">
        <f t="shared" si="17"/>
        <v>7.130316800000311</v>
      </c>
      <c r="AW136" s="2">
        <f>Tabla1[[#This Row],[inver_real_Radio]]+Tabla1[[#This Row],[inver_real_Prensa]]</f>
        <v>1.783322896</v>
      </c>
      <c r="AX136" s="2">
        <f>SUM(Tabla1[[#This Row],[MKDirecto_1]:[mailing_4]])</f>
        <v>1630.1422898000001</v>
      </c>
      <c r="AY136" s="2">
        <f>SUM(Tabla1[[#This Row],[PrimeraSemanaMes]:[SegundaSemanaMes]])</f>
        <v>0</v>
      </c>
    </row>
    <row r="137" spans="1:51" hidden="1" x14ac:dyDescent="0.25">
      <c r="A137" s="43">
        <v>40334</v>
      </c>
      <c r="B137" s="2">
        <v>2257.3919999999998</v>
      </c>
      <c r="C137" s="5">
        <v>231.14754780000001</v>
      </c>
      <c r="D137" s="5">
        <v>8.9987299999999999E-3</v>
      </c>
      <c r="E137" s="5">
        <v>0.34766584900000003</v>
      </c>
      <c r="F137" s="5">
        <v>0</v>
      </c>
      <c r="G137" s="5">
        <v>1187.393004</v>
      </c>
      <c r="H137" s="2">
        <v>25690.20479</v>
      </c>
      <c r="I137" s="2">
        <v>1.3063500000000001E-22</v>
      </c>
      <c r="J137" s="2">
        <v>1.5178400000000001E-50</v>
      </c>
      <c r="K137" s="2">
        <v>1.2427499999999999E-13</v>
      </c>
      <c r="L137" s="2">
        <v>2.8521267199999998</v>
      </c>
      <c r="M137" s="2">
        <v>11602</v>
      </c>
      <c r="N137" s="2">
        <v>533.07853320000004</v>
      </c>
      <c r="O137" s="3">
        <v>1.4675</v>
      </c>
      <c r="P137" s="2">
        <v>24296.6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0</v>
      </c>
      <c r="AP137" s="2">
        <v>0</v>
      </c>
      <c r="AQ137" s="2">
        <f t="shared" si="12"/>
        <v>0</v>
      </c>
      <c r="AR137" s="2">
        <f t="shared" si="13"/>
        <v>0</v>
      </c>
      <c r="AS137" s="2">
        <f t="shared" si="14"/>
        <v>1</v>
      </c>
      <c r="AT137" s="2">
        <f t="shared" si="15"/>
        <v>0</v>
      </c>
      <c r="AU137" s="2">
        <f t="shared" si="16"/>
        <v>0</v>
      </c>
      <c r="AV137" s="2">
        <f t="shared" si="17"/>
        <v>2.8521267200001241</v>
      </c>
      <c r="AW137" s="2">
        <f>Tabla1[[#This Row],[inver_real_Radio]]+Tabla1[[#This Row],[inver_real_Prensa]]</f>
        <v>0.35666457900000004</v>
      </c>
      <c r="AX137" s="2">
        <f>SUM(Tabla1[[#This Row],[MKDirecto_1]:[mailing_4]])</f>
        <v>25693.056916720001</v>
      </c>
      <c r="AY137" s="2">
        <f>SUM(Tabla1[[#This Row],[PrimeraSemanaMes]:[SegundaSemanaMes]])</f>
        <v>1</v>
      </c>
    </row>
    <row r="138" spans="1:51" hidden="1" x14ac:dyDescent="0.25">
      <c r="A138" s="43">
        <v>40341</v>
      </c>
      <c r="B138" s="2">
        <v>2731.2719999999999</v>
      </c>
      <c r="C138" s="5">
        <v>314.00901909999999</v>
      </c>
      <c r="D138" s="5">
        <v>1.7997460000000001E-3</v>
      </c>
      <c r="E138" s="5">
        <v>6.9533170000000005E-2</v>
      </c>
      <c r="F138" s="5">
        <v>0</v>
      </c>
      <c r="G138" s="5">
        <v>2068.537202</v>
      </c>
      <c r="H138" s="2">
        <v>10276.081920000001</v>
      </c>
      <c r="I138" s="2">
        <v>5.2254100000000004E-23</v>
      </c>
      <c r="J138" s="2">
        <v>6.0713700000000007E-51</v>
      </c>
      <c r="K138" s="2">
        <v>4.9709900000000003E-14</v>
      </c>
      <c r="L138" s="2">
        <v>1.140850688</v>
      </c>
      <c r="M138" s="2">
        <v>18859</v>
      </c>
      <c r="N138" s="2">
        <v>533.07853320000004</v>
      </c>
      <c r="O138" s="3">
        <v>1.7975000000000001</v>
      </c>
      <c r="P138" s="2">
        <v>24296.6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1</v>
      </c>
      <c r="AN138" s="2">
        <v>0</v>
      </c>
      <c r="AO138" s="2">
        <v>0</v>
      </c>
      <c r="AP138" s="2">
        <v>0</v>
      </c>
      <c r="AQ138" s="2">
        <f t="shared" si="12"/>
        <v>0</v>
      </c>
      <c r="AR138" s="2">
        <f t="shared" si="13"/>
        <v>0</v>
      </c>
      <c r="AS138" s="2">
        <f t="shared" si="14"/>
        <v>1</v>
      </c>
      <c r="AT138" s="2">
        <f t="shared" si="15"/>
        <v>0</v>
      </c>
      <c r="AU138" s="2">
        <f t="shared" si="16"/>
        <v>0</v>
      </c>
      <c r="AV138" s="2">
        <f t="shared" si="17"/>
        <v>1.1408506880000497</v>
      </c>
      <c r="AW138" s="2">
        <f>Tabla1[[#This Row],[inver_real_Radio]]+Tabla1[[#This Row],[inver_real_Prensa]]</f>
        <v>7.133291600000001E-2</v>
      </c>
      <c r="AX138" s="2">
        <f>SUM(Tabla1[[#This Row],[MKDirecto_1]:[mailing_4]])</f>
        <v>10277.222770688</v>
      </c>
      <c r="AY138" s="2">
        <f>SUM(Tabla1[[#This Row],[PrimeraSemanaMes]:[SegundaSemanaMes]])</f>
        <v>1</v>
      </c>
    </row>
    <row r="139" spans="1:51" hidden="1" x14ac:dyDescent="0.25">
      <c r="A139" s="43">
        <v>40348</v>
      </c>
      <c r="B139" s="2">
        <v>2192.7719999999999</v>
      </c>
      <c r="C139" s="5">
        <v>317.90360770000001</v>
      </c>
      <c r="D139" s="5">
        <v>3.5994899999999998E-4</v>
      </c>
      <c r="E139" s="5">
        <v>1.3906633999999999E-2</v>
      </c>
      <c r="F139" s="5">
        <v>0</v>
      </c>
      <c r="G139" s="5">
        <v>2216.4748810000001</v>
      </c>
      <c r="H139" s="2">
        <v>4110.4327659999999</v>
      </c>
      <c r="I139" s="2">
        <v>2.0901700000000002E-23</v>
      </c>
      <c r="J139" s="2">
        <v>2.4285500000000001E-51</v>
      </c>
      <c r="K139" s="2">
        <v>1.9883900000000001E-14</v>
      </c>
      <c r="L139" s="2">
        <v>0.45634027500000002</v>
      </c>
      <c r="M139" s="2">
        <v>17007</v>
      </c>
      <c r="N139" s="2">
        <v>533.07853320000004</v>
      </c>
      <c r="O139" s="3">
        <v>2.0975000000000001</v>
      </c>
      <c r="P139" s="2">
        <v>24296.6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</v>
      </c>
      <c r="AO139" s="2">
        <v>0</v>
      </c>
      <c r="AP139" s="2">
        <v>0</v>
      </c>
      <c r="AQ139" s="2">
        <f t="shared" si="12"/>
        <v>0</v>
      </c>
      <c r="AR139" s="2">
        <f t="shared" si="13"/>
        <v>0</v>
      </c>
      <c r="AS139" s="2">
        <f t="shared" si="14"/>
        <v>1</v>
      </c>
      <c r="AT139" s="2">
        <f t="shared" si="15"/>
        <v>0</v>
      </c>
      <c r="AU139" s="2">
        <f t="shared" si="16"/>
        <v>0</v>
      </c>
      <c r="AV139" s="2">
        <f t="shared" si="17"/>
        <v>0.45634027500001989</v>
      </c>
      <c r="AW139" s="2">
        <f>Tabla1[[#This Row],[inver_real_Radio]]+Tabla1[[#This Row],[inver_real_Prensa]]</f>
        <v>1.4266582999999999E-2</v>
      </c>
      <c r="AX139" s="2">
        <f>SUM(Tabla1[[#This Row],[MKDirecto_1]:[mailing_4]])</f>
        <v>4110.8891062749999</v>
      </c>
      <c r="AY139" s="2">
        <f>SUM(Tabla1[[#This Row],[PrimeraSemanaMes]:[SegundaSemanaMes]])</f>
        <v>0</v>
      </c>
    </row>
    <row r="140" spans="1:51" hidden="1" x14ac:dyDescent="0.25">
      <c r="A140" s="43">
        <v>40355</v>
      </c>
      <c r="B140" s="2">
        <v>2187.3869999999997</v>
      </c>
      <c r="C140" s="5">
        <v>370.11144309999997</v>
      </c>
      <c r="D140" s="5">
        <v>7.1989800000000007E-5</v>
      </c>
      <c r="E140" s="5">
        <v>2.7813270000000001E-3</v>
      </c>
      <c r="F140" s="5">
        <v>0</v>
      </c>
      <c r="G140" s="5">
        <v>1854.2099519999999</v>
      </c>
      <c r="H140" s="2">
        <v>1644.1731070000001</v>
      </c>
      <c r="I140" s="2">
        <v>8.3606600000000004E-24</v>
      </c>
      <c r="J140" s="2">
        <v>9.7142000000000006E-52</v>
      </c>
      <c r="K140" s="2">
        <v>7.9535799999999994E-15</v>
      </c>
      <c r="L140" s="2">
        <v>0.18253611</v>
      </c>
      <c r="M140" s="2">
        <v>15851</v>
      </c>
      <c r="N140" s="2">
        <v>533.07853320000004</v>
      </c>
      <c r="O140" s="3">
        <v>2.1225000000000001</v>
      </c>
      <c r="P140" s="2">
        <v>24296.6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</v>
      </c>
      <c r="AP140" s="2">
        <v>1</v>
      </c>
      <c r="AQ140" s="2">
        <f t="shared" si="12"/>
        <v>0</v>
      </c>
      <c r="AR140" s="2">
        <f t="shared" si="13"/>
        <v>0</v>
      </c>
      <c r="AS140" s="2">
        <f t="shared" si="14"/>
        <v>1</v>
      </c>
      <c r="AT140" s="2">
        <f t="shared" si="15"/>
        <v>0</v>
      </c>
      <c r="AU140" s="2">
        <f t="shared" si="16"/>
        <v>0</v>
      </c>
      <c r="AV140" s="2">
        <f t="shared" si="17"/>
        <v>0.18253611000000797</v>
      </c>
      <c r="AW140" s="2">
        <f>Tabla1[[#This Row],[inver_real_Radio]]+Tabla1[[#This Row],[inver_real_Prensa]]</f>
        <v>2.8533168000000001E-3</v>
      </c>
      <c r="AX140" s="2">
        <f>SUM(Tabla1[[#This Row],[MKDirecto_1]:[mailing_4]])</f>
        <v>1644.3556431100001</v>
      </c>
      <c r="AY140" s="2">
        <f>SUM(Tabla1[[#This Row],[PrimeraSemanaMes]:[SegundaSemanaMes]])</f>
        <v>0</v>
      </c>
    </row>
    <row r="141" spans="1:51" hidden="1" x14ac:dyDescent="0.25">
      <c r="A141" s="43">
        <v>40362</v>
      </c>
      <c r="B141" s="2">
        <v>1568.1119999999999</v>
      </c>
      <c r="C141" s="5">
        <v>173.3445772</v>
      </c>
      <c r="D141" s="5">
        <v>1.4398E-5</v>
      </c>
      <c r="E141" s="5">
        <v>5.5626500000000001E-4</v>
      </c>
      <c r="F141" s="5">
        <v>0</v>
      </c>
      <c r="G141" s="5">
        <v>2096.6839810000001</v>
      </c>
      <c r="H141" s="2">
        <v>657.66924259999996</v>
      </c>
      <c r="I141" s="2">
        <v>3.3442600000000002E-24</v>
      </c>
      <c r="J141" s="2">
        <v>3.8856800000000001E-52</v>
      </c>
      <c r="K141" s="2">
        <v>3.1814300000000001E-15</v>
      </c>
      <c r="L141" s="2">
        <v>7.3014443999999998E-2</v>
      </c>
      <c r="M141" s="2">
        <v>10696</v>
      </c>
      <c r="N141" s="2">
        <v>533.07853320000004</v>
      </c>
      <c r="O141" s="3">
        <v>2.2549999999999999</v>
      </c>
      <c r="P141" s="2">
        <v>24296.6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1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0</v>
      </c>
      <c r="AO141" s="2">
        <v>0</v>
      </c>
      <c r="AP141" s="2">
        <v>0</v>
      </c>
      <c r="AQ141" s="2">
        <f t="shared" si="12"/>
        <v>0</v>
      </c>
      <c r="AR141" s="2">
        <f t="shared" si="13"/>
        <v>0</v>
      </c>
      <c r="AS141" s="2">
        <f t="shared" si="14"/>
        <v>1</v>
      </c>
      <c r="AT141" s="2">
        <f t="shared" si="15"/>
        <v>0</v>
      </c>
      <c r="AU141" s="2">
        <f t="shared" si="16"/>
        <v>0</v>
      </c>
      <c r="AV141" s="2">
        <f t="shared" si="17"/>
        <v>7.3014444000003176E-2</v>
      </c>
      <c r="AW141" s="2">
        <f>Tabla1[[#This Row],[inver_real_Radio]]+Tabla1[[#This Row],[inver_real_Prensa]]</f>
        <v>5.7066300000000001E-4</v>
      </c>
      <c r="AX141" s="2">
        <f>SUM(Tabla1[[#This Row],[MKDirecto_1]:[mailing_4]])</f>
        <v>657.74225704399998</v>
      </c>
      <c r="AY141" s="2">
        <f>SUM(Tabla1[[#This Row],[PrimeraSemanaMes]:[SegundaSemanaMes]])</f>
        <v>1</v>
      </c>
    </row>
    <row r="142" spans="1:51" hidden="1" x14ac:dyDescent="0.25">
      <c r="A142" s="43">
        <v>40369</v>
      </c>
      <c r="B142" s="2">
        <v>1648.8869999999999</v>
      </c>
      <c r="C142" s="5">
        <v>69.337830890000006</v>
      </c>
      <c r="D142" s="5">
        <v>2.8795900000000001E-6</v>
      </c>
      <c r="E142" s="5">
        <v>1.11253E-4</v>
      </c>
      <c r="F142" s="5">
        <v>0</v>
      </c>
      <c r="G142" s="5">
        <v>2294.7435919999998</v>
      </c>
      <c r="H142" s="2">
        <v>24933.0677</v>
      </c>
      <c r="I142" s="2">
        <v>1.3377100000000001E-24</v>
      </c>
      <c r="J142" s="2">
        <v>1.55427E-52</v>
      </c>
      <c r="K142" s="2">
        <v>1.2725700000000001E-15</v>
      </c>
      <c r="L142" s="2">
        <v>2.9205778000000002E-2</v>
      </c>
      <c r="M142" s="2">
        <v>25323</v>
      </c>
      <c r="N142" s="2">
        <v>494.04500000000002</v>
      </c>
      <c r="O142" s="3">
        <v>1.9950000000000001</v>
      </c>
      <c r="P142" s="2">
        <v>20541.75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</v>
      </c>
      <c r="AN142" s="2">
        <v>0</v>
      </c>
      <c r="AO142" s="2">
        <v>0</v>
      </c>
      <c r="AP142" s="2">
        <v>0</v>
      </c>
      <c r="AQ142" s="2">
        <f t="shared" si="12"/>
        <v>0</v>
      </c>
      <c r="AR142" s="2">
        <f t="shared" si="13"/>
        <v>0</v>
      </c>
      <c r="AS142" s="2">
        <f t="shared" si="14"/>
        <v>1</v>
      </c>
      <c r="AT142" s="2">
        <f t="shared" si="15"/>
        <v>0</v>
      </c>
      <c r="AU142" s="2">
        <f t="shared" si="16"/>
        <v>0</v>
      </c>
      <c r="AV142" s="2">
        <f t="shared" si="17"/>
        <v>2.9205778000001275E-2</v>
      </c>
      <c r="AW142" s="2">
        <f>Tabla1[[#This Row],[inver_real_Radio]]+Tabla1[[#This Row],[inver_real_Prensa]]</f>
        <v>1.1413259E-4</v>
      </c>
      <c r="AX142" s="2">
        <f>SUM(Tabla1[[#This Row],[MKDirecto_1]:[mailing_4]])</f>
        <v>24933.096905777998</v>
      </c>
      <c r="AY142" s="2">
        <f>SUM(Tabla1[[#This Row],[PrimeraSemanaMes]:[SegundaSemanaMes]])</f>
        <v>1</v>
      </c>
    </row>
    <row r="143" spans="1:51" hidden="1" x14ac:dyDescent="0.25">
      <c r="A143" s="43">
        <v>40376</v>
      </c>
      <c r="B143" s="2">
        <v>1935.3689999999999</v>
      </c>
      <c r="C143" s="5">
        <v>199.03513240000001</v>
      </c>
      <c r="D143" s="5">
        <v>5.7591899999999996E-7</v>
      </c>
      <c r="E143" s="5">
        <v>2.22506E-5</v>
      </c>
      <c r="F143" s="5">
        <v>0</v>
      </c>
      <c r="G143" s="5">
        <v>2408.3674369999999</v>
      </c>
      <c r="H143" s="2">
        <v>9973.2270790000002</v>
      </c>
      <c r="I143" s="2">
        <v>5.3508200000000009E-25</v>
      </c>
      <c r="J143" s="2">
        <v>6.2170900000000001E-53</v>
      </c>
      <c r="K143" s="2">
        <v>5.0902899999999999E-16</v>
      </c>
      <c r="L143" s="2">
        <v>1.1682311000000001E-2</v>
      </c>
      <c r="M143" s="2">
        <v>19664</v>
      </c>
      <c r="N143" s="2">
        <v>494.04500000000002</v>
      </c>
      <c r="O143" s="3">
        <v>2.02</v>
      </c>
      <c r="P143" s="2">
        <v>20541.75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1</v>
      </c>
      <c r="AO143" s="2">
        <v>0</v>
      </c>
      <c r="AP143" s="2">
        <v>0</v>
      </c>
      <c r="AQ143" s="2">
        <f t="shared" si="12"/>
        <v>0</v>
      </c>
      <c r="AR143" s="2">
        <f t="shared" si="13"/>
        <v>0</v>
      </c>
      <c r="AS143" s="2">
        <f t="shared" si="14"/>
        <v>1</v>
      </c>
      <c r="AT143" s="2">
        <f t="shared" si="15"/>
        <v>0</v>
      </c>
      <c r="AU143" s="2">
        <f t="shared" si="16"/>
        <v>0</v>
      </c>
      <c r="AV143" s="2">
        <f t="shared" si="17"/>
        <v>1.1682311000000509E-2</v>
      </c>
      <c r="AW143" s="2">
        <f>Tabla1[[#This Row],[inver_real_Radio]]+Tabla1[[#This Row],[inver_real_Prensa]]</f>
        <v>2.2826519000000001E-5</v>
      </c>
      <c r="AX143" s="2">
        <f>SUM(Tabla1[[#This Row],[MKDirecto_1]:[mailing_4]])</f>
        <v>9973.2387613110004</v>
      </c>
      <c r="AY143" s="2">
        <f>SUM(Tabla1[[#This Row],[PrimeraSemanaMes]:[SegundaSemanaMes]])</f>
        <v>0</v>
      </c>
    </row>
    <row r="144" spans="1:51" hidden="1" x14ac:dyDescent="0.25">
      <c r="A144" s="43">
        <v>40383</v>
      </c>
      <c r="B144" s="2">
        <v>1753.356</v>
      </c>
      <c r="C144" s="5">
        <v>201.61405289999999</v>
      </c>
      <c r="D144" s="5">
        <v>1.1518399999999999E-7</v>
      </c>
      <c r="E144" s="5">
        <v>4.4501199999999997E-6</v>
      </c>
      <c r="F144" s="5">
        <v>0</v>
      </c>
      <c r="G144" s="5">
        <v>2385.536975</v>
      </c>
      <c r="H144" s="2">
        <v>3989.2908320000001</v>
      </c>
      <c r="I144" s="2">
        <v>2.1403300000000004E-25</v>
      </c>
      <c r="J144" s="2">
        <v>2.4868400000000001E-53</v>
      </c>
      <c r="K144" s="2">
        <v>2.03612E-16</v>
      </c>
      <c r="L144" s="2">
        <v>4.6729240000000002E-3</v>
      </c>
      <c r="M144" s="2">
        <v>21404</v>
      </c>
      <c r="N144" s="2">
        <v>494.04500000000002</v>
      </c>
      <c r="O144" s="3">
        <v>2.4075000000000002</v>
      </c>
      <c r="P144" s="2">
        <v>20541.75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</v>
      </c>
      <c r="AP144" s="2">
        <v>0</v>
      </c>
      <c r="AQ144" s="2">
        <f t="shared" si="12"/>
        <v>0</v>
      </c>
      <c r="AR144" s="2">
        <f t="shared" si="13"/>
        <v>0</v>
      </c>
      <c r="AS144" s="2">
        <f t="shared" si="14"/>
        <v>1</v>
      </c>
      <c r="AT144" s="2">
        <f t="shared" si="15"/>
        <v>0</v>
      </c>
      <c r="AU144" s="2">
        <f t="shared" si="16"/>
        <v>0</v>
      </c>
      <c r="AV144" s="2">
        <f t="shared" si="17"/>
        <v>4.672924000000204E-3</v>
      </c>
      <c r="AW144" s="2">
        <f>Tabla1[[#This Row],[inver_real_Radio]]+Tabla1[[#This Row],[inver_real_Prensa]]</f>
        <v>4.5653039999999994E-6</v>
      </c>
      <c r="AX144" s="2">
        <f>SUM(Tabla1[[#This Row],[MKDirecto_1]:[mailing_4]])</f>
        <v>3989.2955049239999</v>
      </c>
      <c r="AY144" s="2">
        <f>SUM(Tabla1[[#This Row],[PrimeraSemanaMes]:[SegundaSemanaMes]])</f>
        <v>0</v>
      </c>
    </row>
    <row r="145" spans="1:51" hidden="1" x14ac:dyDescent="0.25">
      <c r="A145" s="43">
        <v>40390</v>
      </c>
      <c r="B145" s="2">
        <v>1883.673</v>
      </c>
      <c r="C145" s="5">
        <v>231.74562119999999</v>
      </c>
      <c r="D145" s="5">
        <v>2.30367E-8</v>
      </c>
      <c r="E145" s="5">
        <v>8.90025E-7</v>
      </c>
      <c r="F145" s="5">
        <v>0</v>
      </c>
      <c r="G145" s="5">
        <v>2142.3747899999998</v>
      </c>
      <c r="H145" s="2">
        <v>1595.7163330000001</v>
      </c>
      <c r="I145" s="2">
        <v>8.5613200000000007E-26</v>
      </c>
      <c r="J145" s="2">
        <v>9.9473400000000002E-54</v>
      </c>
      <c r="K145" s="2">
        <v>8.1444599999999996E-17</v>
      </c>
      <c r="L145" s="2">
        <v>1.8691700000000001E-3</v>
      </c>
      <c r="M145" s="2">
        <v>22169</v>
      </c>
      <c r="N145" s="2">
        <v>494.04500000000002</v>
      </c>
      <c r="O145" s="3">
        <v>2.125</v>
      </c>
      <c r="P145" s="2">
        <v>20541.75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</v>
      </c>
      <c r="AH145" s="2">
        <v>0</v>
      </c>
      <c r="AI145" s="2">
        <v>0</v>
      </c>
      <c r="AJ145" s="2">
        <v>0</v>
      </c>
      <c r="AK145" s="2">
        <v>0</v>
      </c>
      <c r="AL145" s="2">
        <v>1</v>
      </c>
      <c r="AM145" s="2">
        <v>0</v>
      </c>
      <c r="AN145" s="2">
        <v>0</v>
      </c>
      <c r="AO145" s="2">
        <v>0</v>
      </c>
      <c r="AP145" s="2">
        <v>1</v>
      </c>
      <c r="AQ145" s="2">
        <f t="shared" si="12"/>
        <v>0</v>
      </c>
      <c r="AR145" s="2">
        <f t="shared" si="13"/>
        <v>0</v>
      </c>
      <c r="AS145" s="2">
        <f t="shared" si="14"/>
        <v>1</v>
      </c>
      <c r="AT145" s="2">
        <f t="shared" si="15"/>
        <v>0</v>
      </c>
      <c r="AU145" s="2">
        <f t="shared" si="16"/>
        <v>0</v>
      </c>
      <c r="AV145" s="2">
        <f t="shared" si="17"/>
        <v>1.8691700000000816E-3</v>
      </c>
      <c r="AW145" s="2">
        <f>Tabla1[[#This Row],[inver_real_Radio]]+Tabla1[[#This Row],[inver_real_Prensa]]</f>
        <v>9.1306169999999997E-7</v>
      </c>
      <c r="AX145" s="2">
        <f>SUM(Tabla1[[#This Row],[MKDirecto_1]:[mailing_4]])</f>
        <v>1595.71820217</v>
      </c>
      <c r="AY145" s="2">
        <f>SUM(Tabla1[[#This Row],[PrimeraSemanaMes]:[SegundaSemanaMes]])</f>
        <v>1</v>
      </c>
    </row>
    <row r="146" spans="1:51" hidden="1" x14ac:dyDescent="0.25">
      <c r="A146" s="43">
        <v>40397</v>
      </c>
      <c r="B146" s="2">
        <v>1253.6279999999999</v>
      </c>
      <c r="C146" s="5">
        <v>92.698248469999996</v>
      </c>
      <c r="D146" s="5">
        <v>4.6073500000000002E-9</v>
      </c>
      <c r="E146" s="5">
        <v>1.7800500000000001E-7</v>
      </c>
      <c r="F146" s="5">
        <v>0</v>
      </c>
      <c r="G146" s="5">
        <v>1749.3099159999999</v>
      </c>
      <c r="H146" s="2">
        <v>25240.286530000001</v>
      </c>
      <c r="I146" s="2">
        <v>3.4245300000000004E-26</v>
      </c>
      <c r="J146" s="2">
        <v>3.9789400000000003E-54</v>
      </c>
      <c r="K146" s="2">
        <v>3.2577799999999999E-17</v>
      </c>
      <c r="L146" s="2">
        <v>7.4766800000000005E-4</v>
      </c>
      <c r="M146" s="2">
        <v>19505</v>
      </c>
      <c r="N146" s="2">
        <v>494.04500000000002</v>
      </c>
      <c r="O146" s="3">
        <v>2.1724999999999999</v>
      </c>
      <c r="P146" s="2">
        <v>11144.5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f t="shared" si="12"/>
        <v>0</v>
      </c>
      <c r="AR146" s="2">
        <f t="shared" si="13"/>
        <v>0</v>
      </c>
      <c r="AS146" s="2">
        <f t="shared" si="14"/>
        <v>1</v>
      </c>
      <c r="AT146" s="2">
        <f t="shared" si="15"/>
        <v>0</v>
      </c>
      <c r="AU146" s="2">
        <f t="shared" si="16"/>
        <v>0</v>
      </c>
      <c r="AV146" s="2">
        <f t="shared" si="17"/>
        <v>7.4766800000003258E-4</v>
      </c>
      <c r="AW146" s="2">
        <f>Tabla1[[#This Row],[inver_real_Radio]]+Tabla1[[#This Row],[inver_real_Prensa]]</f>
        <v>1.8261235000000002E-7</v>
      </c>
      <c r="AX146" s="2">
        <f>SUM(Tabla1[[#This Row],[MKDirecto_1]:[mailing_4]])</f>
        <v>25240.287277668001</v>
      </c>
      <c r="AY146" s="2">
        <f>SUM(Tabla1[[#This Row],[PrimeraSemanaMes]:[SegundaSemanaMes]])</f>
        <v>1</v>
      </c>
    </row>
    <row r="147" spans="1:51" hidden="1" x14ac:dyDescent="0.25">
      <c r="A147" s="43">
        <v>40404</v>
      </c>
      <c r="B147" s="2">
        <v>1061.922</v>
      </c>
      <c r="C147" s="5">
        <v>37.079299390000003</v>
      </c>
      <c r="D147" s="5">
        <v>9.2147000000000002E-10</v>
      </c>
      <c r="E147" s="5">
        <v>3.5601000000000002E-8</v>
      </c>
      <c r="F147" s="5">
        <v>0</v>
      </c>
      <c r="G147" s="5">
        <v>1451.8339659999999</v>
      </c>
      <c r="H147" s="2">
        <v>10096.114610000001</v>
      </c>
      <c r="I147" s="2">
        <v>1.3698100000000002E-26</v>
      </c>
      <c r="J147" s="2">
        <v>1.5915700000000001E-54</v>
      </c>
      <c r="K147" s="2">
        <v>1.30311E-17</v>
      </c>
      <c r="L147" s="2">
        <v>2.9906699999999997E-4</v>
      </c>
      <c r="M147" s="2">
        <v>18894</v>
      </c>
      <c r="N147" s="2">
        <v>494.04500000000002</v>
      </c>
      <c r="O147" s="3">
        <v>1.7849999999999999</v>
      </c>
      <c r="P147" s="2">
        <v>11144.5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1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0</v>
      </c>
      <c r="AP147" s="2">
        <v>0</v>
      </c>
      <c r="AQ147" s="2">
        <f t="shared" si="12"/>
        <v>1</v>
      </c>
      <c r="AR147" s="2">
        <f t="shared" si="13"/>
        <v>0</v>
      </c>
      <c r="AS147" s="2">
        <f t="shared" si="14"/>
        <v>1</v>
      </c>
      <c r="AT147" s="2">
        <f t="shared" si="15"/>
        <v>0</v>
      </c>
      <c r="AU147" s="2">
        <f t="shared" si="16"/>
        <v>0</v>
      </c>
      <c r="AV147" s="2">
        <f t="shared" si="17"/>
        <v>2.9906700000001298E-4</v>
      </c>
      <c r="AW147" s="2">
        <f>Tabla1[[#This Row],[inver_real_Radio]]+Tabla1[[#This Row],[inver_real_Prensa]]</f>
        <v>3.6522470000000005E-8</v>
      </c>
      <c r="AX147" s="2">
        <f>SUM(Tabla1[[#This Row],[MKDirecto_1]:[mailing_4]])</f>
        <v>10096.114909067001</v>
      </c>
      <c r="AY147" s="2">
        <f>SUM(Tabla1[[#This Row],[PrimeraSemanaMes]:[SegundaSemanaMes]])</f>
        <v>0</v>
      </c>
    </row>
    <row r="148" spans="1:51" hidden="1" x14ac:dyDescent="0.25">
      <c r="A148" s="43">
        <v>40411</v>
      </c>
      <c r="B148" s="2">
        <v>1269.7829999999999</v>
      </c>
      <c r="C148" s="5">
        <v>121.1317198</v>
      </c>
      <c r="D148" s="5">
        <v>1.84294E-10</v>
      </c>
      <c r="E148" s="5">
        <v>7.1202000000000003E-9</v>
      </c>
      <c r="F148" s="5">
        <v>0</v>
      </c>
      <c r="G148" s="5">
        <v>1356.3135870000001</v>
      </c>
      <c r="H148" s="2">
        <v>4038.4458450000002</v>
      </c>
      <c r="I148" s="2">
        <v>5.4792400000000006E-27</v>
      </c>
      <c r="J148" s="2">
        <v>6.3663000000000005E-55</v>
      </c>
      <c r="K148" s="2">
        <v>5.2124600000000001E-18</v>
      </c>
      <c r="L148" s="2">
        <v>1.19627E-4</v>
      </c>
      <c r="M148" s="2">
        <v>16822</v>
      </c>
      <c r="N148" s="2">
        <v>494.04500000000002</v>
      </c>
      <c r="O148" s="3">
        <v>1.4650000000000001</v>
      </c>
      <c r="P148" s="2">
        <v>11144.5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1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f t="shared" si="12"/>
        <v>0</v>
      </c>
      <c r="AR148" s="2">
        <f t="shared" si="13"/>
        <v>0</v>
      </c>
      <c r="AS148" s="2">
        <f t="shared" si="14"/>
        <v>1</v>
      </c>
      <c r="AT148" s="2">
        <f t="shared" si="15"/>
        <v>0</v>
      </c>
      <c r="AU148" s="2">
        <f t="shared" si="16"/>
        <v>0</v>
      </c>
      <c r="AV148" s="2">
        <f t="shared" si="17"/>
        <v>1.1962700000000522E-4</v>
      </c>
      <c r="AW148" s="2">
        <f>Tabla1[[#This Row],[inver_real_Radio]]+Tabla1[[#This Row],[inver_real_Prensa]]</f>
        <v>7.3044939999999999E-9</v>
      </c>
      <c r="AX148" s="2">
        <f>SUM(Tabla1[[#This Row],[MKDirecto_1]:[mailing_4]])</f>
        <v>4038.4459646270002</v>
      </c>
      <c r="AY148" s="2">
        <f>SUM(Tabla1[[#This Row],[PrimeraSemanaMes]:[SegundaSemanaMes]])</f>
        <v>0</v>
      </c>
    </row>
    <row r="149" spans="1:51" hidden="1" x14ac:dyDescent="0.25">
      <c r="A149" s="43">
        <v>40418</v>
      </c>
      <c r="B149" s="2">
        <v>1413.0239999999999</v>
      </c>
      <c r="C149" s="5">
        <v>157.40268789999999</v>
      </c>
      <c r="D149" s="5">
        <v>3.6858800000000001E-11</v>
      </c>
      <c r="E149" s="5">
        <v>1.42404E-9</v>
      </c>
      <c r="F149" s="5">
        <v>0</v>
      </c>
      <c r="G149" s="5">
        <v>1045.245435</v>
      </c>
      <c r="H149" s="2">
        <v>1615.378338</v>
      </c>
      <c r="I149" s="2">
        <v>2.1917000000000004E-27</v>
      </c>
      <c r="J149" s="2">
        <v>2.5465200000000001E-55</v>
      </c>
      <c r="K149" s="2">
        <v>2.0849799999999998E-18</v>
      </c>
      <c r="L149" s="2">
        <v>4.7850699999999999E-5</v>
      </c>
      <c r="M149" s="2">
        <v>26514</v>
      </c>
      <c r="N149" s="2">
        <v>494.04500000000002</v>
      </c>
      <c r="O149" s="3">
        <v>1.81</v>
      </c>
      <c r="P149" s="2">
        <v>11144.5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1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1</v>
      </c>
      <c r="AP149" s="2">
        <v>1</v>
      </c>
      <c r="AQ149" s="2">
        <f t="shared" si="12"/>
        <v>0</v>
      </c>
      <c r="AR149" s="2">
        <f t="shared" si="13"/>
        <v>0</v>
      </c>
      <c r="AS149" s="2">
        <f t="shared" si="14"/>
        <v>1</v>
      </c>
      <c r="AT149" s="2">
        <f t="shared" si="15"/>
        <v>0</v>
      </c>
      <c r="AU149" s="2">
        <f t="shared" si="16"/>
        <v>0</v>
      </c>
      <c r="AV149" s="2">
        <f t="shared" si="17"/>
        <v>4.7850700000002086E-5</v>
      </c>
      <c r="AW149" s="2">
        <f>Tabla1[[#This Row],[inver_real_Radio]]+Tabla1[[#This Row],[inver_real_Prensa]]</f>
        <v>1.4608988E-9</v>
      </c>
      <c r="AX149" s="2">
        <f>SUM(Tabla1[[#This Row],[MKDirecto_1]:[mailing_4]])</f>
        <v>1615.3783858506999</v>
      </c>
      <c r="AY149" s="2">
        <f>SUM(Tabla1[[#This Row],[PrimeraSemanaMes]:[SegundaSemanaMes]])</f>
        <v>0</v>
      </c>
    </row>
    <row r="150" spans="1:51" hidden="1" x14ac:dyDescent="0.25">
      <c r="A150" s="43">
        <v>40425</v>
      </c>
      <c r="B150" s="2">
        <v>1403.3309999999999</v>
      </c>
      <c r="C150" s="5">
        <v>140.51107519999999</v>
      </c>
      <c r="D150" s="5">
        <v>7.3717599999999993E-12</v>
      </c>
      <c r="E150" s="5">
        <v>1791.24</v>
      </c>
      <c r="F150" s="5">
        <v>0</v>
      </c>
      <c r="G150" s="5">
        <v>965.85817380000003</v>
      </c>
      <c r="H150" s="2">
        <v>25131.15134</v>
      </c>
      <c r="I150" s="2">
        <v>8.7667899999999999E-28</v>
      </c>
      <c r="J150" s="2">
        <v>1.01861E-55</v>
      </c>
      <c r="K150" s="2">
        <v>8.33993E-19</v>
      </c>
      <c r="L150" s="2">
        <v>1.91403E-5</v>
      </c>
      <c r="M150" s="2">
        <v>10957</v>
      </c>
      <c r="N150" s="2">
        <v>494.04500000000002</v>
      </c>
      <c r="O150" s="3">
        <v>1.925</v>
      </c>
      <c r="P150" s="2">
        <v>11256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0</v>
      </c>
      <c r="AK150" s="2">
        <v>0</v>
      </c>
      <c r="AL150" s="2">
        <v>1</v>
      </c>
      <c r="AM150" s="2">
        <v>1</v>
      </c>
      <c r="AN150" s="2">
        <v>0</v>
      </c>
      <c r="AO150" s="2">
        <v>0</v>
      </c>
      <c r="AP150" s="2">
        <v>0</v>
      </c>
      <c r="AQ150" s="2">
        <f t="shared" si="12"/>
        <v>0</v>
      </c>
      <c r="AR150" s="2">
        <f t="shared" si="13"/>
        <v>0</v>
      </c>
      <c r="AS150" s="2">
        <f t="shared" si="14"/>
        <v>0</v>
      </c>
      <c r="AT150" s="2">
        <f t="shared" si="15"/>
        <v>1</v>
      </c>
      <c r="AU150" s="2">
        <f t="shared" si="16"/>
        <v>0</v>
      </c>
      <c r="AV150" s="2">
        <f t="shared" si="17"/>
        <v>1.9140300000000834E-5</v>
      </c>
      <c r="AW150" s="2">
        <f>Tabla1[[#This Row],[inver_real_Radio]]+Tabla1[[#This Row],[inver_real_Prensa]]</f>
        <v>1791.2400000000073</v>
      </c>
      <c r="AX150" s="2">
        <f>SUM(Tabla1[[#This Row],[MKDirecto_1]:[mailing_4]])</f>
        <v>25131.151359140302</v>
      </c>
      <c r="AY150" s="2">
        <f>SUM(Tabla1[[#This Row],[PrimeraSemanaMes]:[SegundaSemanaMes]])</f>
        <v>2</v>
      </c>
    </row>
    <row r="151" spans="1:51" hidden="1" x14ac:dyDescent="0.25">
      <c r="A151" s="43">
        <v>40432</v>
      </c>
      <c r="B151" s="2">
        <v>1764.126</v>
      </c>
      <c r="C151" s="5">
        <v>56.20443006</v>
      </c>
      <c r="D151" s="5">
        <v>42723.08</v>
      </c>
      <c r="E151" s="5">
        <v>2149.4879999999998</v>
      </c>
      <c r="F151" s="5">
        <v>0</v>
      </c>
      <c r="G151" s="5">
        <v>1002.9932700000001</v>
      </c>
      <c r="H151" s="2">
        <v>10052.46053</v>
      </c>
      <c r="I151" s="2">
        <v>3.5067200000000001E-28</v>
      </c>
      <c r="J151" s="2">
        <v>4.0744300000000002E-56</v>
      </c>
      <c r="K151" s="2">
        <v>3.3359700000000002E-19</v>
      </c>
      <c r="L151" s="2">
        <v>7.6561200000000008E-6</v>
      </c>
      <c r="M151" s="2">
        <v>17770</v>
      </c>
      <c r="N151" s="2">
        <v>494.04500000000002</v>
      </c>
      <c r="O151" s="3">
        <v>1.9</v>
      </c>
      <c r="P151" s="2">
        <v>11256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</v>
      </c>
      <c r="AO151" s="2">
        <v>0</v>
      </c>
      <c r="AP151" s="2">
        <v>0</v>
      </c>
      <c r="AQ151" s="2">
        <f t="shared" si="12"/>
        <v>0</v>
      </c>
      <c r="AR151" s="2">
        <f t="shared" si="13"/>
        <v>0</v>
      </c>
      <c r="AS151" s="2">
        <f t="shared" si="14"/>
        <v>0</v>
      </c>
      <c r="AT151" s="2">
        <f t="shared" si="15"/>
        <v>1</v>
      </c>
      <c r="AU151" s="2">
        <f t="shared" si="16"/>
        <v>0</v>
      </c>
      <c r="AV151" s="2">
        <f t="shared" si="17"/>
        <v>7.6561200000003346E-6</v>
      </c>
      <c r="AW151" s="2">
        <f>Tabla1[[#This Row],[inver_real_Radio]]+Tabla1[[#This Row],[inver_real_Prensa]]</f>
        <v>44872.567999999999</v>
      </c>
      <c r="AX151" s="2">
        <f>SUM(Tabla1[[#This Row],[MKDirecto_1]:[mailing_4]])</f>
        <v>10052.460537656119</v>
      </c>
      <c r="AY151" s="2">
        <f>SUM(Tabla1[[#This Row],[PrimeraSemanaMes]:[SegundaSemanaMes]])</f>
        <v>0</v>
      </c>
    </row>
    <row r="152" spans="1:51" hidden="1" x14ac:dyDescent="0.25">
      <c r="A152" s="43">
        <v>40439</v>
      </c>
      <c r="B152" s="2">
        <v>1892.289</v>
      </c>
      <c r="C152" s="5">
        <v>103.031772</v>
      </c>
      <c r="D152" s="5">
        <v>46835.616000000002</v>
      </c>
      <c r="E152" s="5">
        <v>2221.1376</v>
      </c>
      <c r="F152" s="5">
        <v>0</v>
      </c>
      <c r="G152" s="5">
        <v>917.69730779999998</v>
      </c>
      <c r="H152" s="2">
        <v>4020.9842140000001</v>
      </c>
      <c r="I152" s="2">
        <v>1.40269E-28</v>
      </c>
      <c r="J152" s="2">
        <v>1.6297700000000001E-56</v>
      </c>
      <c r="K152" s="2">
        <v>1.33439E-19</v>
      </c>
      <c r="L152" s="2">
        <v>3.0624499999999998E-6</v>
      </c>
      <c r="M152" s="2">
        <v>18027</v>
      </c>
      <c r="N152" s="2">
        <v>494.04500000000002</v>
      </c>
      <c r="O152" s="3">
        <v>1.95</v>
      </c>
      <c r="P152" s="2">
        <v>11256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f t="shared" si="12"/>
        <v>0</v>
      </c>
      <c r="AR152" s="2">
        <f t="shared" si="13"/>
        <v>0</v>
      </c>
      <c r="AS152" s="2">
        <f t="shared" si="14"/>
        <v>0</v>
      </c>
      <c r="AT152" s="2">
        <f t="shared" si="15"/>
        <v>1</v>
      </c>
      <c r="AU152" s="2">
        <f t="shared" si="16"/>
        <v>0</v>
      </c>
      <c r="AV152" s="2">
        <f t="shared" si="17"/>
        <v>3.0624500000001332E-6</v>
      </c>
      <c r="AW152" s="2">
        <f>Tabla1[[#This Row],[inver_real_Radio]]+Tabla1[[#This Row],[inver_real_Prensa]]</f>
        <v>49056.753600000004</v>
      </c>
      <c r="AX152" s="2">
        <f>SUM(Tabla1[[#This Row],[MKDirecto_1]:[mailing_4]])</f>
        <v>4020.9842170624502</v>
      </c>
      <c r="AY152" s="2">
        <f>SUM(Tabla1[[#This Row],[PrimeraSemanaMes]:[SegundaSemanaMes]])</f>
        <v>0</v>
      </c>
    </row>
    <row r="153" spans="1:51" hidden="1" x14ac:dyDescent="0.25">
      <c r="A153" s="43">
        <v>40446</v>
      </c>
      <c r="B153" s="2">
        <v>2094.7649999999999</v>
      </c>
      <c r="C153" s="5">
        <v>155.61270880000001</v>
      </c>
      <c r="D153" s="5">
        <v>9367.1232</v>
      </c>
      <c r="E153" s="5">
        <v>2235.4675200000001</v>
      </c>
      <c r="F153" s="5">
        <v>0</v>
      </c>
      <c r="G153" s="5">
        <v>1015.688923</v>
      </c>
      <c r="H153" s="2">
        <v>1608.393685</v>
      </c>
      <c r="I153" s="2">
        <v>5.6107400000000007E-29</v>
      </c>
      <c r="J153" s="2">
        <v>6.5190900000000003E-57</v>
      </c>
      <c r="K153" s="2">
        <v>5.3375499999999999E-20</v>
      </c>
      <c r="L153" s="2">
        <v>1.22498E-6</v>
      </c>
      <c r="M153" s="2">
        <v>18073</v>
      </c>
      <c r="N153" s="2">
        <v>494.04500000000002</v>
      </c>
      <c r="O153" s="3">
        <v>1.7075</v>
      </c>
      <c r="P153" s="2">
        <v>11256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1</v>
      </c>
      <c r="AP153" s="2">
        <v>1</v>
      </c>
      <c r="AQ153" s="2">
        <f t="shared" si="12"/>
        <v>0</v>
      </c>
      <c r="AR153" s="2">
        <f t="shared" si="13"/>
        <v>0</v>
      </c>
      <c r="AS153" s="2">
        <f t="shared" si="14"/>
        <v>0</v>
      </c>
      <c r="AT153" s="2">
        <f t="shared" si="15"/>
        <v>1</v>
      </c>
      <c r="AU153" s="2">
        <f t="shared" si="16"/>
        <v>0</v>
      </c>
      <c r="AV153" s="2">
        <f t="shared" si="17"/>
        <v>1.2249800000000534E-6</v>
      </c>
      <c r="AW153" s="2">
        <f>Tabla1[[#This Row],[inver_real_Radio]]+Tabla1[[#This Row],[inver_real_Prensa]]</f>
        <v>11602.59072</v>
      </c>
      <c r="AX153" s="2">
        <f>SUM(Tabla1[[#This Row],[MKDirecto_1]:[mailing_4]])</f>
        <v>1608.39368622498</v>
      </c>
      <c r="AY153" s="2">
        <f>SUM(Tabla1[[#This Row],[PrimeraSemanaMes]:[SegundaSemanaMes]])</f>
        <v>0</v>
      </c>
    </row>
    <row r="154" spans="1:51" hidden="1" x14ac:dyDescent="0.25">
      <c r="A154" s="43">
        <v>40453</v>
      </c>
      <c r="B154" s="2">
        <v>1878.288</v>
      </c>
      <c r="C154" s="5">
        <v>152.1450835</v>
      </c>
      <c r="D154" s="5">
        <v>1873.42464</v>
      </c>
      <c r="E154" s="5">
        <v>2238.3335040000002</v>
      </c>
      <c r="F154" s="5">
        <v>0</v>
      </c>
      <c r="G154" s="5">
        <v>1113.5155689999999</v>
      </c>
      <c r="H154" s="2">
        <v>643.35747419999996</v>
      </c>
      <c r="I154" s="2">
        <v>2.2443000000000002E-29</v>
      </c>
      <c r="J154" s="2">
        <v>2.6076399999999999E-57</v>
      </c>
      <c r="K154" s="2">
        <v>2.1350200000000001E-20</v>
      </c>
      <c r="L154" s="2">
        <v>4.8999199999999996E-7</v>
      </c>
      <c r="M154" s="2">
        <v>14137</v>
      </c>
      <c r="N154" s="2">
        <v>494.04500000000002</v>
      </c>
      <c r="O154" s="3">
        <v>1.2124999999999999</v>
      </c>
      <c r="P154" s="2">
        <v>11256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0</v>
      </c>
      <c r="AQ154" s="2">
        <f t="shared" si="12"/>
        <v>0</v>
      </c>
      <c r="AR154" s="2">
        <f t="shared" si="13"/>
        <v>0</v>
      </c>
      <c r="AS154" s="2">
        <f t="shared" si="14"/>
        <v>0</v>
      </c>
      <c r="AT154" s="2">
        <f t="shared" si="15"/>
        <v>1</v>
      </c>
      <c r="AU154" s="2">
        <f t="shared" si="16"/>
        <v>0</v>
      </c>
      <c r="AV154" s="2">
        <f t="shared" si="17"/>
        <v>4.8999200000002135E-7</v>
      </c>
      <c r="AW154" s="2">
        <f>Tabla1[[#This Row],[inver_real_Radio]]+Tabla1[[#This Row],[inver_real_Prensa]]</f>
        <v>4111.7581440000004</v>
      </c>
      <c r="AX154" s="2">
        <f>SUM(Tabla1[[#This Row],[MKDirecto_1]:[mailing_4]])</f>
        <v>643.35747468999193</v>
      </c>
      <c r="AY154" s="2">
        <f>SUM(Tabla1[[#This Row],[PrimeraSemanaMes]:[SegundaSemanaMes]])</f>
        <v>1</v>
      </c>
    </row>
    <row r="155" spans="1:51" hidden="1" x14ac:dyDescent="0.25">
      <c r="A155" s="43">
        <v>40460</v>
      </c>
      <c r="B155" s="2">
        <v>2076.4560000000001</v>
      </c>
      <c r="C155" s="5">
        <v>198.45803340000001</v>
      </c>
      <c r="D155" s="5">
        <v>374.68492800000001</v>
      </c>
      <c r="E155" s="5">
        <v>447.6667008</v>
      </c>
      <c r="F155" s="5">
        <v>0</v>
      </c>
      <c r="G155" s="5">
        <v>1251.0662279999999</v>
      </c>
      <c r="H155" s="2">
        <v>25257.342990000001</v>
      </c>
      <c r="I155" s="2">
        <v>8.9771900000000014E-30</v>
      </c>
      <c r="J155" s="2">
        <v>1.04305E-57</v>
      </c>
      <c r="K155" s="2">
        <v>8.5400899999999999E-21</v>
      </c>
      <c r="L155" s="2">
        <v>1.95997E-7</v>
      </c>
      <c r="M155" s="2">
        <v>24217</v>
      </c>
      <c r="N155" s="2">
        <v>490.25</v>
      </c>
      <c r="O155" s="3">
        <v>1.395</v>
      </c>
      <c r="P155" s="2">
        <v>15341.5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1</v>
      </c>
      <c r="AN155" s="2">
        <v>0</v>
      </c>
      <c r="AO155" s="2">
        <v>0</v>
      </c>
      <c r="AP155" s="2">
        <v>0</v>
      </c>
      <c r="AQ155" s="2">
        <f t="shared" si="12"/>
        <v>1</v>
      </c>
      <c r="AR155" s="2">
        <f t="shared" si="13"/>
        <v>0</v>
      </c>
      <c r="AS155" s="2">
        <f t="shared" si="14"/>
        <v>0</v>
      </c>
      <c r="AT155" s="2">
        <f t="shared" si="15"/>
        <v>1</v>
      </c>
      <c r="AU155" s="2">
        <f t="shared" si="16"/>
        <v>0</v>
      </c>
      <c r="AV155" s="2">
        <f t="shared" si="17"/>
        <v>1.9599700000000855E-7</v>
      </c>
      <c r="AW155" s="2">
        <f>Tabla1[[#This Row],[inver_real_Radio]]+Tabla1[[#This Row],[inver_real_Prensa]]</f>
        <v>822.35162880000007</v>
      </c>
      <c r="AX155" s="2">
        <f>SUM(Tabla1[[#This Row],[MKDirecto_1]:[mailing_4]])</f>
        <v>25257.342990195997</v>
      </c>
      <c r="AY155" s="2">
        <f>SUM(Tabla1[[#This Row],[PrimeraSemanaMes]:[SegundaSemanaMes]])</f>
        <v>1</v>
      </c>
    </row>
    <row r="156" spans="1:51" hidden="1" x14ac:dyDescent="0.25">
      <c r="A156" s="43">
        <v>40467</v>
      </c>
      <c r="B156" s="2">
        <v>1672.5809999999999</v>
      </c>
      <c r="C156" s="5">
        <v>127.58321340000001</v>
      </c>
      <c r="D156" s="5">
        <v>74.9369856</v>
      </c>
      <c r="E156" s="5">
        <v>89.533340159999995</v>
      </c>
      <c r="F156" s="5">
        <v>0</v>
      </c>
      <c r="G156" s="5">
        <v>1209.586491</v>
      </c>
      <c r="H156" s="2">
        <v>10102.9372</v>
      </c>
      <c r="I156" s="2">
        <v>3.5908800000000005E-30</v>
      </c>
      <c r="J156" s="2">
        <v>4.1722200000000003E-58</v>
      </c>
      <c r="K156" s="2">
        <v>3.4160299999999999E-21</v>
      </c>
      <c r="L156" s="2">
        <v>7.8398699999999996E-8</v>
      </c>
      <c r="M156" s="2">
        <v>17507</v>
      </c>
      <c r="N156" s="2">
        <v>490.25</v>
      </c>
      <c r="O156" s="3">
        <v>1.2424999999999999</v>
      </c>
      <c r="P156" s="2">
        <v>15341.5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0</v>
      </c>
      <c r="AN156" s="2">
        <v>1</v>
      </c>
      <c r="AO156" s="2">
        <v>0</v>
      </c>
      <c r="AP156" s="2">
        <v>0</v>
      </c>
      <c r="AQ156" s="2">
        <f t="shared" si="12"/>
        <v>0</v>
      </c>
      <c r="AR156" s="2">
        <f t="shared" si="13"/>
        <v>0</v>
      </c>
      <c r="AS156" s="2">
        <f t="shared" si="14"/>
        <v>0</v>
      </c>
      <c r="AT156" s="2">
        <f t="shared" si="15"/>
        <v>1</v>
      </c>
      <c r="AU156" s="2">
        <f t="shared" si="16"/>
        <v>0</v>
      </c>
      <c r="AV156" s="2">
        <f t="shared" si="17"/>
        <v>7.8398700000003411E-8</v>
      </c>
      <c r="AW156" s="2">
        <f>Tabla1[[#This Row],[inver_real_Radio]]+Tabla1[[#This Row],[inver_real_Prensa]]</f>
        <v>164.47032575999998</v>
      </c>
      <c r="AX156" s="2">
        <f>SUM(Tabla1[[#This Row],[MKDirecto_1]:[mailing_4]])</f>
        <v>10102.937200078399</v>
      </c>
      <c r="AY156" s="2">
        <f>SUM(Tabla1[[#This Row],[PrimeraSemanaMes]:[SegundaSemanaMes]])</f>
        <v>0</v>
      </c>
    </row>
    <row r="157" spans="1:51" hidden="1" x14ac:dyDescent="0.25">
      <c r="A157" s="43">
        <v>40474</v>
      </c>
      <c r="B157" s="2">
        <v>2163.6929999999998</v>
      </c>
      <c r="C157" s="5">
        <v>233.5832853</v>
      </c>
      <c r="D157" s="5">
        <v>14.987397120000001</v>
      </c>
      <c r="E157" s="5">
        <v>17.906668029999999</v>
      </c>
      <c r="F157" s="5">
        <v>0</v>
      </c>
      <c r="G157" s="5">
        <v>1219.534596</v>
      </c>
      <c r="H157" s="2">
        <v>4041.1748779999998</v>
      </c>
      <c r="I157" s="2">
        <v>1.4363500000000002E-30</v>
      </c>
      <c r="J157" s="2">
        <v>1.6688900000000002E-58</v>
      </c>
      <c r="K157" s="2">
        <v>1.3664100000000001E-21</v>
      </c>
      <c r="L157" s="2">
        <v>3.1359499999999997E-8</v>
      </c>
      <c r="M157" s="2">
        <v>19400</v>
      </c>
      <c r="N157" s="2">
        <v>490.25</v>
      </c>
      <c r="O157" s="3">
        <v>1.3325</v>
      </c>
      <c r="P157" s="2">
        <v>15341.5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1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</v>
      </c>
      <c r="AP157" s="2">
        <v>0</v>
      </c>
      <c r="AQ157" s="2">
        <f t="shared" si="12"/>
        <v>0</v>
      </c>
      <c r="AR157" s="2">
        <f t="shared" si="13"/>
        <v>0</v>
      </c>
      <c r="AS157" s="2">
        <f t="shared" si="14"/>
        <v>0</v>
      </c>
      <c r="AT157" s="2">
        <f t="shared" si="15"/>
        <v>1</v>
      </c>
      <c r="AU157" s="2">
        <f t="shared" si="16"/>
        <v>0</v>
      </c>
      <c r="AV157" s="2">
        <f t="shared" si="17"/>
        <v>3.135950000000136E-8</v>
      </c>
      <c r="AW157" s="2">
        <f>Tabla1[[#This Row],[inver_real_Radio]]+Tabla1[[#This Row],[inver_real_Prensa]]</f>
        <v>32.894065150000003</v>
      </c>
      <c r="AX157" s="2">
        <f>SUM(Tabla1[[#This Row],[MKDirecto_1]:[mailing_4]])</f>
        <v>4041.1748780313592</v>
      </c>
      <c r="AY157" s="2">
        <f>SUM(Tabla1[[#This Row],[PrimeraSemanaMes]:[SegundaSemanaMes]])</f>
        <v>0</v>
      </c>
    </row>
    <row r="158" spans="1:51" hidden="1" x14ac:dyDescent="0.25">
      <c r="A158" s="43">
        <v>40481</v>
      </c>
      <c r="B158" s="2">
        <v>2654.8049999999998</v>
      </c>
      <c r="C158" s="5">
        <v>344.68331410000002</v>
      </c>
      <c r="D158" s="5">
        <v>65082.357479999999</v>
      </c>
      <c r="E158" s="5">
        <v>3.5813336059999998</v>
      </c>
      <c r="F158" s="5">
        <v>0</v>
      </c>
      <c r="G158" s="5">
        <v>1334.963839</v>
      </c>
      <c r="H158" s="2">
        <v>1616.469951</v>
      </c>
      <c r="I158" s="2">
        <v>5.7454000000000004E-31</v>
      </c>
      <c r="J158" s="2">
        <v>6.6755500000000001E-59</v>
      </c>
      <c r="K158" s="2">
        <v>5.4656600000000003E-22</v>
      </c>
      <c r="L158" s="2">
        <v>1.25438E-8</v>
      </c>
      <c r="M158" s="2">
        <v>21382</v>
      </c>
      <c r="N158" s="2">
        <v>490.25</v>
      </c>
      <c r="O158" s="3">
        <v>1.4850000000000001</v>
      </c>
      <c r="P158" s="2">
        <v>15341.5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0</v>
      </c>
      <c r="AL158" s="2">
        <v>1</v>
      </c>
      <c r="AM158" s="2">
        <v>0</v>
      </c>
      <c r="AN158" s="2">
        <v>0</v>
      </c>
      <c r="AO158" s="2">
        <v>0</v>
      </c>
      <c r="AP158" s="2">
        <v>1</v>
      </c>
      <c r="AQ158" s="2">
        <f t="shared" si="12"/>
        <v>1</v>
      </c>
      <c r="AR158" s="2">
        <f t="shared" si="13"/>
        <v>0</v>
      </c>
      <c r="AS158" s="2">
        <f t="shared" si="14"/>
        <v>0</v>
      </c>
      <c r="AT158" s="2">
        <f t="shared" si="15"/>
        <v>1</v>
      </c>
      <c r="AU158" s="2">
        <f t="shared" si="16"/>
        <v>0</v>
      </c>
      <c r="AV158" s="2">
        <f t="shared" si="17"/>
        <v>1.2543800000000546E-8</v>
      </c>
      <c r="AW158" s="2">
        <f>Tabla1[[#This Row],[inver_real_Radio]]+Tabla1[[#This Row],[inver_real_Prensa]]</f>
        <v>65085.938813606001</v>
      </c>
      <c r="AX158" s="2">
        <f>SUM(Tabla1[[#This Row],[MKDirecto_1]:[mailing_4]])</f>
        <v>1616.4699510125438</v>
      </c>
      <c r="AY158" s="2">
        <f>SUM(Tabla1[[#This Row],[PrimeraSemanaMes]:[SegundaSemanaMes]])</f>
        <v>1</v>
      </c>
    </row>
    <row r="159" spans="1:51" hidden="1" x14ac:dyDescent="0.25">
      <c r="A159" s="43">
        <v>40488</v>
      </c>
      <c r="B159" s="2">
        <v>1727.508</v>
      </c>
      <c r="C159" s="5">
        <v>179.3233257</v>
      </c>
      <c r="D159" s="5">
        <v>64148.231500000002</v>
      </c>
      <c r="E159" s="5">
        <v>325.71626670000001</v>
      </c>
      <c r="F159" s="5">
        <v>0</v>
      </c>
      <c r="G159" s="5">
        <v>1238.215535</v>
      </c>
      <c r="H159" s="2">
        <v>25646.58798</v>
      </c>
      <c r="I159" s="2">
        <v>2.29816E-31</v>
      </c>
      <c r="J159" s="2">
        <v>2.6702200000000001E-59</v>
      </c>
      <c r="K159" s="2">
        <v>2.1862599999999999E-22</v>
      </c>
      <c r="L159" s="2">
        <v>5.01751E-9</v>
      </c>
      <c r="M159" s="2">
        <v>18273</v>
      </c>
      <c r="N159" s="2">
        <v>490.25</v>
      </c>
      <c r="O159" s="3">
        <v>1.3225</v>
      </c>
      <c r="P159" s="2">
        <v>16128.75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0</v>
      </c>
      <c r="AL159" s="2">
        <v>0</v>
      </c>
      <c r="AM159" s="2">
        <v>1</v>
      </c>
      <c r="AN159" s="2">
        <v>0</v>
      </c>
      <c r="AO159" s="2">
        <v>0</v>
      </c>
      <c r="AP159" s="2">
        <v>0</v>
      </c>
      <c r="AQ159" s="2">
        <f t="shared" si="12"/>
        <v>0</v>
      </c>
      <c r="AR159" s="2">
        <f t="shared" si="13"/>
        <v>0</v>
      </c>
      <c r="AS159" s="2">
        <f t="shared" si="14"/>
        <v>0</v>
      </c>
      <c r="AT159" s="2">
        <f t="shared" si="15"/>
        <v>1</v>
      </c>
      <c r="AU159" s="2">
        <f t="shared" si="16"/>
        <v>0</v>
      </c>
      <c r="AV159" s="2">
        <f t="shared" si="17"/>
        <v>5.0175100000002184E-9</v>
      </c>
      <c r="AW159" s="2">
        <f>Tabla1[[#This Row],[inver_real_Radio]]+Tabla1[[#This Row],[inver_real_Prensa]]</f>
        <v>64473.947766700003</v>
      </c>
      <c r="AX159" s="2">
        <f>SUM(Tabla1[[#This Row],[MKDirecto_1]:[mailing_4]])</f>
        <v>25646.587980005017</v>
      </c>
      <c r="AY159" s="2">
        <f>SUM(Tabla1[[#This Row],[PrimeraSemanaMes]:[SegundaSemanaMes]])</f>
        <v>1</v>
      </c>
    </row>
    <row r="160" spans="1:51" hidden="1" x14ac:dyDescent="0.25">
      <c r="A160" s="43">
        <v>40495</v>
      </c>
      <c r="B160" s="2">
        <v>2315.5499999999997</v>
      </c>
      <c r="C160" s="5">
        <v>212.7793303</v>
      </c>
      <c r="D160" s="5">
        <v>12829.6463</v>
      </c>
      <c r="E160" s="5">
        <v>390.14325330000003</v>
      </c>
      <c r="F160" s="5">
        <v>0</v>
      </c>
      <c r="G160" s="5">
        <v>1341.476214</v>
      </c>
      <c r="H160" s="2">
        <v>10258.635190000001</v>
      </c>
      <c r="I160" s="2">
        <v>9.1926400000000004E-32</v>
      </c>
      <c r="J160" s="2">
        <v>1.06809E-59</v>
      </c>
      <c r="K160" s="2">
        <v>8.7450500000000009E-23</v>
      </c>
      <c r="L160" s="2">
        <v>2.0070100000000001E-9</v>
      </c>
      <c r="M160" s="2">
        <v>20941</v>
      </c>
      <c r="N160" s="2">
        <v>490.25</v>
      </c>
      <c r="O160" s="3">
        <v>1.4924999999999999</v>
      </c>
      <c r="P160" s="2">
        <v>16128.75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0</v>
      </c>
      <c r="AL160" s="2">
        <v>0</v>
      </c>
      <c r="AM160" s="2">
        <v>0</v>
      </c>
      <c r="AN160" s="2">
        <v>1</v>
      </c>
      <c r="AO160" s="2">
        <v>0</v>
      </c>
      <c r="AP160" s="2">
        <v>0</v>
      </c>
      <c r="AQ160" s="2">
        <f t="shared" si="12"/>
        <v>0</v>
      </c>
      <c r="AR160" s="2">
        <f t="shared" si="13"/>
        <v>0</v>
      </c>
      <c r="AS160" s="2">
        <f t="shared" si="14"/>
        <v>0</v>
      </c>
      <c r="AT160" s="2">
        <f t="shared" si="15"/>
        <v>1</v>
      </c>
      <c r="AU160" s="2">
        <f t="shared" si="16"/>
        <v>0</v>
      </c>
      <c r="AV160" s="2">
        <f t="shared" si="17"/>
        <v>2.0070100000000874E-9</v>
      </c>
      <c r="AW160" s="2">
        <f>Tabla1[[#This Row],[inver_real_Radio]]+Tabla1[[#This Row],[inver_real_Prensa]]</f>
        <v>13219.789553300001</v>
      </c>
      <c r="AX160" s="2">
        <f>SUM(Tabla1[[#This Row],[MKDirecto_1]:[mailing_4]])</f>
        <v>10258.635190002007</v>
      </c>
      <c r="AY160" s="2">
        <f>SUM(Tabla1[[#This Row],[PrimeraSemanaMes]:[SegundaSemanaMes]])</f>
        <v>0</v>
      </c>
    </row>
    <row r="161" spans="1:51" hidden="1" x14ac:dyDescent="0.25">
      <c r="A161" s="43">
        <v>40502</v>
      </c>
      <c r="B161" s="2">
        <v>2388.7860000000001</v>
      </c>
      <c r="C161" s="5">
        <v>218.5617321</v>
      </c>
      <c r="D161" s="5">
        <v>11741.609259999999</v>
      </c>
      <c r="E161" s="5">
        <v>403.02865070000001</v>
      </c>
      <c r="F161" s="5">
        <v>0</v>
      </c>
      <c r="G161" s="5">
        <v>1309.950486</v>
      </c>
      <c r="H161" s="2">
        <v>4103.4540770000003</v>
      </c>
      <c r="I161" s="2">
        <v>3.6770600000000004E-32</v>
      </c>
      <c r="J161" s="2">
        <v>4.2723500000000002E-60</v>
      </c>
      <c r="K161" s="2">
        <v>3.4980200000000001E-23</v>
      </c>
      <c r="L161" s="2">
        <v>8.0280199999999997E-10</v>
      </c>
      <c r="M161" s="2">
        <v>19784</v>
      </c>
      <c r="N161" s="2">
        <v>490.25</v>
      </c>
      <c r="O161" s="3">
        <v>1.4225000000000001</v>
      </c>
      <c r="P161" s="2">
        <v>16128.75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f t="shared" si="12"/>
        <v>0</v>
      </c>
      <c r="AR161" s="2">
        <f t="shared" si="13"/>
        <v>0</v>
      </c>
      <c r="AS161" s="2">
        <f t="shared" si="14"/>
        <v>0</v>
      </c>
      <c r="AT161" s="2">
        <f t="shared" si="15"/>
        <v>1</v>
      </c>
      <c r="AU161" s="2">
        <f t="shared" si="16"/>
        <v>0</v>
      </c>
      <c r="AV161" s="2">
        <f t="shared" si="17"/>
        <v>8.0280200000003492E-10</v>
      </c>
      <c r="AW161" s="2">
        <f>Tabla1[[#This Row],[inver_real_Radio]]+Tabla1[[#This Row],[inver_real_Prensa]]</f>
        <v>12144.637910699999</v>
      </c>
      <c r="AX161" s="2">
        <f>SUM(Tabla1[[#This Row],[MKDirecto_1]:[mailing_4]])</f>
        <v>4103.4540770008034</v>
      </c>
      <c r="AY161" s="2">
        <f>SUM(Tabla1[[#This Row],[PrimeraSemanaMes]:[SegundaSemanaMes]])</f>
        <v>0</v>
      </c>
    </row>
    <row r="162" spans="1:51" hidden="1" x14ac:dyDescent="0.25">
      <c r="A162" s="43">
        <v>40509</v>
      </c>
      <c r="B162" s="2">
        <v>2320.9349999999999</v>
      </c>
      <c r="C162" s="5">
        <v>214.62469279999999</v>
      </c>
      <c r="D162" s="5">
        <v>8050.0818520000003</v>
      </c>
      <c r="E162" s="5">
        <v>405.60573010000002</v>
      </c>
      <c r="F162" s="5">
        <v>0</v>
      </c>
      <c r="G162" s="5">
        <v>1239.410194</v>
      </c>
      <c r="H162" s="2">
        <v>1641.381631</v>
      </c>
      <c r="I162" s="2">
        <v>1.4708200000000001E-32</v>
      </c>
      <c r="J162" s="2">
        <v>1.70894E-60</v>
      </c>
      <c r="K162" s="2">
        <v>1.39921E-23</v>
      </c>
      <c r="L162" s="2">
        <v>3.2112099999999998E-10</v>
      </c>
      <c r="M162" s="2">
        <v>29093</v>
      </c>
      <c r="N162" s="2">
        <v>490.25</v>
      </c>
      <c r="O162" s="3">
        <v>1.2250000000000001</v>
      </c>
      <c r="P162" s="2">
        <v>16128.75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1</v>
      </c>
      <c r="AP162" s="2">
        <v>1</v>
      </c>
      <c r="AQ162" s="2">
        <f t="shared" si="12"/>
        <v>0</v>
      </c>
      <c r="AR162" s="2">
        <f t="shared" si="13"/>
        <v>0</v>
      </c>
      <c r="AS162" s="2">
        <f t="shared" si="14"/>
        <v>0</v>
      </c>
      <c r="AT162" s="2">
        <f t="shared" si="15"/>
        <v>1</v>
      </c>
      <c r="AU162" s="2">
        <f t="shared" si="16"/>
        <v>0</v>
      </c>
      <c r="AV162" s="2">
        <f t="shared" si="17"/>
        <v>3.2112100000001399E-10</v>
      </c>
      <c r="AW162" s="2">
        <f>Tabla1[[#This Row],[inver_real_Radio]]+Tabla1[[#This Row],[inver_real_Prensa]]</f>
        <v>8455.6875820999994</v>
      </c>
      <c r="AX162" s="2">
        <f>SUM(Tabla1[[#This Row],[MKDirecto_1]:[mailing_4]])</f>
        <v>1641.381631000321</v>
      </c>
      <c r="AY162" s="2">
        <f>SUM(Tabla1[[#This Row],[PrimeraSemanaMes]:[SegundaSemanaMes]])</f>
        <v>0</v>
      </c>
    </row>
    <row r="163" spans="1:51" hidden="1" x14ac:dyDescent="0.25">
      <c r="A163" s="43">
        <v>40516</v>
      </c>
      <c r="B163" s="2">
        <v>2272.4699999999998</v>
      </c>
      <c r="C163" s="5">
        <v>260.99987709999999</v>
      </c>
      <c r="D163" s="5">
        <v>1610.0163700000001</v>
      </c>
      <c r="E163" s="5">
        <v>81.121146030000006</v>
      </c>
      <c r="F163" s="5">
        <v>0</v>
      </c>
      <c r="G163" s="5">
        <v>1029.3140780000001</v>
      </c>
      <c r="H163" s="2">
        <v>25656.552650000001</v>
      </c>
      <c r="I163" s="2">
        <v>5.8832900000000001E-33</v>
      </c>
      <c r="J163" s="2">
        <v>6.8357600000000007E-61</v>
      </c>
      <c r="K163" s="2">
        <v>5.5968299999999999E-24</v>
      </c>
      <c r="L163" s="2">
        <v>1.2844799999999999E-10</v>
      </c>
      <c r="M163" s="2">
        <v>11320</v>
      </c>
      <c r="N163" s="2">
        <v>512</v>
      </c>
      <c r="O163" s="3">
        <v>1.4025000000000001</v>
      </c>
      <c r="P163" s="2">
        <v>13788.4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0</v>
      </c>
      <c r="AM163" s="2">
        <v>1</v>
      </c>
      <c r="AN163" s="2">
        <v>0</v>
      </c>
      <c r="AO163" s="2">
        <v>0</v>
      </c>
      <c r="AP163" s="2">
        <v>0</v>
      </c>
      <c r="AQ163" s="2">
        <f t="shared" si="12"/>
        <v>1</v>
      </c>
      <c r="AR163" s="2">
        <f t="shared" si="13"/>
        <v>0</v>
      </c>
      <c r="AS163" s="2">
        <f t="shared" si="14"/>
        <v>0</v>
      </c>
      <c r="AT163" s="2">
        <f t="shared" si="15"/>
        <v>0</v>
      </c>
      <c r="AU163" s="2">
        <f t="shared" si="16"/>
        <v>1</v>
      </c>
      <c r="AV163" s="2">
        <f t="shared" si="17"/>
        <v>1.284480000000056E-10</v>
      </c>
      <c r="AW163" s="2">
        <f>Tabla1[[#This Row],[inver_real_Radio]]+Tabla1[[#This Row],[inver_real_Prensa]]</f>
        <v>1691.1375160300001</v>
      </c>
      <c r="AX163" s="2">
        <f>SUM(Tabla1[[#This Row],[MKDirecto_1]:[mailing_4]])</f>
        <v>25656.552650000129</v>
      </c>
      <c r="AY163" s="2">
        <f>SUM(Tabla1[[#This Row],[PrimeraSemanaMes]:[SegundaSemanaMes]])</f>
        <v>1</v>
      </c>
    </row>
    <row r="164" spans="1:51" hidden="1" x14ac:dyDescent="0.25">
      <c r="A164" s="43">
        <v>40523</v>
      </c>
      <c r="B164" s="2">
        <v>1227.78</v>
      </c>
      <c r="C164" s="5">
        <v>129.99995089999999</v>
      </c>
      <c r="D164" s="5">
        <v>322.0032741</v>
      </c>
      <c r="E164" s="5">
        <v>16.224229210000001</v>
      </c>
      <c r="F164" s="5">
        <v>0</v>
      </c>
      <c r="G164" s="5">
        <v>687.85563109999998</v>
      </c>
      <c r="H164" s="2">
        <v>10262.621059999999</v>
      </c>
      <c r="I164" s="2">
        <v>2.35332E-33</v>
      </c>
      <c r="J164" s="2">
        <v>2.7343000000000001E-61</v>
      </c>
      <c r="K164" s="2">
        <v>2.2387300000000002E-24</v>
      </c>
      <c r="L164" s="2">
        <v>5.1379299999999998E-11</v>
      </c>
      <c r="M164" s="2">
        <v>15702</v>
      </c>
      <c r="N164" s="2">
        <v>512</v>
      </c>
      <c r="O164" s="3">
        <v>1.2124999999999999</v>
      </c>
      <c r="P164" s="2">
        <v>13788.4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f t="shared" si="12"/>
        <v>0</v>
      </c>
      <c r="AR164" s="2">
        <f t="shared" si="13"/>
        <v>0</v>
      </c>
      <c r="AS164" s="2">
        <f t="shared" si="14"/>
        <v>0</v>
      </c>
      <c r="AT164" s="2">
        <f t="shared" si="15"/>
        <v>0</v>
      </c>
      <c r="AU164" s="2">
        <f t="shared" si="16"/>
        <v>1</v>
      </c>
      <c r="AV164" s="2">
        <f t="shared" si="17"/>
        <v>5.1379300000002234E-11</v>
      </c>
      <c r="AW164" s="2">
        <f>Tabla1[[#This Row],[inver_real_Radio]]+Tabla1[[#This Row],[inver_real_Prensa]]</f>
        <v>338.22750330999997</v>
      </c>
      <c r="AX164" s="2">
        <f>SUM(Tabla1[[#This Row],[MKDirecto_1]:[mailing_4]])</f>
        <v>10262.62106000005</v>
      </c>
      <c r="AY164" s="2">
        <f>SUM(Tabla1[[#This Row],[PrimeraSemanaMes]:[SegundaSemanaMes]])</f>
        <v>0</v>
      </c>
    </row>
    <row r="165" spans="1:51" hidden="1" x14ac:dyDescent="0.25">
      <c r="A165" s="43">
        <v>40530</v>
      </c>
      <c r="B165" s="2">
        <v>1870.749</v>
      </c>
      <c r="C165" s="5">
        <v>152.7499803</v>
      </c>
      <c r="D165" s="5">
        <v>64.40065482</v>
      </c>
      <c r="E165" s="5">
        <v>3.2448458410000001</v>
      </c>
      <c r="F165" s="5">
        <v>0</v>
      </c>
      <c r="G165" s="5">
        <v>600.98225239999999</v>
      </c>
      <c r="H165" s="2">
        <v>4105.0484239999996</v>
      </c>
      <c r="I165" s="2">
        <v>9.413270000000001E-34</v>
      </c>
      <c r="J165" s="2">
        <v>1.0937200000000001E-61</v>
      </c>
      <c r="K165" s="2">
        <v>8.9549300000000015E-25</v>
      </c>
      <c r="L165" s="2">
        <v>2.0551699999999999E-11</v>
      </c>
      <c r="M165" s="2">
        <v>18489</v>
      </c>
      <c r="N165" s="2">
        <v>512</v>
      </c>
      <c r="O165" s="3">
        <v>1.04</v>
      </c>
      <c r="P165" s="2">
        <v>13788.4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f t="shared" si="12"/>
        <v>0</v>
      </c>
      <c r="AR165" s="2">
        <f t="shared" si="13"/>
        <v>0</v>
      </c>
      <c r="AS165" s="2">
        <f t="shared" si="14"/>
        <v>0</v>
      </c>
      <c r="AT165" s="2">
        <f t="shared" si="15"/>
        <v>0</v>
      </c>
      <c r="AU165" s="2">
        <f t="shared" si="16"/>
        <v>1</v>
      </c>
      <c r="AV165" s="2">
        <f t="shared" si="17"/>
        <v>2.0551700000000894E-11</v>
      </c>
      <c r="AW165" s="2">
        <f>Tabla1[[#This Row],[inver_real_Radio]]+Tabla1[[#This Row],[inver_real_Prensa]]</f>
        <v>67.645500661</v>
      </c>
      <c r="AX165" s="2">
        <f>SUM(Tabla1[[#This Row],[MKDirecto_1]:[mailing_4]])</f>
        <v>4105.0484240000205</v>
      </c>
      <c r="AY165" s="2">
        <f>SUM(Tabla1[[#This Row],[PrimeraSemanaMes]:[SegundaSemanaMes]])</f>
        <v>0</v>
      </c>
    </row>
    <row r="166" spans="1:51" x14ac:dyDescent="0.25">
      <c r="A166" s="43">
        <v>40537</v>
      </c>
      <c r="B166" s="2">
        <v>1197.624</v>
      </c>
      <c r="C166" s="5">
        <v>61.099992139999998</v>
      </c>
      <c r="D166" s="5">
        <v>12.880130960000001</v>
      </c>
      <c r="E166" s="5">
        <v>0.64896916800000004</v>
      </c>
      <c r="F166" s="5">
        <v>0</v>
      </c>
      <c r="G166" s="5">
        <v>311.98290100000003</v>
      </c>
      <c r="H166" s="2">
        <v>1642.01937</v>
      </c>
      <c r="I166" s="2">
        <v>3.7653100000000003E-34</v>
      </c>
      <c r="J166" s="2">
        <v>4.3748900000000004E-62</v>
      </c>
      <c r="K166" s="2">
        <v>3.5819700000000003E-25</v>
      </c>
      <c r="L166" s="2">
        <v>8.2207000000000003E-12</v>
      </c>
      <c r="M166" s="2">
        <v>14573</v>
      </c>
      <c r="N166" s="2">
        <v>512</v>
      </c>
      <c r="O166" s="3">
        <v>1.4450000000000001</v>
      </c>
      <c r="P166" s="2">
        <v>13788.4</v>
      </c>
      <c r="Q166" s="2">
        <v>0</v>
      </c>
      <c r="R166" s="2">
        <v>0</v>
      </c>
      <c r="S166" s="2">
        <v>1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0</v>
      </c>
      <c r="AO166" s="2">
        <v>1</v>
      </c>
      <c r="AP166" s="2">
        <v>0</v>
      </c>
      <c r="AQ166" s="2">
        <f t="shared" si="12"/>
        <v>2</v>
      </c>
      <c r="AR166" s="2">
        <f t="shared" si="13"/>
        <v>0</v>
      </c>
      <c r="AS166" s="2">
        <f t="shared" si="14"/>
        <v>0</v>
      </c>
      <c r="AT166" s="2">
        <f t="shared" si="15"/>
        <v>0</v>
      </c>
      <c r="AU166" s="2">
        <f t="shared" si="16"/>
        <v>1</v>
      </c>
      <c r="AV166" s="2">
        <f t="shared" si="17"/>
        <v>8.220700000000359E-12</v>
      </c>
      <c r="AW166" s="2">
        <f>Tabla1[[#This Row],[inver_real_Radio]]+Tabla1[[#This Row],[inver_real_Prensa]]</f>
        <v>13.529100128000001</v>
      </c>
      <c r="AX166" s="2">
        <f>SUM(Tabla1[[#This Row],[MKDirecto_1]:[mailing_4]])</f>
        <v>1642.0193700000082</v>
      </c>
      <c r="AY166" s="2">
        <f>SUM(Tabla1[[#This Row],[PrimeraSemanaMes]:[SegundaSemanaMes]])</f>
        <v>0</v>
      </c>
    </row>
    <row r="167" spans="1:51" x14ac:dyDescent="0.25">
      <c r="A167" s="43">
        <v>40544</v>
      </c>
      <c r="B167" s="2">
        <v>1261.1669999999999</v>
      </c>
      <c r="C167" s="5">
        <v>24.43999685</v>
      </c>
      <c r="D167" s="5">
        <v>2.5760261930000001</v>
      </c>
      <c r="E167" s="5">
        <v>0.129793834</v>
      </c>
      <c r="F167" s="5">
        <v>0</v>
      </c>
      <c r="G167" s="5">
        <v>374.42316039999997</v>
      </c>
      <c r="H167" s="2">
        <v>656.80774789999998</v>
      </c>
      <c r="I167" s="2">
        <v>1.5061200000000001E-34</v>
      </c>
      <c r="J167" s="2">
        <v>1.74995E-62</v>
      </c>
      <c r="K167" s="2">
        <v>1.4327900000000002E-25</v>
      </c>
      <c r="L167" s="2">
        <v>3.2882800000000002E-12</v>
      </c>
      <c r="M167" s="2">
        <v>10855</v>
      </c>
      <c r="N167" s="2">
        <v>512</v>
      </c>
      <c r="O167" s="3">
        <v>1.2975000000000001</v>
      </c>
      <c r="P167" s="2">
        <v>13788.4</v>
      </c>
      <c r="Q167" s="2">
        <v>0</v>
      </c>
      <c r="R167" s="2">
        <v>1</v>
      </c>
      <c r="S167" s="2">
        <v>0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f t="shared" si="12"/>
        <v>2</v>
      </c>
      <c r="AR167" s="2">
        <f t="shared" si="13"/>
        <v>0</v>
      </c>
      <c r="AS167" s="2">
        <f t="shared" si="14"/>
        <v>0</v>
      </c>
      <c r="AT167" s="2">
        <f t="shared" si="15"/>
        <v>0</v>
      </c>
      <c r="AU167" s="2">
        <f t="shared" si="16"/>
        <v>1</v>
      </c>
      <c r="AV167" s="2">
        <f t="shared" si="17"/>
        <v>3.2882800000001436E-12</v>
      </c>
      <c r="AW167" s="2">
        <f>Tabla1[[#This Row],[inver_real_Radio]]+Tabla1[[#This Row],[inver_real_Prensa]]</f>
        <v>2.7058200270000001</v>
      </c>
      <c r="AX167" s="2">
        <f>SUM(Tabla1[[#This Row],[MKDirecto_1]:[mailing_4]])</f>
        <v>656.80774790000328</v>
      </c>
      <c r="AY167" s="2">
        <f>SUM(Tabla1[[#This Row],[PrimeraSemanaMes]:[SegundaSemanaMes]])</f>
        <v>1</v>
      </c>
    </row>
    <row r="168" spans="1:51" hidden="1" x14ac:dyDescent="0.25">
      <c r="A168" s="43">
        <v>40551</v>
      </c>
      <c r="B168" s="2">
        <v>1349.481</v>
      </c>
      <c r="C168" s="5">
        <v>9.7759987420000005</v>
      </c>
      <c r="D168" s="5">
        <v>0.51520523900000004</v>
      </c>
      <c r="E168" s="5">
        <v>2.5958767000000001E-2</v>
      </c>
      <c r="F168" s="5">
        <v>0</v>
      </c>
      <c r="G168" s="5">
        <v>460.82926420000001</v>
      </c>
      <c r="H168" s="2">
        <v>262.72309919999998</v>
      </c>
      <c r="I168" s="2">
        <v>6.0244900000000002E-35</v>
      </c>
      <c r="J168" s="2">
        <v>6.9998199999999998E-63</v>
      </c>
      <c r="K168" s="2">
        <v>5.7311600000000005E-26</v>
      </c>
      <c r="L168" s="2">
        <v>1.31531E-12</v>
      </c>
      <c r="M168" s="2">
        <v>20304</v>
      </c>
      <c r="N168" s="2">
        <v>514.60063449999996</v>
      </c>
      <c r="O168" s="3">
        <v>1.4375</v>
      </c>
      <c r="P168" s="2">
        <v>13408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</v>
      </c>
      <c r="AN168" s="2">
        <v>0</v>
      </c>
      <c r="AO168" s="2">
        <v>0</v>
      </c>
      <c r="AP168" s="2">
        <v>0</v>
      </c>
      <c r="AQ168" s="2">
        <f t="shared" si="12"/>
        <v>0</v>
      </c>
      <c r="AR168" s="2">
        <f t="shared" si="13"/>
        <v>0</v>
      </c>
      <c r="AS168" s="2">
        <f t="shared" si="14"/>
        <v>0</v>
      </c>
      <c r="AT168" s="2">
        <f t="shared" si="15"/>
        <v>0</v>
      </c>
      <c r="AU168" s="2">
        <f t="shared" si="16"/>
        <v>1</v>
      </c>
      <c r="AV168" s="2">
        <f t="shared" si="17"/>
        <v>1.3153100000000573E-12</v>
      </c>
      <c r="AW168" s="2">
        <f>Tabla1[[#This Row],[inver_real_Radio]]+Tabla1[[#This Row],[inver_real_Prensa]]</f>
        <v>0.54116400600000003</v>
      </c>
      <c r="AX168" s="2">
        <f>SUM(Tabla1[[#This Row],[MKDirecto_1]:[mailing_4]])</f>
        <v>262.72309920000129</v>
      </c>
      <c r="AY168" s="2">
        <f>SUM(Tabla1[[#This Row],[PrimeraSemanaMes]:[SegundaSemanaMes]])</f>
        <v>1</v>
      </c>
    </row>
    <row r="169" spans="1:51" hidden="1" x14ac:dyDescent="0.25">
      <c r="A169" s="43">
        <v>40558</v>
      </c>
      <c r="B169" s="2">
        <v>2456.6369999999997</v>
      </c>
      <c r="C169" s="5">
        <v>134.8603995</v>
      </c>
      <c r="D169" s="5">
        <v>0.103041048</v>
      </c>
      <c r="E169" s="5">
        <v>5.1917530000000003E-3</v>
      </c>
      <c r="F169" s="5">
        <v>0</v>
      </c>
      <c r="G169" s="5">
        <v>967.58170570000004</v>
      </c>
      <c r="H169" s="2">
        <v>105.08923969999999</v>
      </c>
      <c r="I169" s="2">
        <v>2.4098000000000002E-35</v>
      </c>
      <c r="J169" s="2">
        <v>2.7999300000000001E-63</v>
      </c>
      <c r="K169" s="2">
        <v>2.2924600000000003E-26</v>
      </c>
      <c r="L169" s="2">
        <v>5.2612500000000004E-13</v>
      </c>
      <c r="M169" s="2">
        <v>24599</v>
      </c>
      <c r="N169" s="2">
        <v>514.60063449999996</v>
      </c>
      <c r="O169" s="3">
        <v>1.6850000000000001</v>
      </c>
      <c r="P169" s="2">
        <v>13408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</v>
      </c>
      <c r="AO169" s="2">
        <v>0</v>
      </c>
      <c r="AP169" s="2">
        <v>0</v>
      </c>
      <c r="AQ169" s="2">
        <f t="shared" si="12"/>
        <v>0</v>
      </c>
      <c r="AR169" s="2">
        <f t="shared" si="13"/>
        <v>0</v>
      </c>
      <c r="AS169" s="2">
        <f t="shared" si="14"/>
        <v>0</v>
      </c>
      <c r="AT169" s="2">
        <f t="shared" si="15"/>
        <v>0</v>
      </c>
      <c r="AU169" s="2">
        <f t="shared" si="16"/>
        <v>1</v>
      </c>
      <c r="AV169" s="2">
        <f t="shared" si="17"/>
        <v>5.2612500000002296E-13</v>
      </c>
      <c r="AW169" s="2">
        <f>Tabla1[[#This Row],[inver_real_Radio]]+Tabla1[[#This Row],[inver_real_Prensa]]</f>
        <v>0.10823280099999999</v>
      </c>
      <c r="AX169" s="2">
        <f>SUM(Tabla1[[#This Row],[MKDirecto_1]:[mailing_4]])</f>
        <v>105.08923970000052</v>
      </c>
      <c r="AY169" s="2">
        <f>SUM(Tabla1[[#This Row],[PrimeraSemanaMes]:[SegundaSemanaMes]])</f>
        <v>0</v>
      </c>
    </row>
    <row r="170" spans="1:51" hidden="1" x14ac:dyDescent="0.25">
      <c r="A170" s="43">
        <v>40565</v>
      </c>
      <c r="B170" s="2">
        <v>2287.5479999999998</v>
      </c>
      <c r="C170" s="5">
        <v>185.64415980000001</v>
      </c>
      <c r="D170" s="5">
        <v>2.0608209999999998E-2</v>
      </c>
      <c r="E170" s="5">
        <v>1.0383510000000001E-3</v>
      </c>
      <c r="F170" s="5">
        <v>0</v>
      </c>
      <c r="G170" s="5">
        <v>1290.8826819999999</v>
      </c>
      <c r="H170" s="2">
        <v>42.035695869999998</v>
      </c>
      <c r="I170" s="2">
        <v>9.6391899999999999E-36</v>
      </c>
      <c r="J170" s="2">
        <v>1.1199700000000001E-63</v>
      </c>
      <c r="K170" s="2">
        <v>9.1698500000000006E-27</v>
      </c>
      <c r="L170" s="2">
        <v>2.1045E-13</v>
      </c>
      <c r="M170" s="2">
        <v>23770</v>
      </c>
      <c r="N170" s="2">
        <v>514.60063449999996</v>
      </c>
      <c r="O170" s="3">
        <v>1.5349999999999999</v>
      </c>
      <c r="P170" s="2">
        <v>13408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1</v>
      </c>
      <c r="AP170" s="2">
        <v>0</v>
      </c>
      <c r="AQ170" s="2">
        <f t="shared" si="12"/>
        <v>0</v>
      </c>
      <c r="AR170" s="2">
        <f t="shared" si="13"/>
        <v>0</v>
      </c>
      <c r="AS170" s="2">
        <f t="shared" si="14"/>
        <v>0</v>
      </c>
      <c r="AT170" s="2">
        <f t="shared" si="15"/>
        <v>0</v>
      </c>
      <c r="AU170" s="2">
        <f t="shared" si="16"/>
        <v>1</v>
      </c>
      <c r="AV170" s="2">
        <f t="shared" si="17"/>
        <v>2.1045000000000917E-13</v>
      </c>
      <c r="AW170" s="2">
        <f>Tabla1[[#This Row],[inver_real_Radio]]+Tabla1[[#This Row],[inver_real_Prensa]]</f>
        <v>2.1646560999999998E-2</v>
      </c>
      <c r="AX170" s="2">
        <f>SUM(Tabla1[[#This Row],[MKDirecto_1]:[mailing_4]])</f>
        <v>42.035695870000211</v>
      </c>
      <c r="AY170" s="2">
        <f>SUM(Tabla1[[#This Row],[PrimeraSemanaMes]:[SegundaSemanaMes]])</f>
        <v>0</v>
      </c>
    </row>
    <row r="171" spans="1:51" hidden="1" x14ac:dyDescent="0.25">
      <c r="A171" s="43">
        <v>40572</v>
      </c>
      <c r="B171" s="2">
        <v>2185.2329999999997</v>
      </c>
      <c r="C171" s="5">
        <v>197.4576639</v>
      </c>
      <c r="D171" s="5">
        <v>4.121642E-3</v>
      </c>
      <c r="E171" s="5">
        <v>2.0767E-4</v>
      </c>
      <c r="F171" s="5">
        <v>0</v>
      </c>
      <c r="G171" s="5">
        <v>1587.873073</v>
      </c>
      <c r="H171" s="2">
        <v>16.814278349999999</v>
      </c>
      <c r="I171" s="2">
        <v>3.8556700000000001E-36</v>
      </c>
      <c r="J171" s="2">
        <v>4.4798800000000004E-64</v>
      </c>
      <c r="K171" s="2">
        <v>3.6679400000000008E-27</v>
      </c>
      <c r="L171" s="2">
        <v>8.4179900000000006E-14</v>
      </c>
      <c r="M171" s="2">
        <v>30721</v>
      </c>
      <c r="N171" s="2">
        <v>514.60063449999996</v>
      </c>
      <c r="O171" s="3">
        <v>1.7275</v>
      </c>
      <c r="P171" s="2">
        <v>13408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1</v>
      </c>
      <c r="AM171" s="2">
        <v>0</v>
      </c>
      <c r="AN171" s="2">
        <v>0</v>
      </c>
      <c r="AO171" s="2">
        <v>0</v>
      </c>
      <c r="AP171" s="2">
        <v>1</v>
      </c>
      <c r="AQ171" s="2">
        <f t="shared" si="12"/>
        <v>0</v>
      </c>
      <c r="AR171" s="2">
        <f t="shared" si="13"/>
        <v>0</v>
      </c>
      <c r="AS171" s="2">
        <f t="shared" si="14"/>
        <v>0</v>
      </c>
      <c r="AT171" s="2">
        <f t="shared" si="15"/>
        <v>0</v>
      </c>
      <c r="AU171" s="2">
        <f t="shared" si="16"/>
        <v>1</v>
      </c>
      <c r="AV171" s="2">
        <f t="shared" si="17"/>
        <v>8.4179900000003679E-14</v>
      </c>
      <c r="AW171" s="2">
        <f>Tabla1[[#This Row],[inver_real_Radio]]+Tabla1[[#This Row],[inver_real_Prensa]]</f>
        <v>4.3293120000000001E-3</v>
      </c>
      <c r="AX171" s="2">
        <f>SUM(Tabla1[[#This Row],[MKDirecto_1]:[mailing_4]])</f>
        <v>16.814278350000084</v>
      </c>
      <c r="AY171" s="2">
        <f>SUM(Tabla1[[#This Row],[PrimeraSemanaMes]:[SegundaSemanaMes]])</f>
        <v>1</v>
      </c>
    </row>
    <row r="172" spans="1:51" hidden="1" x14ac:dyDescent="0.25">
      <c r="A172" s="43">
        <v>40579</v>
      </c>
      <c r="B172" s="2">
        <v>2123.8440000000001</v>
      </c>
      <c r="C172" s="5">
        <v>223.2330656</v>
      </c>
      <c r="D172" s="5">
        <v>8.2432800000000004E-4</v>
      </c>
      <c r="E172" s="5">
        <v>4.1533999999999999E-5</v>
      </c>
      <c r="F172" s="5">
        <v>0</v>
      </c>
      <c r="G172" s="5">
        <v>2326.6192289999999</v>
      </c>
      <c r="H172" s="2">
        <v>6.725711338</v>
      </c>
      <c r="I172" s="2">
        <v>1.5422699999999999E-36</v>
      </c>
      <c r="J172" s="2">
        <v>1.7919499999999999E-64</v>
      </c>
      <c r="K172" s="2">
        <v>1.4671800000000002E-27</v>
      </c>
      <c r="L172" s="2">
        <v>3.3672000000000003E-14</v>
      </c>
      <c r="M172" s="2">
        <v>17797</v>
      </c>
      <c r="N172" s="2">
        <v>514.5315372</v>
      </c>
      <c r="O172" s="3">
        <v>2.3174999999999999</v>
      </c>
      <c r="P172" s="2">
        <v>16530.75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1</v>
      </c>
      <c r="AN172" s="2">
        <v>0</v>
      </c>
      <c r="AO172" s="2">
        <v>0</v>
      </c>
      <c r="AP172" s="2">
        <v>0</v>
      </c>
      <c r="AQ172" s="2">
        <f t="shared" si="12"/>
        <v>0</v>
      </c>
      <c r="AR172" s="2">
        <f t="shared" si="13"/>
        <v>0</v>
      </c>
      <c r="AS172" s="2">
        <f t="shared" si="14"/>
        <v>0</v>
      </c>
      <c r="AT172" s="2">
        <f t="shared" si="15"/>
        <v>0</v>
      </c>
      <c r="AU172" s="2">
        <f t="shared" si="16"/>
        <v>1</v>
      </c>
      <c r="AV172" s="2">
        <f t="shared" si="17"/>
        <v>3.3672000000001467E-14</v>
      </c>
      <c r="AW172" s="2">
        <f>Tabla1[[#This Row],[inver_real_Radio]]+Tabla1[[#This Row],[inver_real_Prensa]]</f>
        <v>8.6586200000000001E-4</v>
      </c>
      <c r="AX172" s="2">
        <f>SUM(Tabla1[[#This Row],[MKDirecto_1]:[mailing_4]])</f>
        <v>6.7257113380000337</v>
      </c>
      <c r="AY172" s="2">
        <f>SUM(Tabla1[[#This Row],[PrimeraSemanaMes]:[SegundaSemanaMes]])</f>
        <v>1</v>
      </c>
    </row>
    <row r="173" spans="1:51" hidden="1" x14ac:dyDescent="0.25">
      <c r="A173" s="43">
        <v>40586</v>
      </c>
      <c r="B173" s="2">
        <v>2329.5509999999999</v>
      </c>
      <c r="C173" s="5">
        <v>225.39322619999999</v>
      </c>
      <c r="D173" s="5">
        <v>1.64866E-4</v>
      </c>
      <c r="E173" s="5">
        <v>8.3068100000000005E-6</v>
      </c>
      <c r="F173" s="5">
        <v>0</v>
      </c>
      <c r="G173" s="5">
        <v>2848.7176920000002</v>
      </c>
      <c r="H173" s="2">
        <v>2.690284535</v>
      </c>
      <c r="I173" s="2">
        <v>6.1690800000000004E-37</v>
      </c>
      <c r="J173" s="2">
        <v>7.1678100000000004E-65</v>
      </c>
      <c r="K173" s="2">
        <v>5.8687000000000005E-28</v>
      </c>
      <c r="L173" s="2">
        <v>1.34688E-14</v>
      </c>
      <c r="M173" s="2">
        <v>24941</v>
      </c>
      <c r="N173" s="2">
        <v>514.5315372</v>
      </c>
      <c r="O173" s="3">
        <v>2.7225000000000001</v>
      </c>
      <c r="P173" s="2">
        <v>16530.75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1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</v>
      </c>
      <c r="AO173" s="2">
        <v>0</v>
      </c>
      <c r="AP173" s="2">
        <v>0</v>
      </c>
      <c r="AQ173" s="2">
        <f t="shared" si="12"/>
        <v>0</v>
      </c>
      <c r="AR173" s="2">
        <f t="shared" si="13"/>
        <v>0</v>
      </c>
      <c r="AS173" s="2">
        <f t="shared" si="14"/>
        <v>0</v>
      </c>
      <c r="AT173" s="2">
        <f t="shared" si="15"/>
        <v>0</v>
      </c>
      <c r="AU173" s="2">
        <f t="shared" si="16"/>
        <v>1</v>
      </c>
      <c r="AV173" s="2">
        <f t="shared" si="17"/>
        <v>1.3468800000000587E-14</v>
      </c>
      <c r="AW173" s="2">
        <f>Tabla1[[#This Row],[inver_real_Radio]]+Tabla1[[#This Row],[inver_real_Prensa]]</f>
        <v>1.7317280999999999E-4</v>
      </c>
      <c r="AX173" s="2">
        <f>SUM(Tabla1[[#This Row],[MKDirecto_1]:[mailing_4]])</f>
        <v>2.6902845350000133</v>
      </c>
      <c r="AY173" s="2">
        <f>SUM(Tabla1[[#This Row],[PrimeraSemanaMes]:[SegundaSemanaMes]])</f>
        <v>0</v>
      </c>
    </row>
    <row r="174" spans="1:51" hidden="1" x14ac:dyDescent="0.25">
      <c r="A174" s="43">
        <v>40593</v>
      </c>
      <c r="B174" s="2">
        <v>2125.998</v>
      </c>
      <c r="C174" s="5">
        <v>211.80729049999999</v>
      </c>
      <c r="D174" s="5">
        <v>3.2973099999999998E-5</v>
      </c>
      <c r="E174" s="5">
        <v>1.66136E-6</v>
      </c>
      <c r="F174" s="5">
        <v>0</v>
      </c>
      <c r="G174" s="5">
        <v>2864.6570769999998</v>
      </c>
      <c r="H174" s="2">
        <v>1.0761138139999999</v>
      </c>
      <c r="I174" s="2">
        <v>2.4676300000000001E-37</v>
      </c>
      <c r="J174" s="2">
        <v>2.8671299999999999E-65</v>
      </c>
      <c r="K174" s="2">
        <v>2.3474800000000001E-28</v>
      </c>
      <c r="L174" s="2">
        <v>5.3875199999999996E-15</v>
      </c>
      <c r="M174" s="2">
        <v>25627</v>
      </c>
      <c r="N174" s="2">
        <v>514.5315372</v>
      </c>
      <c r="O174" s="3">
        <v>2.6375000000000002</v>
      </c>
      <c r="P174" s="2">
        <v>16530.75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1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>
        <f t="shared" si="12"/>
        <v>0</v>
      </c>
      <c r="AR174" s="2">
        <f t="shared" si="13"/>
        <v>0</v>
      </c>
      <c r="AS174" s="2">
        <f t="shared" si="14"/>
        <v>0</v>
      </c>
      <c r="AT174" s="2">
        <f t="shared" si="15"/>
        <v>0</v>
      </c>
      <c r="AU174" s="2">
        <f t="shared" si="16"/>
        <v>1</v>
      </c>
      <c r="AV174" s="2">
        <f t="shared" si="17"/>
        <v>5.3875200000002347E-15</v>
      </c>
      <c r="AW174" s="2">
        <f>Tabla1[[#This Row],[inver_real_Radio]]+Tabla1[[#This Row],[inver_real_Prensa]]</f>
        <v>3.4634459999999999E-5</v>
      </c>
      <c r="AX174" s="2">
        <f>SUM(Tabla1[[#This Row],[MKDirecto_1]:[mailing_4]])</f>
        <v>1.0761138140000053</v>
      </c>
      <c r="AY174" s="2">
        <f>SUM(Tabla1[[#This Row],[PrimeraSemanaMes]:[SegundaSemanaMes]])</f>
        <v>0</v>
      </c>
    </row>
    <row r="175" spans="1:51" hidden="1" x14ac:dyDescent="0.25">
      <c r="A175" s="43">
        <v>40600</v>
      </c>
      <c r="B175" s="2">
        <v>2496.4859999999999</v>
      </c>
      <c r="C175" s="5">
        <v>210.4229162</v>
      </c>
      <c r="D175" s="5">
        <v>6.5946299999999999E-6</v>
      </c>
      <c r="E175" s="5">
        <v>3.32272E-7</v>
      </c>
      <c r="F175" s="5">
        <v>0</v>
      </c>
      <c r="G175" s="5">
        <v>2765.0628310000002</v>
      </c>
      <c r="H175" s="2">
        <v>0.43044552600000002</v>
      </c>
      <c r="I175" s="2">
        <v>9.8705300000000003E-38</v>
      </c>
      <c r="J175" s="2">
        <v>1.1468500000000001E-65</v>
      </c>
      <c r="K175" s="2">
        <v>9.3899300000000009E-29</v>
      </c>
      <c r="L175" s="2">
        <v>2.1550099999999999E-15</v>
      </c>
      <c r="M175" s="2">
        <v>31728</v>
      </c>
      <c r="N175" s="2">
        <v>514.5315372</v>
      </c>
      <c r="O175" s="3">
        <v>2.9874999999999998</v>
      </c>
      <c r="P175" s="2">
        <v>16530.75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1</v>
      </c>
      <c r="AM175" s="2">
        <v>0</v>
      </c>
      <c r="AN175" s="2">
        <v>0</v>
      </c>
      <c r="AO175" s="2">
        <v>0</v>
      </c>
      <c r="AP175" s="2">
        <v>1</v>
      </c>
      <c r="AQ175" s="2">
        <f t="shared" si="12"/>
        <v>0</v>
      </c>
      <c r="AR175" s="2">
        <f t="shared" si="13"/>
        <v>1</v>
      </c>
      <c r="AS175" s="2">
        <f t="shared" si="14"/>
        <v>0</v>
      </c>
      <c r="AT175" s="2">
        <f t="shared" si="15"/>
        <v>0</v>
      </c>
      <c r="AU175" s="2">
        <f t="shared" si="16"/>
        <v>0</v>
      </c>
      <c r="AV175" s="2">
        <f t="shared" si="17"/>
        <v>2.1550100000000938E-15</v>
      </c>
      <c r="AW175" s="2">
        <f>Tabla1[[#This Row],[inver_real_Radio]]+Tabla1[[#This Row],[inver_real_Prensa]]</f>
        <v>6.9269020000000002E-6</v>
      </c>
      <c r="AX175" s="2">
        <f>SUM(Tabla1[[#This Row],[MKDirecto_1]:[mailing_4]])</f>
        <v>0.43044552600000219</v>
      </c>
      <c r="AY175" s="2">
        <f>SUM(Tabla1[[#This Row],[PrimeraSemanaMes]:[SegundaSemanaMes]])</f>
        <v>1</v>
      </c>
    </row>
    <row r="176" spans="1:51" hidden="1" x14ac:dyDescent="0.25">
      <c r="A176" s="43">
        <v>40607</v>
      </c>
      <c r="B176" s="2">
        <v>2285.3939999999998</v>
      </c>
      <c r="C176" s="5">
        <v>216.56916649999999</v>
      </c>
      <c r="D176" s="5">
        <v>32500</v>
      </c>
      <c r="E176" s="5">
        <v>6.6454400000000002E-8</v>
      </c>
      <c r="F176" s="5">
        <v>0</v>
      </c>
      <c r="G176" s="5">
        <v>2223.6751319999998</v>
      </c>
      <c r="H176" s="2">
        <v>0.17217821</v>
      </c>
      <c r="I176" s="2">
        <v>3.9482100000000001E-38</v>
      </c>
      <c r="J176" s="2">
        <v>4.5874000000000002E-66</v>
      </c>
      <c r="K176" s="2">
        <v>3.7559700000000005E-29</v>
      </c>
      <c r="L176" s="2">
        <v>8.6200200000000004E-16</v>
      </c>
      <c r="M176" s="2">
        <v>19687</v>
      </c>
      <c r="N176" s="2">
        <v>504.54082290000002</v>
      </c>
      <c r="O176" s="3">
        <v>2.3075000000000001</v>
      </c>
      <c r="P176" s="2">
        <v>17679.2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1</v>
      </c>
      <c r="AN176" s="2">
        <v>0</v>
      </c>
      <c r="AO176" s="2">
        <v>0</v>
      </c>
      <c r="AP176" s="2">
        <v>0</v>
      </c>
      <c r="AQ176" s="2">
        <f t="shared" si="12"/>
        <v>0</v>
      </c>
      <c r="AR176" s="2">
        <f t="shared" si="13"/>
        <v>1</v>
      </c>
      <c r="AS176" s="2">
        <f t="shared" si="14"/>
        <v>0</v>
      </c>
      <c r="AT176" s="2">
        <f t="shared" si="15"/>
        <v>0</v>
      </c>
      <c r="AU176" s="2">
        <f t="shared" si="16"/>
        <v>0</v>
      </c>
      <c r="AV176" s="2">
        <f t="shared" si="17"/>
        <v>8.6200200000003761E-16</v>
      </c>
      <c r="AW176" s="2">
        <f>Tabla1[[#This Row],[inver_real_Radio]]+Tabla1[[#This Row],[inver_real_Prensa]]</f>
        <v>32500.000000066455</v>
      </c>
      <c r="AX176" s="2">
        <f>SUM(Tabla1[[#This Row],[MKDirecto_1]:[mailing_4]])</f>
        <v>0.17217821000000086</v>
      </c>
      <c r="AY176" s="2">
        <f>SUM(Tabla1[[#This Row],[PrimeraSemanaMes]:[SegundaSemanaMes]])</f>
        <v>1</v>
      </c>
    </row>
    <row r="177" spans="1:51" hidden="1" x14ac:dyDescent="0.25">
      <c r="A177" s="43">
        <v>40614</v>
      </c>
      <c r="B177" s="2">
        <v>1700.5829999999999</v>
      </c>
      <c r="C177" s="5">
        <v>86.627666590000004</v>
      </c>
      <c r="D177" s="5">
        <v>39000</v>
      </c>
      <c r="E177" s="5">
        <v>1.3290899999999999E-8</v>
      </c>
      <c r="F177" s="5">
        <v>0</v>
      </c>
      <c r="G177" s="5">
        <v>2827.4800530000002</v>
      </c>
      <c r="H177" s="2">
        <v>6.8871284000000005E-2</v>
      </c>
      <c r="I177" s="2">
        <v>1.5792800000000002E-38</v>
      </c>
      <c r="J177" s="2">
        <v>1.83496E-66</v>
      </c>
      <c r="K177" s="2">
        <v>1.5023900000000001E-29</v>
      </c>
      <c r="L177" s="2">
        <v>3.4480100000000002E-16</v>
      </c>
      <c r="M177" s="2">
        <v>26925</v>
      </c>
      <c r="N177" s="2">
        <v>504.54082290000002</v>
      </c>
      <c r="O177" s="3">
        <v>2.36</v>
      </c>
      <c r="P177" s="2">
        <v>17679.2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</v>
      </c>
      <c r="AO177" s="2">
        <v>0</v>
      </c>
      <c r="AP177" s="2">
        <v>0</v>
      </c>
      <c r="AQ177" s="2">
        <f t="shared" si="12"/>
        <v>0</v>
      </c>
      <c r="AR177" s="2">
        <f t="shared" si="13"/>
        <v>1</v>
      </c>
      <c r="AS177" s="2">
        <f t="shared" si="14"/>
        <v>0</v>
      </c>
      <c r="AT177" s="2">
        <f t="shared" si="15"/>
        <v>0</v>
      </c>
      <c r="AU177" s="2">
        <f t="shared" si="16"/>
        <v>0</v>
      </c>
      <c r="AV177" s="2">
        <f t="shared" si="17"/>
        <v>3.4480100000001506E-16</v>
      </c>
      <c r="AW177" s="2">
        <f>Tabla1[[#This Row],[inver_real_Radio]]+Tabla1[[#This Row],[inver_real_Prensa]]</f>
        <v>39000.000000013293</v>
      </c>
      <c r="AX177" s="2">
        <f>SUM(Tabla1[[#This Row],[MKDirecto_1]:[mailing_4]])</f>
        <v>6.8871284000000352E-2</v>
      </c>
      <c r="AY177" s="2">
        <f>SUM(Tabla1[[#This Row],[PrimeraSemanaMes]:[SegundaSemanaMes]])</f>
        <v>0</v>
      </c>
    </row>
    <row r="178" spans="1:51" hidden="1" x14ac:dyDescent="0.25">
      <c r="A178" s="43">
        <v>40621</v>
      </c>
      <c r="B178" s="2">
        <v>2486.7930000000001</v>
      </c>
      <c r="C178" s="5">
        <v>213.02106660000001</v>
      </c>
      <c r="D178" s="5">
        <v>40300</v>
      </c>
      <c r="E178" s="5">
        <v>2.65818E-9</v>
      </c>
      <c r="F178" s="5">
        <v>0</v>
      </c>
      <c r="G178" s="5">
        <v>2713.3120210000002</v>
      </c>
      <c r="H178" s="2">
        <v>2.7548514E-2</v>
      </c>
      <c r="I178" s="2">
        <v>6.3171400000000006E-39</v>
      </c>
      <c r="J178" s="2">
        <v>7.3398400000000007E-67</v>
      </c>
      <c r="K178" s="2">
        <v>6.0095500000000006E-30</v>
      </c>
      <c r="L178" s="2">
        <v>1.3792000000000001E-16</v>
      </c>
      <c r="M178" s="2">
        <v>23714</v>
      </c>
      <c r="N178" s="2">
        <v>504.54082290000002</v>
      </c>
      <c r="O178" s="3">
        <v>2.63</v>
      </c>
      <c r="P178" s="2">
        <v>17679.2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f t="shared" si="12"/>
        <v>0</v>
      </c>
      <c r="AR178" s="2">
        <f t="shared" si="13"/>
        <v>1</v>
      </c>
      <c r="AS178" s="2">
        <f t="shared" si="14"/>
        <v>0</v>
      </c>
      <c r="AT178" s="2">
        <f t="shared" si="15"/>
        <v>0</v>
      </c>
      <c r="AU178" s="2">
        <f t="shared" si="16"/>
        <v>0</v>
      </c>
      <c r="AV178" s="2">
        <f t="shared" si="17"/>
        <v>1.3792000000000602E-16</v>
      </c>
      <c r="AW178" s="2">
        <f>Tabla1[[#This Row],[inver_real_Radio]]+Tabla1[[#This Row],[inver_real_Prensa]]</f>
        <v>40300.000000002656</v>
      </c>
      <c r="AX178" s="2">
        <f>SUM(Tabla1[[#This Row],[MKDirecto_1]:[mailing_4]])</f>
        <v>2.7548514000000138E-2</v>
      </c>
      <c r="AY178" s="2">
        <f>SUM(Tabla1[[#This Row],[PrimeraSemanaMes]:[SegundaSemanaMes]])</f>
        <v>0</v>
      </c>
    </row>
    <row r="179" spans="1:51" hidden="1" x14ac:dyDescent="0.25">
      <c r="A179" s="43">
        <v>40628</v>
      </c>
      <c r="B179" s="2">
        <v>2566.491</v>
      </c>
      <c r="C179" s="5">
        <v>250.86842669999999</v>
      </c>
      <c r="D179" s="5">
        <v>40560</v>
      </c>
      <c r="E179" s="5">
        <v>5.31636E-10</v>
      </c>
      <c r="F179" s="5">
        <v>0</v>
      </c>
      <c r="G179" s="5">
        <v>2993.8448079999998</v>
      </c>
      <c r="H179" s="2">
        <v>1.1019404999999999E-2</v>
      </c>
      <c r="I179" s="2">
        <v>2.5268500000000002E-39</v>
      </c>
      <c r="J179" s="2">
        <v>2.93594E-67</v>
      </c>
      <c r="K179" s="2">
        <v>2.4038200000000004E-30</v>
      </c>
      <c r="L179" s="2">
        <v>5.5168200000000002E-17</v>
      </c>
      <c r="M179" s="2">
        <v>22498</v>
      </c>
      <c r="N179" s="2">
        <v>504.54082290000002</v>
      </c>
      <c r="O179" s="3">
        <v>2.4049999999999998</v>
      </c>
      <c r="P179" s="2">
        <v>17679.2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1</v>
      </c>
      <c r="AP179" s="2">
        <v>1</v>
      </c>
      <c r="AQ179" s="2">
        <f t="shared" si="12"/>
        <v>0</v>
      </c>
      <c r="AR179" s="2">
        <f t="shared" si="13"/>
        <v>1</v>
      </c>
      <c r="AS179" s="2">
        <f t="shared" si="14"/>
        <v>0</v>
      </c>
      <c r="AT179" s="2">
        <f t="shared" si="15"/>
        <v>0</v>
      </c>
      <c r="AU179" s="2">
        <f t="shared" si="16"/>
        <v>0</v>
      </c>
      <c r="AV179" s="2">
        <f t="shared" si="17"/>
        <v>5.5168200000002406E-17</v>
      </c>
      <c r="AW179" s="2">
        <f>Tabla1[[#This Row],[inver_real_Radio]]+Tabla1[[#This Row],[inver_real_Prensa]]</f>
        <v>40560.000000000531</v>
      </c>
      <c r="AX179" s="2">
        <f>SUM(Tabla1[[#This Row],[MKDirecto_1]:[mailing_4]])</f>
        <v>1.1019405000000055E-2</v>
      </c>
      <c r="AY179" s="2">
        <f>SUM(Tabla1[[#This Row],[PrimeraSemanaMes]:[SegundaSemanaMes]])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C0FB-3108-44FD-A98E-55A0C11909FF}">
  <dimension ref="A1:AW98"/>
  <sheetViews>
    <sheetView workbookViewId="0">
      <selection activeCell="C39" sqref="C39:C40"/>
    </sheetView>
    <sheetView workbookViewId="1"/>
  </sheetViews>
  <sheetFormatPr baseColWidth="10" defaultRowHeight="15" x14ac:dyDescent="0.25"/>
  <cols>
    <col min="1" max="1" width="22.7109375" bestFit="1" customWidth="1"/>
    <col min="2" max="2" width="17" bestFit="1" customWidth="1"/>
    <col min="3" max="4" width="12.7109375" bestFit="1" customWidth="1"/>
    <col min="5" max="5" width="16.140625" bestFit="1" customWidth="1"/>
    <col min="6" max="6" width="17.28515625" bestFit="1" customWidth="1"/>
    <col min="7" max="7" width="15.85546875" bestFit="1" customWidth="1"/>
    <col min="8" max="8" width="20.85546875" bestFit="1" customWidth="1"/>
    <col min="9" max="14" width="12.7109375" bestFit="1" customWidth="1"/>
    <col min="15" max="15" width="22.85546875" bestFit="1" customWidth="1"/>
    <col min="16" max="16" width="22.28515625" bestFit="1" customWidth="1"/>
    <col min="17" max="17" width="15.28515625" bestFit="1" customWidth="1"/>
    <col min="18" max="38" width="12.7109375" bestFit="1" customWidth="1"/>
    <col min="39" max="39" width="19.42578125" bestFit="1" customWidth="1"/>
    <col min="40" max="40" width="20.28515625" bestFit="1" customWidth="1"/>
    <col min="41" max="41" width="19" bestFit="1" customWidth="1"/>
    <col min="42" max="42" width="18.42578125" bestFit="1" customWidth="1"/>
    <col min="43" max="48" width="12.7109375" bestFit="1" customWidth="1"/>
    <col min="49" max="49" width="13.5703125" bestFit="1" customWidth="1"/>
  </cols>
  <sheetData>
    <row r="1" spans="1:49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</row>
    <row r="2" spans="1:49" x14ac:dyDescent="0.25">
      <c r="A2" t="s">
        <v>0</v>
      </c>
      <c r="B2">
        <v>1</v>
      </c>
    </row>
    <row r="3" spans="1:49" x14ac:dyDescent="0.25">
      <c r="A3" t="s">
        <v>1</v>
      </c>
      <c r="B3">
        <v>-0.34843148479474589</v>
      </c>
      <c r="C3">
        <v>1</v>
      </c>
    </row>
    <row r="4" spans="1:49" x14ac:dyDescent="0.25">
      <c r="A4" t="s">
        <v>2</v>
      </c>
      <c r="B4">
        <v>-0.13404888349010369</v>
      </c>
      <c r="C4">
        <v>0.66559332916442349</v>
      </c>
      <c r="D4">
        <v>1</v>
      </c>
    </row>
    <row r="5" spans="1:49" x14ac:dyDescent="0.25">
      <c r="A5" t="s">
        <v>3</v>
      </c>
      <c r="B5">
        <v>-0.20243939092457056</v>
      </c>
      <c r="C5">
        <v>0.15051026754165667</v>
      </c>
      <c r="D5">
        <v>0.11054337505680838</v>
      </c>
      <c r="E5">
        <v>1</v>
      </c>
    </row>
    <row r="6" spans="1:49" x14ac:dyDescent="0.25">
      <c r="A6" t="s">
        <v>4</v>
      </c>
      <c r="B6">
        <v>-0.34922648474149065</v>
      </c>
      <c r="C6">
        <v>0.24876480591089359</v>
      </c>
      <c r="D6">
        <v>0.22694658809776405</v>
      </c>
      <c r="E6">
        <v>8.5745183882222215E-2</v>
      </c>
      <c r="F6">
        <v>1</v>
      </c>
    </row>
    <row r="7" spans="1:49" x14ac:dyDescent="0.25">
      <c r="A7" t="s">
        <v>5</v>
      </c>
      <c r="B7">
        <v>-0.149029667606803</v>
      </c>
      <c r="C7">
        <v>0.27999776298359219</v>
      </c>
      <c r="D7">
        <v>0.24755218152067618</v>
      </c>
      <c r="E7">
        <v>-7.7354723512212467E-2</v>
      </c>
      <c r="F7">
        <v>0.23231510983510467</v>
      </c>
      <c r="G7">
        <v>1</v>
      </c>
    </row>
    <row r="8" spans="1:49" x14ac:dyDescent="0.25">
      <c r="A8" t="s">
        <v>6</v>
      </c>
      <c r="B8">
        <v>7.4917139015906645E-2</v>
      </c>
      <c r="C8">
        <v>0.53530145453550992</v>
      </c>
      <c r="D8">
        <v>0.38561883173179573</v>
      </c>
      <c r="E8">
        <v>-8.0909873760332041E-2</v>
      </c>
      <c r="F8">
        <v>9.756478638517746E-2</v>
      </c>
      <c r="G8">
        <v>9.209409971258492E-2</v>
      </c>
      <c r="H8">
        <v>1</v>
      </c>
    </row>
    <row r="9" spans="1:49" x14ac:dyDescent="0.25">
      <c r="A9" t="s">
        <v>7</v>
      </c>
      <c r="B9">
        <v>4.936622528873829E-2</v>
      </c>
      <c r="C9">
        <v>0.24746245137344605</v>
      </c>
      <c r="D9">
        <v>5.543780769565719E-2</v>
      </c>
      <c r="E9">
        <v>-9.4186870491590663E-2</v>
      </c>
      <c r="F9">
        <v>5.279350772881454E-2</v>
      </c>
      <c r="G9">
        <v>7.0336221162717802E-2</v>
      </c>
      <c r="H9">
        <v>0.15256987612106382</v>
      </c>
      <c r="I9">
        <v>1</v>
      </c>
    </row>
    <row r="10" spans="1:49" x14ac:dyDescent="0.25">
      <c r="A10" t="s">
        <v>8</v>
      </c>
      <c r="B10">
        <v>-4.6728296549074448E-2</v>
      </c>
      <c r="C10">
        <v>0.1251948951767021</v>
      </c>
      <c r="D10">
        <v>0.11467365003605606</v>
      </c>
      <c r="E10">
        <v>-6.1122925258444372E-2</v>
      </c>
      <c r="F10">
        <v>-3.205801611229523E-2</v>
      </c>
      <c r="G10">
        <v>4.5659321556840264E-3</v>
      </c>
      <c r="H10">
        <v>0.19152729440032737</v>
      </c>
      <c r="I10">
        <v>2.1540495988836988E-2</v>
      </c>
      <c r="J10">
        <v>1</v>
      </c>
    </row>
    <row r="11" spans="1:49" x14ac:dyDescent="0.25">
      <c r="A11" t="s">
        <v>9</v>
      </c>
      <c r="B11">
        <v>-0.19700649825078403</v>
      </c>
      <c r="C11">
        <v>2.2946901220267494E-2</v>
      </c>
      <c r="D11">
        <v>0.10582030191150482</v>
      </c>
      <c r="E11">
        <v>8.4837552443195421E-2</v>
      </c>
      <c r="F11">
        <v>-5.0281655000823509E-2</v>
      </c>
      <c r="G11">
        <v>-2.150935721409775E-2</v>
      </c>
      <c r="H11">
        <v>-6.6755699977099042E-2</v>
      </c>
      <c r="I11">
        <v>-8.7175990721284832E-2</v>
      </c>
      <c r="J11">
        <v>-1.3282732447809665E-2</v>
      </c>
      <c r="K11">
        <v>1</v>
      </c>
    </row>
    <row r="12" spans="1:49" x14ac:dyDescent="0.25">
      <c r="A12" t="s">
        <v>10</v>
      </c>
      <c r="B12">
        <v>2.6167846069422049E-3</v>
      </c>
      <c r="C12">
        <v>0.20025474155358314</v>
      </c>
      <c r="D12">
        <v>0.14519878472492709</v>
      </c>
      <c r="E12">
        <v>6.8084255469964508E-2</v>
      </c>
      <c r="F12">
        <v>-5.0281191759987874E-2</v>
      </c>
      <c r="G12">
        <v>-2.1525592487562039E-2</v>
      </c>
      <c r="H12">
        <v>9.8703015196183408E-2</v>
      </c>
      <c r="I12">
        <v>-3.3800496354007246E-2</v>
      </c>
      <c r="J12">
        <v>-1.3282730665805315E-2</v>
      </c>
      <c r="K12">
        <v>-1.3282732448382377E-2</v>
      </c>
      <c r="L12">
        <v>1</v>
      </c>
    </row>
    <row r="13" spans="1:49" x14ac:dyDescent="0.25">
      <c r="A13" t="s">
        <v>11</v>
      </c>
      <c r="B13">
        <v>7.8877364574837641E-2</v>
      </c>
      <c r="C13">
        <v>0.15445903250453236</v>
      </c>
      <c r="D13">
        <v>0.1130970420856339</v>
      </c>
      <c r="E13">
        <v>0.11438928259850954</v>
      </c>
      <c r="F13">
        <v>-3.9894773138924366E-2</v>
      </c>
      <c r="G13">
        <v>-2.1525592486633834E-2</v>
      </c>
      <c r="H13">
        <v>0.24025208980636473</v>
      </c>
      <c r="I13">
        <v>-1.3213629697817234E-2</v>
      </c>
      <c r="J13">
        <v>-1.3282732447817846E-2</v>
      </c>
      <c r="K13">
        <v>-1.3282732447809618E-2</v>
      </c>
      <c r="L13">
        <v>-1.328273244836071E-2</v>
      </c>
      <c r="M13">
        <v>1</v>
      </c>
    </row>
    <row r="14" spans="1:49" x14ac:dyDescent="0.25">
      <c r="A14" t="s">
        <v>12</v>
      </c>
      <c r="B14">
        <v>-0.20427804004155067</v>
      </c>
      <c r="C14">
        <v>0.47378676047780394</v>
      </c>
      <c r="D14">
        <v>0.28822316992950642</v>
      </c>
      <c r="E14">
        <v>9.7135343076742875E-2</v>
      </c>
      <c r="F14">
        <v>0.29634087793859687</v>
      </c>
      <c r="G14">
        <v>0.16785181307962224</v>
      </c>
      <c r="H14">
        <v>0.21267950443836653</v>
      </c>
      <c r="I14">
        <v>-7.1037199421406835E-2</v>
      </c>
      <c r="J14">
        <v>-0.19414435696472981</v>
      </c>
      <c r="K14">
        <v>0.10116192347746399</v>
      </c>
      <c r="L14">
        <v>8.3841945334505369E-2</v>
      </c>
      <c r="M14">
        <v>-3.3856975477058966E-2</v>
      </c>
      <c r="N14">
        <v>1</v>
      </c>
    </row>
    <row r="15" spans="1:49" x14ac:dyDescent="0.25">
      <c r="A15" t="s">
        <v>13</v>
      </c>
      <c r="B15">
        <v>0.16531080235828052</v>
      </c>
      <c r="C15">
        <v>-0.11031175903603853</v>
      </c>
      <c r="D15">
        <v>-0.18066329583007434</v>
      </c>
      <c r="E15">
        <v>-4.9735554490253015E-3</v>
      </c>
      <c r="F15">
        <v>7.0930665795510578E-2</v>
      </c>
      <c r="G15">
        <v>-0.10543004279421506</v>
      </c>
      <c r="H15">
        <v>7.7361414843795273E-2</v>
      </c>
      <c r="I15">
        <v>-5.2699876955348106E-3</v>
      </c>
      <c r="J15">
        <v>-0.11454926028866076</v>
      </c>
      <c r="K15">
        <v>-9.6019885409231329E-2</v>
      </c>
      <c r="L15">
        <v>-0.10107024128426027</v>
      </c>
      <c r="M15">
        <v>0.1828045338529081</v>
      </c>
      <c r="N15">
        <v>-0.14670297987164338</v>
      </c>
      <c r="O15">
        <v>1</v>
      </c>
    </row>
    <row r="16" spans="1:49" x14ac:dyDescent="0.25">
      <c r="A16" t="s">
        <v>14</v>
      </c>
      <c r="B16">
        <v>0.34377159706098825</v>
      </c>
      <c r="C16">
        <v>0.31431967094232532</v>
      </c>
      <c r="D16">
        <v>0.27549235647836007</v>
      </c>
      <c r="E16">
        <v>2.9180104272254339E-2</v>
      </c>
      <c r="F16">
        <v>1.8392170520540898E-2</v>
      </c>
      <c r="G16">
        <v>-3.9872316150503231E-3</v>
      </c>
      <c r="H16">
        <v>0.48362719648914526</v>
      </c>
      <c r="I16">
        <v>0.16533639566805466</v>
      </c>
      <c r="J16">
        <v>6.8173452297150439E-2</v>
      </c>
      <c r="K16">
        <v>-0.13071537522662083</v>
      </c>
      <c r="L16">
        <v>0.2341914016569728</v>
      </c>
      <c r="M16">
        <v>0.12052464014111894</v>
      </c>
      <c r="N16">
        <v>0.18277243652741834</v>
      </c>
      <c r="O16">
        <v>-0.11853500902145075</v>
      </c>
      <c r="P16">
        <v>1</v>
      </c>
    </row>
    <row r="17" spans="1:32" x14ac:dyDescent="0.25">
      <c r="A17" t="s">
        <v>15</v>
      </c>
      <c r="B17">
        <v>-0.4601493248300686</v>
      </c>
      <c r="C17">
        <v>0.29346805994202674</v>
      </c>
      <c r="D17">
        <v>0.27509332061353392</v>
      </c>
      <c r="E17">
        <v>0.47717299431611704</v>
      </c>
      <c r="F17">
        <v>0.28131961339186684</v>
      </c>
      <c r="G17">
        <v>0.10031541544017358</v>
      </c>
      <c r="H17">
        <v>8.9933479782755871E-2</v>
      </c>
      <c r="I17">
        <v>-8.7271299190099919E-2</v>
      </c>
      <c r="J17">
        <v>-8.4282473938690219E-2</v>
      </c>
      <c r="K17">
        <v>0.14433659282099007</v>
      </c>
      <c r="L17">
        <v>1.6633653631819467E-2</v>
      </c>
      <c r="M17">
        <v>0.19803760573756685</v>
      </c>
      <c r="N17">
        <v>0.15667443569878617</v>
      </c>
      <c r="O17">
        <v>0.35376044790321071</v>
      </c>
      <c r="P17">
        <v>-0.12208608260267109</v>
      </c>
      <c r="Q17">
        <v>1</v>
      </c>
    </row>
    <row r="18" spans="1:32" x14ac:dyDescent="0.25">
      <c r="A18" t="s">
        <v>16</v>
      </c>
      <c r="B18">
        <v>-4.0345159085214029E-2</v>
      </c>
      <c r="C18">
        <v>8.6230524611039749E-2</v>
      </c>
      <c r="D18">
        <v>0.16698189403346259</v>
      </c>
      <c r="E18">
        <v>0.12976886498141152</v>
      </c>
      <c r="F18">
        <v>0.15517010362689693</v>
      </c>
      <c r="G18">
        <v>-2.4454174378176659E-2</v>
      </c>
      <c r="H18">
        <v>0.12414301906376518</v>
      </c>
      <c r="I18">
        <v>0.13849697907813421</v>
      </c>
      <c r="J18">
        <v>-1.4209716564428852E-2</v>
      </c>
      <c r="K18">
        <v>-1.5089848878387111E-2</v>
      </c>
      <c r="L18">
        <v>-1.5089863645483887E-2</v>
      </c>
      <c r="M18">
        <v>7.0861999676148549E-2</v>
      </c>
      <c r="N18">
        <v>4.6421892387888512E-2</v>
      </c>
      <c r="O18">
        <v>3.2482252190773053E-2</v>
      </c>
      <c r="P18">
        <v>6.0455141334763547E-2</v>
      </c>
      <c r="Q18">
        <v>0.10458269591794038</v>
      </c>
      <c r="R18">
        <v>1</v>
      </c>
    </row>
    <row r="19" spans="1:32" x14ac:dyDescent="0.25">
      <c r="A19" t="s">
        <v>17</v>
      </c>
      <c r="B19">
        <v>-4.42612938316936E-3</v>
      </c>
      <c r="C19">
        <v>-0.28795564777899368</v>
      </c>
      <c r="D19">
        <v>-0.2610675539955909</v>
      </c>
      <c r="E19">
        <v>-6.0906302323340177E-2</v>
      </c>
      <c r="F19">
        <v>-6.6147698088355494E-2</v>
      </c>
      <c r="G19">
        <v>-2.8318273589429888E-2</v>
      </c>
      <c r="H19">
        <v>-0.25325926856921055</v>
      </c>
      <c r="I19">
        <v>-0.10987167990660598</v>
      </c>
      <c r="J19">
        <v>-1.7474271693384079E-2</v>
      </c>
      <c r="K19">
        <v>-1.7351964988111451E-2</v>
      </c>
      <c r="L19">
        <v>-1.7474271562811904E-2</v>
      </c>
      <c r="M19">
        <v>-1.7474271693384048E-2</v>
      </c>
      <c r="N19">
        <v>-0.21224911347031894</v>
      </c>
      <c r="O19">
        <v>1.2223281633152051E-2</v>
      </c>
      <c r="P19">
        <v>-0.18692237656927974</v>
      </c>
      <c r="Q19">
        <v>-8.8296572637441062E-2</v>
      </c>
      <c r="R19">
        <v>-1.9851666679418515E-2</v>
      </c>
      <c r="S19">
        <v>1</v>
      </c>
    </row>
    <row r="20" spans="1:32" x14ac:dyDescent="0.25">
      <c r="A20" t="s">
        <v>18</v>
      </c>
      <c r="B20">
        <v>-9.5899469968669382E-3</v>
      </c>
      <c r="C20">
        <v>-9.803730429200895E-2</v>
      </c>
      <c r="D20">
        <v>-0.11285240485284276</v>
      </c>
      <c r="E20">
        <v>0.14863517746079732</v>
      </c>
      <c r="F20">
        <v>-6.6143644716642469E-2</v>
      </c>
      <c r="G20">
        <v>-2.8318273589429892E-2</v>
      </c>
      <c r="H20">
        <v>-0.17096658999561523</v>
      </c>
      <c r="I20">
        <v>-9.1817952443512721E-2</v>
      </c>
      <c r="J20">
        <v>-1.7474271693384082E-2</v>
      </c>
      <c r="K20">
        <v>-1.6709854785560016E-2</v>
      </c>
      <c r="L20">
        <v>-1.7474270873351558E-2</v>
      </c>
      <c r="M20">
        <v>-1.7474271693384037E-2</v>
      </c>
      <c r="N20">
        <v>-0.14526669101162951</v>
      </c>
      <c r="O20">
        <v>1.2223281633152052E-2</v>
      </c>
      <c r="P20">
        <v>-0.11946839910217337</v>
      </c>
      <c r="Q20">
        <v>7.8606695306134046E-3</v>
      </c>
      <c r="R20">
        <v>-1.9851666679418518E-2</v>
      </c>
      <c r="S20">
        <v>-2.2988505747126482E-2</v>
      </c>
      <c r="T20">
        <v>1</v>
      </c>
    </row>
    <row r="21" spans="1:32" x14ac:dyDescent="0.25">
      <c r="A21" t="s">
        <v>19</v>
      </c>
      <c r="B21">
        <v>4.4003889549549632E-2</v>
      </c>
      <c r="C21">
        <v>-0.30941347959846915</v>
      </c>
      <c r="D21">
        <v>-0.22990901173318962</v>
      </c>
      <c r="E21">
        <v>-2.6783207648788396E-3</v>
      </c>
      <c r="F21">
        <v>-7.416449296719807E-2</v>
      </c>
      <c r="G21">
        <v>-3.1752165703859254E-2</v>
      </c>
      <c r="H21">
        <v>-0.26795404872655698</v>
      </c>
      <c r="I21">
        <v>-0.11577488059562423</v>
      </c>
      <c r="J21">
        <v>-1.9593213145934464E-2</v>
      </c>
      <c r="K21">
        <v>-1.9318937755491292E-2</v>
      </c>
      <c r="L21">
        <v>-1.9593212852278167E-2</v>
      </c>
      <c r="M21">
        <v>-1.9593213145934402E-2</v>
      </c>
      <c r="N21">
        <v>-0.22633272577078442</v>
      </c>
      <c r="O21">
        <v>1.9013349807374395E-2</v>
      </c>
      <c r="P21">
        <v>-0.15557481049772875</v>
      </c>
      <c r="Q21">
        <v>-2.8519873549890041E-2</v>
      </c>
      <c r="R21">
        <v>-2.2258892580865438E-2</v>
      </c>
      <c r="S21">
        <v>0.20363124353423662</v>
      </c>
      <c r="T21">
        <v>0.20363124353423664</v>
      </c>
      <c r="U21">
        <v>1</v>
      </c>
    </row>
    <row r="22" spans="1:32" x14ac:dyDescent="0.25">
      <c r="A22" t="s">
        <v>20</v>
      </c>
      <c r="B22">
        <v>-3.2458282143241944E-2</v>
      </c>
      <c r="C22">
        <v>-1.7237408860378299E-2</v>
      </c>
      <c r="D22">
        <v>-0.10326999118195218</v>
      </c>
      <c r="E22">
        <v>-9.6773535682437954E-3</v>
      </c>
      <c r="F22">
        <v>0.15249406001674853</v>
      </c>
      <c r="G22">
        <v>-2.8318273589429937E-2</v>
      </c>
      <c r="H22">
        <v>4.346892130287839E-2</v>
      </c>
      <c r="I22">
        <v>-9.1851028003571797E-2</v>
      </c>
      <c r="J22">
        <v>-1.7405779938430455E-2</v>
      </c>
      <c r="K22">
        <v>-1.747427164084293E-2</v>
      </c>
      <c r="L22">
        <v>-1.7474271694137657E-2</v>
      </c>
      <c r="M22">
        <v>-1.6709854785360918E-2</v>
      </c>
      <c r="N22">
        <v>3.4006182724600008E-2</v>
      </c>
      <c r="O22">
        <v>8.0029500727302902E-2</v>
      </c>
      <c r="P22">
        <v>2.6081946708520095E-2</v>
      </c>
      <c r="Q22">
        <v>-3.7687481782466579E-2</v>
      </c>
      <c r="R22">
        <v>-1.9851666679418543E-2</v>
      </c>
      <c r="S22">
        <v>-2.2988505747126596E-2</v>
      </c>
      <c r="T22">
        <v>-2.29885057471266E-2</v>
      </c>
      <c r="U22">
        <v>-2.5776106776485626E-2</v>
      </c>
      <c r="V22">
        <v>1</v>
      </c>
    </row>
    <row r="23" spans="1:32" x14ac:dyDescent="0.25">
      <c r="A23" t="s">
        <v>21</v>
      </c>
      <c r="B23">
        <v>1.0617147127687909E-2</v>
      </c>
      <c r="C23">
        <v>-8.2062335098344125E-2</v>
      </c>
      <c r="D23">
        <v>-4.7840971970102501E-2</v>
      </c>
      <c r="E23">
        <v>-6.9306500467417709E-2</v>
      </c>
      <c r="F23">
        <v>-5.5316594052819273E-2</v>
      </c>
      <c r="G23">
        <v>-2.4454174378176673E-2</v>
      </c>
      <c r="H23">
        <v>-3.0464753565105588E-2</v>
      </c>
      <c r="I23">
        <v>-6.5179132699727362E-3</v>
      </c>
      <c r="J23">
        <v>-1.5089863620642427E-2</v>
      </c>
      <c r="K23">
        <v>-1.5089863644826427E-2</v>
      </c>
      <c r="L23">
        <v>-1.337565515354429E-3</v>
      </c>
      <c r="M23">
        <v>-1.5089862699785506E-2</v>
      </c>
      <c r="N23">
        <v>-4.5592242795678091E-2</v>
      </c>
      <c r="O23">
        <v>-5.6686007841199891E-2</v>
      </c>
      <c r="P23">
        <v>7.3069155116955484E-2</v>
      </c>
      <c r="Q23">
        <v>-0.14371584733305182</v>
      </c>
      <c r="R23">
        <v>-1.7142857142857099E-2</v>
      </c>
      <c r="S23">
        <v>-1.9851666679418546E-2</v>
      </c>
      <c r="T23">
        <v>-1.9851666679418543E-2</v>
      </c>
      <c r="U23">
        <v>-2.2258892580865466E-2</v>
      </c>
      <c r="V23">
        <v>-1.9851666679418553E-2</v>
      </c>
      <c r="W23">
        <v>1</v>
      </c>
    </row>
    <row r="24" spans="1:32" x14ac:dyDescent="0.25">
      <c r="A24" t="s">
        <v>22</v>
      </c>
      <c r="B24">
        <v>3.1851441383063735E-2</v>
      </c>
      <c r="C24">
        <v>1.2952723795255985E-2</v>
      </c>
      <c r="D24">
        <v>-2.7703679320483357E-2</v>
      </c>
      <c r="E24">
        <v>-6.8739269664227678E-2</v>
      </c>
      <c r="F24">
        <v>-5.3098329554517515E-2</v>
      </c>
      <c r="G24">
        <v>-2.4454174378176683E-2</v>
      </c>
      <c r="H24">
        <v>-1.5975108037541881E-2</v>
      </c>
      <c r="I24">
        <v>0.10854550252996326</v>
      </c>
      <c r="J24">
        <v>-1.508986364481988E-2</v>
      </c>
      <c r="K24">
        <v>-1.5089863644826495E-2</v>
      </c>
      <c r="L24">
        <v>-1.5080850939384157E-2</v>
      </c>
      <c r="M24">
        <v>-1.508986364421638E-2</v>
      </c>
      <c r="N24">
        <v>6.323357624509085E-2</v>
      </c>
      <c r="O24">
        <v>-5.2991038597115035E-2</v>
      </c>
      <c r="P24">
        <v>-7.2893004362693734E-2</v>
      </c>
      <c r="Q24">
        <v>-3.7984497241656645E-2</v>
      </c>
      <c r="R24">
        <v>-1.7142857142857106E-2</v>
      </c>
      <c r="S24">
        <v>-1.9851666679418553E-2</v>
      </c>
      <c r="T24">
        <v>-1.9851666679418557E-2</v>
      </c>
      <c r="U24">
        <v>-2.2258892580865476E-2</v>
      </c>
      <c r="V24">
        <v>-1.985166667941856E-2</v>
      </c>
      <c r="W24">
        <v>-1.7142857142857137E-2</v>
      </c>
      <c r="X24">
        <v>1</v>
      </c>
    </row>
    <row r="25" spans="1:32" x14ac:dyDescent="0.25">
      <c r="A25" t="s">
        <v>23</v>
      </c>
      <c r="B25">
        <v>3.9495787314999024E-2</v>
      </c>
      <c r="C25">
        <v>6.0118472454669045E-2</v>
      </c>
      <c r="D25">
        <v>0.101533904386942</v>
      </c>
      <c r="E25">
        <v>0.20467802136354935</v>
      </c>
      <c r="F25">
        <v>-5.7090360622471754E-2</v>
      </c>
      <c r="G25">
        <v>-2.4454174378176683E-2</v>
      </c>
      <c r="H25">
        <v>3.3681017893497048E-2</v>
      </c>
      <c r="I25">
        <v>-8.5851651032684245E-2</v>
      </c>
      <c r="J25">
        <v>-1.5089863644834719E-2</v>
      </c>
      <c r="K25">
        <v>-1.5089863644826495E-2</v>
      </c>
      <c r="L25">
        <v>-1.5089286832295164E-2</v>
      </c>
      <c r="M25">
        <v>-1.5089863644796092E-2</v>
      </c>
      <c r="N25">
        <v>5.4956840232371081E-2</v>
      </c>
      <c r="O25">
        <v>-5.2991038597115035E-2</v>
      </c>
      <c r="P25">
        <v>-4.7845176995198344E-2</v>
      </c>
      <c r="Q25">
        <v>-3.7984497241656659E-2</v>
      </c>
      <c r="R25">
        <v>-1.7142857142857112E-2</v>
      </c>
      <c r="S25">
        <v>-1.985166667941856E-2</v>
      </c>
      <c r="T25">
        <v>-1.9851666679418557E-2</v>
      </c>
      <c r="U25">
        <v>-2.225889258086548E-2</v>
      </c>
      <c r="V25">
        <v>-1.985166667941856E-2</v>
      </c>
      <c r="W25">
        <v>-1.714285714285714E-2</v>
      </c>
      <c r="X25">
        <v>-1.7142857142857154E-2</v>
      </c>
      <c r="Y25">
        <v>1</v>
      </c>
    </row>
    <row r="26" spans="1:32" x14ac:dyDescent="0.25">
      <c r="A26" t="s">
        <v>24</v>
      </c>
      <c r="B26">
        <v>-7.0472394541759936E-2</v>
      </c>
      <c r="C26">
        <v>-2.551836298939518E-2</v>
      </c>
      <c r="D26">
        <v>-3.7592316789046711E-2</v>
      </c>
      <c r="E26">
        <v>0.15924650849461303</v>
      </c>
      <c r="F26">
        <v>-7.3601836057423917E-2</v>
      </c>
      <c r="G26">
        <v>-3.1752165703859213E-2</v>
      </c>
      <c r="H26">
        <v>-0.12371005685514815</v>
      </c>
      <c r="I26">
        <v>4.4299900029283933E-2</v>
      </c>
      <c r="J26">
        <v>-1.9593213145934475E-2</v>
      </c>
      <c r="K26">
        <v>-4.5937777304722758E-3</v>
      </c>
      <c r="L26">
        <v>-1.9593208545201964E-2</v>
      </c>
      <c r="M26">
        <v>-1.95932131459341E-2</v>
      </c>
      <c r="N26">
        <v>-8.6769216471504096E-2</v>
      </c>
      <c r="O26">
        <v>-3.4267068636289581E-2</v>
      </c>
      <c r="P26">
        <v>-3.5965095958606919E-2</v>
      </c>
      <c r="Q26">
        <v>6.7170471063194279E-2</v>
      </c>
      <c r="R26">
        <v>-2.2258892580865386E-2</v>
      </c>
      <c r="S26">
        <v>-2.5776106776485584E-2</v>
      </c>
      <c r="T26">
        <v>-2.5776106776485588E-2</v>
      </c>
      <c r="U26">
        <v>-2.8901734104046305E-2</v>
      </c>
      <c r="V26">
        <v>-2.5776106776485608E-2</v>
      </c>
      <c r="W26">
        <v>-2.2258892580865448E-2</v>
      </c>
      <c r="X26">
        <v>-2.2258892580865452E-2</v>
      </c>
      <c r="Y26">
        <v>-2.2258892580865452E-2</v>
      </c>
      <c r="Z26">
        <v>1</v>
      </c>
    </row>
    <row r="27" spans="1:32" x14ac:dyDescent="0.25">
      <c r="A27" t="s">
        <v>25</v>
      </c>
      <c r="B27">
        <v>-2.9945802502513909E-2</v>
      </c>
      <c r="C27">
        <v>-0.19765625678991117</v>
      </c>
      <c r="D27">
        <v>-0.28525362643926855</v>
      </c>
      <c r="E27">
        <v>-0.1201634928587515</v>
      </c>
      <c r="F27">
        <v>-0.14176714263894294</v>
      </c>
      <c r="G27">
        <v>4.5220602554977521E-2</v>
      </c>
      <c r="H27">
        <v>-0.31323360182928495</v>
      </c>
      <c r="I27">
        <v>-7.4923451753409712E-2</v>
      </c>
      <c r="J27">
        <v>-3.7450294313656957E-2</v>
      </c>
      <c r="K27">
        <v>-3.7195941734976548E-2</v>
      </c>
      <c r="L27">
        <v>-3.7450294207723792E-2</v>
      </c>
      <c r="M27">
        <v>-3.7450294313656977E-2</v>
      </c>
      <c r="N27">
        <v>-0.16166686150727019</v>
      </c>
      <c r="O27">
        <v>2.4541993222646264E-2</v>
      </c>
      <c r="P27">
        <v>-0.34222352290009095</v>
      </c>
      <c r="Q27">
        <v>-0.13494966310310783</v>
      </c>
      <c r="R27">
        <v>-4.2545450408804385E-2</v>
      </c>
      <c r="S27">
        <v>0.46659904851567024</v>
      </c>
      <c r="T27">
        <v>-4.92682225140769E-2</v>
      </c>
      <c r="U27">
        <v>0.1761261486305345</v>
      </c>
      <c r="V27">
        <v>-4.9268222514076948E-2</v>
      </c>
      <c r="W27">
        <v>-4.2545450408804419E-2</v>
      </c>
      <c r="X27">
        <v>-4.254545040880444E-2</v>
      </c>
      <c r="Y27">
        <v>-4.2545450408804461E-2</v>
      </c>
      <c r="Z27">
        <v>-5.5242518943156807E-2</v>
      </c>
      <c r="AA27">
        <v>1</v>
      </c>
    </row>
    <row r="28" spans="1:32" x14ac:dyDescent="0.25">
      <c r="A28" t="s">
        <v>26</v>
      </c>
      <c r="B28">
        <v>2.4464703108050174E-2</v>
      </c>
      <c r="C28">
        <v>0.12968802756631295</v>
      </c>
      <c r="D28">
        <v>0.15617479284599792</v>
      </c>
      <c r="E28">
        <v>-0.16665192798448764</v>
      </c>
      <c r="F28">
        <v>-0.13710980014992374</v>
      </c>
      <c r="G28">
        <v>5.0136787721320873E-2</v>
      </c>
      <c r="H28">
        <v>0.16784968439645129</v>
      </c>
      <c r="I28">
        <v>1.4010861932918558E-2</v>
      </c>
      <c r="J28">
        <v>0.30225433440540556</v>
      </c>
      <c r="K28">
        <v>-3.621717749587107E-2</v>
      </c>
      <c r="L28">
        <v>-3.6219812390033482E-2</v>
      </c>
      <c r="M28">
        <v>-3.621981239130069E-2</v>
      </c>
      <c r="N28">
        <v>-5.7506440971123396E-2</v>
      </c>
      <c r="O28">
        <v>3.8155783877444178E-2</v>
      </c>
      <c r="P28">
        <v>-3.3769225778852184E-2</v>
      </c>
      <c r="Q28">
        <v>-9.3784782922285148E-3</v>
      </c>
      <c r="R28">
        <v>-4.1147559989890996E-2</v>
      </c>
      <c r="S28">
        <v>-4.7649445992790931E-2</v>
      </c>
      <c r="T28">
        <v>-4.7649445992790952E-2</v>
      </c>
      <c r="U28">
        <v>-5.342744853714939E-2</v>
      </c>
      <c r="V28">
        <v>-4.7649445992791181E-2</v>
      </c>
      <c r="W28">
        <v>-4.1147559989891044E-2</v>
      </c>
      <c r="X28">
        <v>-4.1147559989891079E-2</v>
      </c>
      <c r="Y28">
        <v>-4.1147559989891079E-2</v>
      </c>
      <c r="Z28">
        <v>-5.3427448537149376E-2</v>
      </c>
      <c r="AA28">
        <v>-0.10212075259127089</v>
      </c>
      <c r="AB28">
        <v>1</v>
      </c>
    </row>
    <row r="29" spans="1:32" x14ac:dyDescent="0.25">
      <c r="A29" t="s">
        <v>27</v>
      </c>
      <c r="B29">
        <v>8.4094138473911631E-2</v>
      </c>
      <c r="C29">
        <v>0.15473529912424488</v>
      </c>
      <c r="D29">
        <v>0.21896660258017303</v>
      </c>
      <c r="E29">
        <v>0.13267724237621742</v>
      </c>
      <c r="F29">
        <v>0.19161870193472463</v>
      </c>
      <c r="G29">
        <v>0.13705666335151828</v>
      </c>
      <c r="H29">
        <v>0.38753025477240954</v>
      </c>
      <c r="I29">
        <v>-6.2814931925070608E-2</v>
      </c>
      <c r="J29">
        <v>1.926666646505848E-2</v>
      </c>
      <c r="K29">
        <v>-3.9840177954301406E-2</v>
      </c>
      <c r="L29">
        <v>-3.9840240436608776E-2</v>
      </c>
      <c r="M29">
        <v>0.30951253737491641</v>
      </c>
      <c r="N29">
        <v>0.15546161779708395</v>
      </c>
      <c r="O29">
        <v>6.7268158786259634E-3</v>
      </c>
      <c r="P29">
        <v>0.30094064601628201</v>
      </c>
      <c r="Q29">
        <v>0.19021660605524546</v>
      </c>
      <c r="R29">
        <v>0.23741938407593077</v>
      </c>
      <c r="S29">
        <v>-5.2412347265534946E-2</v>
      </c>
      <c r="T29">
        <v>-5.2412347265534974E-2</v>
      </c>
      <c r="U29">
        <v>-5.8767902289236132E-2</v>
      </c>
      <c r="V29">
        <v>-5.2412347265535182E-2</v>
      </c>
      <c r="W29">
        <v>-4.5260551479358174E-2</v>
      </c>
      <c r="X29">
        <v>-4.5260551479358202E-2</v>
      </c>
      <c r="Y29">
        <v>-4.5260551479358202E-2</v>
      </c>
      <c r="Z29">
        <v>-5.8767902289236056E-2</v>
      </c>
      <c r="AA29">
        <v>-0.11232844865900997</v>
      </c>
      <c r="AB29">
        <v>-0.10863774000172606</v>
      </c>
      <c r="AC29">
        <v>1</v>
      </c>
    </row>
    <row r="30" spans="1:32" x14ac:dyDescent="0.25">
      <c r="A30" t="s">
        <v>28</v>
      </c>
      <c r="B30">
        <v>-9.3916381985924488E-2</v>
      </c>
      <c r="C30">
        <v>2.1951655694235263E-2</v>
      </c>
      <c r="D30">
        <v>-6.6447955092601721E-2</v>
      </c>
      <c r="E30">
        <v>9.7661000017434524E-2</v>
      </c>
      <c r="F30">
        <v>0.28077591113393374</v>
      </c>
      <c r="G30">
        <v>-5.2425321900025905E-2</v>
      </c>
      <c r="H30">
        <v>1.20607818304839E-2</v>
      </c>
      <c r="I30">
        <v>6.5547632035466263E-2</v>
      </c>
      <c r="J30">
        <v>-3.1642792246437616E-2</v>
      </c>
      <c r="K30">
        <v>-3.2349933374249351E-2</v>
      </c>
      <c r="L30">
        <v>-3.2349935303810022E-2</v>
      </c>
      <c r="M30">
        <v>-4.7271596783224484E-3</v>
      </c>
      <c r="N30">
        <v>0.14710092231107236</v>
      </c>
      <c r="O30">
        <v>0.2004956718241033</v>
      </c>
      <c r="P30">
        <v>-2.5932127352667513E-2</v>
      </c>
      <c r="Q30">
        <v>7.4014137278340428E-2</v>
      </c>
      <c r="R30">
        <v>0.13098498065452063</v>
      </c>
      <c r="S30">
        <v>-4.2558378779261039E-2</v>
      </c>
      <c r="T30">
        <v>-4.2558378779261052E-2</v>
      </c>
      <c r="U30">
        <v>-4.7719035230703213E-2</v>
      </c>
      <c r="V30">
        <v>0.24880282978645024</v>
      </c>
      <c r="W30">
        <v>-3.6751181622491268E-2</v>
      </c>
      <c r="X30">
        <v>-3.6751181622491289E-2</v>
      </c>
      <c r="Y30">
        <v>-3.6751181622491289E-2</v>
      </c>
      <c r="Z30">
        <v>-4.7719035230703206E-2</v>
      </c>
      <c r="AA30">
        <v>-9.1209741885772036E-2</v>
      </c>
      <c r="AB30">
        <v>-8.8212917946466338E-2</v>
      </c>
      <c r="AC30">
        <v>-9.7030426952200502E-2</v>
      </c>
      <c r="AD30">
        <v>1</v>
      </c>
    </row>
    <row r="31" spans="1:32" x14ac:dyDescent="0.25">
      <c r="A31" t="s">
        <v>29</v>
      </c>
      <c r="B31">
        <v>-4.7093022260913359E-2</v>
      </c>
      <c r="C31">
        <v>-7.738023994743061E-2</v>
      </c>
      <c r="D31">
        <v>-0.12337565250803009</v>
      </c>
      <c r="E31">
        <v>-0.1072902645802198</v>
      </c>
      <c r="F31">
        <v>0.17551851501256896</v>
      </c>
      <c r="G31">
        <v>-5.0216678166132275E-2</v>
      </c>
      <c r="H31">
        <v>1.6528459889767814E-2</v>
      </c>
      <c r="I31">
        <v>7.0901087175530286E-2</v>
      </c>
      <c r="J31">
        <v>-3.0968268955959739E-2</v>
      </c>
      <c r="K31">
        <v>-3.0987054153259794E-2</v>
      </c>
      <c r="L31">
        <v>-3.0987054174785457E-2</v>
      </c>
      <c r="M31">
        <v>-3.0253256615256921E-2</v>
      </c>
      <c r="N31">
        <v>-1.3185141593106289E-2</v>
      </c>
      <c r="O31">
        <v>0.21937696788153382</v>
      </c>
      <c r="P31">
        <v>-2.516696843488779E-2</v>
      </c>
      <c r="Q31">
        <v>0.12814522156031966</v>
      </c>
      <c r="R31">
        <v>-3.5202878930931311E-2</v>
      </c>
      <c r="S31">
        <v>-4.0765422757078597E-2</v>
      </c>
      <c r="T31">
        <v>-4.0765422757078604E-2</v>
      </c>
      <c r="U31">
        <v>-4.5708664205214161E-2</v>
      </c>
      <c r="V31">
        <v>0.2615781293579228</v>
      </c>
      <c r="W31">
        <v>-3.5202878930931353E-2</v>
      </c>
      <c r="X31">
        <v>-3.5202878930931374E-2</v>
      </c>
      <c r="Y31">
        <v>-3.5202878930931381E-2</v>
      </c>
      <c r="Z31">
        <v>-4.5708664205214078E-2</v>
      </c>
      <c r="AA31">
        <v>-8.7367136488513519E-2</v>
      </c>
      <c r="AB31">
        <v>-8.449656673659664E-2</v>
      </c>
      <c r="AC31">
        <v>-9.2942599987710345E-2</v>
      </c>
      <c r="AD31">
        <v>-7.5468598171471848E-2</v>
      </c>
      <c r="AE31">
        <v>1</v>
      </c>
    </row>
    <row r="32" spans="1:32" x14ac:dyDescent="0.25">
      <c r="A32" t="s">
        <v>30</v>
      </c>
      <c r="B32">
        <v>-5.2800116988692821E-3</v>
      </c>
      <c r="C32">
        <v>0.19299158038994624</v>
      </c>
      <c r="D32">
        <v>0.30562305850372706</v>
      </c>
      <c r="E32">
        <v>-9.7629389237145439E-2</v>
      </c>
      <c r="F32">
        <v>0.23308203675634356</v>
      </c>
      <c r="G32">
        <v>0.17670267070144438</v>
      </c>
      <c r="H32">
        <v>0.14896346200523944</v>
      </c>
      <c r="I32">
        <v>1.1123893255447803E-2</v>
      </c>
      <c r="J32">
        <v>-3.3672854825409437E-2</v>
      </c>
      <c r="K32">
        <v>-3.3673309820867102E-2</v>
      </c>
      <c r="L32">
        <v>-3.3673309822821074E-2</v>
      </c>
      <c r="M32">
        <v>-3.3655536541657351E-2</v>
      </c>
      <c r="N32">
        <v>8.1728912206786616E-2</v>
      </c>
      <c r="O32">
        <v>0.14101709186629049</v>
      </c>
      <c r="P32">
        <v>5.9911372568043034E-2</v>
      </c>
      <c r="Q32">
        <v>0.22962624254878622</v>
      </c>
      <c r="R32">
        <v>-3.8254602783800148E-2</v>
      </c>
      <c r="S32">
        <v>-4.4299361366024588E-2</v>
      </c>
      <c r="T32">
        <v>-4.4299361366024602E-2</v>
      </c>
      <c r="U32">
        <v>-4.967113048848347E-2</v>
      </c>
      <c r="V32">
        <v>-4.4299361366024637E-2</v>
      </c>
      <c r="W32">
        <v>-3.8254602783800197E-2</v>
      </c>
      <c r="X32">
        <v>-3.8254602783800225E-2</v>
      </c>
      <c r="Y32">
        <v>-3.8254602783800232E-2</v>
      </c>
      <c r="Z32">
        <v>-4.9671130488483525E-2</v>
      </c>
      <c r="AA32">
        <v>-9.4940959496056729E-2</v>
      </c>
      <c r="AB32">
        <v>-9.1821541171259846E-2</v>
      </c>
      <c r="AC32">
        <v>-0.10099975775275111</v>
      </c>
      <c r="AD32">
        <v>-8.2010941530216597E-2</v>
      </c>
      <c r="AE32">
        <v>-7.8555875437024428E-2</v>
      </c>
      <c r="AF32">
        <v>1</v>
      </c>
    </row>
    <row r="33" spans="1:48" x14ac:dyDescent="0.25">
      <c r="A33" t="s">
        <v>31</v>
      </c>
      <c r="B33">
        <v>-2.2901310148693E-2</v>
      </c>
      <c r="C33">
        <v>0.13896078397518352</v>
      </c>
      <c r="D33">
        <v>0.16451311633606114</v>
      </c>
      <c r="E33">
        <v>1.6854750800326685E-2</v>
      </c>
      <c r="F33">
        <v>2.6873942028268403E-2</v>
      </c>
      <c r="G33">
        <v>-5.2425321900025947E-2</v>
      </c>
      <c r="H33">
        <v>0.14743540113028744</v>
      </c>
      <c r="I33">
        <v>3.06315385535945E-2</v>
      </c>
      <c r="J33">
        <v>-3.2349930556858746E-2</v>
      </c>
      <c r="K33">
        <v>-3.2349935302383101E-2</v>
      </c>
      <c r="L33">
        <v>0.33972408982830843</v>
      </c>
      <c r="M33">
        <v>-3.2349749929106761E-2</v>
      </c>
      <c r="N33">
        <v>2.2878047113045513E-2</v>
      </c>
      <c r="O33">
        <v>-4.7622650289993566E-2</v>
      </c>
      <c r="P33">
        <v>0.15183293871019782</v>
      </c>
      <c r="Q33">
        <v>0.11989547410154973</v>
      </c>
      <c r="R33">
        <v>-3.6751181622491226E-2</v>
      </c>
      <c r="S33">
        <v>-4.2558378779261004E-2</v>
      </c>
      <c r="T33">
        <v>-4.2558378779261018E-2</v>
      </c>
      <c r="U33">
        <v>-4.7719035230703213E-2</v>
      </c>
      <c r="V33">
        <v>-4.2558378779261191E-2</v>
      </c>
      <c r="W33">
        <v>-3.6751181622491282E-2</v>
      </c>
      <c r="X33">
        <v>-3.6751181622491295E-2</v>
      </c>
      <c r="Y33">
        <v>-3.6751181622491309E-2</v>
      </c>
      <c r="Z33">
        <v>-4.7719035230703213E-2</v>
      </c>
      <c r="AA33">
        <v>-9.1209741885772161E-2</v>
      </c>
      <c r="AB33">
        <v>-8.8212917946466268E-2</v>
      </c>
      <c r="AC33">
        <v>-9.7030426952200571E-2</v>
      </c>
      <c r="AD33">
        <v>-7.8787878787878587E-2</v>
      </c>
      <c r="AE33">
        <v>-7.546859817147189E-2</v>
      </c>
      <c r="AF33">
        <v>-8.2010941530216583E-2</v>
      </c>
      <c r="AG33">
        <v>1</v>
      </c>
    </row>
    <row r="34" spans="1:48" x14ac:dyDescent="0.25">
      <c r="A34" t="s">
        <v>32</v>
      </c>
      <c r="B34">
        <v>4.4752101483225851E-2</v>
      </c>
      <c r="C34">
        <v>-0.16174591217342704</v>
      </c>
      <c r="D34">
        <v>-3.6650881689080275E-2</v>
      </c>
      <c r="E34">
        <v>-0.14697354526898607</v>
      </c>
      <c r="F34">
        <v>-0.11688522893400546</v>
      </c>
      <c r="G34">
        <v>-5.2425321900026065E-2</v>
      </c>
      <c r="H34">
        <v>-6.9451574795495338E-2</v>
      </c>
      <c r="I34">
        <v>-2.6382788985115441E-2</v>
      </c>
      <c r="J34">
        <v>-3.2349935180929539E-2</v>
      </c>
      <c r="K34">
        <v>-3.2349935302395806E-2</v>
      </c>
      <c r="L34">
        <v>3.6707003752916453E-2</v>
      </c>
      <c r="M34">
        <v>-3.2349930482051974E-2</v>
      </c>
      <c r="N34">
        <v>-5.2018196124052937E-2</v>
      </c>
      <c r="O34">
        <v>-0.13188382585912659</v>
      </c>
      <c r="P34">
        <v>0.17438788440423281</v>
      </c>
      <c r="Q34">
        <v>-0.2256685552030599</v>
      </c>
      <c r="R34">
        <v>-3.6751181622491302E-2</v>
      </c>
      <c r="S34">
        <v>-4.2558378779261025E-2</v>
      </c>
      <c r="T34">
        <v>-4.2558378779261045E-2</v>
      </c>
      <c r="U34">
        <v>-4.7719035230703269E-2</v>
      </c>
      <c r="V34">
        <v>-4.2558378779261156E-2</v>
      </c>
      <c r="W34">
        <v>0.46645730520854395</v>
      </c>
      <c r="X34">
        <v>-3.6751181622491386E-2</v>
      </c>
      <c r="Y34">
        <v>-3.6751181622491393E-2</v>
      </c>
      <c r="Z34">
        <v>-4.7719035230703269E-2</v>
      </c>
      <c r="AA34">
        <v>-9.12097418857723E-2</v>
      </c>
      <c r="AB34">
        <v>-8.821291794646631E-2</v>
      </c>
      <c r="AC34">
        <v>-9.7030426952200724E-2</v>
      </c>
      <c r="AD34">
        <v>-7.8787878787878671E-2</v>
      </c>
      <c r="AE34">
        <v>-7.5468598171472029E-2</v>
      </c>
      <c r="AF34">
        <v>-8.2010941530216638E-2</v>
      </c>
      <c r="AG34">
        <v>-7.8787878787878685E-2</v>
      </c>
      <c r="AH34">
        <v>1</v>
      </c>
    </row>
    <row r="35" spans="1:48" x14ac:dyDescent="0.25">
      <c r="A35" t="s">
        <v>33</v>
      </c>
      <c r="B35">
        <v>2.8024677478613837E-2</v>
      </c>
      <c r="C35">
        <v>-7.4222360936600576E-2</v>
      </c>
      <c r="D35">
        <v>-0.26312474771379879</v>
      </c>
      <c r="E35">
        <v>-6.6637274409477004E-2</v>
      </c>
      <c r="F35">
        <v>-9.1365124146198559E-2</v>
      </c>
      <c r="G35">
        <v>-5.4569942422504493E-2</v>
      </c>
      <c r="H35">
        <v>-0.21356068940578046</v>
      </c>
      <c r="I35">
        <v>3.7492743648867982E-2</v>
      </c>
      <c r="J35">
        <v>-3.3673309818315553E-2</v>
      </c>
      <c r="K35">
        <v>-3.3673309821348085E-2</v>
      </c>
      <c r="L35">
        <v>-3.1937637976410756E-2</v>
      </c>
      <c r="M35">
        <v>-3.3673309774399689E-2</v>
      </c>
      <c r="N35">
        <v>-3.9470916658543589E-2</v>
      </c>
      <c r="O35">
        <v>-0.11648302592016099</v>
      </c>
      <c r="P35">
        <v>0.18795789272987179</v>
      </c>
      <c r="Q35">
        <v>-0.27635834672034648</v>
      </c>
      <c r="R35">
        <v>-3.8254602783800155E-2</v>
      </c>
      <c r="S35">
        <v>-4.4299361366024588E-2</v>
      </c>
      <c r="T35">
        <v>-4.4299361366024602E-2</v>
      </c>
      <c r="U35">
        <v>-4.9671130488483442E-2</v>
      </c>
      <c r="V35">
        <v>-4.4299361366024637E-2</v>
      </c>
      <c r="W35">
        <v>-3.8254602783800204E-2</v>
      </c>
      <c r="X35">
        <v>-3.8254602783800225E-2</v>
      </c>
      <c r="Y35">
        <v>-3.8254602783800232E-2</v>
      </c>
      <c r="Z35">
        <v>-4.9671130488483504E-2</v>
      </c>
      <c r="AA35">
        <v>-9.4940959496056701E-2</v>
      </c>
      <c r="AB35">
        <v>-9.1821541171259818E-2</v>
      </c>
      <c r="AC35">
        <v>-0.10099975775275111</v>
      </c>
      <c r="AD35">
        <v>-8.2010941530216569E-2</v>
      </c>
      <c r="AE35">
        <v>-7.8555875437024469E-2</v>
      </c>
      <c r="AF35">
        <v>-8.5365853658536842E-2</v>
      </c>
      <c r="AG35">
        <v>-8.2010941530216611E-2</v>
      </c>
      <c r="AH35">
        <v>-8.2010941530216638E-2</v>
      </c>
      <c r="AI35">
        <v>1</v>
      </c>
    </row>
    <row r="36" spans="1:48" x14ac:dyDescent="0.25">
      <c r="A36" t="s">
        <v>34</v>
      </c>
      <c r="B36">
        <v>6.8023254376874856E-2</v>
      </c>
      <c r="C36">
        <v>5.5990064013247231E-4</v>
      </c>
      <c r="D36">
        <v>-6.6289208032054542E-2</v>
      </c>
      <c r="E36">
        <v>-7.2533752334924498E-2</v>
      </c>
      <c r="F36">
        <v>-0.10440978673450703</v>
      </c>
      <c r="G36">
        <v>-5.0216678166132289E-2</v>
      </c>
      <c r="H36">
        <v>-6.5808097783231923E-3</v>
      </c>
      <c r="I36">
        <v>0.11122589448791895</v>
      </c>
      <c r="J36">
        <v>-3.0987054173416205E-2</v>
      </c>
      <c r="K36">
        <v>-3.0987054173430263E-2</v>
      </c>
      <c r="L36">
        <v>-3.0968268957292433E-2</v>
      </c>
      <c r="M36">
        <v>-3.0987054172158333E-2</v>
      </c>
      <c r="N36">
        <v>5.2141653087050474E-2</v>
      </c>
      <c r="O36">
        <v>-0.14749855697116382</v>
      </c>
      <c r="P36">
        <v>-0.11776981210313978</v>
      </c>
      <c r="Q36">
        <v>-0.12557127955131328</v>
      </c>
      <c r="R36">
        <v>-3.520287893093136E-2</v>
      </c>
      <c r="S36">
        <v>-4.0765422757078638E-2</v>
      </c>
      <c r="T36">
        <v>-4.0765422757078652E-2</v>
      </c>
      <c r="U36">
        <v>-4.570866420521421E-2</v>
      </c>
      <c r="V36">
        <v>-4.0765422757078645E-2</v>
      </c>
      <c r="W36">
        <v>-3.5202878930931415E-2</v>
      </c>
      <c r="X36">
        <v>0.48697315854455209</v>
      </c>
      <c r="Y36">
        <v>-3.5202878930931443E-2</v>
      </c>
      <c r="Z36">
        <v>-4.5708664205214161E-2</v>
      </c>
      <c r="AA36">
        <v>-8.7367136488513589E-2</v>
      </c>
      <c r="AB36">
        <v>-8.4496566736596751E-2</v>
      </c>
      <c r="AC36">
        <v>-9.2942599987710428E-2</v>
      </c>
      <c r="AD36">
        <v>-7.5468598171471946E-2</v>
      </c>
      <c r="AE36">
        <v>-7.2289156626505799E-2</v>
      </c>
      <c r="AF36">
        <v>-7.8555875437024539E-2</v>
      </c>
      <c r="AG36">
        <v>-7.5468598171471959E-2</v>
      </c>
      <c r="AH36">
        <v>-7.5468598171472112E-2</v>
      </c>
      <c r="AI36">
        <v>-7.8555875437024539E-2</v>
      </c>
      <c r="AJ36">
        <v>1</v>
      </c>
    </row>
    <row r="37" spans="1:48" x14ac:dyDescent="0.25">
      <c r="A37" t="s">
        <v>35</v>
      </c>
      <c r="B37">
        <v>-2.6969822129593254E-2</v>
      </c>
      <c r="C37">
        <v>5.3551829878875183E-2</v>
      </c>
      <c r="D37">
        <v>0.11787590901917765</v>
      </c>
      <c r="E37">
        <v>0.29284102247868149</v>
      </c>
      <c r="F37">
        <v>-0.13575169015868474</v>
      </c>
      <c r="G37">
        <v>-6.0690808692206687E-2</v>
      </c>
      <c r="H37">
        <v>-1.8975083062965054E-2</v>
      </c>
      <c r="I37">
        <v>-3.7416898769785059E-2</v>
      </c>
      <c r="J37">
        <v>-3.7450294313656193E-2</v>
      </c>
      <c r="K37">
        <v>0.34463787549239294</v>
      </c>
      <c r="L37">
        <v>-3.7449884051223917E-2</v>
      </c>
      <c r="M37">
        <v>-3.7450294313628334E-2</v>
      </c>
      <c r="N37">
        <v>0.13105061269558296</v>
      </c>
      <c r="O37">
        <v>-0.17888303544099479</v>
      </c>
      <c r="P37">
        <v>-0.1315809805032995</v>
      </c>
      <c r="Q37">
        <v>2.1567864206736325E-2</v>
      </c>
      <c r="R37">
        <v>-4.2545450408804364E-2</v>
      </c>
      <c r="S37">
        <v>-4.9268222514076858E-2</v>
      </c>
      <c r="T37">
        <v>-4.9268222514076865E-2</v>
      </c>
      <c r="U37">
        <v>-5.5242518943156779E-2</v>
      </c>
      <c r="V37">
        <v>-4.9268222514076913E-2</v>
      </c>
      <c r="W37">
        <v>-4.2545450408804412E-2</v>
      </c>
      <c r="X37">
        <v>-4.2545450408804419E-2</v>
      </c>
      <c r="Y37">
        <v>0.4029304421069107</v>
      </c>
      <c r="Z37">
        <v>-5.5242518943156793E-2</v>
      </c>
      <c r="AA37">
        <v>-0.1055900621118013</v>
      </c>
      <c r="AB37">
        <v>-0.10212075259127083</v>
      </c>
      <c r="AC37">
        <v>-0.11232844865900987</v>
      </c>
      <c r="AD37">
        <v>-9.1209741885772008E-2</v>
      </c>
      <c r="AE37">
        <v>-8.7367136488513478E-2</v>
      </c>
      <c r="AF37">
        <v>-9.4940959496056687E-2</v>
      </c>
      <c r="AG37">
        <v>-9.1209741885772119E-2</v>
      </c>
      <c r="AH37">
        <v>-9.1209741885772258E-2</v>
      </c>
      <c r="AI37">
        <v>-9.4940959496056646E-2</v>
      </c>
      <c r="AJ37">
        <v>-8.7367136488513505E-2</v>
      </c>
      <c r="AK37">
        <v>1</v>
      </c>
    </row>
    <row r="38" spans="1:48" x14ac:dyDescent="0.25">
      <c r="A38" t="s">
        <v>36</v>
      </c>
      <c r="B38">
        <v>-2.9374213650939174E-2</v>
      </c>
      <c r="C38">
        <v>-0.18246715548183726</v>
      </c>
      <c r="D38">
        <v>-0.14246296222820315</v>
      </c>
      <c r="E38">
        <v>0.17811176071829224</v>
      </c>
      <c r="F38">
        <v>-0.14594443950579614</v>
      </c>
      <c r="G38">
        <v>-6.2645180218841787E-2</v>
      </c>
      <c r="H38">
        <v>-0.26058904238187325</v>
      </c>
      <c r="I38">
        <v>-9.455412983283297E-2</v>
      </c>
      <c r="J38">
        <v>-3.8656272458418607E-2</v>
      </c>
      <c r="K38">
        <v>-2.9120745212020821E-2</v>
      </c>
      <c r="L38">
        <v>-3.8656262059993361E-2</v>
      </c>
      <c r="M38">
        <v>-3.8656272458418441E-2</v>
      </c>
      <c r="N38">
        <v>-0.24675132284357149</v>
      </c>
      <c r="O38">
        <v>7.5747432908617298E-3</v>
      </c>
      <c r="P38">
        <v>-0.17588455426684796</v>
      </c>
      <c r="Q38">
        <v>-8.3954420707727101E-3</v>
      </c>
      <c r="R38">
        <v>-4.3915503282683947E-2</v>
      </c>
      <c r="S38">
        <v>-5.0854762771560674E-2</v>
      </c>
      <c r="T38">
        <v>0.4520423357472072</v>
      </c>
      <c r="U38">
        <v>0.28130579086979068</v>
      </c>
      <c r="V38">
        <v>-5.0854762771560619E-2</v>
      </c>
      <c r="W38">
        <v>-4.3915503282684003E-2</v>
      </c>
      <c r="X38">
        <v>-4.3915503282684031E-2</v>
      </c>
      <c r="Y38">
        <v>-4.3915503282684031E-2</v>
      </c>
      <c r="Z38">
        <v>0.50685728084646819</v>
      </c>
      <c r="AA38">
        <v>-0.108990283913648</v>
      </c>
      <c r="AB38">
        <v>-0.1054092553389457</v>
      </c>
      <c r="AC38">
        <v>-0.11594566066229028</v>
      </c>
      <c r="AD38">
        <v>-9.4146887169126836E-2</v>
      </c>
      <c r="AE38">
        <v>-9.0180541806322623E-2</v>
      </c>
      <c r="AF38">
        <v>-9.7998257824235366E-2</v>
      </c>
      <c r="AG38">
        <v>-9.4146887169126919E-2</v>
      </c>
      <c r="AH38">
        <v>-9.41468871691271E-2</v>
      </c>
      <c r="AI38">
        <v>-9.7998257824235394E-2</v>
      </c>
      <c r="AJ38">
        <v>-9.0180541806322748E-2</v>
      </c>
      <c r="AK38">
        <v>-0.10899028391364797</v>
      </c>
      <c r="AL38">
        <v>1</v>
      </c>
    </row>
    <row r="39" spans="1:48" x14ac:dyDescent="0.25">
      <c r="A39" t="s">
        <v>37</v>
      </c>
      <c r="B39">
        <v>-3.8243778243513001E-2</v>
      </c>
      <c r="C39">
        <v>-5.355549929227095E-2</v>
      </c>
      <c r="D39">
        <v>-2.4762263235983233E-2</v>
      </c>
      <c r="E39">
        <v>-2.9512339678291012E-2</v>
      </c>
      <c r="F39">
        <v>-5.7062028317678523E-2</v>
      </c>
      <c r="G39">
        <v>-0.10055457949809354</v>
      </c>
      <c r="H39">
        <v>-8.1881820640302583E-2</v>
      </c>
      <c r="I39">
        <v>-3.8421684293655528E-2</v>
      </c>
      <c r="J39">
        <v>-3.526305312892844E-2</v>
      </c>
      <c r="K39">
        <v>0.10797256326187128</v>
      </c>
      <c r="L39">
        <v>-3.5252630042446845E-2</v>
      </c>
      <c r="M39">
        <v>-5.117170603498121E-2</v>
      </c>
      <c r="N39">
        <v>-7.7038470300372933E-2</v>
      </c>
      <c r="O39">
        <v>1.8242947032162036E-2</v>
      </c>
      <c r="P39">
        <v>-4.5652443921796841E-2</v>
      </c>
      <c r="Q39">
        <v>-1.9870041981288038E-2</v>
      </c>
      <c r="R39">
        <v>3.4070523214428335E-2</v>
      </c>
      <c r="S39">
        <v>0.19080837965821248</v>
      </c>
      <c r="T39">
        <v>-8.1629253329716711E-2</v>
      </c>
      <c r="U39">
        <v>7.1391581992499481E-2</v>
      </c>
      <c r="V39">
        <v>0.19080837965821237</v>
      </c>
      <c r="W39">
        <v>-7.0490737685024049E-2</v>
      </c>
      <c r="X39">
        <v>-7.0490737685024077E-2</v>
      </c>
      <c r="Y39">
        <v>0.24319304501333355</v>
      </c>
      <c r="Z39">
        <v>7.1391581992499467E-2</v>
      </c>
      <c r="AA39">
        <v>8.2327142318461104E-3</v>
      </c>
      <c r="AB39">
        <v>1.9034674690672028E-2</v>
      </c>
      <c r="AC39">
        <v>-1.175428822772457E-2</v>
      </c>
      <c r="AD39">
        <v>5.5797924072492448E-2</v>
      </c>
      <c r="AE39">
        <v>-3.7394478352202269E-2</v>
      </c>
      <c r="AF39">
        <v>-7.303278585626966E-3</v>
      </c>
      <c r="AG39">
        <v>4.0685986302859065E-3</v>
      </c>
      <c r="AH39">
        <v>4.0685986302859134E-3</v>
      </c>
      <c r="AI39">
        <v>4.2696090192896191E-2</v>
      </c>
      <c r="AJ39">
        <v>-3.7394478352202339E-2</v>
      </c>
      <c r="AK39">
        <v>8.2327142318461208E-3</v>
      </c>
      <c r="AL39">
        <v>-4.6649518070735481E-2</v>
      </c>
      <c r="AM39">
        <v>1</v>
      </c>
    </row>
    <row r="40" spans="1:48" x14ac:dyDescent="0.25">
      <c r="A40" t="s">
        <v>38</v>
      </c>
      <c r="B40">
        <v>-8.9586868778907223E-3</v>
      </c>
      <c r="C40">
        <v>-6.2533559395145849E-2</v>
      </c>
      <c r="D40">
        <v>-5.6009614658998785E-2</v>
      </c>
      <c r="E40">
        <v>3.0517961188051032E-3</v>
      </c>
      <c r="F40">
        <v>-1.629029314204665E-2</v>
      </c>
      <c r="G40">
        <v>4.5687839823864491E-2</v>
      </c>
      <c r="H40">
        <v>-5.4234355098861077E-2</v>
      </c>
      <c r="I40">
        <v>0.33339371462519957</v>
      </c>
      <c r="J40">
        <v>-5.242715959091486E-2</v>
      </c>
      <c r="K40">
        <v>4.3702252372575714E-3</v>
      </c>
      <c r="L40">
        <v>-5.2423026510080122E-2</v>
      </c>
      <c r="M40">
        <v>-5.8735436138197317E-2</v>
      </c>
      <c r="N40">
        <v>-3.7885821737728323E-2</v>
      </c>
      <c r="O40">
        <v>-2.527430959407008E-2</v>
      </c>
      <c r="P40">
        <v>1.2543165570386176E-2</v>
      </c>
      <c r="Q40">
        <v>-2.3594755616427918E-2</v>
      </c>
      <c r="R40">
        <v>-7.162642046372461E-2</v>
      </c>
      <c r="S40">
        <v>7.080618638191029E-3</v>
      </c>
      <c r="T40">
        <v>-8.2944389761669027E-2</v>
      </c>
      <c r="U40">
        <v>-9.3002279944813693E-2</v>
      </c>
      <c r="V40">
        <v>-8.2944389761669082E-2</v>
      </c>
      <c r="W40">
        <v>3.2028074191096649E-2</v>
      </c>
      <c r="X40">
        <v>0.13568256884591773</v>
      </c>
      <c r="Y40">
        <v>-7.1626420463724763E-2</v>
      </c>
      <c r="Z40">
        <v>0.14925731756996974</v>
      </c>
      <c r="AA40">
        <v>3.8256184072088936E-3</v>
      </c>
      <c r="AB40">
        <v>1.4676358659727841E-2</v>
      </c>
      <c r="AC40">
        <v>-1.6264743852473097E-2</v>
      </c>
      <c r="AD40">
        <v>2.8809395109472181E-4</v>
      </c>
      <c r="AE40">
        <v>1.2556031929287007E-2</v>
      </c>
      <c r="AF40">
        <v>-1.1138375055549789E-2</v>
      </c>
      <c r="AG40">
        <v>2.880939510947223E-4</v>
      </c>
      <c r="AH40">
        <v>2.8809395109472154E-4</v>
      </c>
      <c r="AI40">
        <v>-1.1138375055549755E-2</v>
      </c>
      <c r="AJ40">
        <v>1.2556031929287002E-2</v>
      </c>
      <c r="AK40">
        <v>3.8256184072088875E-3</v>
      </c>
      <c r="AL40">
        <v>-6.464350442031302E-3</v>
      </c>
      <c r="AM40">
        <v>-0.26255822143726287</v>
      </c>
      <c r="AN40">
        <v>1</v>
      </c>
    </row>
    <row r="41" spans="1:48" x14ac:dyDescent="0.25">
      <c r="A41" t="s">
        <v>39</v>
      </c>
      <c r="B41">
        <v>1.6878685422112988E-3</v>
      </c>
      <c r="C41">
        <v>8.561248423018275E-2</v>
      </c>
      <c r="D41">
        <v>7.8662544898997766E-3</v>
      </c>
      <c r="E41">
        <v>2.2368578942187946E-2</v>
      </c>
      <c r="F41">
        <v>1.2561467063637844E-3</v>
      </c>
      <c r="G41">
        <v>-2.8243391891116368E-2</v>
      </c>
      <c r="H41">
        <v>4.5124941560750004E-2</v>
      </c>
      <c r="I41">
        <v>-7.0103102867909869E-2</v>
      </c>
      <c r="J41">
        <v>0.10543386403198861</v>
      </c>
      <c r="K41">
        <v>-3.6081062040911369E-2</v>
      </c>
      <c r="L41">
        <v>0.10543551725287395</v>
      </c>
      <c r="M41">
        <v>0.10291055341307412</v>
      </c>
      <c r="N41">
        <v>6.1889420987485767E-2</v>
      </c>
      <c r="O41">
        <v>1.0026769654273113E-3</v>
      </c>
      <c r="P41">
        <v>-4.7003986359082789E-3</v>
      </c>
      <c r="Q41">
        <v>5.2277203475078081E-3</v>
      </c>
      <c r="R41">
        <v>3.2028074191096587E-2</v>
      </c>
      <c r="S41">
        <v>-8.2944389761668999E-2</v>
      </c>
      <c r="T41">
        <v>7.0806186381911036E-3</v>
      </c>
      <c r="U41">
        <v>-9.3002279944813693E-2</v>
      </c>
      <c r="V41">
        <v>-8.2944389761669082E-2</v>
      </c>
      <c r="W41">
        <v>0.13568256884591753</v>
      </c>
      <c r="X41">
        <v>3.2028074191096552E-2</v>
      </c>
      <c r="Y41">
        <v>-7.1626420463724763E-2</v>
      </c>
      <c r="Z41">
        <v>-9.3002279944813623E-2</v>
      </c>
      <c r="AA41">
        <v>3.825618407208891E-3</v>
      </c>
      <c r="AB41">
        <v>1.4676358659727841E-2</v>
      </c>
      <c r="AC41">
        <v>-1.6264743852473097E-2</v>
      </c>
      <c r="AD41">
        <v>2.880939510947204E-4</v>
      </c>
      <c r="AE41">
        <v>1.2556031929287002E-2</v>
      </c>
      <c r="AF41">
        <v>-1.1138375055549789E-2</v>
      </c>
      <c r="AG41">
        <v>2.8809395109472084E-4</v>
      </c>
      <c r="AH41">
        <v>2.8809395109472154E-4</v>
      </c>
      <c r="AI41">
        <v>-1.1138375055549753E-2</v>
      </c>
      <c r="AJ41">
        <v>1.2556031929287002E-2</v>
      </c>
      <c r="AK41">
        <v>3.825618407208888E-3</v>
      </c>
      <c r="AL41">
        <v>-6.464350442031302E-3</v>
      </c>
      <c r="AM41">
        <v>-0.29452495427982955</v>
      </c>
      <c r="AN41">
        <v>-0.29927007299269981</v>
      </c>
      <c r="AO41">
        <v>1</v>
      </c>
    </row>
    <row r="42" spans="1:48" x14ac:dyDescent="0.25">
      <c r="A42" t="s">
        <v>40</v>
      </c>
      <c r="B42">
        <v>1.6489177296987258E-2</v>
      </c>
      <c r="C42">
        <v>1.7735724504541962E-2</v>
      </c>
      <c r="D42">
        <v>3.6472233898904562E-2</v>
      </c>
      <c r="E42">
        <v>5.1877940372075052E-3</v>
      </c>
      <c r="F42">
        <v>5.505685538810411E-3</v>
      </c>
      <c r="G42">
        <v>4.5687839823864547E-2</v>
      </c>
      <c r="H42">
        <v>3.4879700683351507E-2</v>
      </c>
      <c r="I42">
        <v>-0.19452671112193229</v>
      </c>
      <c r="J42">
        <v>3.3353337466225899E-3</v>
      </c>
      <c r="K42">
        <v>-5.2265710033818726E-2</v>
      </c>
      <c r="L42">
        <v>4.344386725321679E-3</v>
      </c>
      <c r="M42">
        <v>-3.6091394744963291E-2</v>
      </c>
      <c r="N42">
        <v>4.3788423248135484E-2</v>
      </c>
      <c r="O42">
        <v>1.0026769654273098E-3</v>
      </c>
      <c r="P42">
        <v>1.667501002876344E-2</v>
      </c>
      <c r="Q42">
        <v>5.2277203475078141E-3</v>
      </c>
      <c r="R42">
        <v>3.2028074191096247E-2</v>
      </c>
      <c r="S42">
        <v>-8.2944389761668999E-2</v>
      </c>
      <c r="T42">
        <v>9.7105627038051104E-2</v>
      </c>
      <c r="U42">
        <v>0.14925731756996966</v>
      </c>
      <c r="V42">
        <v>9.7105627038051007E-2</v>
      </c>
      <c r="W42">
        <v>-7.1626420463724721E-2</v>
      </c>
      <c r="X42">
        <v>-7.1626420463724749E-2</v>
      </c>
      <c r="Y42">
        <v>-7.1626420463724763E-2</v>
      </c>
      <c r="Z42">
        <v>-9.3002279944813623E-2</v>
      </c>
      <c r="AA42">
        <v>3.8256184072088888E-3</v>
      </c>
      <c r="AB42">
        <v>1.4676358659727841E-2</v>
      </c>
      <c r="AC42">
        <v>-1.6264743852473069E-2</v>
      </c>
      <c r="AD42">
        <v>2.8809395109473114E-4</v>
      </c>
      <c r="AE42">
        <v>-4.0657627199595953E-2</v>
      </c>
      <c r="AF42">
        <v>-1.113837505554968E-2</v>
      </c>
      <c r="AG42">
        <v>5.1568817245956543E-2</v>
      </c>
      <c r="AH42">
        <v>2.8809395109471867E-4</v>
      </c>
      <c r="AI42">
        <v>-1.113837505554976E-2</v>
      </c>
      <c r="AJ42">
        <v>1.2556031929286992E-2</v>
      </c>
      <c r="AK42">
        <v>-4.157172002500352E-2</v>
      </c>
      <c r="AL42">
        <v>3.7791587199567524E-2</v>
      </c>
      <c r="AM42">
        <v>-0.23059148859469603</v>
      </c>
      <c r="AN42">
        <v>-0.29927007299269981</v>
      </c>
      <c r="AO42">
        <v>-0.29927007299269981</v>
      </c>
      <c r="AP42">
        <v>1</v>
      </c>
    </row>
    <row r="43" spans="1:48" x14ac:dyDescent="0.25">
      <c r="A43" t="s">
        <v>41</v>
      </c>
      <c r="B43">
        <v>4.3326737863780461E-2</v>
      </c>
      <c r="C43">
        <v>4.3717656441269993E-2</v>
      </c>
      <c r="D43">
        <v>9.5916685577618205E-2</v>
      </c>
      <c r="E43">
        <v>2.13486343579063E-2</v>
      </c>
      <c r="F43">
        <v>3.9813733192636022E-2</v>
      </c>
      <c r="G43">
        <v>-1.4080176172266558E-2</v>
      </c>
      <c r="H43">
        <v>7.215904852984012E-2</v>
      </c>
      <c r="I43">
        <v>-0.23882661838369545</v>
      </c>
      <c r="J43">
        <v>-2.8448951521891343E-2</v>
      </c>
      <c r="K43">
        <v>-5.6900759909324833E-2</v>
      </c>
      <c r="L43">
        <v>-5.6286622980852151E-2</v>
      </c>
      <c r="M43">
        <v>-2.9172544952700642E-2</v>
      </c>
      <c r="N43">
        <v>0.10572866829856971</v>
      </c>
      <c r="O43">
        <v>2.2928253134137655E-2</v>
      </c>
      <c r="P43">
        <v>6.2313626768866349E-2</v>
      </c>
      <c r="Q43">
        <v>-2.6814830076743814E-2</v>
      </c>
      <c r="R43">
        <v>4.5034066781985016E-2</v>
      </c>
      <c r="S43">
        <v>-7.5010381619448466E-2</v>
      </c>
      <c r="T43">
        <v>-7.5010381619448466E-2</v>
      </c>
      <c r="U43">
        <v>0.17253783886055174</v>
      </c>
      <c r="V43">
        <v>0.11573030307000567</v>
      </c>
      <c r="W43">
        <v>-6.4775027563129611E-2</v>
      </c>
      <c r="X43">
        <v>-6.4775027563129639E-2</v>
      </c>
      <c r="Y43">
        <v>0.15484316112710014</v>
      </c>
      <c r="Z43">
        <v>-8.4106188859600473E-2</v>
      </c>
      <c r="AA43">
        <v>-6.457411478205291E-2</v>
      </c>
      <c r="AB43">
        <v>-7.2186138171896463E-3</v>
      </c>
      <c r="AC43">
        <v>0.10364005686385443</v>
      </c>
      <c r="AD43">
        <v>2.4110787872228343E-2</v>
      </c>
      <c r="AE43">
        <v>-0.13301560142806812</v>
      </c>
      <c r="AF43">
        <v>0.11799728332082106</v>
      </c>
      <c r="AG43">
        <v>-3.0214784801906681E-2</v>
      </c>
      <c r="AH43">
        <v>-3.0214784801906772E-2</v>
      </c>
      <c r="AI43">
        <v>0.11799728332082131</v>
      </c>
      <c r="AJ43">
        <v>-0.13301560142806823</v>
      </c>
      <c r="AK43">
        <v>-1.6481259421361003E-2</v>
      </c>
      <c r="AL43">
        <v>2.159810099240109E-2</v>
      </c>
      <c r="AM43">
        <v>0.27548438174839723</v>
      </c>
      <c r="AN43">
        <v>-0.27064352932085411</v>
      </c>
      <c r="AO43">
        <v>-0.27064352932085411</v>
      </c>
      <c r="AP43">
        <v>0.36720763176843374</v>
      </c>
      <c r="AQ43">
        <v>1</v>
      </c>
    </row>
    <row r="44" spans="1:48" x14ac:dyDescent="0.25">
      <c r="A44" t="s">
        <v>42</v>
      </c>
      <c r="B44">
        <v>-1.403353983332738E-2</v>
      </c>
      <c r="C44">
        <v>-0.24996216503737795</v>
      </c>
      <c r="D44">
        <v>-0.21412462648754693</v>
      </c>
      <c r="E44">
        <v>0.14907963325514087</v>
      </c>
      <c r="F44">
        <v>-5.4078614875034896E-2</v>
      </c>
      <c r="G44">
        <v>-8.4798138037207094E-2</v>
      </c>
      <c r="H44">
        <v>-0.25387876608107679</v>
      </c>
      <c r="I44">
        <v>-8.4157600748434175E-2</v>
      </c>
      <c r="J44">
        <v>-5.2032705735597082E-2</v>
      </c>
      <c r="K44">
        <v>-4.601516052243456E-2</v>
      </c>
      <c r="L44">
        <v>-4.8115435318884354E-2</v>
      </c>
      <c r="M44">
        <v>-2.5758336420955333E-2</v>
      </c>
      <c r="N44">
        <v>-0.20052033202945696</v>
      </c>
      <c r="O44">
        <v>-9.0174984434450711E-3</v>
      </c>
      <c r="P44">
        <v>-0.17006312213441693</v>
      </c>
      <c r="Q44">
        <v>-6.1651662720963292E-2</v>
      </c>
      <c r="R44">
        <v>0.25176774647655986</v>
      </c>
      <c r="S44">
        <v>0.3816477651485613</v>
      </c>
      <c r="T44">
        <v>0.38164776514856141</v>
      </c>
      <c r="U44">
        <v>0.48854009791996705</v>
      </c>
      <c r="V44">
        <v>0.29155054738139408</v>
      </c>
      <c r="W44">
        <v>0.25176774647656036</v>
      </c>
      <c r="X44">
        <v>0.25176774647656053</v>
      </c>
      <c r="Y44">
        <v>0.25176774647656058</v>
      </c>
      <c r="Z44">
        <v>0.32690415474198509</v>
      </c>
      <c r="AA44">
        <v>0.12507044032827658</v>
      </c>
      <c r="AB44">
        <v>-0.1426846974245386</v>
      </c>
      <c r="AC44">
        <v>-7.0456105360611643E-2</v>
      </c>
      <c r="AD44">
        <v>2.6525902965967022E-2</v>
      </c>
      <c r="AE44">
        <v>-1.5558032490575425E-2</v>
      </c>
      <c r="AF44">
        <v>-0.1326529792931449</v>
      </c>
      <c r="AG44">
        <v>-0.12743966424953776</v>
      </c>
      <c r="AH44">
        <v>2.6525902965967119E-2</v>
      </c>
      <c r="AI44">
        <v>-0.13265297929314479</v>
      </c>
      <c r="AJ44">
        <v>3.7698309496394321E-2</v>
      </c>
      <c r="AK44">
        <v>-1.1230815049886102E-2</v>
      </c>
      <c r="AL44">
        <v>0.37921431276671574</v>
      </c>
      <c r="AM44">
        <v>0.20345711666402494</v>
      </c>
      <c r="AN44">
        <v>-2.6369718943646286E-2</v>
      </c>
      <c r="AO44">
        <v>-8.9799583429714738E-2</v>
      </c>
      <c r="AP44">
        <v>5.3452132993877409E-3</v>
      </c>
      <c r="AQ44">
        <v>4.4168211526633507E-2</v>
      </c>
      <c r="AR44">
        <v>1</v>
      </c>
    </row>
    <row r="45" spans="1:48" x14ac:dyDescent="0.25">
      <c r="A45" t="s">
        <v>43</v>
      </c>
      <c r="B45">
        <v>-2.38246533598265E-2</v>
      </c>
      <c r="C45">
        <v>7.9023646480088083E-2</v>
      </c>
      <c r="D45">
        <v>4.4946518309262481E-2</v>
      </c>
      <c r="E45">
        <v>9.1514087917584405E-2</v>
      </c>
      <c r="F45">
        <v>0.40853678327026527</v>
      </c>
      <c r="G45">
        <v>3.7296599865573779E-2</v>
      </c>
      <c r="H45">
        <v>0.29427915990949588</v>
      </c>
      <c r="I45">
        <v>3.5784025599793337E-2</v>
      </c>
      <c r="J45">
        <v>-2.3294963812118014E-2</v>
      </c>
      <c r="K45">
        <v>-6.6041563989089017E-2</v>
      </c>
      <c r="L45">
        <v>-6.6041609890784322E-2</v>
      </c>
      <c r="M45">
        <v>0.2011155151705121</v>
      </c>
      <c r="N45">
        <v>0.19234265187061111</v>
      </c>
      <c r="O45">
        <v>0.25326047390321316</v>
      </c>
      <c r="P45">
        <v>0.18514605250416047</v>
      </c>
      <c r="Q45">
        <v>0.2552861224508412</v>
      </c>
      <c r="R45">
        <v>0.22849024532306092</v>
      </c>
      <c r="S45">
        <v>-8.6881900150050553E-2</v>
      </c>
      <c r="T45">
        <v>-8.6881900150050581E-2</v>
      </c>
      <c r="U45">
        <v>-9.7417255381707007E-2</v>
      </c>
      <c r="V45">
        <v>0.26459487772970075</v>
      </c>
      <c r="W45">
        <v>-7.5026647718019687E-2</v>
      </c>
      <c r="X45">
        <v>-7.5026647718019743E-2</v>
      </c>
      <c r="Y45">
        <v>-7.5026647718019743E-2</v>
      </c>
      <c r="Z45">
        <v>-9.7417255381707243E-2</v>
      </c>
      <c r="AA45">
        <v>-0.18620248032317371</v>
      </c>
      <c r="AB45">
        <v>-0.18008453678936323</v>
      </c>
      <c r="AC45">
        <v>0.6032596798069062</v>
      </c>
      <c r="AD45">
        <v>0.48984171278206545</v>
      </c>
      <c r="AE45">
        <v>0.46920500917538116</v>
      </c>
      <c r="AF45">
        <v>-0.16742335205475606</v>
      </c>
      <c r="AG45">
        <v>-0.16084354748067822</v>
      </c>
      <c r="AH45">
        <v>-0.16084354748067831</v>
      </c>
      <c r="AI45">
        <v>-0.16742335205475606</v>
      </c>
      <c r="AJ45">
        <v>-0.154067316445647</v>
      </c>
      <c r="AK45">
        <v>-0.18620248032317369</v>
      </c>
      <c r="AL45">
        <v>-0.192198591325386</v>
      </c>
      <c r="AM45">
        <v>3.5057562694832778E-3</v>
      </c>
      <c r="AN45">
        <v>-4.1704247791621279E-3</v>
      </c>
      <c r="AO45">
        <v>-4.1704247791621313E-3</v>
      </c>
      <c r="AP45">
        <v>-3.5101075224614607E-2</v>
      </c>
      <c r="AQ45">
        <v>1.14132915447744E-2</v>
      </c>
      <c r="AR45">
        <v>-4.3476769699467427E-2</v>
      </c>
      <c r="AS45">
        <v>1</v>
      </c>
    </row>
    <row r="46" spans="1:48" x14ac:dyDescent="0.25">
      <c r="A46" t="s">
        <v>44</v>
      </c>
      <c r="B46">
        <v>1.0215803777376745E-2</v>
      </c>
      <c r="C46">
        <v>0.11026364890576777</v>
      </c>
      <c r="D46">
        <v>0.27681236749179833</v>
      </c>
      <c r="E46">
        <v>-0.14407649525029706</v>
      </c>
      <c r="F46">
        <v>9.4212816587087286E-2</v>
      </c>
      <c r="G46">
        <v>4.8601380090745168E-2</v>
      </c>
      <c r="H46">
        <v>0.14468442902956144</v>
      </c>
      <c r="I46">
        <v>9.8227277526212464E-3</v>
      </c>
      <c r="J46">
        <v>-6.2048614683218171E-2</v>
      </c>
      <c r="K46">
        <v>-6.204891115994518E-2</v>
      </c>
      <c r="L46">
        <v>0.21293776559907995</v>
      </c>
      <c r="M46">
        <v>-6.2037329977556101E-2</v>
      </c>
      <c r="N46">
        <v>3.4544871534592063E-2</v>
      </c>
      <c r="O46">
        <v>-2.0951537466160259E-2</v>
      </c>
      <c r="P46">
        <v>0.2419944187928138</v>
      </c>
      <c r="Q46">
        <v>8.2158662418944539E-2</v>
      </c>
      <c r="R46">
        <v>-7.0490737685023952E-2</v>
      </c>
      <c r="S46">
        <v>-8.1629253329716739E-2</v>
      </c>
      <c r="T46">
        <v>-8.1629253329716753E-2</v>
      </c>
      <c r="U46">
        <v>-9.1527669221153407E-2</v>
      </c>
      <c r="V46">
        <v>-8.1629253329716947E-2</v>
      </c>
      <c r="W46">
        <v>0.24319304501333355</v>
      </c>
      <c r="X46">
        <v>-7.0490737685024049E-2</v>
      </c>
      <c r="Y46">
        <v>-7.0490737685024049E-2</v>
      </c>
      <c r="Z46">
        <v>-9.1527669221153421E-2</v>
      </c>
      <c r="AA46">
        <v>-0.17494517742673013</v>
      </c>
      <c r="AB46">
        <v>-0.1691971083615289</v>
      </c>
      <c r="AC46">
        <v>-0.18610956360563929</v>
      </c>
      <c r="AD46">
        <v>-0.1511193776963333</v>
      </c>
      <c r="AE46">
        <v>-0.14475281942788015</v>
      </c>
      <c r="AF46">
        <v>0.54268977797812923</v>
      </c>
      <c r="AG46">
        <v>0.52136185305235228</v>
      </c>
      <c r="AH46">
        <v>0.52136185305235272</v>
      </c>
      <c r="AI46">
        <v>-0.15730138492119711</v>
      </c>
      <c r="AJ46">
        <v>-0.14475281942788021</v>
      </c>
      <c r="AK46">
        <v>-0.17494517742673005</v>
      </c>
      <c r="AL46">
        <v>-0.18057877962865265</v>
      </c>
      <c r="AM46">
        <v>3.6231884057971313E-4</v>
      </c>
      <c r="AN46">
        <v>-6.8243586967277727E-3</v>
      </c>
      <c r="AO46">
        <v>-6.8243586967277762E-3</v>
      </c>
      <c r="AP46">
        <v>2.5142374145839089E-2</v>
      </c>
      <c r="AQ46">
        <v>3.8430832260480781E-2</v>
      </c>
      <c r="AR46">
        <v>-0.1484589914880611</v>
      </c>
      <c r="AS46">
        <v>-0.30850655171452962</v>
      </c>
      <c r="AT46">
        <v>1</v>
      </c>
    </row>
    <row r="47" spans="1:48" x14ac:dyDescent="0.25">
      <c r="A47" t="s">
        <v>45</v>
      </c>
      <c r="B47">
        <v>3.8953474936441704E-2</v>
      </c>
      <c r="C47">
        <v>-9.5793681061970542E-3</v>
      </c>
      <c r="D47">
        <v>-0.12337243124134221</v>
      </c>
      <c r="E47">
        <v>0.11668148980827903</v>
      </c>
      <c r="F47">
        <v>-0.21183647222019686</v>
      </c>
      <c r="G47">
        <v>-0.10540925533894624</v>
      </c>
      <c r="H47">
        <v>-0.15119357147448115</v>
      </c>
      <c r="I47">
        <v>6.3042254559417046E-2</v>
      </c>
      <c r="J47">
        <v>-6.5044571340769311E-2</v>
      </c>
      <c r="K47">
        <v>0.19731679136216224</v>
      </c>
      <c r="L47">
        <v>-6.3941713248621468E-2</v>
      </c>
      <c r="M47">
        <v>-6.5044571312394217E-2</v>
      </c>
      <c r="N47">
        <v>9.5706809063809378E-2</v>
      </c>
      <c r="O47">
        <v>-0.28249049914768737</v>
      </c>
      <c r="P47">
        <v>-4.1131292997112746E-2</v>
      </c>
      <c r="Q47">
        <v>-0.23255212664927374</v>
      </c>
      <c r="R47">
        <v>-7.389396091912695E-2</v>
      </c>
      <c r="S47">
        <v>-8.5570233104328944E-2</v>
      </c>
      <c r="T47">
        <v>-8.5570233104328985E-2</v>
      </c>
      <c r="U47">
        <v>-9.5946534744288561E-2</v>
      </c>
      <c r="V47">
        <v>-8.5570233104329124E-2</v>
      </c>
      <c r="W47">
        <v>-7.3893960919127033E-2</v>
      </c>
      <c r="X47">
        <v>0.23199266800191096</v>
      </c>
      <c r="Y47">
        <v>0.23199266800191093</v>
      </c>
      <c r="Z47">
        <v>-9.594653474428845E-2</v>
      </c>
      <c r="AA47">
        <v>-0.1833913579046999</v>
      </c>
      <c r="AB47">
        <v>-0.17736577773894313</v>
      </c>
      <c r="AC47">
        <v>-0.19509474962797291</v>
      </c>
      <c r="AD47">
        <v>-0.15841527208174067</v>
      </c>
      <c r="AE47">
        <v>-0.1517413426645087</v>
      </c>
      <c r="AF47">
        <v>-0.16489574051316702</v>
      </c>
      <c r="AG47">
        <v>-0.15841527208174067</v>
      </c>
      <c r="AH47">
        <v>-0.15841527208174075</v>
      </c>
      <c r="AI47">
        <v>0.51769592951808407</v>
      </c>
      <c r="AJ47">
        <v>0.47639723859787736</v>
      </c>
      <c r="AK47">
        <v>0.57576356551475449</v>
      </c>
      <c r="AL47">
        <v>-0.18929694486000925</v>
      </c>
      <c r="AM47">
        <v>1.059938334581491E-2</v>
      </c>
      <c r="AN47">
        <v>2.9771149074886093E-3</v>
      </c>
      <c r="AO47">
        <v>2.9771149074886215E-3</v>
      </c>
      <c r="AP47">
        <v>-2.8195029417980303E-2</v>
      </c>
      <c r="AQ47">
        <v>-1.502733146426765E-2</v>
      </c>
      <c r="AR47">
        <v>-6.9054360438130638E-2</v>
      </c>
      <c r="AS47">
        <v>-0.32340094350482801</v>
      </c>
      <c r="AT47">
        <v>-0.30384898924669335</v>
      </c>
      <c r="AU47">
        <v>1</v>
      </c>
    </row>
    <row r="48" spans="1:48" x14ac:dyDescent="0.25">
      <c r="A48" t="s">
        <v>46</v>
      </c>
      <c r="B48">
        <v>-2.3577358196978124E-2</v>
      </c>
      <c r="C48">
        <v>-0.16811957568948374</v>
      </c>
      <c r="D48">
        <v>-0.18163151124430113</v>
      </c>
      <c r="E48">
        <v>-6.4768612422355709E-2</v>
      </c>
      <c r="F48">
        <v>-0.27621126836546361</v>
      </c>
      <c r="G48">
        <v>1.933940939970653E-2</v>
      </c>
      <c r="H48">
        <v>-0.27120344488574066</v>
      </c>
      <c r="I48">
        <v>-0.10289178760019108</v>
      </c>
      <c r="J48">
        <v>0.14108510542941041</v>
      </c>
      <c r="K48">
        <v>-6.6508811235237886E-2</v>
      </c>
      <c r="L48">
        <v>-7.3034304576835921E-2</v>
      </c>
      <c r="M48">
        <v>-7.3034311580388755E-2</v>
      </c>
      <c r="N48">
        <v>-0.30601009836656373</v>
      </c>
      <c r="O48">
        <v>4.5142080969260874E-2</v>
      </c>
      <c r="P48">
        <v>-0.36111029084054058</v>
      </c>
      <c r="Q48">
        <v>-9.9255874763480065E-2</v>
      </c>
      <c r="R48">
        <v>-8.2970714608014778E-2</v>
      </c>
      <c r="S48">
        <v>0.23926112693141685</v>
      </c>
      <c r="T48">
        <v>0.23926112693141691</v>
      </c>
      <c r="U48">
        <v>0.26827408545322057</v>
      </c>
      <c r="V48">
        <v>-9.6081239948836702E-2</v>
      </c>
      <c r="W48">
        <v>-8.2970714608014889E-2</v>
      </c>
      <c r="X48">
        <v>-8.2970714608014945E-2</v>
      </c>
      <c r="Y48">
        <v>-8.2970714608014987E-2</v>
      </c>
      <c r="Z48">
        <v>0.26827408545322029</v>
      </c>
      <c r="AA48">
        <v>0.5127767141672237</v>
      </c>
      <c r="AB48">
        <v>0.49592871634633789</v>
      </c>
      <c r="AC48">
        <v>-0.21905918415472014</v>
      </c>
      <c r="AD48">
        <v>-0.17787418844457836</v>
      </c>
      <c r="AE48">
        <v>-0.17038046790093056</v>
      </c>
      <c r="AF48">
        <v>-0.18515068425103101</v>
      </c>
      <c r="AG48">
        <v>-0.17787418844457842</v>
      </c>
      <c r="AH48">
        <v>-0.17787418844457864</v>
      </c>
      <c r="AI48">
        <v>-0.18515068425103101</v>
      </c>
      <c r="AJ48">
        <v>-0.17038046790093078</v>
      </c>
      <c r="AK48">
        <v>-0.2059182080514044</v>
      </c>
      <c r="AL48">
        <v>0.52928920149907344</v>
      </c>
      <c r="AM48">
        <v>-1.3713785900858888E-2</v>
      </c>
      <c r="AN48">
        <v>7.4605930837205242E-3</v>
      </c>
      <c r="AO48">
        <v>7.460593083720519E-3</v>
      </c>
      <c r="AP48">
        <v>3.6971383503770681E-2</v>
      </c>
      <c r="AQ48">
        <v>-3.2141200967222588E-2</v>
      </c>
      <c r="AR48">
        <v>0.24390819019813964</v>
      </c>
      <c r="AS48">
        <v>-0.36312585025546185</v>
      </c>
      <c r="AT48">
        <v>-0.34117223460673435</v>
      </c>
      <c r="AU48">
        <v>-0.3576436933228076</v>
      </c>
      <c r="AV48">
        <v>1</v>
      </c>
    </row>
    <row r="49" spans="1:49" ht="15.75" thickBot="1" x14ac:dyDescent="0.3">
      <c r="A49" s="6" t="s">
        <v>47</v>
      </c>
      <c r="B49" s="6">
        <v>1.6417461577901696E-2</v>
      </c>
      <c r="C49" s="6">
        <v>0.28591353473188708</v>
      </c>
      <c r="D49" s="6">
        <v>0.22073842904944357</v>
      </c>
      <c r="E49" s="6">
        <v>8.3988404083294652E-2</v>
      </c>
      <c r="F49" s="6">
        <v>-7.3701764094463162E-2</v>
      </c>
      <c r="G49" s="6">
        <v>-2.5601474565324855E-2</v>
      </c>
      <c r="H49" s="6">
        <v>0.28090637583888778</v>
      </c>
      <c r="I49" s="6">
        <v>-2.4545692602402719E-2</v>
      </c>
      <c r="J49" s="6">
        <v>0.43202324189586422</v>
      </c>
      <c r="K49" s="6">
        <v>1.2492528298651228E-3</v>
      </c>
      <c r="L49" s="6">
        <v>0.73852849458575465</v>
      </c>
      <c r="M49" s="6">
        <v>0.49282748374971658</v>
      </c>
      <c r="N49" s="6">
        <v>-3.8986793934345218E-2</v>
      </c>
      <c r="O49" s="6">
        <v>-3.6640235812392216E-2</v>
      </c>
      <c r="P49" s="6">
        <v>0.26485442616674848</v>
      </c>
      <c r="Q49" s="6">
        <v>7.8929233173278351E-2</v>
      </c>
      <c r="R49" s="6">
        <v>1.7991316503206893E-2</v>
      </c>
      <c r="S49" s="6">
        <v>-3.0292456216890119E-2</v>
      </c>
      <c r="T49" s="6">
        <v>-3.027707108319562E-2</v>
      </c>
      <c r="U49" s="6">
        <v>-3.3962453133455237E-2</v>
      </c>
      <c r="V49" s="6">
        <v>-2.9875468091382199E-2</v>
      </c>
      <c r="W49" s="6">
        <v>-1.5825635346447913E-2</v>
      </c>
      <c r="X49" s="6">
        <v>-2.6154731763289179E-2</v>
      </c>
      <c r="Y49" s="6">
        <v>-2.6161071961324195E-2</v>
      </c>
      <c r="Z49" s="6">
        <v>-3.3609642972467837E-2</v>
      </c>
      <c r="AA49" s="6">
        <v>-6.4921999416994211E-2</v>
      </c>
      <c r="AB49" s="6">
        <v>8.9209476968646076E-2</v>
      </c>
      <c r="AC49" s="6">
        <v>0.13532587278261027</v>
      </c>
      <c r="AD49" s="6">
        <v>-4.1705378737160292E-2</v>
      </c>
      <c r="AE49" s="6">
        <v>-5.3340676786149663E-2</v>
      </c>
      <c r="AF49" s="6">
        <v>-5.8370630753794547E-2</v>
      </c>
      <c r="AG49" s="6">
        <v>0.22355572723149486</v>
      </c>
      <c r="AH49" s="6">
        <v>-4.1841285797363627E-3</v>
      </c>
      <c r="AI49" s="6">
        <v>-5.7075397504404352E-2</v>
      </c>
      <c r="AJ49" s="6">
        <v>-5.3708566270304098E-2</v>
      </c>
      <c r="AK49" s="6">
        <v>-5.5773158012893523E-2</v>
      </c>
      <c r="AL49" s="6">
        <v>-6.6790440725216144E-2</v>
      </c>
      <c r="AM49" s="6">
        <v>-6.5795357497143728E-2</v>
      </c>
      <c r="AN49" s="6">
        <v>-9.2741255527220332E-2</v>
      </c>
      <c r="AO49" s="6">
        <v>0.17811816867206251</v>
      </c>
      <c r="AP49" s="6">
        <v>-1.4863181288833481E-2</v>
      </c>
      <c r="AQ49" s="6">
        <v>-7.129447795264976E-2</v>
      </c>
      <c r="AR49" s="6">
        <v>-7.3745408352275818E-2</v>
      </c>
      <c r="AS49" s="6">
        <v>4.0707725646435683E-2</v>
      </c>
      <c r="AT49" s="6">
        <v>9.9103807993264972E-2</v>
      </c>
      <c r="AU49" s="6">
        <v>-0.10565375690931705</v>
      </c>
      <c r="AV49" s="6">
        <v>-3.0306083112530607E-2</v>
      </c>
      <c r="AW49" s="6">
        <v>1</v>
      </c>
    </row>
    <row r="51" spans="1:49" ht="15.75" thickBot="1" x14ac:dyDescent="0.3"/>
    <row r="52" spans="1:49" x14ac:dyDescent="0.25">
      <c r="A52" s="7" t="s">
        <v>48</v>
      </c>
      <c r="B52" s="7" t="s">
        <v>1</v>
      </c>
      <c r="C52" s="7" t="s">
        <v>49</v>
      </c>
    </row>
    <row r="53" spans="1:49" x14ac:dyDescent="0.25">
      <c r="A53" t="s">
        <v>2</v>
      </c>
      <c r="B53">
        <v>0.66559332916442349</v>
      </c>
      <c r="C53">
        <v>1</v>
      </c>
    </row>
    <row r="54" spans="1:49" x14ac:dyDescent="0.25">
      <c r="A54" t="s">
        <v>6</v>
      </c>
      <c r="B54">
        <v>0.53530145453550992</v>
      </c>
      <c r="C54">
        <v>2</v>
      </c>
    </row>
    <row r="55" spans="1:49" x14ac:dyDescent="0.25">
      <c r="A55" t="s">
        <v>12</v>
      </c>
      <c r="B55">
        <v>0.47378676047780394</v>
      </c>
      <c r="C55">
        <v>3</v>
      </c>
    </row>
    <row r="56" spans="1:49" x14ac:dyDescent="0.25">
      <c r="A56" t="s">
        <v>14</v>
      </c>
      <c r="B56">
        <v>0.31431967094232532</v>
      </c>
      <c r="C56">
        <v>4</v>
      </c>
    </row>
    <row r="57" spans="1:49" x14ac:dyDescent="0.25">
      <c r="A57" t="s">
        <v>15</v>
      </c>
      <c r="B57">
        <v>0.29346805994202674</v>
      </c>
      <c r="C57">
        <v>5</v>
      </c>
    </row>
    <row r="58" spans="1:49" x14ac:dyDescent="0.25">
      <c r="A58" t="s">
        <v>47</v>
      </c>
      <c r="B58">
        <v>0.28591353473188708</v>
      </c>
      <c r="C58">
        <v>6</v>
      </c>
    </row>
    <row r="59" spans="1:49" x14ac:dyDescent="0.25">
      <c r="A59" t="s">
        <v>5</v>
      </c>
      <c r="B59">
        <v>0.27999776298359219</v>
      </c>
      <c r="C59">
        <v>7</v>
      </c>
    </row>
    <row r="60" spans="1:49" x14ac:dyDescent="0.25">
      <c r="A60" t="s">
        <v>4</v>
      </c>
      <c r="B60">
        <v>0.24876480591089359</v>
      </c>
      <c r="C60">
        <v>8</v>
      </c>
    </row>
    <row r="61" spans="1:49" x14ac:dyDescent="0.25">
      <c r="A61" t="s">
        <v>7</v>
      </c>
      <c r="B61">
        <v>0.24746245137344605</v>
      </c>
      <c r="C61">
        <v>9</v>
      </c>
    </row>
    <row r="62" spans="1:49" x14ac:dyDescent="0.25">
      <c r="A62" t="s">
        <v>10</v>
      </c>
      <c r="B62">
        <v>0.20025474155358314</v>
      </c>
      <c r="C62">
        <v>10</v>
      </c>
    </row>
    <row r="63" spans="1:49" x14ac:dyDescent="0.25">
      <c r="A63" t="s">
        <v>30</v>
      </c>
      <c r="B63">
        <v>0.19299158038994624</v>
      </c>
      <c r="C63">
        <v>11</v>
      </c>
    </row>
    <row r="64" spans="1:49" x14ac:dyDescent="0.25">
      <c r="A64" t="s">
        <v>27</v>
      </c>
      <c r="B64">
        <v>0.15473529912424488</v>
      </c>
      <c r="C64">
        <v>12</v>
      </c>
    </row>
    <row r="65" spans="1:3" x14ac:dyDescent="0.25">
      <c r="A65" t="s">
        <v>11</v>
      </c>
      <c r="B65">
        <v>0.15445903250453236</v>
      </c>
      <c r="C65">
        <v>13</v>
      </c>
    </row>
    <row r="66" spans="1:3" x14ac:dyDescent="0.25">
      <c r="A66" t="s">
        <v>3</v>
      </c>
      <c r="B66">
        <v>0.15051026754165667</v>
      </c>
      <c r="C66">
        <v>14</v>
      </c>
    </row>
    <row r="67" spans="1:3" x14ac:dyDescent="0.25">
      <c r="A67" t="s">
        <v>31</v>
      </c>
      <c r="B67">
        <v>0.13896078397518352</v>
      </c>
      <c r="C67">
        <v>15</v>
      </c>
    </row>
    <row r="68" spans="1:3" x14ac:dyDescent="0.25">
      <c r="A68" t="s">
        <v>26</v>
      </c>
      <c r="B68">
        <v>0.12968802756631295</v>
      </c>
      <c r="C68">
        <v>16</v>
      </c>
    </row>
    <row r="69" spans="1:3" x14ac:dyDescent="0.25">
      <c r="A69" t="s">
        <v>8</v>
      </c>
      <c r="B69">
        <v>0.1251948951767021</v>
      </c>
      <c r="C69">
        <v>17</v>
      </c>
    </row>
    <row r="70" spans="1:3" x14ac:dyDescent="0.25">
      <c r="A70" t="s">
        <v>44</v>
      </c>
      <c r="B70">
        <v>0.11026364890576777</v>
      </c>
      <c r="C70">
        <v>18</v>
      </c>
    </row>
    <row r="71" spans="1:3" x14ac:dyDescent="0.25">
      <c r="A71" t="s">
        <v>16</v>
      </c>
      <c r="B71">
        <v>8.6230524611039749E-2</v>
      </c>
      <c r="C71">
        <v>19</v>
      </c>
    </row>
    <row r="72" spans="1:3" x14ac:dyDescent="0.25">
      <c r="A72" t="s">
        <v>39</v>
      </c>
      <c r="B72">
        <v>8.561248423018275E-2</v>
      </c>
      <c r="C72">
        <v>20</v>
      </c>
    </row>
    <row r="73" spans="1:3" x14ac:dyDescent="0.25">
      <c r="A73" t="s">
        <v>43</v>
      </c>
      <c r="B73">
        <v>7.9023646480088083E-2</v>
      </c>
      <c r="C73">
        <v>21</v>
      </c>
    </row>
    <row r="74" spans="1:3" x14ac:dyDescent="0.25">
      <c r="A74" t="s">
        <v>23</v>
      </c>
      <c r="B74">
        <v>6.0118472454669045E-2</v>
      </c>
      <c r="C74">
        <v>22</v>
      </c>
    </row>
    <row r="75" spans="1:3" x14ac:dyDescent="0.25">
      <c r="A75" t="s">
        <v>35</v>
      </c>
      <c r="B75">
        <v>5.3551829878875183E-2</v>
      </c>
      <c r="C75">
        <v>23</v>
      </c>
    </row>
    <row r="76" spans="1:3" x14ac:dyDescent="0.25">
      <c r="A76" t="s">
        <v>41</v>
      </c>
      <c r="B76">
        <v>4.3717656441269993E-2</v>
      </c>
      <c r="C76">
        <v>24</v>
      </c>
    </row>
    <row r="77" spans="1:3" x14ac:dyDescent="0.25">
      <c r="A77" t="s">
        <v>9</v>
      </c>
      <c r="B77">
        <v>2.2946901220267494E-2</v>
      </c>
      <c r="C77">
        <v>25</v>
      </c>
    </row>
    <row r="78" spans="1:3" x14ac:dyDescent="0.25">
      <c r="A78" t="s">
        <v>28</v>
      </c>
      <c r="B78">
        <v>2.1951655694235263E-2</v>
      </c>
      <c r="C78">
        <v>26</v>
      </c>
    </row>
    <row r="79" spans="1:3" x14ac:dyDescent="0.25">
      <c r="A79" t="s">
        <v>40</v>
      </c>
      <c r="B79">
        <v>1.7735724504541962E-2</v>
      </c>
      <c r="C79">
        <v>27</v>
      </c>
    </row>
    <row r="80" spans="1:3" x14ac:dyDescent="0.25">
      <c r="A80" t="s">
        <v>22</v>
      </c>
      <c r="B80">
        <v>1.2952723795255985E-2</v>
      </c>
      <c r="C80">
        <v>28</v>
      </c>
    </row>
    <row r="81" spans="1:3" x14ac:dyDescent="0.25">
      <c r="A81" t="s">
        <v>34</v>
      </c>
      <c r="B81">
        <v>5.5990064013247231E-4</v>
      </c>
      <c r="C81">
        <v>29</v>
      </c>
    </row>
    <row r="82" spans="1:3" x14ac:dyDescent="0.25">
      <c r="A82" t="s">
        <v>45</v>
      </c>
      <c r="B82">
        <v>-9.5793681061970542E-3</v>
      </c>
      <c r="C82">
        <v>30</v>
      </c>
    </row>
    <row r="83" spans="1:3" x14ac:dyDescent="0.25">
      <c r="A83" t="s">
        <v>20</v>
      </c>
      <c r="B83">
        <v>-1.7237408860378299E-2</v>
      </c>
      <c r="C83">
        <v>31</v>
      </c>
    </row>
    <row r="84" spans="1:3" x14ac:dyDescent="0.25">
      <c r="A84" t="s">
        <v>24</v>
      </c>
      <c r="B84">
        <v>-2.551836298939518E-2</v>
      </c>
      <c r="C84">
        <v>32</v>
      </c>
    </row>
    <row r="85" spans="1:3" x14ac:dyDescent="0.25">
      <c r="A85" t="s">
        <v>37</v>
      </c>
      <c r="B85">
        <v>-5.355549929227095E-2</v>
      </c>
      <c r="C85">
        <v>33</v>
      </c>
    </row>
    <row r="86" spans="1:3" x14ac:dyDescent="0.25">
      <c r="A86" t="s">
        <v>38</v>
      </c>
      <c r="B86">
        <v>-6.2533559395145849E-2</v>
      </c>
      <c r="C86">
        <v>34</v>
      </c>
    </row>
    <row r="87" spans="1:3" x14ac:dyDescent="0.25">
      <c r="A87" t="s">
        <v>33</v>
      </c>
      <c r="B87">
        <v>-7.4222360936600576E-2</v>
      </c>
      <c r="C87">
        <v>35</v>
      </c>
    </row>
    <row r="88" spans="1:3" x14ac:dyDescent="0.25">
      <c r="A88" t="s">
        <v>29</v>
      </c>
      <c r="B88">
        <v>-7.738023994743061E-2</v>
      </c>
      <c r="C88">
        <v>36</v>
      </c>
    </row>
    <row r="89" spans="1:3" x14ac:dyDescent="0.25">
      <c r="A89" t="s">
        <v>21</v>
      </c>
      <c r="B89">
        <v>-8.2062335098344125E-2</v>
      </c>
      <c r="C89">
        <v>37</v>
      </c>
    </row>
    <row r="90" spans="1:3" x14ac:dyDescent="0.25">
      <c r="A90" t="s">
        <v>18</v>
      </c>
      <c r="B90">
        <v>-9.803730429200895E-2</v>
      </c>
      <c r="C90">
        <v>38</v>
      </c>
    </row>
    <row r="91" spans="1:3" x14ac:dyDescent="0.25">
      <c r="A91" t="s">
        <v>13</v>
      </c>
      <c r="B91">
        <v>-0.11031175903603853</v>
      </c>
      <c r="C91">
        <v>39</v>
      </c>
    </row>
    <row r="92" spans="1:3" x14ac:dyDescent="0.25">
      <c r="A92" t="s">
        <v>32</v>
      </c>
      <c r="B92">
        <v>-0.16174591217342704</v>
      </c>
      <c r="C92">
        <v>40</v>
      </c>
    </row>
    <row r="93" spans="1:3" x14ac:dyDescent="0.25">
      <c r="A93" t="s">
        <v>46</v>
      </c>
      <c r="B93">
        <v>-0.16811957568948374</v>
      </c>
      <c r="C93">
        <v>41</v>
      </c>
    </row>
    <row r="94" spans="1:3" x14ac:dyDescent="0.25">
      <c r="A94" t="s">
        <v>36</v>
      </c>
      <c r="B94">
        <v>-0.18246715548183726</v>
      </c>
      <c r="C94">
        <v>42</v>
      </c>
    </row>
    <row r="95" spans="1:3" x14ac:dyDescent="0.25">
      <c r="A95" t="s">
        <v>25</v>
      </c>
      <c r="B95">
        <v>-0.19765625678991117</v>
      </c>
      <c r="C95">
        <v>43</v>
      </c>
    </row>
    <row r="96" spans="1:3" x14ac:dyDescent="0.25">
      <c r="A96" t="s">
        <v>42</v>
      </c>
      <c r="B96">
        <v>-0.24996216503737795</v>
      </c>
      <c r="C96">
        <v>44</v>
      </c>
    </row>
    <row r="97" spans="1:3" x14ac:dyDescent="0.25">
      <c r="A97" t="s">
        <v>17</v>
      </c>
      <c r="B97">
        <v>-0.28795564777899368</v>
      </c>
      <c r="C97">
        <v>45</v>
      </c>
    </row>
    <row r="98" spans="1:3" ht="15.75" thickBot="1" x14ac:dyDescent="0.3">
      <c r="A98" s="6" t="s">
        <v>19</v>
      </c>
      <c r="B98" s="6">
        <v>-0.30941347959846915</v>
      </c>
      <c r="C98" s="6">
        <v>46</v>
      </c>
    </row>
  </sheetData>
  <autoFilter ref="A52:B98" xr:uid="{0FDCC0FB-3108-44FD-A98E-55A0C11909FF}">
    <sortState xmlns:xlrd2="http://schemas.microsoft.com/office/spreadsheetml/2017/richdata2" ref="A53:B98">
      <sortCondition descending="1" ref="B52:B98"/>
    </sortState>
  </autoFilter>
  <conditionalFormatting sqref="A1:AW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"/>
    </sheetView>
    <sheetView workbookViewId="1"/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04F8-2A5C-4398-AC3B-B08E0A17051E}">
  <dimension ref="A1"/>
  <sheetViews>
    <sheetView workbookViewId="0">
      <selection activeCell="G24" sqref="G24"/>
    </sheetView>
    <sheetView workbookViewId="1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6"/>
  <sheetViews>
    <sheetView workbookViewId="0">
      <selection activeCell="G6" sqref="G6"/>
    </sheetView>
    <sheetView workbookViewId="1"/>
  </sheetViews>
  <sheetFormatPr baseColWidth="10" defaultColWidth="10.85546875" defaultRowHeight="15" x14ac:dyDescent="0.25"/>
  <cols>
    <col min="3" max="3" width="13.42578125" bestFit="1" customWidth="1"/>
    <col min="4" max="4" width="23.5703125" bestFit="1" customWidth="1"/>
    <col min="5" max="5" width="22.42578125" bestFit="1" customWidth="1"/>
    <col min="6" max="6" width="4.42578125" bestFit="1" customWidth="1"/>
  </cols>
  <sheetData>
    <row r="3" spans="3:7" x14ac:dyDescent="0.25">
      <c r="C3" s="44" t="s">
        <v>51</v>
      </c>
      <c r="D3" s="44"/>
      <c r="E3" s="44"/>
      <c r="F3" s="44"/>
      <c r="G3" s="14"/>
    </row>
    <row r="4" spans="3:7" x14ac:dyDescent="0.25">
      <c r="C4" s="15" t="s">
        <v>50</v>
      </c>
      <c r="D4" s="16" t="s">
        <v>52</v>
      </c>
      <c r="E4" s="17" t="s">
        <v>53</v>
      </c>
      <c r="F4" s="18" t="s">
        <v>54</v>
      </c>
      <c r="G4" s="14"/>
    </row>
    <row r="5" spans="3:7" x14ac:dyDescent="0.25">
      <c r="C5" s="19" t="s">
        <v>1</v>
      </c>
      <c r="D5" s="8">
        <v>2489.8485337078646</v>
      </c>
      <c r="E5" s="9">
        <v>689.57542846373212</v>
      </c>
      <c r="F5" s="10">
        <v>178</v>
      </c>
      <c r="G5" s="14"/>
    </row>
    <row r="6" spans="3:7" x14ac:dyDescent="0.25">
      <c r="C6" s="20" t="s">
        <v>2</v>
      </c>
      <c r="D6" s="11">
        <v>174.63416381223021</v>
      </c>
      <c r="E6" s="12">
        <v>86.082380498438653</v>
      </c>
      <c r="F6" s="13">
        <v>178</v>
      </c>
      <c r="G6" s="14"/>
    </row>
  </sheetData>
  <mergeCells count="1"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3853-BEB5-4B77-8613-01D95326D66F}">
  <dimension ref="C3:L18"/>
  <sheetViews>
    <sheetView workbookViewId="0">
      <selection activeCell="D12" sqref="D12"/>
    </sheetView>
    <sheetView workbookViewId="1"/>
  </sheetViews>
  <sheetFormatPr baseColWidth="10" defaultRowHeight="15" x14ac:dyDescent="0.25"/>
  <cols>
    <col min="3" max="3" width="2.5703125" bestFit="1" customWidth="1"/>
    <col min="4" max="4" width="25.140625" bestFit="1" customWidth="1"/>
    <col min="5" max="5" width="15.7109375" customWidth="1"/>
    <col min="6" max="6" width="10.85546875" bestFit="1" customWidth="1"/>
    <col min="7" max="7" width="27.42578125" bestFit="1" customWidth="1"/>
    <col min="8" max="8" width="8.28515625" bestFit="1" customWidth="1"/>
    <col min="9" max="9" width="7" bestFit="1" customWidth="1"/>
    <col min="10" max="10" width="11.140625" bestFit="1" customWidth="1"/>
    <col min="11" max="11" width="7" bestFit="1" customWidth="1"/>
  </cols>
  <sheetData>
    <row r="3" spans="3:12" ht="21" x14ac:dyDescent="0.25">
      <c r="C3" s="49" t="s">
        <v>72</v>
      </c>
      <c r="D3" s="49"/>
      <c r="E3" s="49"/>
      <c r="F3" s="49"/>
      <c r="G3" s="49"/>
      <c r="H3" s="49"/>
      <c r="I3" s="49"/>
      <c r="J3" s="49"/>
      <c r="K3" s="49"/>
      <c r="L3" s="29"/>
    </row>
    <row r="4" spans="3:12" ht="15.75" x14ac:dyDescent="0.25">
      <c r="C4" s="50" t="s">
        <v>58</v>
      </c>
      <c r="D4" s="50"/>
      <c r="E4" s="52" t="s">
        <v>59</v>
      </c>
      <c r="F4" s="53"/>
      <c r="G4" s="30" t="s">
        <v>60</v>
      </c>
      <c r="H4" s="53" t="s">
        <v>61</v>
      </c>
      <c r="I4" s="53" t="s">
        <v>62</v>
      </c>
      <c r="J4" s="53" t="s">
        <v>63</v>
      </c>
      <c r="K4" s="55"/>
      <c r="L4" s="29"/>
    </row>
    <row r="5" spans="3:12" ht="15.75" x14ac:dyDescent="0.25">
      <c r="C5" s="51"/>
      <c r="D5" s="51"/>
      <c r="E5" s="31" t="s">
        <v>64</v>
      </c>
      <c r="F5" s="32" t="s">
        <v>65</v>
      </c>
      <c r="G5" s="32" t="s">
        <v>66</v>
      </c>
      <c r="H5" s="54"/>
      <c r="I5" s="54"/>
      <c r="J5" s="32" t="s">
        <v>67</v>
      </c>
      <c r="K5" s="33" t="s">
        <v>68</v>
      </c>
      <c r="L5" s="29"/>
    </row>
    <row r="6" spans="3:12" x14ac:dyDescent="0.25">
      <c r="C6" s="45" t="s">
        <v>69</v>
      </c>
      <c r="D6" s="34" t="s">
        <v>70</v>
      </c>
      <c r="E6" s="21">
        <v>-319.20189100617836</v>
      </c>
      <c r="F6" s="22">
        <v>175.34851913798863</v>
      </c>
      <c r="G6" s="35"/>
      <c r="H6" s="22">
        <v>-1.8203854390979251</v>
      </c>
      <c r="I6" s="22">
        <v>7.0501353918322823E-2</v>
      </c>
      <c r="J6" s="35"/>
      <c r="K6" s="36"/>
      <c r="L6" s="29"/>
    </row>
    <row r="7" spans="3:12" x14ac:dyDescent="0.25">
      <c r="C7" s="46"/>
      <c r="D7" s="37" t="s">
        <v>2</v>
      </c>
      <c r="E7" s="23">
        <v>3.8784728781606925</v>
      </c>
      <c r="F7" s="24">
        <v>0.38632821453740207</v>
      </c>
      <c r="G7" s="24">
        <v>0.48416484153808981</v>
      </c>
      <c r="H7" s="24">
        <v>10.039320795673341</v>
      </c>
      <c r="I7" s="24">
        <v>7.8636765676768059E-19</v>
      </c>
      <c r="J7" s="24">
        <v>0.68555745511609645</v>
      </c>
      <c r="K7" s="25">
        <v>1.4586669469310256</v>
      </c>
      <c r="L7" s="29"/>
    </row>
    <row r="8" spans="3:12" x14ac:dyDescent="0.25">
      <c r="C8" s="46"/>
      <c r="D8" s="37" t="s">
        <v>6</v>
      </c>
      <c r="E8" s="23">
        <v>0.33350034466253997</v>
      </c>
      <c r="F8" s="24">
        <v>4.5275976958817694E-2</v>
      </c>
      <c r="G8" s="24">
        <v>0.3842549214152145</v>
      </c>
      <c r="H8" s="24">
        <v>7.3659447473852762</v>
      </c>
      <c r="I8" s="24">
        <v>7.8283107942150521E-12</v>
      </c>
      <c r="J8" s="24">
        <v>0.58592189781089188</v>
      </c>
      <c r="K8" s="25">
        <v>1.7067121125463605</v>
      </c>
      <c r="L8" s="29"/>
    </row>
    <row r="9" spans="3:12" x14ac:dyDescent="0.25">
      <c r="C9" s="46"/>
      <c r="D9" s="37" t="s">
        <v>7</v>
      </c>
      <c r="E9" s="23">
        <v>1.2471612460139852E-2</v>
      </c>
      <c r="F9" s="24">
        <v>2.4052010452995983E-3</v>
      </c>
      <c r="G9" s="24">
        <v>0.21511008567892459</v>
      </c>
      <c r="H9" s="24">
        <v>5.1852681855900133</v>
      </c>
      <c r="I9" s="24">
        <v>6.2117828431345458E-7</v>
      </c>
      <c r="J9" s="24">
        <v>0.92649396074330392</v>
      </c>
      <c r="K9" s="25">
        <v>1.0793378504029578</v>
      </c>
      <c r="L9" s="29"/>
    </row>
    <row r="10" spans="3:12" x14ac:dyDescent="0.25">
      <c r="C10" s="46"/>
      <c r="D10" s="37" t="s">
        <v>8</v>
      </c>
      <c r="E10" s="23">
        <v>5.4815213319939432E-3</v>
      </c>
      <c r="F10" s="24">
        <v>2.4030251675368525E-3</v>
      </c>
      <c r="G10" s="24">
        <v>9.7120063423105585E-2</v>
      </c>
      <c r="H10" s="24">
        <v>2.2810919361334068</v>
      </c>
      <c r="I10" s="24">
        <v>2.3814048546334076E-2</v>
      </c>
      <c r="J10" s="24">
        <v>0.87960837640880785</v>
      </c>
      <c r="K10" s="25">
        <v>1.1368695738013741</v>
      </c>
      <c r="L10" s="29"/>
    </row>
    <row r="11" spans="3:12" x14ac:dyDescent="0.25">
      <c r="C11" s="46"/>
      <c r="D11" s="37" t="s">
        <v>10</v>
      </c>
      <c r="E11" s="23">
        <v>2.8078953402775396E-3</v>
      </c>
      <c r="F11" s="24">
        <v>1.3743526591483242E-3</v>
      </c>
      <c r="G11" s="24">
        <v>8.3258850844441748E-2</v>
      </c>
      <c r="H11" s="24">
        <v>2.0430675646362637</v>
      </c>
      <c r="I11" s="24">
        <v>4.262693606603879E-2</v>
      </c>
      <c r="J11" s="24">
        <v>0.9601217897937091</v>
      </c>
      <c r="K11" s="25">
        <v>1.041534533045916</v>
      </c>
      <c r="L11" s="29"/>
    </row>
    <row r="12" spans="3:12" x14ac:dyDescent="0.25">
      <c r="C12" s="46"/>
      <c r="D12" s="37" t="s">
        <v>12</v>
      </c>
      <c r="E12" s="23">
        <v>3.6932461326715675E-2</v>
      </c>
      <c r="F12" s="24">
        <v>4.9650886496344906E-3</v>
      </c>
      <c r="G12" s="24">
        <v>0.33588899546146667</v>
      </c>
      <c r="H12" s="24">
        <v>7.4384293882516062</v>
      </c>
      <c r="I12" s="24">
        <v>5.1930269446166355E-12</v>
      </c>
      <c r="J12" s="24">
        <v>0.7819745718154355</v>
      </c>
      <c r="K12" s="25">
        <v>1.2788139615312499</v>
      </c>
      <c r="L12" s="29"/>
    </row>
    <row r="13" spans="3:12" x14ac:dyDescent="0.25">
      <c r="C13" s="46"/>
      <c r="D13" s="37" t="s">
        <v>15</v>
      </c>
      <c r="E13" s="23">
        <v>2.3114842152477891E-2</v>
      </c>
      <c r="F13" s="24">
        <v>4.8611621903434984E-3</v>
      </c>
      <c r="G13" s="24">
        <v>0.20917962362368503</v>
      </c>
      <c r="H13" s="24">
        <v>4.7550032785152876</v>
      </c>
      <c r="I13" s="24">
        <v>4.2823594205511953E-6</v>
      </c>
      <c r="J13" s="24">
        <v>0.82391911679551755</v>
      </c>
      <c r="K13" s="25">
        <v>1.2137113699817001</v>
      </c>
      <c r="L13" s="29"/>
    </row>
    <row r="14" spans="3:12" x14ac:dyDescent="0.25">
      <c r="C14" s="46"/>
      <c r="D14" s="37" t="s">
        <v>25</v>
      </c>
      <c r="E14" s="23">
        <v>439.43478892159447</v>
      </c>
      <c r="F14" s="24">
        <v>108.36398475233857</v>
      </c>
      <c r="G14" s="24">
        <v>0.18782501074156338</v>
      </c>
      <c r="H14" s="24">
        <v>4.055173773148935</v>
      </c>
      <c r="I14" s="24">
        <v>7.6891817843178982E-5</v>
      </c>
      <c r="J14" s="24">
        <v>0.74324806426229606</v>
      </c>
      <c r="K14" s="25">
        <v>1.3454458182713744</v>
      </c>
      <c r="L14" s="29"/>
    </row>
    <row r="15" spans="3:12" x14ac:dyDescent="0.25">
      <c r="C15" s="46"/>
      <c r="D15" s="37" t="s">
        <v>27</v>
      </c>
      <c r="E15" s="23">
        <v>-264.87552550774825</v>
      </c>
      <c r="F15" s="24">
        <v>99.534954271586912</v>
      </c>
      <c r="G15" s="24">
        <v>-0.11894297084881569</v>
      </c>
      <c r="H15" s="24">
        <v>-2.6611307298642042</v>
      </c>
      <c r="I15" s="24">
        <v>8.5526123989493053E-3</v>
      </c>
      <c r="J15" s="24">
        <v>0.79813535540721225</v>
      </c>
      <c r="K15" s="25">
        <v>1.2529203138605425</v>
      </c>
      <c r="L15" s="29"/>
    </row>
    <row r="16" spans="3:12" x14ac:dyDescent="0.25">
      <c r="C16" s="46"/>
      <c r="D16" s="37" t="s">
        <v>33</v>
      </c>
      <c r="E16" s="23">
        <v>568.19910170616845</v>
      </c>
      <c r="F16" s="24">
        <v>116.30118962519326</v>
      </c>
      <c r="G16" s="24">
        <v>0.22243753432972346</v>
      </c>
      <c r="H16" s="24">
        <v>4.8855828864461133</v>
      </c>
      <c r="I16" s="24">
        <v>2.4121822470604524E-6</v>
      </c>
      <c r="J16" s="24">
        <v>0.76919830634562747</v>
      </c>
      <c r="K16" s="25">
        <v>1.3000548645912713</v>
      </c>
      <c r="L16" s="29"/>
    </row>
    <row r="17" spans="3:12" x14ac:dyDescent="0.25">
      <c r="C17" s="47"/>
      <c r="D17" s="38" t="s">
        <v>36</v>
      </c>
      <c r="E17" s="26">
        <v>289.81613172288286</v>
      </c>
      <c r="F17" s="27">
        <v>102.43444256661414</v>
      </c>
      <c r="G17" s="27">
        <v>0.12706922673296714</v>
      </c>
      <c r="H17" s="27">
        <v>2.8292840226509997</v>
      </c>
      <c r="I17" s="27">
        <v>5.2408056866612039E-3</v>
      </c>
      <c r="J17" s="27">
        <v>0.79048569039338212</v>
      </c>
      <c r="K17" s="28">
        <v>1.2650450376936664</v>
      </c>
      <c r="L17" s="29"/>
    </row>
    <row r="18" spans="3:12" x14ac:dyDescent="0.25">
      <c r="C18" s="48" t="s">
        <v>71</v>
      </c>
      <c r="D18" s="48"/>
      <c r="E18" s="48"/>
      <c r="F18" s="48"/>
      <c r="G18" s="48"/>
      <c r="H18" s="48"/>
      <c r="I18" s="48"/>
      <c r="J18" s="48"/>
      <c r="K18" s="48"/>
      <c r="L18" s="29"/>
    </row>
  </sheetData>
  <mergeCells count="8">
    <mergeCell ref="C6:C17"/>
    <mergeCell ref="C18:K18"/>
    <mergeCell ref="C3:K3"/>
    <mergeCell ref="C4:D5"/>
    <mergeCell ref="E4:F4"/>
    <mergeCell ref="H4:H5"/>
    <mergeCell ref="I4:I5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67C3-8B32-41AE-8AF9-652186F2D44F}">
  <dimension ref="A1:AR180"/>
  <sheetViews>
    <sheetView zoomScale="80" zoomScaleNormal="80" workbookViewId="0">
      <selection activeCell="C5" sqref="C5"/>
    </sheetView>
    <sheetView tabSelected="1" topLeftCell="A142" workbookViewId="1">
      <selection activeCell="AH26" sqref="AH26"/>
    </sheetView>
  </sheetViews>
  <sheetFormatPr baseColWidth="10" defaultColWidth="9.140625" defaultRowHeight="15.75" x14ac:dyDescent="0.25"/>
  <cols>
    <col min="1" max="1" width="12.85546875" style="4" customWidth="1"/>
    <col min="2" max="2" width="15.140625" style="4" customWidth="1"/>
    <col min="3" max="3" width="14.42578125" style="4" customWidth="1"/>
    <col min="4" max="4" width="19.140625" style="4" customWidth="1"/>
    <col min="5" max="5" width="20.140625" style="4" customWidth="1"/>
    <col min="6" max="6" width="18.7109375" style="4" customWidth="1"/>
    <col min="7" max="7" width="24.140625" style="4" customWidth="1"/>
    <col min="8" max="8" width="15.85546875" style="4" customWidth="1"/>
    <col min="9" max="12" width="12.42578125" style="4" customWidth="1"/>
    <col min="13" max="13" width="8.140625" style="4" bestFit="1" customWidth="1"/>
    <col min="14" max="14" width="26.28515625" style="4" customWidth="1"/>
    <col min="15" max="15" width="25.7109375" style="4" customWidth="1"/>
    <col min="16" max="16" width="18.42578125" style="4" customWidth="1"/>
    <col min="17" max="17" width="9.140625" style="4" customWidth="1"/>
    <col min="18" max="18" width="8.7109375" style="4" customWidth="1"/>
    <col min="19" max="19" width="10.85546875" style="4" customWidth="1"/>
    <col min="20" max="20" width="11" style="4" customWidth="1"/>
    <col min="21" max="21" width="10.5703125" style="4" customWidth="1"/>
    <col min="22" max="22" width="10.140625" style="4" customWidth="1"/>
    <col min="23" max="23" width="9.85546875" style="4" customWidth="1"/>
    <col min="24" max="24" width="10.140625" style="4" customWidth="1"/>
    <col min="25" max="25" width="9.5703125" style="4" customWidth="1"/>
    <col min="26" max="26" width="8.42578125" style="4" bestFit="1" customWidth="1"/>
    <col min="27" max="27" width="6.7109375" style="4" customWidth="1"/>
    <col min="28" max="28" width="7.140625" style="4" customWidth="1"/>
    <col min="29" max="29" width="6.7109375" style="4" customWidth="1"/>
    <col min="30" max="30" width="7.28515625" style="4" customWidth="1"/>
    <col min="31" max="31" width="6.5703125" style="4" customWidth="1"/>
    <col min="32" max="32" width="5.85546875" style="4" customWidth="1"/>
    <col min="33" max="33" width="7" style="4" customWidth="1"/>
    <col min="34" max="34" width="8.42578125" style="4" bestFit="1" customWidth="1"/>
    <col min="35" max="35" width="6.5703125" style="4" customWidth="1"/>
    <col min="36" max="36" width="7" style="4" customWidth="1"/>
    <col min="37" max="37" width="13" style="4" bestFit="1" customWidth="1"/>
    <col min="38" max="38" width="22.28515625" style="4" customWidth="1"/>
    <col min="39" max="39" width="22.7109375" style="4" customWidth="1"/>
    <col min="40" max="40" width="21.85546875" style="4" customWidth="1"/>
    <col min="41" max="41" width="21" style="4" customWidth="1"/>
    <col min="42" max="42" width="14.42578125" style="4" customWidth="1"/>
    <col min="43" max="43" width="13.140625" style="4" bestFit="1" customWidth="1"/>
    <col min="44" max="246" width="9.140625" style="4"/>
    <col min="247" max="247" width="13" style="4" bestFit="1" customWidth="1"/>
    <col min="248" max="248" width="12.5703125" style="4" bestFit="1" customWidth="1"/>
    <col min="249" max="249" width="13" style="4" bestFit="1" customWidth="1"/>
    <col min="250" max="250" width="16" style="4" bestFit="1" customWidth="1"/>
    <col min="251" max="251" width="17" style="4" bestFit="1" customWidth="1"/>
    <col min="252" max="252" width="15.85546875" style="4" bestFit="1" customWidth="1"/>
    <col min="253" max="253" width="22.140625" style="4" bestFit="1" customWidth="1"/>
    <col min="254" max="254" width="12.5703125" style="4" bestFit="1" customWidth="1"/>
    <col min="255" max="255" width="11.140625" style="4" bestFit="1" customWidth="1"/>
    <col min="256" max="256" width="9.42578125" style="4" bestFit="1" customWidth="1"/>
    <col min="257" max="258" width="11.140625" style="4" bestFit="1" customWidth="1"/>
    <col min="259" max="259" width="10.140625" style="4" bestFit="1" customWidth="1"/>
    <col min="260" max="260" width="23.140625" style="4" bestFit="1" customWidth="1"/>
    <col min="261" max="261" width="21.140625" style="4" bestFit="1" customWidth="1"/>
    <col min="262" max="262" width="15.140625" style="4" bestFit="1" customWidth="1"/>
    <col min="263" max="263" width="7.42578125" style="4" bestFit="1" customWidth="1"/>
    <col min="264" max="264" width="6.85546875" style="4" bestFit="1" customWidth="1"/>
    <col min="265" max="265" width="8.5703125" style="4" bestFit="1" customWidth="1"/>
    <col min="266" max="266" width="8.85546875" style="4" bestFit="1" customWidth="1"/>
    <col min="267" max="268" width="8.42578125" style="4" bestFit="1" customWidth="1"/>
    <col min="269" max="269" width="7.5703125" style="4" bestFit="1" customWidth="1"/>
    <col min="270" max="270" width="8.42578125" style="4" bestFit="1" customWidth="1"/>
    <col min="271" max="271" width="7.5703125" style="4" bestFit="1" customWidth="1"/>
    <col min="272" max="283" width="6" style="4" bestFit="1" customWidth="1"/>
    <col min="284" max="284" width="19.42578125" style="4" bestFit="1" customWidth="1"/>
    <col min="285" max="285" width="20.140625" style="4" bestFit="1" customWidth="1"/>
    <col min="286" max="286" width="19.140625" style="4" bestFit="1" customWidth="1"/>
    <col min="287" max="287" width="17.85546875" style="4" bestFit="1" customWidth="1"/>
    <col min="288" max="288" width="12.140625" style="4" bestFit="1" customWidth="1"/>
    <col min="289" max="502" width="9.140625" style="4"/>
    <col min="503" max="503" width="13" style="4" bestFit="1" customWidth="1"/>
    <col min="504" max="504" width="12.5703125" style="4" bestFit="1" customWidth="1"/>
    <col min="505" max="505" width="13" style="4" bestFit="1" customWidth="1"/>
    <col min="506" max="506" width="16" style="4" bestFit="1" customWidth="1"/>
    <col min="507" max="507" width="17" style="4" bestFit="1" customWidth="1"/>
    <col min="508" max="508" width="15.85546875" style="4" bestFit="1" customWidth="1"/>
    <col min="509" max="509" width="22.140625" style="4" bestFit="1" customWidth="1"/>
    <col min="510" max="510" width="12.5703125" style="4" bestFit="1" customWidth="1"/>
    <col min="511" max="511" width="11.140625" style="4" bestFit="1" customWidth="1"/>
    <col min="512" max="512" width="9.42578125" style="4" bestFit="1" customWidth="1"/>
    <col min="513" max="514" width="11.140625" style="4" bestFit="1" customWidth="1"/>
    <col min="515" max="515" width="10.140625" style="4" bestFit="1" customWidth="1"/>
    <col min="516" max="516" width="23.140625" style="4" bestFit="1" customWidth="1"/>
    <col min="517" max="517" width="21.140625" style="4" bestFit="1" customWidth="1"/>
    <col min="518" max="518" width="15.140625" style="4" bestFit="1" customWidth="1"/>
    <col min="519" max="519" width="7.42578125" style="4" bestFit="1" customWidth="1"/>
    <col min="520" max="520" width="6.85546875" style="4" bestFit="1" customWidth="1"/>
    <col min="521" max="521" width="8.5703125" style="4" bestFit="1" customWidth="1"/>
    <col min="522" max="522" width="8.85546875" style="4" bestFit="1" customWidth="1"/>
    <col min="523" max="524" width="8.42578125" style="4" bestFit="1" customWidth="1"/>
    <col min="525" max="525" width="7.5703125" style="4" bestFit="1" customWidth="1"/>
    <col min="526" max="526" width="8.42578125" style="4" bestFit="1" customWidth="1"/>
    <col min="527" max="527" width="7.5703125" style="4" bestFit="1" customWidth="1"/>
    <col min="528" max="539" width="6" style="4" bestFit="1" customWidth="1"/>
    <col min="540" max="540" width="19.42578125" style="4" bestFit="1" customWidth="1"/>
    <col min="541" max="541" width="20.140625" style="4" bestFit="1" customWidth="1"/>
    <col min="542" max="542" width="19.140625" style="4" bestFit="1" customWidth="1"/>
    <col min="543" max="543" width="17.85546875" style="4" bestFit="1" customWidth="1"/>
    <col min="544" max="544" width="12.140625" style="4" bestFit="1" customWidth="1"/>
    <col min="545" max="758" width="9.140625" style="4"/>
    <col min="759" max="759" width="13" style="4" bestFit="1" customWidth="1"/>
    <col min="760" max="760" width="12.5703125" style="4" bestFit="1" customWidth="1"/>
    <col min="761" max="761" width="13" style="4" bestFit="1" customWidth="1"/>
    <col min="762" max="762" width="16" style="4" bestFit="1" customWidth="1"/>
    <col min="763" max="763" width="17" style="4" bestFit="1" customWidth="1"/>
    <col min="764" max="764" width="15.85546875" style="4" bestFit="1" customWidth="1"/>
    <col min="765" max="765" width="22.140625" style="4" bestFit="1" customWidth="1"/>
    <col min="766" max="766" width="12.5703125" style="4" bestFit="1" customWidth="1"/>
    <col min="767" max="767" width="11.140625" style="4" bestFit="1" customWidth="1"/>
    <col min="768" max="768" width="9.42578125" style="4" bestFit="1" customWidth="1"/>
    <col min="769" max="770" width="11.140625" style="4" bestFit="1" customWidth="1"/>
    <col min="771" max="771" width="10.140625" style="4" bestFit="1" customWidth="1"/>
    <col min="772" max="772" width="23.140625" style="4" bestFit="1" customWidth="1"/>
    <col min="773" max="773" width="21.140625" style="4" bestFit="1" customWidth="1"/>
    <col min="774" max="774" width="15.140625" style="4" bestFit="1" customWidth="1"/>
    <col min="775" max="775" width="7.42578125" style="4" bestFit="1" customWidth="1"/>
    <col min="776" max="776" width="6.85546875" style="4" bestFit="1" customWidth="1"/>
    <col min="777" max="777" width="8.5703125" style="4" bestFit="1" customWidth="1"/>
    <col min="778" max="778" width="8.85546875" style="4" bestFit="1" customWidth="1"/>
    <col min="779" max="780" width="8.42578125" style="4" bestFit="1" customWidth="1"/>
    <col min="781" max="781" width="7.5703125" style="4" bestFit="1" customWidth="1"/>
    <col min="782" max="782" width="8.42578125" style="4" bestFit="1" customWidth="1"/>
    <col min="783" max="783" width="7.5703125" style="4" bestFit="1" customWidth="1"/>
    <col min="784" max="795" width="6" style="4" bestFit="1" customWidth="1"/>
    <col min="796" max="796" width="19.42578125" style="4" bestFit="1" customWidth="1"/>
    <col min="797" max="797" width="20.140625" style="4" bestFit="1" customWidth="1"/>
    <col min="798" max="798" width="19.140625" style="4" bestFit="1" customWidth="1"/>
    <col min="799" max="799" width="17.85546875" style="4" bestFit="1" customWidth="1"/>
    <col min="800" max="800" width="12.140625" style="4" bestFit="1" customWidth="1"/>
    <col min="801" max="1014" width="9.140625" style="4"/>
    <col min="1015" max="1015" width="13" style="4" bestFit="1" customWidth="1"/>
    <col min="1016" max="1016" width="12.5703125" style="4" bestFit="1" customWidth="1"/>
    <col min="1017" max="1017" width="13" style="4" bestFit="1" customWidth="1"/>
    <col min="1018" max="1018" width="16" style="4" bestFit="1" customWidth="1"/>
    <col min="1019" max="1019" width="17" style="4" bestFit="1" customWidth="1"/>
    <col min="1020" max="1020" width="15.85546875" style="4" bestFit="1" customWidth="1"/>
    <col min="1021" max="1021" width="22.140625" style="4" bestFit="1" customWidth="1"/>
    <col min="1022" max="1022" width="12.5703125" style="4" bestFit="1" customWidth="1"/>
    <col min="1023" max="1023" width="11.140625" style="4" bestFit="1" customWidth="1"/>
    <col min="1024" max="1024" width="9.42578125" style="4" bestFit="1" customWidth="1"/>
    <col min="1025" max="1026" width="11.140625" style="4" bestFit="1" customWidth="1"/>
    <col min="1027" max="1027" width="10.140625" style="4" bestFit="1" customWidth="1"/>
    <col min="1028" max="1028" width="23.140625" style="4" bestFit="1" customWidth="1"/>
    <col min="1029" max="1029" width="21.140625" style="4" bestFit="1" customWidth="1"/>
    <col min="1030" max="1030" width="15.140625" style="4" bestFit="1" customWidth="1"/>
    <col min="1031" max="1031" width="7.42578125" style="4" bestFit="1" customWidth="1"/>
    <col min="1032" max="1032" width="6.85546875" style="4" bestFit="1" customWidth="1"/>
    <col min="1033" max="1033" width="8.5703125" style="4" bestFit="1" customWidth="1"/>
    <col min="1034" max="1034" width="8.85546875" style="4" bestFit="1" customWidth="1"/>
    <col min="1035" max="1036" width="8.42578125" style="4" bestFit="1" customWidth="1"/>
    <col min="1037" max="1037" width="7.5703125" style="4" bestFit="1" customWidth="1"/>
    <col min="1038" max="1038" width="8.42578125" style="4" bestFit="1" customWidth="1"/>
    <col min="1039" max="1039" width="7.5703125" style="4" bestFit="1" customWidth="1"/>
    <col min="1040" max="1051" width="6" style="4" bestFit="1" customWidth="1"/>
    <col min="1052" max="1052" width="19.42578125" style="4" bestFit="1" customWidth="1"/>
    <col min="1053" max="1053" width="20.140625" style="4" bestFit="1" customWidth="1"/>
    <col min="1054" max="1054" width="19.140625" style="4" bestFit="1" customWidth="1"/>
    <col min="1055" max="1055" width="17.85546875" style="4" bestFit="1" customWidth="1"/>
    <col min="1056" max="1056" width="12.140625" style="4" bestFit="1" customWidth="1"/>
    <col min="1057" max="1270" width="9.140625" style="4"/>
    <col min="1271" max="1271" width="13" style="4" bestFit="1" customWidth="1"/>
    <col min="1272" max="1272" width="12.5703125" style="4" bestFit="1" customWidth="1"/>
    <col min="1273" max="1273" width="13" style="4" bestFit="1" customWidth="1"/>
    <col min="1274" max="1274" width="16" style="4" bestFit="1" customWidth="1"/>
    <col min="1275" max="1275" width="17" style="4" bestFit="1" customWidth="1"/>
    <col min="1276" max="1276" width="15.85546875" style="4" bestFit="1" customWidth="1"/>
    <col min="1277" max="1277" width="22.140625" style="4" bestFit="1" customWidth="1"/>
    <col min="1278" max="1278" width="12.5703125" style="4" bestFit="1" customWidth="1"/>
    <col min="1279" max="1279" width="11.140625" style="4" bestFit="1" customWidth="1"/>
    <col min="1280" max="1280" width="9.42578125" style="4" bestFit="1" customWidth="1"/>
    <col min="1281" max="1282" width="11.140625" style="4" bestFit="1" customWidth="1"/>
    <col min="1283" max="1283" width="10.140625" style="4" bestFit="1" customWidth="1"/>
    <col min="1284" max="1284" width="23.140625" style="4" bestFit="1" customWidth="1"/>
    <col min="1285" max="1285" width="21.140625" style="4" bestFit="1" customWidth="1"/>
    <col min="1286" max="1286" width="15.140625" style="4" bestFit="1" customWidth="1"/>
    <col min="1287" max="1287" width="7.42578125" style="4" bestFit="1" customWidth="1"/>
    <col min="1288" max="1288" width="6.85546875" style="4" bestFit="1" customWidth="1"/>
    <col min="1289" max="1289" width="8.5703125" style="4" bestFit="1" customWidth="1"/>
    <col min="1290" max="1290" width="8.85546875" style="4" bestFit="1" customWidth="1"/>
    <col min="1291" max="1292" width="8.42578125" style="4" bestFit="1" customWidth="1"/>
    <col min="1293" max="1293" width="7.5703125" style="4" bestFit="1" customWidth="1"/>
    <col min="1294" max="1294" width="8.42578125" style="4" bestFit="1" customWidth="1"/>
    <col min="1295" max="1295" width="7.5703125" style="4" bestFit="1" customWidth="1"/>
    <col min="1296" max="1307" width="6" style="4" bestFit="1" customWidth="1"/>
    <col min="1308" max="1308" width="19.42578125" style="4" bestFit="1" customWidth="1"/>
    <col min="1309" max="1309" width="20.140625" style="4" bestFit="1" customWidth="1"/>
    <col min="1310" max="1310" width="19.140625" style="4" bestFit="1" customWidth="1"/>
    <col min="1311" max="1311" width="17.85546875" style="4" bestFit="1" customWidth="1"/>
    <col min="1312" max="1312" width="12.140625" style="4" bestFit="1" customWidth="1"/>
    <col min="1313" max="1526" width="9.140625" style="4"/>
    <col min="1527" max="1527" width="13" style="4" bestFit="1" customWidth="1"/>
    <col min="1528" max="1528" width="12.5703125" style="4" bestFit="1" customWidth="1"/>
    <col min="1529" max="1529" width="13" style="4" bestFit="1" customWidth="1"/>
    <col min="1530" max="1530" width="16" style="4" bestFit="1" customWidth="1"/>
    <col min="1531" max="1531" width="17" style="4" bestFit="1" customWidth="1"/>
    <col min="1532" max="1532" width="15.85546875" style="4" bestFit="1" customWidth="1"/>
    <col min="1533" max="1533" width="22.140625" style="4" bestFit="1" customWidth="1"/>
    <col min="1534" max="1534" width="12.5703125" style="4" bestFit="1" customWidth="1"/>
    <col min="1535" max="1535" width="11.140625" style="4" bestFit="1" customWidth="1"/>
    <col min="1536" max="1536" width="9.42578125" style="4" bestFit="1" customWidth="1"/>
    <col min="1537" max="1538" width="11.140625" style="4" bestFit="1" customWidth="1"/>
    <col min="1539" max="1539" width="10.140625" style="4" bestFit="1" customWidth="1"/>
    <col min="1540" max="1540" width="23.140625" style="4" bestFit="1" customWidth="1"/>
    <col min="1541" max="1541" width="21.140625" style="4" bestFit="1" customWidth="1"/>
    <col min="1542" max="1542" width="15.140625" style="4" bestFit="1" customWidth="1"/>
    <col min="1543" max="1543" width="7.42578125" style="4" bestFit="1" customWidth="1"/>
    <col min="1544" max="1544" width="6.85546875" style="4" bestFit="1" customWidth="1"/>
    <col min="1545" max="1545" width="8.5703125" style="4" bestFit="1" customWidth="1"/>
    <col min="1546" max="1546" width="8.85546875" style="4" bestFit="1" customWidth="1"/>
    <col min="1547" max="1548" width="8.42578125" style="4" bestFit="1" customWidth="1"/>
    <col min="1549" max="1549" width="7.5703125" style="4" bestFit="1" customWidth="1"/>
    <col min="1550" max="1550" width="8.42578125" style="4" bestFit="1" customWidth="1"/>
    <col min="1551" max="1551" width="7.5703125" style="4" bestFit="1" customWidth="1"/>
    <col min="1552" max="1563" width="6" style="4" bestFit="1" customWidth="1"/>
    <col min="1564" max="1564" width="19.42578125" style="4" bestFit="1" customWidth="1"/>
    <col min="1565" max="1565" width="20.140625" style="4" bestFit="1" customWidth="1"/>
    <col min="1566" max="1566" width="19.140625" style="4" bestFit="1" customWidth="1"/>
    <col min="1567" max="1567" width="17.85546875" style="4" bestFit="1" customWidth="1"/>
    <col min="1568" max="1568" width="12.140625" style="4" bestFit="1" customWidth="1"/>
    <col min="1569" max="1782" width="9.140625" style="4"/>
    <col min="1783" max="1783" width="13" style="4" bestFit="1" customWidth="1"/>
    <col min="1784" max="1784" width="12.5703125" style="4" bestFit="1" customWidth="1"/>
    <col min="1785" max="1785" width="13" style="4" bestFit="1" customWidth="1"/>
    <col min="1786" max="1786" width="16" style="4" bestFit="1" customWidth="1"/>
    <col min="1787" max="1787" width="17" style="4" bestFit="1" customWidth="1"/>
    <col min="1788" max="1788" width="15.85546875" style="4" bestFit="1" customWidth="1"/>
    <col min="1789" max="1789" width="22.140625" style="4" bestFit="1" customWidth="1"/>
    <col min="1790" max="1790" width="12.5703125" style="4" bestFit="1" customWidth="1"/>
    <col min="1791" max="1791" width="11.140625" style="4" bestFit="1" customWidth="1"/>
    <col min="1792" max="1792" width="9.42578125" style="4" bestFit="1" customWidth="1"/>
    <col min="1793" max="1794" width="11.140625" style="4" bestFit="1" customWidth="1"/>
    <col min="1795" max="1795" width="10.140625" style="4" bestFit="1" customWidth="1"/>
    <col min="1796" max="1796" width="23.140625" style="4" bestFit="1" customWidth="1"/>
    <col min="1797" max="1797" width="21.140625" style="4" bestFit="1" customWidth="1"/>
    <col min="1798" max="1798" width="15.140625" style="4" bestFit="1" customWidth="1"/>
    <col min="1799" max="1799" width="7.42578125" style="4" bestFit="1" customWidth="1"/>
    <col min="1800" max="1800" width="6.85546875" style="4" bestFit="1" customWidth="1"/>
    <col min="1801" max="1801" width="8.5703125" style="4" bestFit="1" customWidth="1"/>
    <col min="1802" max="1802" width="8.85546875" style="4" bestFit="1" customWidth="1"/>
    <col min="1803" max="1804" width="8.42578125" style="4" bestFit="1" customWidth="1"/>
    <col min="1805" max="1805" width="7.5703125" style="4" bestFit="1" customWidth="1"/>
    <col min="1806" max="1806" width="8.42578125" style="4" bestFit="1" customWidth="1"/>
    <col min="1807" max="1807" width="7.5703125" style="4" bestFit="1" customWidth="1"/>
    <col min="1808" max="1819" width="6" style="4" bestFit="1" customWidth="1"/>
    <col min="1820" max="1820" width="19.42578125" style="4" bestFit="1" customWidth="1"/>
    <col min="1821" max="1821" width="20.140625" style="4" bestFit="1" customWidth="1"/>
    <col min="1822" max="1822" width="19.140625" style="4" bestFit="1" customWidth="1"/>
    <col min="1823" max="1823" width="17.85546875" style="4" bestFit="1" customWidth="1"/>
    <col min="1824" max="1824" width="12.140625" style="4" bestFit="1" customWidth="1"/>
    <col min="1825" max="2038" width="9.140625" style="4"/>
    <col min="2039" max="2039" width="13" style="4" bestFit="1" customWidth="1"/>
    <col min="2040" max="2040" width="12.5703125" style="4" bestFit="1" customWidth="1"/>
    <col min="2041" max="2041" width="13" style="4" bestFit="1" customWidth="1"/>
    <col min="2042" max="2042" width="16" style="4" bestFit="1" customWidth="1"/>
    <col min="2043" max="2043" width="17" style="4" bestFit="1" customWidth="1"/>
    <col min="2044" max="2044" width="15.85546875" style="4" bestFit="1" customWidth="1"/>
    <col min="2045" max="2045" width="22.140625" style="4" bestFit="1" customWidth="1"/>
    <col min="2046" max="2046" width="12.5703125" style="4" bestFit="1" customWidth="1"/>
    <col min="2047" max="2047" width="11.140625" style="4" bestFit="1" customWidth="1"/>
    <col min="2048" max="2048" width="9.42578125" style="4" bestFit="1" customWidth="1"/>
    <col min="2049" max="2050" width="11.140625" style="4" bestFit="1" customWidth="1"/>
    <col min="2051" max="2051" width="10.140625" style="4" bestFit="1" customWidth="1"/>
    <col min="2052" max="2052" width="23.140625" style="4" bestFit="1" customWidth="1"/>
    <col min="2053" max="2053" width="21.140625" style="4" bestFit="1" customWidth="1"/>
    <col min="2054" max="2054" width="15.140625" style="4" bestFit="1" customWidth="1"/>
    <col min="2055" max="2055" width="7.42578125" style="4" bestFit="1" customWidth="1"/>
    <col min="2056" max="2056" width="6.85546875" style="4" bestFit="1" customWidth="1"/>
    <col min="2057" max="2057" width="8.5703125" style="4" bestFit="1" customWidth="1"/>
    <col min="2058" max="2058" width="8.85546875" style="4" bestFit="1" customWidth="1"/>
    <col min="2059" max="2060" width="8.42578125" style="4" bestFit="1" customWidth="1"/>
    <col min="2061" max="2061" width="7.5703125" style="4" bestFit="1" customWidth="1"/>
    <col min="2062" max="2062" width="8.42578125" style="4" bestFit="1" customWidth="1"/>
    <col min="2063" max="2063" width="7.5703125" style="4" bestFit="1" customWidth="1"/>
    <col min="2064" max="2075" width="6" style="4" bestFit="1" customWidth="1"/>
    <col min="2076" max="2076" width="19.42578125" style="4" bestFit="1" customWidth="1"/>
    <col min="2077" max="2077" width="20.140625" style="4" bestFit="1" customWidth="1"/>
    <col min="2078" max="2078" width="19.140625" style="4" bestFit="1" customWidth="1"/>
    <col min="2079" max="2079" width="17.85546875" style="4" bestFit="1" customWidth="1"/>
    <col min="2080" max="2080" width="12.140625" style="4" bestFit="1" customWidth="1"/>
    <col min="2081" max="2294" width="9.140625" style="4"/>
    <col min="2295" max="2295" width="13" style="4" bestFit="1" customWidth="1"/>
    <col min="2296" max="2296" width="12.5703125" style="4" bestFit="1" customWidth="1"/>
    <col min="2297" max="2297" width="13" style="4" bestFit="1" customWidth="1"/>
    <col min="2298" max="2298" width="16" style="4" bestFit="1" customWidth="1"/>
    <col min="2299" max="2299" width="17" style="4" bestFit="1" customWidth="1"/>
    <col min="2300" max="2300" width="15.85546875" style="4" bestFit="1" customWidth="1"/>
    <col min="2301" max="2301" width="22.140625" style="4" bestFit="1" customWidth="1"/>
    <col min="2302" max="2302" width="12.5703125" style="4" bestFit="1" customWidth="1"/>
    <col min="2303" max="2303" width="11.140625" style="4" bestFit="1" customWidth="1"/>
    <col min="2304" max="2304" width="9.42578125" style="4" bestFit="1" customWidth="1"/>
    <col min="2305" max="2306" width="11.140625" style="4" bestFit="1" customWidth="1"/>
    <col min="2307" max="2307" width="10.140625" style="4" bestFit="1" customWidth="1"/>
    <col min="2308" max="2308" width="23.140625" style="4" bestFit="1" customWidth="1"/>
    <col min="2309" max="2309" width="21.140625" style="4" bestFit="1" customWidth="1"/>
    <col min="2310" max="2310" width="15.140625" style="4" bestFit="1" customWidth="1"/>
    <col min="2311" max="2311" width="7.42578125" style="4" bestFit="1" customWidth="1"/>
    <col min="2312" max="2312" width="6.85546875" style="4" bestFit="1" customWidth="1"/>
    <col min="2313" max="2313" width="8.5703125" style="4" bestFit="1" customWidth="1"/>
    <col min="2314" max="2314" width="8.85546875" style="4" bestFit="1" customWidth="1"/>
    <col min="2315" max="2316" width="8.42578125" style="4" bestFit="1" customWidth="1"/>
    <col min="2317" max="2317" width="7.5703125" style="4" bestFit="1" customWidth="1"/>
    <col min="2318" max="2318" width="8.42578125" style="4" bestFit="1" customWidth="1"/>
    <col min="2319" max="2319" width="7.5703125" style="4" bestFit="1" customWidth="1"/>
    <col min="2320" max="2331" width="6" style="4" bestFit="1" customWidth="1"/>
    <col min="2332" max="2332" width="19.42578125" style="4" bestFit="1" customWidth="1"/>
    <col min="2333" max="2333" width="20.140625" style="4" bestFit="1" customWidth="1"/>
    <col min="2334" max="2334" width="19.140625" style="4" bestFit="1" customWidth="1"/>
    <col min="2335" max="2335" width="17.85546875" style="4" bestFit="1" customWidth="1"/>
    <col min="2336" max="2336" width="12.140625" style="4" bestFit="1" customWidth="1"/>
    <col min="2337" max="2550" width="9.140625" style="4"/>
    <col min="2551" max="2551" width="13" style="4" bestFit="1" customWidth="1"/>
    <col min="2552" max="2552" width="12.5703125" style="4" bestFit="1" customWidth="1"/>
    <col min="2553" max="2553" width="13" style="4" bestFit="1" customWidth="1"/>
    <col min="2554" max="2554" width="16" style="4" bestFit="1" customWidth="1"/>
    <col min="2555" max="2555" width="17" style="4" bestFit="1" customWidth="1"/>
    <col min="2556" max="2556" width="15.85546875" style="4" bestFit="1" customWidth="1"/>
    <col min="2557" max="2557" width="22.140625" style="4" bestFit="1" customWidth="1"/>
    <col min="2558" max="2558" width="12.5703125" style="4" bestFit="1" customWidth="1"/>
    <col min="2559" max="2559" width="11.140625" style="4" bestFit="1" customWidth="1"/>
    <col min="2560" max="2560" width="9.42578125" style="4" bestFit="1" customWidth="1"/>
    <col min="2561" max="2562" width="11.140625" style="4" bestFit="1" customWidth="1"/>
    <col min="2563" max="2563" width="10.140625" style="4" bestFit="1" customWidth="1"/>
    <col min="2564" max="2564" width="23.140625" style="4" bestFit="1" customWidth="1"/>
    <col min="2565" max="2565" width="21.140625" style="4" bestFit="1" customWidth="1"/>
    <col min="2566" max="2566" width="15.140625" style="4" bestFit="1" customWidth="1"/>
    <col min="2567" max="2567" width="7.42578125" style="4" bestFit="1" customWidth="1"/>
    <col min="2568" max="2568" width="6.85546875" style="4" bestFit="1" customWidth="1"/>
    <col min="2569" max="2569" width="8.5703125" style="4" bestFit="1" customWidth="1"/>
    <col min="2570" max="2570" width="8.85546875" style="4" bestFit="1" customWidth="1"/>
    <col min="2571" max="2572" width="8.42578125" style="4" bestFit="1" customWidth="1"/>
    <col min="2573" max="2573" width="7.5703125" style="4" bestFit="1" customWidth="1"/>
    <col min="2574" max="2574" width="8.42578125" style="4" bestFit="1" customWidth="1"/>
    <col min="2575" max="2575" width="7.5703125" style="4" bestFit="1" customWidth="1"/>
    <col min="2576" max="2587" width="6" style="4" bestFit="1" customWidth="1"/>
    <col min="2588" max="2588" width="19.42578125" style="4" bestFit="1" customWidth="1"/>
    <col min="2589" max="2589" width="20.140625" style="4" bestFit="1" customWidth="1"/>
    <col min="2590" max="2590" width="19.140625" style="4" bestFit="1" customWidth="1"/>
    <col min="2591" max="2591" width="17.85546875" style="4" bestFit="1" customWidth="1"/>
    <col min="2592" max="2592" width="12.140625" style="4" bestFit="1" customWidth="1"/>
    <col min="2593" max="2806" width="9.140625" style="4"/>
    <col min="2807" max="2807" width="13" style="4" bestFit="1" customWidth="1"/>
    <col min="2808" max="2808" width="12.5703125" style="4" bestFit="1" customWidth="1"/>
    <col min="2809" max="2809" width="13" style="4" bestFit="1" customWidth="1"/>
    <col min="2810" max="2810" width="16" style="4" bestFit="1" customWidth="1"/>
    <col min="2811" max="2811" width="17" style="4" bestFit="1" customWidth="1"/>
    <col min="2812" max="2812" width="15.85546875" style="4" bestFit="1" customWidth="1"/>
    <col min="2813" max="2813" width="22.140625" style="4" bestFit="1" customWidth="1"/>
    <col min="2814" max="2814" width="12.5703125" style="4" bestFit="1" customWidth="1"/>
    <col min="2815" max="2815" width="11.140625" style="4" bestFit="1" customWidth="1"/>
    <col min="2816" max="2816" width="9.42578125" style="4" bestFit="1" customWidth="1"/>
    <col min="2817" max="2818" width="11.140625" style="4" bestFit="1" customWidth="1"/>
    <col min="2819" max="2819" width="10.140625" style="4" bestFit="1" customWidth="1"/>
    <col min="2820" max="2820" width="23.140625" style="4" bestFit="1" customWidth="1"/>
    <col min="2821" max="2821" width="21.140625" style="4" bestFit="1" customWidth="1"/>
    <col min="2822" max="2822" width="15.140625" style="4" bestFit="1" customWidth="1"/>
    <col min="2823" max="2823" width="7.42578125" style="4" bestFit="1" customWidth="1"/>
    <col min="2824" max="2824" width="6.85546875" style="4" bestFit="1" customWidth="1"/>
    <col min="2825" max="2825" width="8.5703125" style="4" bestFit="1" customWidth="1"/>
    <col min="2826" max="2826" width="8.85546875" style="4" bestFit="1" customWidth="1"/>
    <col min="2827" max="2828" width="8.42578125" style="4" bestFit="1" customWidth="1"/>
    <col min="2829" max="2829" width="7.5703125" style="4" bestFit="1" customWidth="1"/>
    <col min="2830" max="2830" width="8.42578125" style="4" bestFit="1" customWidth="1"/>
    <col min="2831" max="2831" width="7.5703125" style="4" bestFit="1" customWidth="1"/>
    <col min="2832" max="2843" width="6" style="4" bestFit="1" customWidth="1"/>
    <col min="2844" max="2844" width="19.42578125" style="4" bestFit="1" customWidth="1"/>
    <col min="2845" max="2845" width="20.140625" style="4" bestFit="1" customWidth="1"/>
    <col min="2846" max="2846" width="19.140625" style="4" bestFit="1" customWidth="1"/>
    <col min="2847" max="2847" width="17.85546875" style="4" bestFit="1" customWidth="1"/>
    <col min="2848" max="2848" width="12.140625" style="4" bestFit="1" customWidth="1"/>
    <col min="2849" max="3062" width="9.140625" style="4"/>
    <col min="3063" max="3063" width="13" style="4" bestFit="1" customWidth="1"/>
    <col min="3064" max="3064" width="12.5703125" style="4" bestFit="1" customWidth="1"/>
    <col min="3065" max="3065" width="13" style="4" bestFit="1" customWidth="1"/>
    <col min="3066" max="3066" width="16" style="4" bestFit="1" customWidth="1"/>
    <col min="3067" max="3067" width="17" style="4" bestFit="1" customWidth="1"/>
    <col min="3068" max="3068" width="15.85546875" style="4" bestFit="1" customWidth="1"/>
    <col min="3069" max="3069" width="22.140625" style="4" bestFit="1" customWidth="1"/>
    <col min="3070" max="3070" width="12.5703125" style="4" bestFit="1" customWidth="1"/>
    <col min="3071" max="3071" width="11.140625" style="4" bestFit="1" customWidth="1"/>
    <col min="3072" max="3072" width="9.42578125" style="4" bestFit="1" customWidth="1"/>
    <col min="3073" max="3074" width="11.140625" style="4" bestFit="1" customWidth="1"/>
    <col min="3075" max="3075" width="10.140625" style="4" bestFit="1" customWidth="1"/>
    <col min="3076" max="3076" width="23.140625" style="4" bestFit="1" customWidth="1"/>
    <col min="3077" max="3077" width="21.140625" style="4" bestFit="1" customWidth="1"/>
    <col min="3078" max="3078" width="15.140625" style="4" bestFit="1" customWidth="1"/>
    <col min="3079" max="3079" width="7.42578125" style="4" bestFit="1" customWidth="1"/>
    <col min="3080" max="3080" width="6.85546875" style="4" bestFit="1" customWidth="1"/>
    <col min="3081" max="3081" width="8.5703125" style="4" bestFit="1" customWidth="1"/>
    <col min="3082" max="3082" width="8.85546875" style="4" bestFit="1" customWidth="1"/>
    <col min="3083" max="3084" width="8.42578125" style="4" bestFit="1" customWidth="1"/>
    <col min="3085" max="3085" width="7.5703125" style="4" bestFit="1" customWidth="1"/>
    <col min="3086" max="3086" width="8.42578125" style="4" bestFit="1" customWidth="1"/>
    <col min="3087" max="3087" width="7.5703125" style="4" bestFit="1" customWidth="1"/>
    <col min="3088" max="3099" width="6" style="4" bestFit="1" customWidth="1"/>
    <col min="3100" max="3100" width="19.42578125" style="4" bestFit="1" customWidth="1"/>
    <col min="3101" max="3101" width="20.140625" style="4" bestFit="1" customWidth="1"/>
    <col min="3102" max="3102" width="19.140625" style="4" bestFit="1" customWidth="1"/>
    <col min="3103" max="3103" width="17.85546875" style="4" bestFit="1" customWidth="1"/>
    <col min="3104" max="3104" width="12.140625" style="4" bestFit="1" customWidth="1"/>
    <col min="3105" max="3318" width="9.140625" style="4"/>
    <col min="3319" max="3319" width="13" style="4" bestFit="1" customWidth="1"/>
    <col min="3320" max="3320" width="12.5703125" style="4" bestFit="1" customWidth="1"/>
    <col min="3321" max="3321" width="13" style="4" bestFit="1" customWidth="1"/>
    <col min="3322" max="3322" width="16" style="4" bestFit="1" customWidth="1"/>
    <col min="3323" max="3323" width="17" style="4" bestFit="1" customWidth="1"/>
    <col min="3324" max="3324" width="15.85546875" style="4" bestFit="1" customWidth="1"/>
    <col min="3325" max="3325" width="22.140625" style="4" bestFit="1" customWidth="1"/>
    <col min="3326" max="3326" width="12.5703125" style="4" bestFit="1" customWidth="1"/>
    <col min="3327" max="3327" width="11.140625" style="4" bestFit="1" customWidth="1"/>
    <col min="3328" max="3328" width="9.42578125" style="4" bestFit="1" customWidth="1"/>
    <col min="3329" max="3330" width="11.140625" style="4" bestFit="1" customWidth="1"/>
    <col min="3331" max="3331" width="10.140625" style="4" bestFit="1" customWidth="1"/>
    <col min="3332" max="3332" width="23.140625" style="4" bestFit="1" customWidth="1"/>
    <col min="3333" max="3333" width="21.140625" style="4" bestFit="1" customWidth="1"/>
    <col min="3334" max="3334" width="15.140625" style="4" bestFit="1" customWidth="1"/>
    <col min="3335" max="3335" width="7.42578125" style="4" bestFit="1" customWidth="1"/>
    <col min="3336" max="3336" width="6.85546875" style="4" bestFit="1" customWidth="1"/>
    <col min="3337" max="3337" width="8.5703125" style="4" bestFit="1" customWidth="1"/>
    <col min="3338" max="3338" width="8.85546875" style="4" bestFit="1" customWidth="1"/>
    <col min="3339" max="3340" width="8.42578125" style="4" bestFit="1" customWidth="1"/>
    <col min="3341" max="3341" width="7.5703125" style="4" bestFit="1" customWidth="1"/>
    <col min="3342" max="3342" width="8.42578125" style="4" bestFit="1" customWidth="1"/>
    <col min="3343" max="3343" width="7.5703125" style="4" bestFit="1" customWidth="1"/>
    <col min="3344" max="3355" width="6" style="4" bestFit="1" customWidth="1"/>
    <col min="3356" max="3356" width="19.42578125" style="4" bestFit="1" customWidth="1"/>
    <col min="3357" max="3357" width="20.140625" style="4" bestFit="1" customWidth="1"/>
    <col min="3358" max="3358" width="19.140625" style="4" bestFit="1" customWidth="1"/>
    <col min="3359" max="3359" width="17.85546875" style="4" bestFit="1" customWidth="1"/>
    <col min="3360" max="3360" width="12.140625" style="4" bestFit="1" customWidth="1"/>
    <col min="3361" max="3574" width="9.140625" style="4"/>
    <col min="3575" max="3575" width="13" style="4" bestFit="1" customWidth="1"/>
    <col min="3576" max="3576" width="12.5703125" style="4" bestFit="1" customWidth="1"/>
    <col min="3577" max="3577" width="13" style="4" bestFit="1" customWidth="1"/>
    <col min="3578" max="3578" width="16" style="4" bestFit="1" customWidth="1"/>
    <col min="3579" max="3579" width="17" style="4" bestFit="1" customWidth="1"/>
    <col min="3580" max="3580" width="15.85546875" style="4" bestFit="1" customWidth="1"/>
    <col min="3581" max="3581" width="22.140625" style="4" bestFit="1" customWidth="1"/>
    <col min="3582" max="3582" width="12.5703125" style="4" bestFit="1" customWidth="1"/>
    <col min="3583" max="3583" width="11.140625" style="4" bestFit="1" customWidth="1"/>
    <col min="3584" max="3584" width="9.42578125" style="4" bestFit="1" customWidth="1"/>
    <col min="3585" max="3586" width="11.140625" style="4" bestFit="1" customWidth="1"/>
    <col min="3587" max="3587" width="10.140625" style="4" bestFit="1" customWidth="1"/>
    <col min="3588" max="3588" width="23.140625" style="4" bestFit="1" customWidth="1"/>
    <col min="3589" max="3589" width="21.140625" style="4" bestFit="1" customWidth="1"/>
    <col min="3590" max="3590" width="15.140625" style="4" bestFit="1" customWidth="1"/>
    <col min="3591" max="3591" width="7.42578125" style="4" bestFit="1" customWidth="1"/>
    <col min="3592" max="3592" width="6.85546875" style="4" bestFit="1" customWidth="1"/>
    <col min="3593" max="3593" width="8.5703125" style="4" bestFit="1" customWidth="1"/>
    <col min="3594" max="3594" width="8.85546875" style="4" bestFit="1" customWidth="1"/>
    <col min="3595" max="3596" width="8.42578125" style="4" bestFit="1" customWidth="1"/>
    <col min="3597" max="3597" width="7.5703125" style="4" bestFit="1" customWidth="1"/>
    <col min="3598" max="3598" width="8.42578125" style="4" bestFit="1" customWidth="1"/>
    <col min="3599" max="3599" width="7.5703125" style="4" bestFit="1" customWidth="1"/>
    <col min="3600" max="3611" width="6" style="4" bestFit="1" customWidth="1"/>
    <col min="3612" max="3612" width="19.42578125" style="4" bestFit="1" customWidth="1"/>
    <col min="3613" max="3613" width="20.140625" style="4" bestFit="1" customWidth="1"/>
    <col min="3614" max="3614" width="19.140625" style="4" bestFit="1" customWidth="1"/>
    <col min="3615" max="3615" width="17.85546875" style="4" bestFit="1" customWidth="1"/>
    <col min="3616" max="3616" width="12.140625" style="4" bestFit="1" customWidth="1"/>
    <col min="3617" max="3830" width="9.140625" style="4"/>
    <col min="3831" max="3831" width="13" style="4" bestFit="1" customWidth="1"/>
    <col min="3832" max="3832" width="12.5703125" style="4" bestFit="1" customWidth="1"/>
    <col min="3833" max="3833" width="13" style="4" bestFit="1" customWidth="1"/>
    <col min="3834" max="3834" width="16" style="4" bestFit="1" customWidth="1"/>
    <col min="3835" max="3835" width="17" style="4" bestFit="1" customWidth="1"/>
    <col min="3836" max="3836" width="15.85546875" style="4" bestFit="1" customWidth="1"/>
    <col min="3837" max="3837" width="22.140625" style="4" bestFit="1" customWidth="1"/>
    <col min="3838" max="3838" width="12.5703125" style="4" bestFit="1" customWidth="1"/>
    <col min="3839" max="3839" width="11.140625" style="4" bestFit="1" customWidth="1"/>
    <col min="3840" max="3840" width="9.42578125" style="4" bestFit="1" customWidth="1"/>
    <col min="3841" max="3842" width="11.140625" style="4" bestFit="1" customWidth="1"/>
    <col min="3843" max="3843" width="10.140625" style="4" bestFit="1" customWidth="1"/>
    <col min="3844" max="3844" width="23.140625" style="4" bestFit="1" customWidth="1"/>
    <col min="3845" max="3845" width="21.140625" style="4" bestFit="1" customWidth="1"/>
    <col min="3846" max="3846" width="15.140625" style="4" bestFit="1" customWidth="1"/>
    <col min="3847" max="3847" width="7.42578125" style="4" bestFit="1" customWidth="1"/>
    <col min="3848" max="3848" width="6.85546875" style="4" bestFit="1" customWidth="1"/>
    <col min="3849" max="3849" width="8.5703125" style="4" bestFit="1" customWidth="1"/>
    <col min="3850" max="3850" width="8.85546875" style="4" bestFit="1" customWidth="1"/>
    <col min="3851" max="3852" width="8.42578125" style="4" bestFit="1" customWidth="1"/>
    <col min="3853" max="3853" width="7.5703125" style="4" bestFit="1" customWidth="1"/>
    <col min="3854" max="3854" width="8.42578125" style="4" bestFit="1" customWidth="1"/>
    <col min="3855" max="3855" width="7.5703125" style="4" bestFit="1" customWidth="1"/>
    <col min="3856" max="3867" width="6" style="4" bestFit="1" customWidth="1"/>
    <col min="3868" max="3868" width="19.42578125" style="4" bestFit="1" customWidth="1"/>
    <col min="3869" max="3869" width="20.140625" style="4" bestFit="1" customWidth="1"/>
    <col min="3870" max="3870" width="19.140625" style="4" bestFit="1" customWidth="1"/>
    <col min="3871" max="3871" width="17.85546875" style="4" bestFit="1" customWidth="1"/>
    <col min="3872" max="3872" width="12.140625" style="4" bestFit="1" customWidth="1"/>
    <col min="3873" max="4086" width="9.140625" style="4"/>
    <col min="4087" max="4087" width="13" style="4" bestFit="1" customWidth="1"/>
    <col min="4088" max="4088" width="12.5703125" style="4" bestFit="1" customWidth="1"/>
    <col min="4089" max="4089" width="13" style="4" bestFit="1" customWidth="1"/>
    <col min="4090" max="4090" width="16" style="4" bestFit="1" customWidth="1"/>
    <col min="4091" max="4091" width="17" style="4" bestFit="1" customWidth="1"/>
    <col min="4092" max="4092" width="15.85546875" style="4" bestFit="1" customWidth="1"/>
    <col min="4093" max="4093" width="22.140625" style="4" bestFit="1" customWidth="1"/>
    <col min="4094" max="4094" width="12.5703125" style="4" bestFit="1" customWidth="1"/>
    <col min="4095" max="4095" width="11.140625" style="4" bestFit="1" customWidth="1"/>
    <col min="4096" max="4096" width="9.42578125" style="4" bestFit="1" customWidth="1"/>
    <col min="4097" max="4098" width="11.140625" style="4" bestFit="1" customWidth="1"/>
    <col min="4099" max="4099" width="10.140625" style="4" bestFit="1" customWidth="1"/>
    <col min="4100" max="4100" width="23.140625" style="4" bestFit="1" customWidth="1"/>
    <col min="4101" max="4101" width="21.140625" style="4" bestFit="1" customWidth="1"/>
    <col min="4102" max="4102" width="15.140625" style="4" bestFit="1" customWidth="1"/>
    <col min="4103" max="4103" width="7.42578125" style="4" bestFit="1" customWidth="1"/>
    <col min="4104" max="4104" width="6.85546875" style="4" bestFit="1" customWidth="1"/>
    <col min="4105" max="4105" width="8.5703125" style="4" bestFit="1" customWidth="1"/>
    <col min="4106" max="4106" width="8.85546875" style="4" bestFit="1" customWidth="1"/>
    <col min="4107" max="4108" width="8.42578125" style="4" bestFit="1" customWidth="1"/>
    <col min="4109" max="4109" width="7.5703125" style="4" bestFit="1" customWidth="1"/>
    <col min="4110" max="4110" width="8.42578125" style="4" bestFit="1" customWidth="1"/>
    <col min="4111" max="4111" width="7.5703125" style="4" bestFit="1" customWidth="1"/>
    <col min="4112" max="4123" width="6" style="4" bestFit="1" customWidth="1"/>
    <col min="4124" max="4124" width="19.42578125" style="4" bestFit="1" customWidth="1"/>
    <col min="4125" max="4125" width="20.140625" style="4" bestFit="1" customWidth="1"/>
    <col min="4126" max="4126" width="19.140625" style="4" bestFit="1" customWidth="1"/>
    <col min="4127" max="4127" width="17.85546875" style="4" bestFit="1" customWidth="1"/>
    <col min="4128" max="4128" width="12.140625" style="4" bestFit="1" customWidth="1"/>
    <col min="4129" max="4342" width="9.140625" style="4"/>
    <col min="4343" max="4343" width="13" style="4" bestFit="1" customWidth="1"/>
    <col min="4344" max="4344" width="12.5703125" style="4" bestFit="1" customWidth="1"/>
    <col min="4345" max="4345" width="13" style="4" bestFit="1" customWidth="1"/>
    <col min="4346" max="4346" width="16" style="4" bestFit="1" customWidth="1"/>
    <col min="4347" max="4347" width="17" style="4" bestFit="1" customWidth="1"/>
    <col min="4348" max="4348" width="15.85546875" style="4" bestFit="1" customWidth="1"/>
    <col min="4349" max="4349" width="22.140625" style="4" bestFit="1" customWidth="1"/>
    <col min="4350" max="4350" width="12.5703125" style="4" bestFit="1" customWidth="1"/>
    <col min="4351" max="4351" width="11.140625" style="4" bestFit="1" customWidth="1"/>
    <col min="4352" max="4352" width="9.42578125" style="4" bestFit="1" customWidth="1"/>
    <col min="4353" max="4354" width="11.140625" style="4" bestFit="1" customWidth="1"/>
    <col min="4355" max="4355" width="10.140625" style="4" bestFit="1" customWidth="1"/>
    <col min="4356" max="4356" width="23.140625" style="4" bestFit="1" customWidth="1"/>
    <col min="4357" max="4357" width="21.140625" style="4" bestFit="1" customWidth="1"/>
    <col min="4358" max="4358" width="15.140625" style="4" bestFit="1" customWidth="1"/>
    <col min="4359" max="4359" width="7.42578125" style="4" bestFit="1" customWidth="1"/>
    <col min="4360" max="4360" width="6.85546875" style="4" bestFit="1" customWidth="1"/>
    <col min="4361" max="4361" width="8.5703125" style="4" bestFit="1" customWidth="1"/>
    <col min="4362" max="4362" width="8.85546875" style="4" bestFit="1" customWidth="1"/>
    <col min="4363" max="4364" width="8.42578125" style="4" bestFit="1" customWidth="1"/>
    <col min="4365" max="4365" width="7.5703125" style="4" bestFit="1" customWidth="1"/>
    <col min="4366" max="4366" width="8.42578125" style="4" bestFit="1" customWidth="1"/>
    <col min="4367" max="4367" width="7.5703125" style="4" bestFit="1" customWidth="1"/>
    <col min="4368" max="4379" width="6" style="4" bestFit="1" customWidth="1"/>
    <col min="4380" max="4380" width="19.42578125" style="4" bestFit="1" customWidth="1"/>
    <col min="4381" max="4381" width="20.140625" style="4" bestFit="1" customWidth="1"/>
    <col min="4382" max="4382" width="19.140625" style="4" bestFit="1" customWidth="1"/>
    <col min="4383" max="4383" width="17.85546875" style="4" bestFit="1" customWidth="1"/>
    <col min="4384" max="4384" width="12.140625" style="4" bestFit="1" customWidth="1"/>
    <col min="4385" max="4598" width="9.140625" style="4"/>
    <col min="4599" max="4599" width="13" style="4" bestFit="1" customWidth="1"/>
    <col min="4600" max="4600" width="12.5703125" style="4" bestFit="1" customWidth="1"/>
    <col min="4601" max="4601" width="13" style="4" bestFit="1" customWidth="1"/>
    <col min="4602" max="4602" width="16" style="4" bestFit="1" customWidth="1"/>
    <col min="4603" max="4603" width="17" style="4" bestFit="1" customWidth="1"/>
    <col min="4604" max="4604" width="15.85546875" style="4" bestFit="1" customWidth="1"/>
    <col min="4605" max="4605" width="22.140625" style="4" bestFit="1" customWidth="1"/>
    <col min="4606" max="4606" width="12.5703125" style="4" bestFit="1" customWidth="1"/>
    <col min="4607" max="4607" width="11.140625" style="4" bestFit="1" customWidth="1"/>
    <col min="4608" max="4608" width="9.42578125" style="4" bestFit="1" customWidth="1"/>
    <col min="4609" max="4610" width="11.140625" style="4" bestFit="1" customWidth="1"/>
    <col min="4611" max="4611" width="10.140625" style="4" bestFit="1" customWidth="1"/>
    <col min="4612" max="4612" width="23.140625" style="4" bestFit="1" customWidth="1"/>
    <col min="4613" max="4613" width="21.140625" style="4" bestFit="1" customWidth="1"/>
    <col min="4614" max="4614" width="15.140625" style="4" bestFit="1" customWidth="1"/>
    <col min="4615" max="4615" width="7.42578125" style="4" bestFit="1" customWidth="1"/>
    <col min="4616" max="4616" width="6.85546875" style="4" bestFit="1" customWidth="1"/>
    <col min="4617" max="4617" width="8.5703125" style="4" bestFit="1" customWidth="1"/>
    <col min="4618" max="4618" width="8.85546875" style="4" bestFit="1" customWidth="1"/>
    <col min="4619" max="4620" width="8.42578125" style="4" bestFit="1" customWidth="1"/>
    <col min="4621" max="4621" width="7.5703125" style="4" bestFit="1" customWidth="1"/>
    <col min="4622" max="4622" width="8.42578125" style="4" bestFit="1" customWidth="1"/>
    <col min="4623" max="4623" width="7.5703125" style="4" bestFit="1" customWidth="1"/>
    <col min="4624" max="4635" width="6" style="4" bestFit="1" customWidth="1"/>
    <col min="4636" max="4636" width="19.42578125" style="4" bestFit="1" customWidth="1"/>
    <col min="4637" max="4637" width="20.140625" style="4" bestFit="1" customWidth="1"/>
    <col min="4638" max="4638" width="19.140625" style="4" bestFit="1" customWidth="1"/>
    <col min="4639" max="4639" width="17.85546875" style="4" bestFit="1" customWidth="1"/>
    <col min="4640" max="4640" width="12.140625" style="4" bestFit="1" customWidth="1"/>
    <col min="4641" max="4854" width="9.140625" style="4"/>
    <col min="4855" max="4855" width="13" style="4" bestFit="1" customWidth="1"/>
    <col min="4856" max="4856" width="12.5703125" style="4" bestFit="1" customWidth="1"/>
    <col min="4857" max="4857" width="13" style="4" bestFit="1" customWidth="1"/>
    <col min="4858" max="4858" width="16" style="4" bestFit="1" customWidth="1"/>
    <col min="4859" max="4859" width="17" style="4" bestFit="1" customWidth="1"/>
    <col min="4860" max="4860" width="15.85546875" style="4" bestFit="1" customWidth="1"/>
    <col min="4861" max="4861" width="22.140625" style="4" bestFit="1" customWidth="1"/>
    <col min="4862" max="4862" width="12.5703125" style="4" bestFit="1" customWidth="1"/>
    <col min="4863" max="4863" width="11.140625" style="4" bestFit="1" customWidth="1"/>
    <col min="4864" max="4864" width="9.42578125" style="4" bestFit="1" customWidth="1"/>
    <col min="4865" max="4866" width="11.140625" style="4" bestFit="1" customWidth="1"/>
    <col min="4867" max="4867" width="10.140625" style="4" bestFit="1" customWidth="1"/>
    <col min="4868" max="4868" width="23.140625" style="4" bestFit="1" customWidth="1"/>
    <col min="4869" max="4869" width="21.140625" style="4" bestFit="1" customWidth="1"/>
    <col min="4870" max="4870" width="15.140625" style="4" bestFit="1" customWidth="1"/>
    <col min="4871" max="4871" width="7.42578125" style="4" bestFit="1" customWidth="1"/>
    <col min="4872" max="4872" width="6.85546875" style="4" bestFit="1" customWidth="1"/>
    <col min="4873" max="4873" width="8.5703125" style="4" bestFit="1" customWidth="1"/>
    <col min="4874" max="4874" width="8.85546875" style="4" bestFit="1" customWidth="1"/>
    <col min="4875" max="4876" width="8.42578125" style="4" bestFit="1" customWidth="1"/>
    <col min="4877" max="4877" width="7.5703125" style="4" bestFit="1" customWidth="1"/>
    <col min="4878" max="4878" width="8.42578125" style="4" bestFit="1" customWidth="1"/>
    <col min="4879" max="4879" width="7.5703125" style="4" bestFit="1" customWidth="1"/>
    <col min="4880" max="4891" width="6" style="4" bestFit="1" customWidth="1"/>
    <col min="4892" max="4892" width="19.42578125" style="4" bestFit="1" customWidth="1"/>
    <col min="4893" max="4893" width="20.140625" style="4" bestFit="1" customWidth="1"/>
    <col min="4894" max="4894" width="19.140625" style="4" bestFit="1" customWidth="1"/>
    <col min="4895" max="4895" width="17.85546875" style="4" bestFit="1" customWidth="1"/>
    <col min="4896" max="4896" width="12.140625" style="4" bestFit="1" customWidth="1"/>
    <col min="4897" max="5110" width="9.140625" style="4"/>
    <col min="5111" max="5111" width="13" style="4" bestFit="1" customWidth="1"/>
    <col min="5112" max="5112" width="12.5703125" style="4" bestFit="1" customWidth="1"/>
    <col min="5113" max="5113" width="13" style="4" bestFit="1" customWidth="1"/>
    <col min="5114" max="5114" width="16" style="4" bestFit="1" customWidth="1"/>
    <col min="5115" max="5115" width="17" style="4" bestFit="1" customWidth="1"/>
    <col min="5116" max="5116" width="15.85546875" style="4" bestFit="1" customWidth="1"/>
    <col min="5117" max="5117" width="22.140625" style="4" bestFit="1" customWidth="1"/>
    <col min="5118" max="5118" width="12.5703125" style="4" bestFit="1" customWidth="1"/>
    <col min="5119" max="5119" width="11.140625" style="4" bestFit="1" customWidth="1"/>
    <col min="5120" max="5120" width="9.42578125" style="4" bestFit="1" customWidth="1"/>
    <col min="5121" max="5122" width="11.140625" style="4" bestFit="1" customWidth="1"/>
    <col min="5123" max="5123" width="10.140625" style="4" bestFit="1" customWidth="1"/>
    <col min="5124" max="5124" width="23.140625" style="4" bestFit="1" customWidth="1"/>
    <col min="5125" max="5125" width="21.140625" style="4" bestFit="1" customWidth="1"/>
    <col min="5126" max="5126" width="15.140625" style="4" bestFit="1" customWidth="1"/>
    <col min="5127" max="5127" width="7.42578125" style="4" bestFit="1" customWidth="1"/>
    <col min="5128" max="5128" width="6.85546875" style="4" bestFit="1" customWidth="1"/>
    <col min="5129" max="5129" width="8.5703125" style="4" bestFit="1" customWidth="1"/>
    <col min="5130" max="5130" width="8.85546875" style="4" bestFit="1" customWidth="1"/>
    <col min="5131" max="5132" width="8.42578125" style="4" bestFit="1" customWidth="1"/>
    <col min="5133" max="5133" width="7.5703125" style="4" bestFit="1" customWidth="1"/>
    <col min="5134" max="5134" width="8.42578125" style="4" bestFit="1" customWidth="1"/>
    <col min="5135" max="5135" width="7.5703125" style="4" bestFit="1" customWidth="1"/>
    <col min="5136" max="5147" width="6" style="4" bestFit="1" customWidth="1"/>
    <col min="5148" max="5148" width="19.42578125" style="4" bestFit="1" customWidth="1"/>
    <col min="5149" max="5149" width="20.140625" style="4" bestFit="1" customWidth="1"/>
    <col min="5150" max="5150" width="19.140625" style="4" bestFit="1" customWidth="1"/>
    <col min="5151" max="5151" width="17.85546875" style="4" bestFit="1" customWidth="1"/>
    <col min="5152" max="5152" width="12.140625" style="4" bestFit="1" customWidth="1"/>
    <col min="5153" max="5366" width="9.140625" style="4"/>
    <col min="5367" max="5367" width="13" style="4" bestFit="1" customWidth="1"/>
    <col min="5368" max="5368" width="12.5703125" style="4" bestFit="1" customWidth="1"/>
    <col min="5369" max="5369" width="13" style="4" bestFit="1" customWidth="1"/>
    <col min="5370" max="5370" width="16" style="4" bestFit="1" customWidth="1"/>
    <col min="5371" max="5371" width="17" style="4" bestFit="1" customWidth="1"/>
    <col min="5372" max="5372" width="15.85546875" style="4" bestFit="1" customWidth="1"/>
    <col min="5373" max="5373" width="22.140625" style="4" bestFit="1" customWidth="1"/>
    <col min="5374" max="5374" width="12.5703125" style="4" bestFit="1" customWidth="1"/>
    <col min="5375" max="5375" width="11.140625" style="4" bestFit="1" customWidth="1"/>
    <col min="5376" max="5376" width="9.42578125" style="4" bestFit="1" customWidth="1"/>
    <col min="5377" max="5378" width="11.140625" style="4" bestFit="1" customWidth="1"/>
    <col min="5379" max="5379" width="10.140625" style="4" bestFit="1" customWidth="1"/>
    <col min="5380" max="5380" width="23.140625" style="4" bestFit="1" customWidth="1"/>
    <col min="5381" max="5381" width="21.140625" style="4" bestFit="1" customWidth="1"/>
    <col min="5382" max="5382" width="15.140625" style="4" bestFit="1" customWidth="1"/>
    <col min="5383" max="5383" width="7.42578125" style="4" bestFit="1" customWidth="1"/>
    <col min="5384" max="5384" width="6.85546875" style="4" bestFit="1" customWidth="1"/>
    <col min="5385" max="5385" width="8.5703125" style="4" bestFit="1" customWidth="1"/>
    <col min="5386" max="5386" width="8.85546875" style="4" bestFit="1" customWidth="1"/>
    <col min="5387" max="5388" width="8.42578125" style="4" bestFit="1" customWidth="1"/>
    <col min="5389" max="5389" width="7.5703125" style="4" bestFit="1" customWidth="1"/>
    <col min="5390" max="5390" width="8.42578125" style="4" bestFit="1" customWidth="1"/>
    <col min="5391" max="5391" width="7.5703125" style="4" bestFit="1" customWidth="1"/>
    <col min="5392" max="5403" width="6" style="4" bestFit="1" customWidth="1"/>
    <col min="5404" max="5404" width="19.42578125" style="4" bestFit="1" customWidth="1"/>
    <col min="5405" max="5405" width="20.140625" style="4" bestFit="1" customWidth="1"/>
    <col min="5406" max="5406" width="19.140625" style="4" bestFit="1" customWidth="1"/>
    <col min="5407" max="5407" width="17.85546875" style="4" bestFit="1" customWidth="1"/>
    <col min="5408" max="5408" width="12.140625" style="4" bestFit="1" customWidth="1"/>
    <col min="5409" max="5622" width="9.140625" style="4"/>
    <col min="5623" max="5623" width="13" style="4" bestFit="1" customWidth="1"/>
    <col min="5624" max="5624" width="12.5703125" style="4" bestFit="1" customWidth="1"/>
    <col min="5625" max="5625" width="13" style="4" bestFit="1" customWidth="1"/>
    <col min="5626" max="5626" width="16" style="4" bestFit="1" customWidth="1"/>
    <col min="5627" max="5627" width="17" style="4" bestFit="1" customWidth="1"/>
    <col min="5628" max="5628" width="15.85546875" style="4" bestFit="1" customWidth="1"/>
    <col min="5629" max="5629" width="22.140625" style="4" bestFit="1" customWidth="1"/>
    <col min="5630" max="5630" width="12.5703125" style="4" bestFit="1" customWidth="1"/>
    <col min="5631" max="5631" width="11.140625" style="4" bestFit="1" customWidth="1"/>
    <col min="5632" max="5632" width="9.42578125" style="4" bestFit="1" customWidth="1"/>
    <col min="5633" max="5634" width="11.140625" style="4" bestFit="1" customWidth="1"/>
    <col min="5635" max="5635" width="10.140625" style="4" bestFit="1" customWidth="1"/>
    <col min="5636" max="5636" width="23.140625" style="4" bestFit="1" customWidth="1"/>
    <col min="5637" max="5637" width="21.140625" style="4" bestFit="1" customWidth="1"/>
    <col min="5638" max="5638" width="15.140625" style="4" bestFit="1" customWidth="1"/>
    <col min="5639" max="5639" width="7.42578125" style="4" bestFit="1" customWidth="1"/>
    <col min="5640" max="5640" width="6.85546875" style="4" bestFit="1" customWidth="1"/>
    <col min="5641" max="5641" width="8.5703125" style="4" bestFit="1" customWidth="1"/>
    <col min="5642" max="5642" width="8.85546875" style="4" bestFit="1" customWidth="1"/>
    <col min="5643" max="5644" width="8.42578125" style="4" bestFit="1" customWidth="1"/>
    <col min="5645" max="5645" width="7.5703125" style="4" bestFit="1" customWidth="1"/>
    <col min="5646" max="5646" width="8.42578125" style="4" bestFit="1" customWidth="1"/>
    <col min="5647" max="5647" width="7.5703125" style="4" bestFit="1" customWidth="1"/>
    <col min="5648" max="5659" width="6" style="4" bestFit="1" customWidth="1"/>
    <col min="5660" max="5660" width="19.42578125" style="4" bestFit="1" customWidth="1"/>
    <col min="5661" max="5661" width="20.140625" style="4" bestFit="1" customWidth="1"/>
    <col min="5662" max="5662" width="19.140625" style="4" bestFit="1" customWidth="1"/>
    <col min="5663" max="5663" width="17.85546875" style="4" bestFit="1" customWidth="1"/>
    <col min="5664" max="5664" width="12.140625" style="4" bestFit="1" customWidth="1"/>
    <col min="5665" max="5878" width="9.140625" style="4"/>
    <col min="5879" max="5879" width="13" style="4" bestFit="1" customWidth="1"/>
    <col min="5880" max="5880" width="12.5703125" style="4" bestFit="1" customWidth="1"/>
    <col min="5881" max="5881" width="13" style="4" bestFit="1" customWidth="1"/>
    <col min="5882" max="5882" width="16" style="4" bestFit="1" customWidth="1"/>
    <col min="5883" max="5883" width="17" style="4" bestFit="1" customWidth="1"/>
    <col min="5884" max="5884" width="15.85546875" style="4" bestFit="1" customWidth="1"/>
    <col min="5885" max="5885" width="22.140625" style="4" bestFit="1" customWidth="1"/>
    <col min="5886" max="5886" width="12.5703125" style="4" bestFit="1" customWidth="1"/>
    <col min="5887" max="5887" width="11.140625" style="4" bestFit="1" customWidth="1"/>
    <col min="5888" max="5888" width="9.42578125" style="4" bestFit="1" customWidth="1"/>
    <col min="5889" max="5890" width="11.140625" style="4" bestFit="1" customWidth="1"/>
    <col min="5891" max="5891" width="10.140625" style="4" bestFit="1" customWidth="1"/>
    <col min="5892" max="5892" width="23.140625" style="4" bestFit="1" customWidth="1"/>
    <col min="5893" max="5893" width="21.140625" style="4" bestFit="1" customWidth="1"/>
    <col min="5894" max="5894" width="15.140625" style="4" bestFit="1" customWidth="1"/>
    <col min="5895" max="5895" width="7.42578125" style="4" bestFit="1" customWidth="1"/>
    <col min="5896" max="5896" width="6.85546875" style="4" bestFit="1" customWidth="1"/>
    <col min="5897" max="5897" width="8.5703125" style="4" bestFit="1" customWidth="1"/>
    <col min="5898" max="5898" width="8.85546875" style="4" bestFit="1" customWidth="1"/>
    <col min="5899" max="5900" width="8.42578125" style="4" bestFit="1" customWidth="1"/>
    <col min="5901" max="5901" width="7.5703125" style="4" bestFit="1" customWidth="1"/>
    <col min="5902" max="5902" width="8.42578125" style="4" bestFit="1" customWidth="1"/>
    <col min="5903" max="5903" width="7.5703125" style="4" bestFit="1" customWidth="1"/>
    <col min="5904" max="5915" width="6" style="4" bestFit="1" customWidth="1"/>
    <col min="5916" max="5916" width="19.42578125" style="4" bestFit="1" customWidth="1"/>
    <col min="5917" max="5917" width="20.140625" style="4" bestFit="1" customWidth="1"/>
    <col min="5918" max="5918" width="19.140625" style="4" bestFit="1" customWidth="1"/>
    <col min="5919" max="5919" width="17.85546875" style="4" bestFit="1" customWidth="1"/>
    <col min="5920" max="5920" width="12.140625" style="4" bestFit="1" customWidth="1"/>
    <col min="5921" max="6134" width="9.140625" style="4"/>
    <col min="6135" max="6135" width="13" style="4" bestFit="1" customWidth="1"/>
    <col min="6136" max="6136" width="12.5703125" style="4" bestFit="1" customWidth="1"/>
    <col min="6137" max="6137" width="13" style="4" bestFit="1" customWidth="1"/>
    <col min="6138" max="6138" width="16" style="4" bestFit="1" customWidth="1"/>
    <col min="6139" max="6139" width="17" style="4" bestFit="1" customWidth="1"/>
    <col min="6140" max="6140" width="15.85546875" style="4" bestFit="1" customWidth="1"/>
    <col min="6141" max="6141" width="22.140625" style="4" bestFit="1" customWidth="1"/>
    <col min="6142" max="6142" width="12.5703125" style="4" bestFit="1" customWidth="1"/>
    <col min="6143" max="6143" width="11.140625" style="4" bestFit="1" customWidth="1"/>
    <col min="6144" max="6144" width="9.42578125" style="4" bestFit="1" customWidth="1"/>
    <col min="6145" max="6146" width="11.140625" style="4" bestFit="1" customWidth="1"/>
    <col min="6147" max="6147" width="10.140625" style="4" bestFit="1" customWidth="1"/>
    <col min="6148" max="6148" width="23.140625" style="4" bestFit="1" customWidth="1"/>
    <col min="6149" max="6149" width="21.140625" style="4" bestFit="1" customWidth="1"/>
    <col min="6150" max="6150" width="15.140625" style="4" bestFit="1" customWidth="1"/>
    <col min="6151" max="6151" width="7.42578125" style="4" bestFit="1" customWidth="1"/>
    <col min="6152" max="6152" width="6.85546875" style="4" bestFit="1" customWidth="1"/>
    <col min="6153" max="6153" width="8.5703125" style="4" bestFit="1" customWidth="1"/>
    <col min="6154" max="6154" width="8.85546875" style="4" bestFit="1" customWidth="1"/>
    <col min="6155" max="6156" width="8.42578125" style="4" bestFit="1" customWidth="1"/>
    <col min="6157" max="6157" width="7.5703125" style="4" bestFit="1" customWidth="1"/>
    <col min="6158" max="6158" width="8.42578125" style="4" bestFit="1" customWidth="1"/>
    <col min="6159" max="6159" width="7.5703125" style="4" bestFit="1" customWidth="1"/>
    <col min="6160" max="6171" width="6" style="4" bestFit="1" customWidth="1"/>
    <col min="6172" max="6172" width="19.42578125" style="4" bestFit="1" customWidth="1"/>
    <col min="6173" max="6173" width="20.140625" style="4" bestFit="1" customWidth="1"/>
    <col min="6174" max="6174" width="19.140625" style="4" bestFit="1" customWidth="1"/>
    <col min="6175" max="6175" width="17.85546875" style="4" bestFit="1" customWidth="1"/>
    <col min="6176" max="6176" width="12.140625" style="4" bestFit="1" customWidth="1"/>
    <col min="6177" max="6390" width="9.140625" style="4"/>
    <col min="6391" max="6391" width="13" style="4" bestFit="1" customWidth="1"/>
    <col min="6392" max="6392" width="12.5703125" style="4" bestFit="1" customWidth="1"/>
    <col min="6393" max="6393" width="13" style="4" bestFit="1" customWidth="1"/>
    <col min="6394" max="6394" width="16" style="4" bestFit="1" customWidth="1"/>
    <col min="6395" max="6395" width="17" style="4" bestFit="1" customWidth="1"/>
    <col min="6396" max="6396" width="15.85546875" style="4" bestFit="1" customWidth="1"/>
    <col min="6397" max="6397" width="22.140625" style="4" bestFit="1" customWidth="1"/>
    <col min="6398" max="6398" width="12.5703125" style="4" bestFit="1" customWidth="1"/>
    <col min="6399" max="6399" width="11.140625" style="4" bestFit="1" customWidth="1"/>
    <col min="6400" max="6400" width="9.42578125" style="4" bestFit="1" customWidth="1"/>
    <col min="6401" max="6402" width="11.140625" style="4" bestFit="1" customWidth="1"/>
    <col min="6403" max="6403" width="10.140625" style="4" bestFit="1" customWidth="1"/>
    <col min="6404" max="6404" width="23.140625" style="4" bestFit="1" customWidth="1"/>
    <col min="6405" max="6405" width="21.140625" style="4" bestFit="1" customWidth="1"/>
    <col min="6406" max="6406" width="15.140625" style="4" bestFit="1" customWidth="1"/>
    <col min="6407" max="6407" width="7.42578125" style="4" bestFit="1" customWidth="1"/>
    <col min="6408" max="6408" width="6.85546875" style="4" bestFit="1" customWidth="1"/>
    <col min="6409" max="6409" width="8.5703125" style="4" bestFit="1" customWidth="1"/>
    <col min="6410" max="6410" width="8.85546875" style="4" bestFit="1" customWidth="1"/>
    <col min="6411" max="6412" width="8.42578125" style="4" bestFit="1" customWidth="1"/>
    <col min="6413" max="6413" width="7.5703125" style="4" bestFit="1" customWidth="1"/>
    <col min="6414" max="6414" width="8.42578125" style="4" bestFit="1" customWidth="1"/>
    <col min="6415" max="6415" width="7.5703125" style="4" bestFit="1" customWidth="1"/>
    <col min="6416" max="6427" width="6" style="4" bestFit="1" customWidth="1"/>
    <col min="6428" max="6428" width="19.42578125" style="4" bestFit="1" customWidth="1"/>
    <col min="6429" max="6429" width="20.140625" style="4" bestFit="1" customWidth="1"/>
    <col min="6430" max="6430" width="19.140625" style="4" bestFit="1" customWidth="1"/>
    <col min="6431" max="6431" width="17.85546875" style="4" bestFit="1" customWidth="1"/>
    <col min="6432" max="6432" width="12.140625" style="4" bestFit="1" customWidth="1"/>
    <col min="6433" max="6646" width="9.140625" style="4"/>
    <col min="6647" max="6647" width="13" style="4" bestFit="1" customWidth="1"/>
    <col min="6648" max="6648" width="12.5703125" style="4" bestFit="1" customWidth="1"/>
    <col min="6649" max="6649" width="13" style="4" bestFit="1" customWidth="1"/>
    <col min="6650" max="6650" width="16" style="4" bestFit="1" customWidth="1"/>
    <col min="6651" max="6651" width="17" style="4" bestFit="1" customWidth="1"/>
    <col min="6652" max="6652" width="15.85546875" style="4" bestFit="1" customWidth="1"/>
    <col min="6653" max="6653" width="22.140625" style="4" bestFit="1" customWidth="1"/>
    <col min="6654" max="6654" width="12.5703125" style="4" bestFit="1" customWidth="1"/>
    <col min="6655" max="6655" width="11.140625" style="4" bestFit="1" customWidth="1"/>
    <col min="6656" max="6656" width="9.42578125" style="4" bestFit="1" customWidth="1"/>
    <col min="6657" max="6658" width="11.140625" style="4" bestFit="1" customWidth="1"/>
    <col min="6659" max="6659" width="10.140625" style="4" bestFit="1" customWidth="1"/>
    <col min="6660" max="6660" width="23.140625" style="4" bestFit="1" customWidth="1"/>
    <col min="6661" max="6661" width="21.140625" style="4" bestFit="1" customWidth="1"/>
    <col min="6662" max="6662" width="15.140625" style="4" bestFit="1" customWidth="1"/>
    <col min="6663" max="6663" width="7.42578125" style="4" bestFit="1" customWidth="1"/>
    <col min="6664" max="6664" width="6.85546875" style="4" bestFit="1" customWidth="1"/>
    <col min="6665" max="6665" width="8.5703125" style="4" bestFit="1" customWidth="1"/>
    <col min="6666" max="6666" width="8.85546875" style="4" bestFit="1" customWidth="1"/>
    <col min="6667" max="6668" width="8.42578125" style="4" bestFit="1" customWidth="1"/>
    <col min="6669" max="6669" width="7.5703125" style="4" bestFit="1" customWidth="1"/>
    <col min="6670" max="6670" width="8.42578125" style="4" bestFit="1" customWidth="1"/>
    <col min="6671" max="6671" width="7.5703125" style="4" bestFit="1" customWidth="1"/>
    <col min="6672" max="6683" width="6" style="4" bestFit="1" customWidth="1"/>
    <col min="6684" max="6684" width="19.42578125" style="4" bestFit="1" customWidth="1"/>
    <col min="6685" max="6685" width="20.140625" style="4" bestFit="1" customWidth="1"/>
    <col min="6686" max="6686" width="19.140625" style="4" bestFit="1" customWidth="1"/>
    <col min="6687" max="6687" width="17.85546875" style="4" bestFit="1" customWidth="1"/>
    <col min="6688" max="6688" width="12.140625" style="4" bestFit="1" customWidth="1"/>
    <col min="6689" max="6902" width="9.140625" style="4"/>
    <col min="6903" max="6903" width="13" style="4" bestFit="1" customWidth="1"/>
    <col min="6904" max="6904" width="12.5703125" style="4" bestFit="1" customWidth="1"/>
    <col min="6905" max="6905" width="13" style="4" bestFit="1" customWidth="1"/>
    <col min="6906" max="6906" width="16" style="4" bestFit="1" customWidth="1"/>
    <col min="6907" max="6907" width="17" style="4" bestFit="1" customWidth="1"/>
    <col min="6908" max="6908" width="15.85546875" style="4" bestFit="1" customWidth="1"/>
    <col min="6909" max="6909" width="22.140625" style="4" bestFit="1" customWidth="1"/>
    <col min="6910" max="6910" width="12.5703125" style="4" bestFit="1" customWidth="1"/>
    <col min="6911" max="6911" width="11.140625" style="4" bestFit="1" customWidth="1"/>
    <col min="6912" max="6912" width="9.42578125" style="4" bestFit="1" customWidth="1"/>
    <col min="6913" max="6914" width="11.140625" style="4" bestFit="1" customWidth="1"/>
    <col min="6915" max="6915" width="10.140625" style="4" bestFit="1" customWidth="1"/>
    <col min="6916" max="6916" width="23.140625" style="4" bestFit="1" customWidth="1"/>
    <col min="6917" max="6917" width="21.140625" style="4" bestFit="1" customWidth="1"/>
    <col min="6918" max="6918" width="15.140625" style="4" bestFit="1" customWidth="1"/>
    <col min="6919" max="6919" width="7.42578125" style="4" bestFit="1" customWidth="1"/>
    <col min="6920" max="6920" width="6.85546875" style="4" bestFit="1" customWidth="1"/>
    <col min="6921" max="6921" width="8.5703125" style="4" bestFit="1" customWidth="1"/>
    <col min="6922" max="6922" width="8.85546875" style="4" bestFit="1" customWidth="1"/>
    <col min="6923" max="6924" width="8.42578125" style="4" bestFit="1" customWidth="1"/>
    <col min="6925" max="6925" width="7.5703125" style="4" bestFit="1" customWidth="1"/>
    <col min="6926" max="6926" width="8.42578125" style="4" bestFit="1" customWidth="1"/>
    <col min="6927" max="6927" width="7.5703125" style="4" bestFit="1" customWidth="1"/>
    <col min="6928" max="6939" width="6" style="4" bestFit="1" customWidth="1"/>
    <col min="6940" max="6940" width="19.42578125" style="4" bestFit="1" customWidth="1"/>
    <col min="6941" max="6941" width="20.140625" style="4" bestFit="1" customWidth="1"/>
    <col min="6942" max="6942" width="19.140625" style="4" bestFit="1" customWidth="1"/>
    <col min="6943" max="6943" width="17.85546875" style="4" bestFit="1" customWidth="1"/>
    <col min="6944" max="6944" width="12.140625" style="4" bestFit="1" customWidth="1"/>
    <col min="6945" max="7158" width="9.140625" style="4"/>
    <col min="7159" max="7159" width="13" style="4" bestFit="1" customWidth="1"/>
    <col min="7160" max="7160" width="12.5703125" style="4" bestFit="1" customWidth="1"/>
    <col min="7161" max="7161" width="13" style="4" bestFit="1" customWidth="1"/>
    <col min="7162" max="7162" width="16" style="4" bestFit="1" customWidth="1"/>
    <col min="7163" max="7163" width="17" style="4" bestFit="1" customWidth="1"/>
    <col min="7164" max="7164" width="15.85546875" style="4" bestFit="1" customWidth="1"/>
    <col min="7165" max="7165" width="22.140625" style="4" bestFit="1" customWidth="1"/>
    <col min="7166" max="7166" width="12.5703125" style="4" bestFit="1" customWidth="1"/>
    <col min="7167" max="7167" width="11.140625" style="4" bestFit="1" customWidth="1"/>
    <col min="7168" max="7168" width="9.42578125" style="4" bestFit="1" customWidth="1"/>
    <col min="7169" max="7170" width="11.140625" style="4" bestFit="1" customWidth="1"/>
    <col min="7171" max="7171" width="10.140625" style="4" bestFit="1" customWidth="1"/>
    <col min="7172" max="7172" width="23.140625" style="4" bestFit="1" customWidth="1"/>
    <col min="7173" max="7173" width="21.140625" style="4" bestFit="1" customWidth="1"/>
    <col min="7174" max="7174" width="15.140625" style="4" bestFit="1" customWidth="1"/>
    <col min="7175" max="7175" width="7.42578125" style="4" bestFit="1" customWidth="1"/>
    <col min="7176" max="7176" width="6.85546875" style="4" bestFit="1" customWidth="1"/>
    <col min="7177" max="7177" width="8.5703125" style="4" bestFit="1" customWidth="1"/>
    <col min="7178" max="7178" width="8.85546875" style="4" bestFit="1" customWidth="1"/>
    <col min="7179" max="7180" width="8.42578125" style="4" bestFit="1" customWidth="1"/>
    <col min="7181" max="7181" width="7.5703125" style="4" bestFit="1" customWidth="1"/>
    <col min="7182" max="7182" width="8.42578125" style="4" bestFit="1" customWidth="1"/>
    <col min="7183" max="7183" width="7.5703125" style="4" bestFit="1" customWidth="1"/>
    <col min="7184" max="7195" width="6" style="4" bestFit="1" customWidth="1"/>
    <col min="7196" max="7196" width="19.42578125" style="4" bestFit="1" customWidth="1"/>
    <col min="7197" max="7197" width="20.140625" style="4" bestFit="1" customWidth="1"/>
    <col min="7198" max="7198" width="19.140625" style="4" bestFit="1" customWidth="1"/>
    <col min="7199" max="7199" width="17.85546875" style="4" bestFit="1" customWidth="1"/>
    <col min="7200" max="7200" width="12.140625" style="4" bestFit="1" customWidth="1"/>
    <col min="7201" max="7414" width="9.140625" style="4"/>
    <col min="7415" max="7415" width="13" style="4" bestFit="1" customWidth="1"/>
    <col min="7416" max="7416" width="12.5703125" style="4" bestFit="1" customWidth="1"/>
    <col min="7417" max="7417" width="13" style="4" bestFit="1" customWidth="1"/>
    <col min="7418" max="7418" width="16" style="4" bestFit="1" customWidth="1"/>
    <col min="7419" max="7419" width="17" style="4" bestFit="1" customWidth="1"/>
    <col min="7420" max="7420" width="15.85546875" style="4" bestFit="1" customWidth="1"/>
    <col min="7421" max="7421" width="22.140625" style="4" bestFit="1" customWidth="1"/>
    <col min="7422" max="7422" width="12.5703125" style="4" bestFit="1" customWidth="1"/>
    <col min="7423" max="7423" width="11.140625" style="4" bestFit="1" customWidth="1"/>
    <col min="7424" max="7424" width="9.42578125" style="4" bestFit="1" customWidth="1"/>
    <col min="7425" max="7426" width="11.140625" style="4" bestFit="1" customWidth="1"/>
    <col min="7427" max="7427" width="10.140625" style="4" bestFit="1" customWidth="1"/>
    <col min="7428" max="7428" width="23.140625" style="4" bestFit="1" customWidth="1"/>
    <col min="7429" max="7429" width="21.140625" style="4" bestFit="1" customWidth="1"/>
    <col min="7430" max="7430" width="15.140625" style="4" bestFit="1" customWidth="1"/>
    <col min="7431" max="7431" width="7.42578125" style="4" bestFit="1" customWidth="1"/>
    <col min="7432" max="7432" width="6.85546875" style="4" bestFit="1" customWidth="1"/>
    <col min="7433" max="7433" width="8.5703125" style="4" bestFit="1" customWidth="1"/>
    <col min="7434" max="7434" width="8.85546875" style="4" bestFit="1" customWidth="1"/>
    <col min="7435" max="7436" width="8.42578125" style="4" bestFit="1" customWidth="1"/>
    <col min="7437" max="7437" width="7.5703125" style="4" bestFit="1" customWidth="1"/>
    <col min="7438" max="7438" width="8.42578125" style="4" bestFit="1" customWidth="1"/>
    <col min="7439" max="7439" width="7.5703125" style="4" bestFit="1" customWidth="1"/>
    <col min="7440" max="7451" width="6" style="4" bestFit="1" customWidth="1"/>
    <col min="7452" max="7452" width="19.42578125" style="4" bestFit="1" customWidth="1"/>
    <col min="7453" max="7453" width="20.140625" style="4" bestFit="1" customWidth="1"/>
    <col min="7454" max="7454" width="19.140625" style="4" bestFit="1" customWidth="1"/>
    <col min="7455" max="7455" width="17.85546875" style="4" bestFit="1" customWidth="1"/>
    <col min="7456" max="7456" width="12.140625" style="4" bestFit="1" customWidth="1"/>
    <col min="7457" max="7670" width="9.140625" style="4"/>
    <col min="7671" max="7671" width="13" style="4" bestFit="1" customWidth="1"/>
    <col min="7672" max="7672" width="12.5703125" style="4" bestFit="1" customWidth="1"/>
    <col min="7673" max="7673" width="13" style="4" bestFit="1" customWidth="1"/>
    <col min="7674" max="7674" width="16" style="4" bestFit="1" customWidth="1"/>
    <col min="7675" max="7675" width="17" style="4" bestFit="1" customWidth="1"/>
    <col min="7676" max="7676" width="15.85546875" style="4" bestFit="1" customWidth="1"/>
    <col min="7677" max="7677" width="22.140625" style="4" bestFit="1" customWidth="1"/>
    <col min="7678" max="7678" width="12.5703125" style="4" bestFit="1" customWidth="1"/>
    <col min="7679" max="7679" width="11.140625" style="4" bestFit="1" customWidth="1"/>
    <col min="7680" max="7680" width="9.42578125" style="4" bestFit="1" customWidth="1"/>
    <col min="7681" max="7682" width="11.140625" style="4" bestFit="1" customWidth="1"/>
    <col min="7683" max="7683" width="10.140625" style="4" bestFit="1" customWidth="1"/>
    <col min="7684" max="7684" width="23.140625" style="4" bestFit="1" customWidth="1"/>
    <col min="7685" max="7685" width="21.140625" style="4" bestFit="1" customWidth="1"/>
    <col min="7686" max="7686" width="15.140625" style="4" bestFit="1" customWidth="1"/>
    <col min="7687" max="7687" width="7.42578125" style="4" bestFit="1" customWidth="1"/>
    <col min="7688" max="7688" width="6.85546875" style="4" bestFit="1" customWidth="1"/>
    <col min="7689" max="7689" width="8.5703125" style="4" bestFit="1" customWidth="1"/>
    <col min="7690" max="7690" width="8.85546875" style="4" bestFit="1" customWidth="1"/>
    <col min="7691" max="7692" width="8.42578125" style="4" bestFit="1" customWidth="1"/>
    <col min="7693" max="7693" width="7.5703125" style="4" bestFit="1" customWidth="1"/>
    <col min="7694" max="7694" width="8.42578125" style="4" bestFit="1" customWidth="1"/>
    <col min="7695" max="7695" width="7.5703125" style="4" bestFit="1" customWidth="1"/>
    <col min="7696" max="7707" width="6" style="4" bestFit="1" customWidth="1"/>
    <col min="7708" max="7708" width="19.42578125" style="4" bestFit="1" customWidth="1"/>
    <col min="7709" max="7709" width="20.140625" style="4" bestFit="1" customWidth="1"/>
    <col min="7710" max="7710" width="19.140625" style="4" bestFit="1" customWidth="1"/>
    <col min="7711" max="7711" width="17.85546875" style="4" bestFit="1" customWidth="1"/>
    <col min="7712" max="7712" width="12.140625" style="4" bestFit="1" customWidth="1"/>
    <col min="7713" max="7926" width="9.140625" style="4"/>
    <col min="7927" max="7927" width="13" style="4" bestFit="1" customWidth="1"/>
    <col min="7928" max="7928" width="12.5703125" style="4" bestFit="1" customWidth="1"/>
    <col min="7929" max="7929" width="13" style="4" bestFit="1" customWidth="1"/>
    <col min="7930" max="7930" width="16" style="4" bestFit="1" customWidth="1"/>
    <col min="7931" max="7931" width="17" style="4" bestFit="1" customWidth="1"/>
    <col min="7932" max="7932" width="15.85546875" style="4" bestFit="1" customWidth="1"/>
    <col min="7933" max="7933" width="22.140625" style="4" bestFit="1" customWidth="1"/>
    <col min="7934" max="7934" width="12.5703125" style="4" bestFit="1" customWidth="1"/>
    <col min="7935" max="7935" width="11.140625" style="4" bestFit="1" customWidth="1"/>
    <col min="7936" max="7936" width="9.42578125" style="4" bestFit="1" customWidth="1"/>
    <col min="7937" max="7938" width="11.140625" style="4" bestFit="1" customWidth="1"/>
    <col min="7939" max="7939" width="10.140625" style="4" bestFit="1" customWidth="1"/>
    <col min="7940" max="7940" width="23.140625" style="4" bestFit="1" customWidth="1"/>
    <col min="7941" max="7941" width="21.140625" style="4" bestFit="1" customWidth="1"/>
    <col min="7942" max="7942" width="15.140625" style="4" bestFit="1" customWidth="1"/>
    <col min="7943" max="7943" width="7.42578125" style="4" bestFit="1" customWidth="1"/>
    <col min="7944" max="7944" width="6.85546875" style="4" bestFit="1" customWidth="1"/>
    <col min="7945" max="7945" width="8.5703125" style="4" bestFit="1" customWidth="1"/>
    <col min="7946" max="7946" width="8.85546875" style="4" bestFit="1" customWidth="1"/>
    <col min="7947" max="7948" width="8.42578125" style="4" bestFit="1" customWidth="1"/>
    <col min="7949" max="7949" width="7.5703125" style="4" bestFit="1" customWidth="1"/>
    <col min="7950" max="7950" width="8.42578125" style="4" bestFit="1" customWidth="1"/>
    <col min="7951" max="7951" width="7.5703125" style="4" bestFit="1" customWidth="1"/>
    <col min="7952" max="7963" width="6" style="4" bestFit="1" customWidth="1"/>
    <col min="7964" max="7964" width="19.42578125" style="4" bestFit="1" customWidth="1"/>
    <col min="7965" max="7965" width="20.140625" style="4" bestFit="1" customWidth="1"/>
    <col min="7966" max="7966" width="19.140625" style="4" bestFit="1" customWidth="1"/>
    <col min="7967" max="7967" width="17.85546875" style="4" bestFit="1" customWidth="1"/>
    <col min="7968" max="7968" width="12.140625" style="4" bestFit="1" customWidth="1"/>
    <col min="7969" max="8182" width="9.140625" style="4"/>
    <col min="8183" max="8183" width="13" style="4" bestFit="1" customWidth="1"/>
    <col min="8184" max="8184" width="12.5703125" style="4" bestFit="1" customWidth="1"/>
    <col min="8185" max="8185" width="13" style="4" bestFit="1" customWidth="1"/>
    <col min="8186" max="8186" width="16" style="4" bestFit="1" customWidth="1"/>
    <col min="8187" max="8187" width="17" style="4" bestFit="1" customWidth="1"/>
    <col min="8188" max="8188" width="15.85546875" style="4" bestFit="1" customWidth="1"/>
    <col min="8189" max="8189" width="22.140625" style="4" bestFit="1" customWidth="1"/>
    <col min="8190" max="8190" width="12.5703125" style="4" bestFit="1" customWidth="1"/>
    <col min="8191" max="8191" width="11.140625" style="4" bestFit="1" customWidth="1"/>
    <col min="8192" max="8192" width="9.42578125" style="4" bestFit="1" customWidth="1"/>
    <col min="8193" max="8194" width="11.140625" style="4" bestFit="1" customWidth="1"/>
    <col min="8195" max="8195" width="10.140625" style="4" bestFit="1" customWidth="1"/>
    <col min="8196" max="8196" width="23.140625" style="4" bestFit="1" customWidth="1"/>
    <col min="8197" max="8197" width="21.140625" style="4" bestFit="1" customWidth="1"/>
    <col min="8198" max="8198" width="15.140625" style="4" bestFit="1" customWidth="1"/>
    <col min="8199" max="8199" width="7.42578125" style="4" bestFit="1" customWidth="1"/>
    <col min="8200" max="8200" width="6.85546875" style="4" bestFit="1" customWidth="1"/>
    <col min="8201" max="8201" width="8.5703125" style="4" bestFit="1" customWidth="1"/>
    <col min="8202" max="8202" width="8.85546875" style="4" bestFit="1" customWidth="1"/>
    <col min="8203" max="8204" width="8.42578125" style="4" bestFit="1" customWidth="1"/>
    <col min="8205" max="8205" width="7.5703125" style="4" bestFit="1" customWidth="1"/>
    <col min="8206" max="8206" width="8.42578125" style="4" bestFit="1" customWidth="1"/>
    <col min="8207" max="8207" width="7.5703125" style="4" bestFit="1" customWidth="1"/>
    <col min="8208" max="8219" width="6" style="4" bestFit="1" customWidth="1"/>
    <col min="8220" max="8220" width="19.42578125" style="4" bestFit="1" customWidth="1"/>
    <col min="8221" max="8221" width="20.140625" style="4" bestFit="1" customWidth="1"/>
    <col min="8222" max="8222" width="19.140625" style="4" bestFit="1" customWidth="1"/>
    <col min="8223" max="8223" width="17.85546875" style="4" bestFit="1" customWidth="1"/>
    <col min="8224" max="8224" width="12.140625" style="4" bestFit="1" customWidth="1"/>
    <col min="8225" max="8438" width="9.140625" style="4"/>
    <col min="8439" max="8439" width="13" style="4" bestFit="1" customWidth="1"/>
    <col min="8440" max="8440" width="12.5703125" style="4" bestFit="1" customWidth="1"/>
    <col min="8441" max="8441" width="13" style="4" bestFit="1" customWidth="1"/>
    <col min="8442" max="8442" width="16" style="4" bestFit="1" customWidth="1"/>
    <col min="8443" max="8443" width="17" style="4" bestFit="1" customWidth="1"/>
    <col min="8444" max="8444" width="15.85546875" style="4" bestFit="1" customWidth="1"/>
    <col min="8445" max="8445" width="22.140625" style="4" bestFit="1" customWidth="1"/>
    <col min="8446" max="8446" width="12.5703125" style="4" bestFit="1" customWidth="1"/>
    <col min="8447" max="8447" width="11.140625" style="4" bestFit="1" customWidth="1"/>
    <col min="8448" max="8448" width="9.42578125" style="4" bestFit="1" customWidth="1"/>
    <col min="8449" max="8450" width="11.140625" style="4" bestFit="1" customWidth="1"/>
    <col min="8451" max="8451" width="10.140625" style="4" bestFit="1" customWidth="1"/>
    <col min="8452" max="8452" width="23.140625" style="4" bestFit="1" customWidth="1"/>
    <col min="8453" max="8453" width="21.140625" style="4" bestFit="1" customWidth="1"/>
    <col min="8454" max="8454" width="15.140625" style="4" bestFit="1" customWidth="1"/>
    <col min="8455" max="8455" width="7.42578125" style="4" bestFit="1" customWidth="1"/>
    <col min="8456" max="8456" width="6.85546875" style="4" bestFit="1" customWidth="1"/>
    <col min="8457" max="8457" width="8.5703125" style="4" bestFit="1" customWidth="1"/>
    <col min="8458" max="8458" width="8.85546875" style="4" bestFit="1" customWidth="1"/>
    <col min="8459" max="8460" width="8.42578125" style="4" bestFit="1" customWidth="1"/>
    <col min="8461" max="8461" width="7.5703125" style="4" bestFit="1" customWidth="1"/>
    <col min="8462" max="8462" width="8.42578125" style="4" bestFit="1" customWidth="1"/>
    <col min="8463" max="8463" width="7.5703125" style="4" bestFit="1" customWidth="1"/>
    <col min="8464" max="8475" width="6" style="4" bestFit="1" customWidth="1"/>
    <col min="8476" max="8476" width="19.42578125" style="4" bestFit="1" customWidth="1"/>
    <col min="8477" max="8477" width="20.140625" style="4" bestFit="1" customWidth="1"/>
    <col min="8478" max="8478" width="19.140625" style="4" bestFit="1" customWidth="1"/>
    <col min="8479" max="8479" width="17.85546875" style="4" bestFit="1" customWidth="1"/>
    <col min="8480" max="8480" width="12.140625" style="4" bestFit="1" customWidth="1"/>
    <col min="8481" max="8694" width="9.140625" style="4"/>
    <col min="8695" max="8695" width="13" style="4" bestFit="1" customWidth="1"/>
    <col min="8696" max="8696" width="12.5703125" style="4" bestFit="1" customWidth="1"/>
    <col min="8697" max="8697" width="13" style="4" bestFit="1" customWidth="1"/>
    <col min="8698" max="8698" width="16" style="4" bestFit="1" customWidth="1"/>
    <col min="8699" max="8699" width="17" style="4" bestFit="1" customWidth="1"/>
    <col min="8700" max="8700" width="15.85546875" style="4" bestFit="1" customWidth="1"/>
    <col min="8701" max="8701" width="22.140625" style="4" bestFit="1" customWidth="1"/>
    <col min="8702" max="8702" width="12.5703125" style="4" bestFit="1" customWidth="1"/>
    <col min="8703" max="8703" width="11.140625" style="4" bestFit="1" customWidth="1"/>
    <col min="8704" max="8704" width="9.42578125" style="4" bestFit="1" customWidth="1"/>
    <col min="8705" max="8706" width="11.140625" style="4" bestFit="1" customWidth="1"/>
    <col min="8707" max="8707" width="10.140625" style="4" bestFit="1" customWidth="1"/>
    <col min="8708" max="8708" width="23.140625" style="4" bestFit="1" customWidth="1"/>
    <col min="8709" max="8709" width="21.140625" style="4" bestFit="1" customWidth="1"/>
    <col min="8710" max="8710" width="15.140625" style="4" bestFit="1" customWidth="1"/>
    <col min="8711" max="8711" width="7.42578125" style="4" bestFit="1" customWidth="1"/>
    <col min="8712" max="8712" width="6.85546875" style="4" bestFit="1" customWidth="1"/>
    <col min="8713" max="8713" width="8.5703125" style="4" bestFit="1" customWidth="1"/>
    <col min="8714" max="8714" width="8.85546875" style="4" bestFit="1" customWidth="1"/>
    <col min="8715" max="8716" width="8.42578125" style="4" bestFit="1" customWidth="1"/>
    <col min="8717" max="8717" width="7.5703125" style="4" bestFit="1" customWidth="1"/>
    <col min="8718" max="8718" width="8.42578125" style="4" bestFit="1" customWidth="1"/>
    <col min="8719" max="8719" width="7.5703125" style="4" bestFit="1" customWidth="1"/>
    <col min="8720" max="8731" width="6" style="4" bestFit="1" customWidth="1"/>
    <col min="8732" max="8732" width="19.42578125" style="4" bestFit="1" customWidth="1"/>
    <col min="8733" max="8733" width="20.140625" style="4" bestFit="1" customWidth="1"/>
    <col min="8734" max="8734" width="19.140625" style="4" bestFit="1" customWidth="1"/>
    <col min="8735" max="8735" width="17.85546875" style="4" bestFit="1" customWidth="1"/>
    <col min="8736" max="8736" width="12.140625" style="4" bestFit="1" customWidth="1"/>
    <col min="8737" max="8950" width="9.140625" style="4"/>
    <col min="8951" max="8951" width="13" style="4" bestFit="1" customWidth="1"/>
    <col min="8952" max="8952" width="12.5703125" style="4" bestFit="1" customWidth="1"/>
    <col min="8953" max="8953" width="13" style="4" bestFit="1" customWidth="1"/>
    <col min="8954" max="8954" width="16" style="4" bestFit="1" customWidth="1"/>
    <col min="8955" max="8955" width="17" style="4" bestFit="1" customWidth="1"/>
    <col min="8956" max="8956" width="15.85546875" style="4" bestFit="1" customWidth="1"/>
    <col min="8957" max="8957" width="22.140625" style="4" bestFit="1" customWidth="1"/>
    <col min="8958" max="8958" width="12.5703125" style="4" bestFit="1" customWidth="1"/>
    <col min="8959" max="8959" width="11.140625" style="4" bestFit="1" customWidth="1"/>
    <col min="8960" max="8960" width="9.42578125" style="4" bestFit="1" customWidth="1"/>
    <col min="8961" max="8962" width="11.140625" style="4" bestFit="1" customWidth="1"/>
    <col min="8963" max="8963" width="10.140625" style="4" bestFit="1" customWidth="1"/>
    <col min="8964" max="8964" width="23.140625" style="4" bestFit="1" customWidth="1"/>
    <col min="8965" max="8965" width="21.140625" style="4" bestFit="1" customWidth="1"/>
    <col min="8966" max="8966" width="15.140625" style="4" bestFit="1" customWidth="1"/>
    <col min="8967" max="8967" width="7.42578125" style="4" bestFit="1" customWidth="1"/>
    <col min="8968" max="8968" width="6.85546875" style="4" bestFit="1" customWidth="1"/>
    <col min="8969" max="8969" width="8.5703125" style="4" bestFit="1" customWidth="1"/>
    <col min="8970" max="8970" width="8.85546875" style="4" bestFit="1" customWidth="1"/>
    <col min="8971" max="8972" width="8.42578125" style="4" bestFit="1" customWidth="1"/>
    <col min="8973" max="8973" width="7.5703125" style="4" bestFit="1" customWidth="1"/>
    <col min="8974" max="8974" width="8.42578125" style="4" bestFit="1" customWidth="1"/>
    <col min="8975" max="8975" width="7.5703125" style="4" bestFit="1" customWidth="1"/>
    <col min="8976" max="8987" width="6" style="4" bestFit="1" customWidth="1"/>
    <col min="8988" max="8988" width="19.42578125" style="4" bestFit="1" customWidth="1"/>
    <col min="8989" max="8989" width="20.140625" style="4" bestFit="1" customWidth="1"/>
    <col min="8990" max="8990" width="19.140625" style="4" bestFit="1" customWidth="1"/>
    <col min="8991" max="8991" width="17.85546875" style="4" bestFit="1" customWidth="1"/>
    <col min="8992" max="8992" width="12.140625" style="4" bestFit="1" customWidth="1"/>
    <col min="8993" max="9206" width="9.140625" style="4"/>
    <col min="9207" max="9207" width="13" style="4" bestFit="1" customWidth="1"/>
    <col min="9208" max="9208" width="12.5703125" style="4" bestFit="1" customWidth="1"/>
    <col min="9209" max="9209" width="13" style="4" bestFit="1" customWidth="1"/>
    <col min="9210" max="9210" width="16" style="4" bestFit="1" customWidth="1"/>
    <col min="9211" max="9211" width="17" style="4" bestFit="1" customWidth="1"/>
    <col min="9212" max="9212" width="15.85546875" style="4" bestFit="1" customWidth="1"/>
    <col min="9213" max="9213" width="22.140625" style="4" bestFit="1" customWidth="1"/>
    <col min="9214" max="9214" width="12.5703125" style="4" bestFit="1" customWidth="1"/>
    <col min="9215" max="9215" width="11.140625" style="4" bestFit="1" customWidth="1"/>
    <col min="9216" max="9216" width="9.42578125" style="4" bestFit="1" customWidth="1"/>
    <col min="9217" max="9218" width="11.140625" style="4" bestFit="1" customWidth="1"/>
    <col min="9219" max="9219" width="10.140625" style="4" bestFit="1" customWidth="1"/>
    <col min="9220" max="9220" width="23.140625" style="4" bestFit="1" customWidth="1"/>
    <col min="9221" max="9221" width="21.140625" style="4" bestFit="1" customWidth="1"/>
    <col min="9222" max="9222" width="15.140625" style="4" bestFit="1" customWidth="1"/>
    <col min="9223" max="9223" width="7.42578125" style="4" bestFit="1" customWidth="1"/>
    <col min="9224" max="9224" width="6.85546875" style="4" bestFit="1" customWidth="1"/>
    <col min="9225" max="9225" width="8.5703125" style="4" bestFit="1" customWidth="1"/>
    <col min="9226" max="9226" width="8.85546875" style="4" bestFit="1" customWidth="1"/>
    <col min="9227" max="9228" width="8.42578125" style="4" bestFit="1" customWidth="1"/>
    <col min="9229" max="9229" width="7.5703125" style="4" bestFit="1" customWidth="1"/>
    <col min="9230" max="9230" width="8.42578125" style="4" bestFit="1" customWidth="1"/>
    <col min="9231" max="9231" width="7.5703125" style="4" bestFit="1" customWidth="1"/>
    <col min="9232" max="9243" width="6" style="4" bestFit="1" customWidth="1"/>
    <col min="9244" max="9244" width="19.42578125" style="4" bestFit="1" customWidth="1"/>
    <col min="9245" max="9245" width="20.140625" style="4" bestFit="1" customWidth="1"/>
    <col min="9246" max="9246" width="19.140625" style="4" bestFit="1" customWidth="1"/>
    <col min="9247" max="9247" width="17.85546875" style="4" bestFit="1" customWidth="1"/>
    <col min="9248" max="9248" width="12.140625" style="4" bestFit="1" customWidth="1"/>
    <col min="9249" max="9462" width="9.140625" style="4"/>
    <col min="9463" max="9463" width="13" style="4" bestFit="1" customWidth="1"/>
    <col min="9464" max="9464" width="12.5703125" style="4" bestFit="1" customWidth="1"/>
    <col min="9465" max="9465" width="13" style="4" bestFit="1" customWidth="1"/>
    <col min="9466" max="9466" width="16" style="4" bestFit="1" customWidth="1"/>
    <col min="9467" max="9467" width="17" style="4" bestFit="1" customWidth="1"/>
    <col min="9468" max="9468" width="15.85546875" style="4" bestFit="1" customWidth="1"/>
    <col min="9469" max="9469" width="22.140625" style="4" bestFit="1" customWidth="1"/>
    <col min="9470" max="9470" width="12.5703125" style="4" bestFit="1" customWidth="1"/>
    <col min="9471" max="9471" width="11.140625" style="4" bestFit="1" customWidth="1"/>
    <col min="9472" max="9472" width="9.42578125" style="4" bestFit="1" customWidth="1"/>
    <col min="9473" max="9474" width="11.140625" style="4" bestFit="1" customWidth="1"/>
    <col min="9475" max="9475" width="10.140625" style="4" bestFit="1" customWidth="1"/>
    <col min="9476" max="9476" width="23.140625" style="4" bestFit="1" customWidth="1"/>
    <col min="9477" max="9477" width="21.140625" style="4" bestFit="1" customWidth="1"/>
    <col min="9478" max="9478" width="15.140625" style="4" bestFit="1" customWidth="1"/>
    <col min="9479" max="9479" width="7.42578125" style="4" bestFit="1" customWidth="1"/>
    <col min="9480" max="9480" width="6.85546875" style="4" bestFit="1" customWidth="1"/>
    <col min="9481" max="9481" width="8.5703125" style="4" bestFit="1" customWidth="1"/>
    <col min="9482" max="9482" width="8.85546875" style="4" bestFit="1" customWidth="1"/>
    <col min="9483" max="9484" width="8.42578125" style="4" bestFit="1" customWidth="1"/>
    <col min="9485" max="9485" width="7.5703125" style="4" bestFit="1" customWidth="1"/>
    <col min="9486" max="9486" width="8.42578125" style="4" bestFit="1" customWidth="1"/>
    <col min="9487" max="9487" width="7.5703125" style="4" bestFit="1" customWidth="1"/>
    <col min="9488" max="9499" width="6" style="4" bestFit="1" customWidth="1"/>
    <col min="9500" max="9500" width="19.42578125" style="4" bestFit="1" customWidth="1"/>
    <col min="9501" max="9501" width="20.140625" style="4" bestFit="1" customWidth="1"/>
    <col min="9502" max="9502" width="19.140625" style="4" bestFit="1" customWidth="1"/>
    <col min="9503" max="9503" width="17.85546875" style="4" bestFit="1" customWidth="1"/>
    <col min="9504" max="9504" width="12.140625" style="4" bestFit="1" customWidth="1"/>
    <col min="9505" max="9718" width="9.140625" style="4"/>
    <col min="9719" max="9719" width="13" style="4" bestFit="1" customWidth="1"/>
    <col min="9720" max="9720" width="12.5703125" style="4" bestFit="1" customWidth="1"/>
    <col min="9721" max="9721" width="13" style="4" bestFit="1" customWidth="1"/>
    <col min="9722" max="9722" width="16" style="4" bestFit="1" customWidth="1"/>
    <col min="9723" max="9723" width="17" style="4" bestFit="1" customWidth="1"/>
    <col min="9724" max="9724" width="15.85546875" style="4" bestFit="1" customWidth="1"/>
    <col min="9725" max="9725" width="22.140625" style="4" bestFit="1" customWidth="1"/>
    <col min="9726" max="9726" width="12.5703125" style="4" bestFit="1" customWidth="1"/>
    <col min="9727" max="9727" width="11.140625" style="4" bestFit="1" customWidth="1"/>
    <col min="9728" max="9728" width="9.42578125" style="4" bestFit="1" customWidth="1"/>
    <col min="9729" max="9730" width="11.140625" style="4" bestFit="1" customWidth="1"/>
    <col min="9731" max="9731" width="10.140625" style="4" bestFit="1" customWidth="1"/>
    <col min="9732" max="9732" width="23.140625" style="4" bestFit="1" customWidth="1"/>
    <col min="9733" max="9733" width="21.140625" style="4" bestFit="1" customWidth="1"/>
    <col min="9734" max="9734" width="15.140625" style="4" bestFit="1" customWidth="1"/>
    <col min="9735" max="9735" width="7.42578125" style="4" bestFit="1" customWidth="1"/>
    <col min="9736" max="9736" width="6.85546875" style="4" bestFit="1" customWidth="1"/>
    <col min="9737" max="9737" width="8.5703125" style="4" bestFit="1" customWidth="1"/>
    <col min="9738" max="9738" width="8.85546875" style="4" bestFit="1" customWidth="1"/>
    <col min="9739" max="9740" width="8.42578125" style="4" bestFit="1" customWidth="1"/>
    <col min="9741" max="9741" width="7.5703125" style="4" bestFit="1" customWidth="1"/>
    <col min="9742" max="9742" width="8.42578125" style="4" bestFit="1" customWidth="1"/>
    <col min="9743" max="9743" width="7.5703125" style="4" bestFit="1" customWidth="1"/>
    <col min="9744" max="9755" width="6" style="4" bestFit="1" customWidth="1"/>
    <col min="9756" max="9756" width="19.42578125" style="4" bestFit="1" customWidth="1"/>
    <col min="9757" max="9757" width="20.140625" style="4" bestFit="1" customWidth="1"/>
    <col min="9758" max="9758" width="19.140625" style="4" bestFit="1" customWidth="1"/>
    <col min="9759" max="9759" width="17.85546875" style="4" bestFit="1" customWidth="1"/>
    <col min="9760" max="9760" width="12.140625" style="4" bestFit="1" customWidth="1"/>
    <col min="9761" max="9974" width="9.140625" style="4"/>
    <col min="9975" max="9975" width="13" style="4" bestFit="1" customWidth="1"/>
    <col min="9976" max="9976" width="12.5703125" style="4" bestFit="1" customWidth="1"/>
    <col min="9977" max="9977" width="13" style="4" bestFit="1" customWidth="1"/>
    <col min="9978" max="9978" width="16" style="4" bestFit="1" customWidth="1"/>
    <col min="9979" max="9979" width="17" style="4" bestFit="1" customWidth="1"/>
    <col min="9980" max="9980" width="15.85546875" style="4" bestFit="1" customWidth="1"/>
    <col min="9981" max="9981" width="22.140625" style="4" bestFit="1" customWidth="1"/>
    <col min="9982" max="9982" width="12.5703125" style="4" bestFit="1" customWidth="1"/>
    <col min="9983" max="9983" width="11.140625" style="4" bestFit="1" customWidth="1"/>
    <col min="9984" max="9984" width="9.42578125" style="4" bestFit="1" customWidth="1"/>
    <col min="9985" max="9986" width="11.140625" style="4" bestFit="1" customWidth="1"/>
    <col min="9987" max="9987" width="10.140625" style="4" bestFit="1" customWidth="1"/>
    <col min="9988" max="9988" width="23.140625" style="4" bestFit="1" customWidth="1"/>
    <col min="9989" max="9989" width="21.140625" style="4" bestFit="1" customWidth="1"/>
    <col min="9990" max="9990" width="15.140625" style="4" bestFit="1" customWidth="1"/>
    <col min="9991" max="9991" width="7.42578125" style="4" bestFit="1" customWidth="1"/>
    <col min="9992" max="9992" width="6.85546875" style="4" bestFit="1" customWidth="1"/>
    <col min="9993" max="9993" width="8.5703125" style="4" bestFit="1" customWidth="1"/>
    <col min="9994" max="9994" width="8.85546875" style="4" bestFit="1" customWidth="1"/>
    <col min="9995" max="9996" width="8.42578125" style="4" bestFit="1" customWidth="1"/>
    <col min="9997" max="9997" width="7.5703125" style="4" bestFit="1" customWidth="1"/>
    <col min="9998" max="9998" width="8.42578125" style="4" bestFit="1" customWidth="1"/>
    <col min="9999" max="9999" width="7.5703125" style="4" bestFit="1" customWidth="1"/>
    <col min="10000" max="10011" width="6" style="4" bestFit="1" customWidth="1"/>
    <col min="10012" max="10012" width="19.42578125" style="4" bestFit="1" customWidth="1"/>
    <col min="10013" max="10013" width="20.140625" style="4" bestFit="1" customWidth="1"/>
    <col min="10014" max="10014" width="19.140625" style="4" bestFit="1" customWidth="1"/>
    <col min="10015" max="10015" width="17.85546875" style="4" bestFit="1" customWidth="1"/>
    <col min="10016" max="10016" width="12.140625" style="4" bestFit="1" customWidth="1"/>
    <col min="10017" max="10230" width="9.140625" style="4"/>
    <col min="10231" max="10231" width="13" style="4" bestFit="1" customWidth="1"/>
    <col min="10232" max="10232" width="12.5703125" style="4" bestFit="1" customWidth="1"/>
    <col min="10233" max="10233" width="13" style="4" bestFit="1" customWidth="1"/>
    <col min="10234" max="10234" width="16" style="4" bestFit="1" customWidth="1"/>
    <col min="10235" max="10235" width="17" style="4" bestFit="1" customWidth="1"/>
    <col min="10236" max="10236" width="15.85546875" style="4" bestFit="1" customWidth="1"/>
    <col min="10237" max="10237" width="22.140625" style="4" bestFit="1" customWidth="1"/>
    <col min="10238" max="10238" width="12.5703125" style="4" bestFit="1" customWidth="1"/>
    <col min="10239" max="10239" width="11.140625" style="4" bestFit="1" customWidth="1"/>
    <col min="10240" max="10240" width="9.42578125" style="4" bestFit="1" customWidth="1"/>
    <col min="10241" max="10242" width="11.140625" style="4" bestFit="1" customWidth="1"/>
    <col min="10243" max="10243" width="10.140625" style="4" bestFit="1" customWidth="1"/>
    <col min="10244" max="10244" width="23.140625" style="4" bestFit="1" customWidth="1"/>
    <col min="10245" max="10245" width="21.140625" style="4" bestFit="1" customWidth="1"/>
    <col min="10246" max="10246" width="15.140625" style="4" bestFit="1" customWidth="1"/>
    <col min="10247" max="10247" width="7.42578125" style="4" bestFit="1" customWidth="1"/>
    <col min="10248" max="10248" width="6.85546875" style="4" bestFit="1" customWidth="1"/>
    <col min="10249" max="10249" width="8.5703125" style="4" bestFit="1" customWidth="1"/>
    <col min="10250" max="10250" width="8.85546875" style="4" bestFit="1" customWidth="1"/>
    <col min="10251" max="10252" width="8.42578125" style="4" bestFit="1" customWidth="1"/>
    <col min="10253" max="10253" width="7.5703125" style="4" bestFit="1" customWidth="1"/>
    <col min="10254" max="10254" width="8.42578125" style="4" bestFit="1" customWidth="1"/>
    <col min="10255" max="10255" width="7.5703125" style="4" bestFit="1" customWidth="1"/>
    <col min="10256" max="10267" width="6" style="4" bestFit="1" customWidth="1"/>
    <col min="10268" max="10268" width="19.42578125" style="4" bestFit="1" customWidth="1"/>
    <col min="10269" max="10269" width="20.140625" style="4" bestFit="1" customWidth="1"/>
    <col min="10270" max="10270" width="19.140625" style="4" bestFit="1" customWidth="1"/>
    <col min="10271" max="10271" width="17.85546875" style="4" bestFit="1" customWidth="1"/>
    <col min="10272" max="10272" width="12.140625" style="4" bestFit="1" customWidth="1"/>
    <col min="10273" max="10486" width="9.140625" style="4"/>
    <col min="10487" max="10487" width="13" style="4" bestFit="1" customWidth="1"/>
    <col min="10488" max="10488" width="12.5703125" style="4" bestFit="1" customWidth="1"/>
    <col min="10489" max="10489" width="13" style="4" bestFit="1" customWidth="1"/>
    <col min="10490" max="10490" width="16" style="4" bestFit="1" customWidth="1"/>
    <col min="10491" max="10491" width="17" style="4" bestFit="1" customWidth="1"/>
    <col min="10492" max="10492" width="15.85546875" style="4" bestFit="1" customWidth="1"/>
    <col min="10493" max="10493" width="22.140625" style="4" bestFit="1" customWidth="1"/>
    <col min="10494" max="10494" width="12.5703125" style="4" bestFit="1" customWidth="1"/>
    <col min="10495" max="10495" width="11.140625" style="4" bestFit="1" customWidth="1"/>
    <col min="10496" max="10496" width="9.42578125" style="4" bestFit="1" customWidth="1"/>
    <col min="10497" max="10498" width="11.140625" style="4" bestFit="1" customWidth="1"/>
    <col min="10499" max="10499" width="10.140625" style="4" bestFit="1" customWidth="1"/>
    <col min="10500" max="10500" width="23.140625" style="4" bestFit="1" customWidth="1"/>
    <col min="10501" max="10501" width="21.140625" style="4" bestFit="1" customWidth="1"/>
    <col min="10502" max="10502" width="15.140625" style="4" bestFit="1" customWidth="1"/>
    <col min="10503" max="10503" width="7.42578125" style="4" bestFit="1" customWidth="1"/>
    <col min="10504" max="10504" width="6.85546875" style="4" bestFit="1" customWidth="1"/>
    <col min="10505" max="10505" width="8.5703125" style="4" bestFit="1" customWidth="1"/>
    <col min="10506" max="10506" width="8.85546875" style="4" bestFit="1" customWidth="1"/>
    <col min="10507" max="10508" width="8.42578125" style="4" bestFit="1" customWidth="1"/>
    <col min="10509" max="10509" width="7.5703125" style="4" bestFit="1" customWidth="1"/>
    <col min="10510" max="10510" width="8.42578125" style="4" bestFit="1" customWidth="1"/>
    <col min="10511" max="10511" width="7.5703125" style="4" bestFit="1" customWidth="1"/>
    <col min="10512" max="10523" width="6" style="4" bestFit="1" customWidth="1"/>
    <col min="10524" max="10524" width="19.42578125" style="4" bestFit="1" customWidth="1"/>
    <col min="10525" max="10525" width="20.140625" style="4" bestFit="1" customWidth="1"/>
    <col min="10526" max="10526" width="19.140625" style="4" bestFit="1" customWidth="1"/>
    <col min="10527" max="10527" width="17.85546875" style="4" bestFit="1" customWidth="1"/>
    <col min="10528" max="10528" width="12.140625" style="4" bestFit="1" customWidth="1"/>
    <col min="10529" max="10742" width="9.140625" style="4"/>
    <col min="10743" max="10743" width="13" style="4" bestFit="1" customWidth="1"/>
    <col min="10744" max="10744" width="12.5703125" style="4" bestFit="1" customWidth="1"/>
    <col min="10745" max="10745" width="13" style="4" bestFit="1" customWidth="1"/>
    <col min="10746" max="10746" width="16" style="4" bestFit="1" customWidth="1"/>
    <col min="10747" max="10747" width="17" style="4" bestFit="1" customWidth="1"/>
    <col min="10748" max="10748" width="15.85546875" style="4" bestFit="1" customWidth="1"/>
    <col min="10749" max="10749" width="22.140625" style="4" bestFit="1" customWidth="1"/>
    <col min="10750" max="10750" width="12.5703125" style="4" bestFit="1" customWidth="1"/>
    <col min="10751" max="10751" width="11.140625" style="4" bestFit="1" customWidth="1"/>
    <col min="10752" max="10752" width="9.42578125" style="4" bestFit="1" customWidth="1"/>
    <col min="10753" max="10754" width="11.140625" style="4" bestFit="1" customWidth="1"/>
    <col min="10755" max="10755" width="10.140625" style="4" bestFit="1" customWidth="1"/>
    <col min="10756" max="10756" width="23.140625" style="4" bestFit="1" customWidth="1"/>
    <col min="10757" max="10757" width="21.140625" style="4" bestFit="1" customWidth="1"/>
    <col min="10758" max="10758" width="15.140625" style="4" bestFit="1" customWidth="1"/>
    <col min="10759" max="10759" width="7.42578125" style="4" bestFit="1" customWidth="1"/>
    <col min="10760" max="10760" width="6.85546875" style="4" bestFit="1" customWidth="1"/>
    <col min="10761" max="10761" width="8.5703125" style="4" bestFit="1" customWidth="1"/>
    <col min="10762" max="10762" width="8.85546875" style="4" bestFit="1" customWidth="1"/>
    <col min="10763" max="10764" width="8.42578125" style="4" bestFit="1" customWidth="1"/>
    <col min="10765" max="10765" width="7.5703125" style="4" bestFit="1" customWidth="1"/>
    <col min="10766" max="10766" width="8.42578125" style="4" bestFit="1" customWidth="1"/>
    <col min="10767" max="10767" width="7.5703125" style="4" bestFit="1" customWidth="1"/>
    <col min="10768" max="10779" width="6" style="4" bestFit="1" customWidth="1"/>
    <col min="10780" max="10780" width="19.42578125" style="4" bestFit="1" customWidth="1"/>
    <col min="10781" max="10781" width="20.140625" style="4" bestFit="1" customWidth="1"/>
    <col min="10782" max="10782" width="19.140625" style="4" bestFit="1" customWidth="1"/>
    <col min="10783" max="10783" width="17.85546875" style="4" bestFit="1" customWidth="1"/>
    <col min="10784" max="10784" width="12.140625" style="4" bestFit="1" customWidth="1"/>
    <col min="10785" max="10998" width="9.140625" style="4"/>
    <col min="10999" max="10999" width="13" style="4" bestFit="1" customWidth="1"/>
    <col min="11000" max="11000" width="12.5703125" style="4" bestFit="1" customWidth="1"/>
    <col min="11001" max="11001" width="13" style="4" bestFit="1" customWidth="1"/>
    <col min="11002" max="11002" width="16" style="4" bestFit="1" customWidth="1"/>
    <col min="11003" max="11003" width="17" style="4" bestFit="1" customWidth="1"/>
    <col min="11004" max="11004" width="15.85546875" style="4" bestFit="1" customWidth="1"/>
    <col min="11005" max="11005" width="22.140625" style="4" bestFit="1" customWidth="1"/>
    <col min="11006" max="11006" width="12.5703125" style="4" bestFit="1" customWidth="1"/>
    <col min="11007" max="11007" width="11.140625" style="4" bestFit="1" customWidth="1"/>
    <col min="11008" max="11008" width="9.42578125" style="4" bestFit="1" customWidth="1"/>
    <col min="11009" max="11010" width="11.140625" style="4" bestFit="1" customWidth="1"/>
    <col min="11011" max="11011" width="10.140625" style="4" bestFit="1" customWidth="1"/>
    <col min="11012" max="11012" width="23.140625" style="4" bestFit="1" customWidth="1"/>
    <col min="11013" max="11013" width="21.140625" style="4" bestFit="1" customWidth="1"/>
    <col min="11014" max="11014" width="15.140625" style="4" bestFit="1" customWidth="1"/>
    <col min="11015" max="11015" width="7.42578125" style="4" bestFit="1" customWidth="1"/>
    <col min="11016" max="11016" width="6.85546875" style="4" bestFit="1" customWidth="1"/>
    <col min="11017" max="11017" width="8.5703125" style="4" bestFit="1" customWidth="1"/>
    <col min="11018" max="11018" width="8.85546875" style="4" bestFit="1" customWidth="1"/>
    <col min="11019" max="11020" width="8.42578125" style="4" bestFit="1" customWidth="1"/>
    <col min="11021" max="11021" width="7.5703125" style="4" bestFit="1" customWidth="1"/>
    <col min="11022" max="11022" width="8.42578125" style="4" bestFit="1" customWidth="1"/>
    <col min="11023" max="11023" width="7.5703125" style="4" bestFit="1" customWidth="1"/>
    <col min="11024" max="11035" width="6" style="4" bestFit="1" customWidth="1"/>
    <col min="11036" max="11036" width="19.42578125" style="4" bestFit="1" customWidth="1"/>
    <col min="11037" max="11037" width="20.140625" style="4" bestFit="1" customWidth="1"/>
    <col min="11038" max="11038" width="19.140625" style="4" bestFit="1" customWidth="1"/>
    <col min="11039" max="11039" width="17.85546875" style="4" bestFit="1" customWidth="1"/>
    <col min="11040" max="11040" width="12.140625" style="4" bestFit="1" customWidth="1"/>
    <col min="11041" max="11254" width="9.140625" style="4"/>
    <col min="11255" max="11255" width="13" style="4" bestFit="1" customWidth="1"/>
    <col min="11256" max="11256" width="12.5703125" style="4" bestFit="1" customWidth="1"/>
    <col min="11257" max="11257" width="13" style="4" bestFit="1" customWidth="1"/>
    <col min="11258" max="11258" width="16" style="4" bestFit="1" customWidth="1"/>
    <col min="11259" max="11259" width="17" style="4" bestFit="1" customWidth="1"/>
    <col min="11260" max="11260" width="15.85546875" style="4" bestFit="1" customWidth="1"/>
    <col min="11261" max="11261" width="22.140625" style="4" bestFit="1" customWidth="1"/>
    <col min="11262" max="11262" width="12.5703125" style="4" bestFit="1" customWidth="1"/>
    <col min="11263" max="11263" width="11.140625" style="4" bestFit="1" customWidth="1"/>
    <col min="11264" max="11264" width="9.42578125" style="4" bestFit="1" customWidth="1"/>
    <col min="11265" max="11266" width="11.140625" style="4" bestFit="1" customWidth="1"/>
    <col min="11267" max="11267" width="10.140625" style="4" bestFit="1" customWidth="1"/>
    <col min="11268" max="11268" width="23.140625" style="4" bestFit="1" customWidth="1"/>
    <col min="11269" max="11269" width="21.140625" style="4" bestFit="1" customWidth="1"/>
    <col min="11270" max="11270" width="15.140625" style="4" bestFit="1" customWidth="1"/>
    <col min="11271" max="11271" width="7.42578125" style="4" bestFit="1" customWidth="1"/>
    <col min="11272" max="11272" width="6.85546875" style="4" bestFit="1" customWidth="1"/>
    <col min="11273" max="11273" width="8.5703125" style="4" bestFit="1" customWidth="1"/>
    <col min="11274" max="11274" width="8.85546875" style="4" bestFit="1" customWidth="1"/>
    <col min="11275" max="11276" width="8.42578125" style="4" bestFit="1" customWidth="1"/>
    <col min="11277" max="11277" width="7.5703125" style="4" bestFit="1" customWidth="1"/>
    <col min="11278" max="11278" width="8.42578125" style="4" bestFit="1" customWidth="1"/>
    <col min="11279" max="11279" width="7.5703125" style="4" bestFit="1" customWidth="1"/>
    <col min="11280" max="11291" width="6" style="4" bestFit="1" customWidth="1"/>
    <col min="11292" max="11292" width="19.42578125" style="4" bestFit="1" customWidth="1"/>
    <col min="11293" max="11293" width="20.140625" style="4" bestFit="1" customWidth="1"/>
    <col min="11294" max="11294" width="19.140625" style="4" bestFit="1" customWidth="1"/>
    <col min="11295" max="11295" width="17.85546875" style="4" bestFit="1" customWidth="1"/>
    <col min="11296" max="11296" width="12.140625" style="4" bestFit="1" customWidth="1"/>
    <col min="11297" max="11510" width="9.140625" style="4"/>
    <col min="11511" max="11511" width="13" style="4" bestFit="1" customWidth="1"/>
    <col min="11512" max="11512" width="12.5703125" style="4" bestFit="1" customWidth="1"/>
    <col min="11513" max="11513" width="13" style="4" bestFit="1" customWidth="1"/>
    <col min="11514" max="11514" width="16" style="4" bestFit="1" customWidth="1"/>
    <col min="11515" max="11515" width="17" style="4" bestFit="1" customWidth="1"/>
    <col min="11516" max="11516" width="15.85546875" style="4" bestFit="1" customWidth="1"/>
    <col min="11517" max="11517" width="22.140625" style="4" bestFit="1" customWidth="1"/>
    <col min="11518" max="11518" width="12.5703125" style="4" bestFit="1" customWidth="1"/>
    <col min="11519" max="11519" width="11.140625" style="4" bestFit="1" customWidth="1"/>
    <col min="11520" max="11520" width="9.42578125" style="4" bestFit="1" customWidth="1"/>
    <col min="11521" max="11522" width="11.140625" style="4" bestFit="1" customWidth="1"/>
    <col min="11523" max="11523" width="10.140625" style="4" bestFit="1" customWidth="1"/>
    <col min="11524" max="11524" width="23.140625" style="4" bestFit="1" customWidth="1"/>
    <col min="11525" max="11525" width="21.140625" style="4" bestFit="1" customWidth="1"/>
    <col min="11526" max="11526" width="15.140625" style="4" bestFit="1" customWidth="1"/>
    <col min="11527" max="11527" width="7.42578125" style="4" bestFit="1" customWidth="1"/>
    <col min="11528" max="11528" width="6.85546875" style="4" bestFit="1" customWidth="1"/>
    <col min="11529" max="11529" width="8.5703125" style="4" bestFit="1" customWidth="1"/>
    <col min="11530" max="11530" width="8.85546875" style="4" bestFit="1" customWidth="1"/>
    <col min="11531" max="11532" width="8.42578125" style="4" bestFit="1" customWidth="1"/>
    <col min="11533" max="11533" width="7.5703125" style="4" bestFit="1" customWidth="1"/>
    <col min="11534" max="11534" width="8.42578125" style="4" bestFit="1" customWidth="1"/>
    <col min="11535" max="11535" width="7.5703125" style="4" bestFit="1" customWidth="1"/>
    <col min="11536" max="11547" width="6" style="4" bestFit="1" customWidth="1"/>
    <col min="11548" max="11548" width="19.42578125" style="4" bestFit="1" customWidth="1"/>
    <col min="11549" max="11549" width="20.140625" style="4" bestFit="1" customWidth="1"/>
    <col min="11550" max="11550" width="19.140625" style="4" bestFit="1" customWidth="1"/>
    <col min="11551" max="11551" width="17.85546875" style="4" bestFit="1" customWidth="1"/>
    <col min="11552" max="11552" width="12.140625" style="4" bestFit="1" customWidth="1"/>
    <col min="11553" max="11766" width="9.140625" style="4"/>
    <col min="11767" max="11767" width="13" style="4" bestFit="1" customWidth="1"/>
    <col min="11768" max="11768" width="12.5703125" style="4" bestFit="1" customWidth="1"/>
    <col min="11769" max="11769" width="13" style="4" bestFit="1" customWidth="1"/>
    <col min="11770" max="11770" width="16" style="4" bestFit="1" customWidth="1"/>
    <col min="11771" max="11771" width="17" style="4" bestFit="1" customWidth="1"/>
    <col min="11772" max="11772" width="15.85546875" style="4" bestFit="1" customWidth="1"/>
    <col min="11773" max="11773" width="22.140625" style="4" bestFit="1" customWidth="1"/>
    <col min="11774" max="11774" width="12.5703125" style="4" bestFit="1" customWidth="1"/>
    <col min="11775" max="11775" width="11.140625" style="4" bestFit="1" customWidth="1"/>
    <col min="11776" max="11776" width="9.42578125" style="4" bestFit="1" customWidth="1"/>
    <col min="11777" max="11778" width="11.140625" style="4" bestFit="1" customWidth="1"/>
    <col min="11779" max="11779" width="10.140625" style="4" bestFit="1" customWidth="1"/>
    <col min="11780" max="11780" width="23.140625" style="4" bestFit="1" customWidth="1"/>
    <col min="11781" max="11781" width="21.140625" style="4" bestFit="1" customWidth="1"/>
    <col min="11782" max="11782" width="15.140625" style="4" bestFit="1" customWidth="1"/>
    <col min="11783" max="11783" width="7.42578125" style="4" bestFit="1" customWidth="1"/>
    <col min="11784" max="11784" width="6.85546875" style="4" bestFit="1" customWidth="1"/>
    <col min="11785" max="11785" width="8.5703125" style="4" bestFit="1" customWidth="1"/>
    <col min="11786" max="11786" width="8.85546875" style="4" bestFit="1" customWidth="1"/>
    <col min="11787" max="11788" width="8.42578125" style="4" bestFit="1" customWidth="1"/>
    <col min="11789" max="11789" width="7.5703125" style="4" bestFit="1" customWidth="1"/>
    <col min="11790" max="11790" width="8.42578125" style="4" bestFit="1" customWidth="1"/>
    <col min="11791" max="11791" width="7.5703125" style="4" bestFit="1" customWidth="1"/>
    <col min="11792" max="11803" width="6" style="4" bestFit="1" customWidth="1"/>
    <col min="11804" max="11804" width="19.42578125" style="4" bestFit="1" customWidth="1"/>
    <col min="11805" max="11805" width="20.140625" style="4" bestFit="1" customWidth="1"/>
    <col min="11806" max="11806" width="19.140625" style="4" bestFit="1" customWidth="1"/>
    <col min="11807" max="11807" width="17.85546875" style="4" bestFit="1" customWidth="1"/>
    <col min="11808" max="11808" width="12.140625" style="4" bestFit="1" customWidth="1"/>
    <col min="11809" max="12022" width="9.140625" style="4"/>
    <col min="12023" max="12023" width="13" style="4" bestFit="1" customWidth="1"/>
    <col min="12024" max="12024" width="12.5703125" style="4" bestFit="1" customWidth="1"/>
    <col min="12025" max="12025" width="13" style="4" bestFit="1" customWidth="1"/>
    <col min="12026" max="12026" width="16" style="4" bestFit="1" customWidth="1"/>
    <col min="12027" max="12027" width="17" style="4" bestFit="1" customWidth="1"/>
    <col min="12028" max="12028" width="15.85546875" style="4" bestFit="1" customWidth="1"/>
    <col min="12029" max="12029" width="22.140625" style="4" bestFit="1" customWidth="1"/>
    <col min="12030" max="12030" width="12.5703125" style="4" bestFit="1" customWidth="1"/>
    <col min="12031" max="12031" width="11.140625" style="4" bestFit="1" customWidth="1"/>
    <col min="12032" max="12032" width="9.42578125" style="4" bestFit="1" customWidth="1"/>
    <col min="12033" max="12034" width="11.140625" style="4" bestFit="1" customWidth="1"/>
    <col min="12035" max="12035" width="10.140625" style="4" bestFit="1" customWidth="1"/>
    <col min="12036" max="12036" width="23.140625" style="4" bestFit="1" customWidth="1"/>
    <col min="12037" max="12037" width="21.140625" style="4" bestFit="1" customWidth="1"/>
    <col min="12038" max="12038" width="15.140625" style="4" bestFit="1" customWidth="1"/>
    <col min="12039" max="12039" width="7.42578125" style="4" bestFit="1" customWidth="1"/>
    <col min="12040" max="12040" width="6.85546875" style="4" bestFit="1" customWidth="1"/>
    <col min="12041" max="12041" width="8.5703125" style="4" bestFit="1" customWidth="1"/>
    <col min="12042" max="12042" width="8.85546875" style="4" bestFit="1" customWidth="1"/>
    <col min="12043" max="12044" width="8.42578125" style="4" bestFit="1" customWidth="1"/>
    <col min="12045" max="12045" width="7.5703125" style="4" bestFit="1" customWidth="1"/>
    <col min="12046" max="12046" width="8.42578125" style="4" bestFit="1" customWidth="1"/>
    <col min="12047" max="12047" width="7.5703125" style="4" bestFit="1" customWidth="1"/>
    <col min="12048" max="12059" width="6" style="4" bestFit="1" customWidth="1"/>
    <col min="12060" max="12060" width="19.42578125" style="4" bestFit="1" customWidth="1"/>
    <col min="12061" max="12061" width="20.140625" style="4" bestFit="1" customWidth="1"/>
    <col min="12062" max="12062" width="19.140625" style="4" bestFit="1" customWidth="1"/>
    <col min="12063" max="12063" width="17.85546875" style="4" bestFit="1" customWidth="1"/>
    <col min="12064" max="12064" width="12.140625" style="4" bestFit="1" customWidth="1"/>
    <col min="12065" max="12278" width="9.140625" style="4"/>
    <col min="12279" max="12279" width="13" style="4" bestFit="1" customWidth="1"/>
    <col min="12280" max="12280" width="12.5703125" style="4" bestFit="1" customWidth="1"/>
    <col min="12281" max="12281" width="13" style="4" bestFit="1" customWidth="1"/>
    <col min="12282" max="12282" width="16" style="4" bestFit="1" customWidth="1"/>
    <col min="12283" max="12283" width="17" style="4" bestFit="1" customWidth="1"/>
    <col min="12284" max="12284" width="15.85546875" style="4" bestFit="1" customWidth="1"/>
    <col min="12285" max="12285" width="22.140625" style="4" bestFit="1" customWidth="1"/>
    <col min="12286" max="12286" width="12.5703125" style="4" bestFit="1" customWidth="1"/>
    <col min="12287" max="12287" width="11.140625" style="4" bestFit="1" customWidth="1"/>
    <col min="12288" max="12288" width="9.42578125" style="4" bestFit="1" customWidth="1"/>
    <col min="12289" max="12290" width="11.140625" style="4" bestFit="1" customWidth="1"/>
    <col min="12291" max="12291" width="10.140625" style="4" bestFit="1" customWidth="1"/>
    <col min="12292" max="12292" width="23.140625" style="4" bestFit="1" customWidth="1"/>
    <col min="12293" max="12293" width="21.140625" style="4" bestFit="1" customWidth="1"/>
    <col min="12294" max="12294" width="15.140625" style="4" bestFit="1" customWidth="1"/>
    <col min="12295" max="12295" width="7.42578125" style="4" bestFit="1" customWidth="1"/>
    <col min="12296" max="12296" width="6.85546875" style="4" bestFit="1" customWidth="1"/>
    <col min="12297" max="12297" width="8.5703125" style="4" bestFit="1" customWidth="1"/>
    <col min="12298" max="12298" width="8.85546875" style="4" bestFit="1" customWidth="1"/>
    <col min="12299" max="12300" width="8.42578125" style="4" bestFit="1" customWidth="1"/>
    <col min="12301" max="12301" width="7.5703125" style="4" bestFit="1" customWidth="1"/>
    <col min="12302" max="12302" width="8.42578125" style="4" bestFit="1" customWidth="1"/>
    <col min="12303" max="12303" width="7.5703125" style="4" bestFit="1" customWidth="1"/>
    <col min="12304" max="12315" width="6" style="4" bestFit="1" customWidth="1"/>
    <col min="12316" max="12316" width="19.42578125" style="4" bestFit="1" customWidth="1"/>
    <col min="12317" max="12317" width="20.140625" style="4" bestFit="1" customWidth="1"/>
    <col min="12318" max="12318" width="19.140625" style="4" bestFit="1" customWidth="1"/>
    <col min="12319" max="12319" width="17.85546875" style="4" bestFit="1" customWidth="1"/>
    <col min="12320" max="12320" width="12.140625" style="4" bestFit="1" customWidth="1"/>
    <col min="12321" max="12534" width="9.140625" style="4"/>
    <col min="12535" max="12535" width="13" style="4" bestFit="1" customWidth="1"/>
    <col min="12536" max="12536" width="12.5703125" style="4" bestFit="1" customWidth="1"/>
    <col min="12537" max="12537" width="13" style="4" bestFit="1" customWidth="1"/>
    <col min="12538" max="12538" width="16" style="4" bestFit="1" customWidth="1"/>
    <col min="12539" max="12539" width="17" style="4" bestFit="1" customWidth="1"/>
    <col min="12540" max="12540" width="15.85546875" style="4" bestFit="1" customWidth="1"/>
    <col min="12541" max="12541" width="22.140625" style="4" bestFit="1" customWidth="1"/>
    <col min="12542" max="12542" width="12.5703125" style="4" bestFit="1" customWidth="1"/>
    <col min="12543" max="12543" width="11.140625" style="4" bestFit="1" customWidth="1"/>
    <col min="12544" max="12544" width="9.42578125" style="4" bestFit="1" customWidth="1"/>
    <col min="12545" max="12546" width="11.140625" style="4" bestFit="1" customWidth="1"/>
    <col min="12547" max="12547" width="10.140625" style="4" bestFit="1" customWidth="1"/>
    <col min="12548" max="12548" width="23.140625" style="4" bestFit="1" customWidth="1"/>
    <col min="12549" max="12549" width="21.140625" style="4" bestFit="1" customWidth="1"/>
    <col min="12550" max="12550" width="15.140625" style="4" bestFit="1" customWidth="1"/>
    <col min="12551" max="12551" width="7.42578125" style="4" bestFit="1" customWidth="1"/>
    <col min="12552" max="12552" width="6.85546875" style="4" bestFit="1" customWidth="1"/>
    <col min="12553" max="12553" width="8.5703125" style="4" bestFit="1" customWidth="1"/>
    <col min="12554" max="12554" width="8.85546875" style="4" bestFit="1" customWidth="1"/>
    <col min="12555" max="12556" width="8.42578125" style="4" bestFit="1" customWidth="1"/>
    <col min="12557" max="12557" width="7.5703125" style="4" bestFit="1" customWidth="1"/>
    <col min="12558" max="12558" width="8.42578125" style="4" bestFit="1" customWidth="1"/>
    <col min="12559" max="12559" width="7.5703125" style="4" bestFit="1" customWidth="1"/>
    <col min="12560" max="12571" width="6" style="4" bestFit="1" customWidth="1"/>
    <col min="12572" max="12572" width="19.42578125" style="4" bestFit="1" customWidth="1"/>
    <col min="12573" max="12573" width="20.140625" style="4" bestFit="1" customWidth="1"/>
    <col min="12574" max="12574" width="19.140625" style="4" bestFit="1" customWidth="1"/>
    <col min="12575" max="12575" width="17.85546875" style="4" bestFit="1" customWidth="1"/>
    <col min="12576" max="12576" width="12.140625" style="4" bestFit="1" customWidth="1"/>
    <col min="12577" max="12790" width="9.140625" style="4"/>
    <col min="12791" max="12791" width="13" style="4" bestFit="1" customWidth="1"/>
    <col min="12792" max="12792" width="12.5703125" style="4" bestFit="1" customWidth="1"/>
    <col min="12793" max="12793" width="13" style="4" bestFit="1" customWidth="1"/>
    <col min="12794" max="12794" width="16" style="4" bestFit="1" customWidth="1"/>
    <col min="12795" max="12795" width="17" style="4" bestFit="1" customWidth="1"/>
    <col min="12796" max="12796" width="15.85546875" style="4" bestFit="1" customWidth="1"/>
    <col min="12797" max="12797" width="22.140625" style="4" bestFit="1" customWidth="1"/>
    <col min="12798" max="12798" width="12.5703125" style="4" bestFit="1" customWidth="1"/>
    <col min="12799" max="12799" width="11.140625" style="4" bestFit="1" customWidth="1"/>
    <col min="12800" max="12800" width="9.42578125" style="4" bestFit="1" customWidth="1"/>
    <col min="12801" max="12802" width="11.140625" style="4" bestFit="1" customWidth="1"/>
    <col min="12803" max="12803" width="10.140625" style="4" bestFit="1" customWidth="1"/>
    <col min="12804" max="12804" width="23.140625" style="4" bestFit="1" customWidth="1"/>
    <col min="12805" max="12805" width="21.140625" style="4" bestFit="1" customWidth="1"/>
    <col min="12806" max="12806" width="15.140625" style="4" bestFit="1" customWidth="1"/>
    <col min="12807" max="12807" width="7.42578125" style="4" bestFit="1" customWidth="1"/>
    <col min="12808" max="12808" width="6.85546875" style="4" bestFit="1" customWidth="1"/>
    <col min="12809" max="12809" width="8.5703125" style="4" bestFit="1" customWidth="1"/>
    <col min="12810" max="12810" width="8.85546875" style="4" bestFit="1" customWidth="1"/>
    <col min="12811" max="12812" width="8.42578125" style="4" bestFit="1" customWidth="1"/>
    <col min="12813" max="12813" width="7.5703125" style="4" bestFit="1" customWidth="1"/>
    <col min="12814" max="12814" width="8.42578125" style="4" bestFit="1" customWidth="1"/>
    <col min="12815" max="12815" width="7.5703125" style="4" bestFit="1" customWidth="1"/>
    <col min="12816" max="12827" width="6" style="4" bestFit="1" customWidth="1"/>
    <col min="12828" max="12828" width="19.42578125" style="4" bestFit="1" customWidth="1"/>
    <col min="12829" max="12829" width="20.140625" style="4" bestFit="1" customWidth="1"/>
    <col min="12830" max="12830" width="19.140625" style="4" bestFit="1" customWidth="1"/>
    <col min="12831" max="12831" width="17.85546875" style="4" bestFit="1" customWidth="1"/>
    <col min="12832" max="12832" width="12.140625" style="4" bestFit="1" customWidth="1"/>
    <col min="12833" max="13046" width="9.140625" style="4"/>
    <col min="13047" max="13047" width="13" style="4" bestFit="1" customWidth="1"/>
    <col min="13048" max="13048" width="12.5703125" style="4" bestFit="1" customWidth="1"/>
    <col min="13049" max="13049" width="13" style="4" bestFit="1" customWidth="1"/>
    <col min="13050" max="13050" width="16" style="4" bestFit="1" customWidth="1"/>
    <col min="13051" max="13051" width="17" style="4" bestFit="1" customWidth="1"/>
    <col min="13052" max="13052" width="15.85546875" style="4" bestFit="1" customWidth="1"/>
    <col min="13053" max="13053" width="22.140625" style="4" bestFit="1" customWidth="1"/>
    <col min="13054" max="13054" width="12.5703125" style="4" bestFit="1" customWidth="1"/>
    <col min="13055" max="13055" width="11.140625" style="4" bestFit="1" customWidth="1"/>
    <col min="13056" max="13056" width="9.42578125" style="4" bestFit="1" customWidth="1"/>
    <col min="13057" max="13058" width="11.140625" style="4" bestFit="1" customWidth="1"/>
    <col min="13059" max="13059" width="10.140625" style="4" bestFit="1" customWidth="1"/>
    <col min="13060" max="13060" width="23.140625" style="4" bestFit="1" customWidth="1"/>
    <col min="13061" max="13061" width="21.140625" style="4" bestFit="1" customWidth="1"/>
    <col min="13062" max="13062" width="15.140625" style="4" bestFit="1" customWidth="1"/>
    <col min="13063" max="13063" width="7.42578125" style="4" bestFit="1" customWidth="1"/>
    <col min="13064" max="13064" width="6.85546875" style="4" bestFit="1" customWidth="1"/>
    <col min="13065" max="13065" width="8.5703125" style="4" bestFit="1" customWidth="1"/>
    <col min="13066" max="13066" width="8.85546875" style="4" bestFit="1" customWidth="1"/>
    <col min="13067" max="13068" width="8.42578125" style="4" bestFit="1" customWidth="1"/>
    <col min="13069" max="13069" width="7.5703125" style="4" bestFit="1" customWidth="1"/>
    <col min="13070" max="13070" width="8.42578125" style="4" bestFit="1" customWidth="1"/>
    <col min="13071" max="13071" width="7.5703125" style="4" bestFit="1" customWidth="1"/>
    <col min="13072" max="13083" width="6" style="4" bestFit="1" customWidth="1"/>
    <col min="13084" max="13084" width="19.42578125" style="4" bestFit="1" customWidth="1"/>
    <col min="13085" max="13085" width="20.140625" style="4" bestFit="1" customWidth="1"/>
    <col min="13086" max="13086" width="19.140625" style="4" bestFit="1" customWidth="1"/>
    <col min="13087" max="13087" width="17.85546875" style="4" bestFit="1" customWidth="1"/>
    <col min="13088" max="13088" width="12.140625" style="4" bestFit="1" customWidth="1"/>
    <col min="13089" max="13302" width="9.140625" style="4"/>
    <col min="13303" max="13303" width="13" style="4" bestFit="1" customWidth="1"/>
    <col min="13304" max="13304" width="12.5703125" style="4" bestFit="1" customWidth="1"/>
    <col min="13305" max="13305" width="13" style="4" bestFit="1" customWidth="1"/>
    <col min="13306" max="13306" width="16" style="4" bestFit="1" customWidth="1"/>
    <col min="13307" max="13307" width="17" style="4" bestFit="1" customWidth="1"/>
    <col min="13308" max="13308" width="15.85546875" style="4" bestFit="1" customWidth="1"/>
    <col min="13309" max="13309" width="22.140625" style="4" bestFit="1" customWidth="1"/>
    <col min="13310" max="13310" width="12.5703125" style="4" bestFit="1" customWidth="1"/>
    <col min="13311" max="13311" width="11.140625" style="4" bestFit="1" customWidth="1"/>
    <col min="13312" max="13312" width="9.42578125" style="4" bestFit="1" customWidth="1"/>
    <col min="13313" max="13314" width="11.140625" style="4" bestFit="1" customWidth="1"/>
    <col min="13315" max="13315" width="10.140625" style="4" bestFit="1" customWidth="1"/>
    <col min="13316" max="13316" width="23.140625" style="4" bestFit="1" customWidth="1"/>
    <col min="13317" max="13317" width="21.140625" style="4" bestFit="1" customWidth="1"/>
    <col min="13318" max="13318" width="15.140625" style="4" bestFit="1" customWidth="1"/>
    <col min="13319" max="13319" width="7.42578125" style="4" bestFit="1" customWidth="1"/>
    <col min="13320" max="13320" width="6.85546875" style="4" bestFit="1" customWidth="1"/>
    <col min="13321" max="13321" width="8.5703125" style="4" bestFit="1" customWidth="1"/>
    <col min="13322" max="13322" width="8.85546875" style="4" bestFit="1" customWidth="1"/>
    <col min="13323" max="13324" width="8.42578125" style="4" bestFit="1" customWidth="1"/>
    <col min="13325" max="13325" width="7.5703125" style="4" bestFit="1" customWidth="1"/>
    <col min="13326" max="13326" width="8.42578125" style="4" bestFit="1" customWidth="1"/>
    <col min="13327" max="13327" width="7.5703125" style="4" bestFit="1" customWidth="1"/>
    <col min="13328" max="13339" width="6" style="4" bestFit="1" customWidth="1"/>
    <col min="13340" max="13340" width="19.42578125" style="4" bestFit="1" customWidth="1"/>
    <col min="13341" max="13341" width="20.140625" style="4" bestFit="1" customWidth="1"/>
    <col min="13342" max="13342" width="19.140625" style="4" bestFit="1" customWidth="1"/>
    <col min="13343" max="13343" width="17.85546875" style="4" bestFit="1" customWidth="1"/>
    <col min="13344" max="13344" width="12.140625" style="4" bestFit="1" customWidth="1"/>
    <col min="13345" max="13558" width="9.140625" style="4"/>
    <col min="13559" max="13559" width="13" style="4" bestFit="1" customWidth="1"/>
    <col min="13560" max="13560" width="12.5703125" style="4" bestFit="1" customWidth="1"/>
    <col min="13561" max="13561" width="13" style="4" bestFit="1" customWidth="1"/>
    <col min="13562" max="13562" width="16" style="4" bestFit="1" customWidth="1"/>
    <col min="13563" max="13563" width="17" style="4" bestFit="1" customWidth="1"/>
    <col min="13564" max="13564" width="15.85546875" style="4" bestFit="1" customWidth="1"/>
    <col min="13565" max="13565" width="22.140625" style="4" bestFit="1" customWidth="1"/>
    <col min="13566" max="13566" width="12.5703125" style="4" bestFit="1" customWidth="1"/>
    <col min="13567" max="13567" width="11.140625" style="4" bestFit="1" customWidth="1"/>
    <col min="13568" max="13568" width="9.42578125" style="4" bestFit="1" customWidth="1"/>
    <col min="13569" max="13570" width="11.140625" style="4" bestFit="1" customWidth="1"/>
    <col min="13571" max="13571" width="10.140625" style="4" bestFit="1" customWidth="1"/>
    <col min="13572" max="13572" width="23.140625" style="4" bestFit="1" customWidth="1"/>
    <col min="13573" max="13573" width="21.140625" style="4" bestFit="1" customWidth="1"/>
    <col min="13574" max="13574" width="15.140625" style="4" bestFit="1" customWidth="1"/>
    <col min="13575" max="13575" width="7.42578125" style="4" bestFit="1" customWidth="1"/>
    <col min="13576" max="13576" width="6.85546875" style="4" bestFit="1" customWidth="1"/>
    <col min="13577" max="13577" width="8.5703125" style="4" bestFit="1" customWidth="1"/>
    <col min="13578" max="13578" width="8.85546875" style="4" bestFit="1" customWidth="1"/>
    <col min="13579" max="13580" width="8.42578125" style="4" bestFit="1" customWidth="1"/>
    <col min="13581" max="13581" width="7.5703125" style="4" bestFit="1" customWidth="1"/>
    <col min="13582" max="13582" width="8.42578125" style="4" bestFit="1" customWidth="1"/>
    <col min="13583" max="13583" width="7.5703125" style="4" bestFit="1" customWidth="1"/>
    <col min="13584" max="13595" width="6" style="4" bestFit="1" customWidth="1"/>
    <col min="13596" max="13596" width="19.42578125" style="4" bestFit="1" customWidth="1"/>
    <col min="13597" max="13597" width="20.140625" style="4" bestFit="1" customWidth="1"/>
    <col min="13598" max="13598" width="19.140625" style="4" bestFit="1" customWidth="1"/>
    <col min="13599" max="13599" width="17.85546875" style="4" bestFit="1" customWidth="1"/>
    <col min="13600" max="13600" width="12.140625" style="4" bestFit="1" customWidth="1"/>
    <col min="13601" max="13814" width="9.140625" style="4"/>
    <col min="13815" max="13815" width="13" style="4" bestFit="1" customWidth="1"/>
    <col min="13816" max="13816" width="12.5703125" style="4" bestFit="1" customWidth="1"/>
    <col min="13817" max="13817" width="13" style="4" bestFit="1" customWidth="1"/>
    <col min="13818" max="13818" width="16" style="4" bestFit="1" customWidth="1"/>
    <col min="13819" max="13819" width="17" style="4" bestFit="1" customWidth="1"/>
    <col min="13820" max="13820" width="15.85546875" style="4" bestFit="1" customWidth="1"/>
    <col min="13821" max="13821" width="22.140625" style="4" bestFit="1" customWidth="1"/>
    <col min="13822" max="13822" width="12.5703125" style="4" bestFit="1" customWidth="1"/>
    <col min="13823" max="13823" width="11.140625" style="4" bestFit="1" customWidth="1"/>
    <col min="13824" max="13824" width="9.42578125" style="4" bestFit="1" customWidth="1"/>
    <col min="13825" max="13826" width="11.140625" style="4" bestFit="1" customWidth="1"/>
    <col min="13827" max="13827" width="10.140625" style="4" bestFit="1" customWidth="1"/>
    <col min="13828" max="13828" width="23.140625" style="4" bestFit="1" customWidth="1"/>
    <col min="13829" max="13829" width="21.140625" style="4" bestFit="1" customWidth="1"/>
    <col min="13830" max="13830" width="15.140625" style="4" bestFit="1" customWidth="1"/>
    <col min="13831" max="13831" width="7.42578125" style="4" bestFit="1" customWidth="1"/>
    <col min="13832" max="13832" width="6.85546875" style="4" bestFit="1" customWidth="1"/>
    <col min="13833" max="13833" width="8.5703125" style="4" bestFit="1" customWidth="1"/>
    <col min="13834" max="13834" width="8.85546875" style="4" bestFit="1" customWidth="1"/>
    <col min="13835" max="13836" width="8.42578125" style="4" bestFit="1" customWidth="1"/>
    <col min="13837" max="13837" width="7.5703125" style="4" bestFit="1" customWidth="1"/>
    <col min="13838" max="13838" width="8.42578125" style="4" bestFit="1" customWidth="1"/>
    <col min="13839" max="13839" width="7.5703125" style="4" bestFit="1" customWidth="1"/>
    <col min="13840" max="13851" width="6" style="4" bestFit="1" customWidth="1"/>
    <col min="13852" max="13852" width="19.42578125" style="4" bestFit="1" customWidth="1"/>
    <col min="13853" max="13853" width="20.140625" style="4" bestFit="1" customWidth="1"/>
    <col min="13854" max="13854" width="19.140625" style="4" bestFit="1" customWidth="1"/>
    <col min="13855" max="13855" width="17.85546875" style="4" bestFit="1" customWidth="1"/>
    <col min="13856" max="13856" width="12.140625" style="4" bestFit="1" customWidth="1"/>
    <col min="13857" max="14070" width="9.140625" style="4"/>
    <col min="14071" max="14071" width="13" style="4" bestFit="1" customWidth="1"/>
    <col min="14072" max="14072" width="12.5703125" style="4" bestFit="1" customWidth="1"/>
    <col min="14073" max="14073" width="13" style="4" bestFit="1" customWidth="1"/>
    <col min="14074" max="14074" width="16" style="4" bestFit="1" customWidth="1"/>
    <col min="14075" max="14075" width="17" style="4" bestFit="1" customWidth="1"/>
    <col min="14076" max="14076" width="15.85546875" style="4" bestFit="1" customWidth="1"/>
    <col min="14077" max="14077" width="22.140625" style="4" bestFit="1" customWidth="1"/>
    <col min="14078" max="14078" width="12.5703125" style="4" bestFit="1" customWidth="1"/>
    <col min="14079" max="14079" width="11.140625" style="4" bestFit="1" customWidth="1"/>
    <col min="14080" max="14080" width="9.42578125" style="4" bestFit="1" customWidth="1"/>
    <col min="14081" max="14082" width="11.140625" style="4" bestFit="1" customWidth="1"/>
    <col min="14083" max="14083" width="10.140625" style="4" bestFit="1" customWidth="1"/>
    <col min="14084" max="14084" width="23.140625" style="4" bestFit="1" customWidth="1"/>
    <col min="14085" max="14085" width="21.140625" style="4" bestFit="1" customWidth="1"/>
    <col min="14086" max="14086" width="15.140625" style="4" bestFit="1" customWidth="1"/>
    <col min="14087" max="14087" width="7.42578125" style="4" bestFit="1" customWidth="1"/>
    <col min="14088" max="14088" width="6.85546875" style="4" bestFit="1" customWidth="1"/>
    <col min="14089" max="14089" width="8.5703125" style="4" bestFit="1" customWidth="1"/>
    <col min="14090" max="14090" width="8.85546875" style="4" bestFit="1" customWidth="1"/>
    <col min="14091" max="14092" width="8.42578125" style="4" bestFit="1" customWidth="1"/>
    <col min="14093" max="14093" width="7.5703125" style="4" bestFit="1" customWidth="1"/>
    <col min="14094" max="14094" width="8.42578125" style="4" bestFit="1" customWidth="1"/>
    <col min="14095" max="14095" width="7.5703125" style="4" bestFit="1" customWidth="1"/>
    <col min="14096" max="14107" width="6" style="4" bestFit="1" customWidth="1"/>
    <col min="14108" max="14108" width="19.42578125" style="4" bestFit="1" customWidth="1"/>
    <col min="14109" max="14109" width="20.140625" style="4" bestFit="1" customWidth="1"/>
    <col min="14110" max="14110" width="19.140625" style="4" bestFit="1" customWidth="1"/>
    <col min="14111" max="14111" width="17.85546875" style="4" bestFit="1" customWidth="1"/>
    <col min="14112" max="14112" width="12.140625" style="4" bestFit="1" customWidth="1"/>
    <col min="14113" max="14326" width="9.140625" style="4"/>
    <col min="14327" max="14327" width="13" style="4" bestFit="1" customWidth="1"/>
    <col min="14328" max="14328" width="12.5703125" style="4" bestFit="1" customWidth="1"/>
    <col min="14329" max="14329" width="13" style="4" bestFit="1" customWidth="1"/>
    <col min="14330" max="14330" width="16" style="4" bestFit="1" customWidth="1"/>
    <col min="14331" max="14331" width="17" style="4" bestFit="1" customWidth="1"/>
    <col min="14332" max="14332" width="15.85546875" style="4" bestFit="1" customWidth="1"/>
    <col min="14333" max="14333" width="22.140625" style="4" bestFit="1" customWidth="1"/>
    <col min="14334" max="14334" width="12.5703125" style="4" bestFit="1" customWidth="1"/>
    <col min="14335" max="14335" width="11.140625" style="4" bestFit="1" customWidth="1"/>
    <col min="14336" max="14336" width="9.42578125" style="4" bestFit="1" customWidth="1"/>
    <col min="14337" max="14338" width="11.140625" style="4" bestFit="1" customWidth="1"/>
    <col min="14339" max="14339" width="10.140625" style="4" bestFit="1" customWidth="1"/>
    <col min="14340" max="14340" width="23.140625" style="4" bestFit="1" customWidth="1"/>
    <col min="14341" max="14341" width="21.140625" style="4" bestFit="1" customWidth="1"/>
    <col min="14342" max="14342" width="15.140625" style="4" bestFit="1" customWidth="1"/>
    <col min="14343" max="14343" width="7.42578125" style="4" bestFit="1" customWidth="1"/>
    <col min="14344" max="14344" width="6.85546875" style="4" bestFit="1" customWidth="1"/>
    <col min="14345" max="14345" width="8.5703125" style="4" bestFit="1" customWidth="1"/>
    <col min="14346" max="14346" width="8.85546875" style="4" bestFit="1" customWidth="1"/>
    <col min="14347" max="14348" width="8.42578125" style="4" bestFit="1" customWidth="1"/>
    <col min="14349" max="14349" width="7.5703125" style="4" bestFit="1" customWidth="1"/>
    <col min="14350" max="14350" width="8.42578125" style="4" bestFit="1" customWidth="1"/>
    <col min="14351" max="14351" width="7.5703125" style="4" bestFit="1" customWidth="1"/>
    <col min="14352" max="14363" width="6" style="4" bestFit="1" customWidth="1"/>
    <col min="14364" max="14364" width="19.42578125" style="4" bestFit="1" customWidth="1"/>
    <col min="14365" max="14365" width="20.140625" style="4" bestFit="1" customWidth="1"/>
    <col min="14366" max="14366" width="19.140625" style="4" bestFit="1" customWidth="1"/>
    <col min="14367" max="14367" width="17.85546875" style="4" bestFit="1" customWidth="1"/>
    <col min="14368" max="14368" width="12.140625" style="4" bestFit="1" customWidth="1"/>
    <col min="14369" max="14582" width="9.140625" style="4"/>
    <col min="14583" max="14583" width="13" style="4" bestFit="1" customWidth="1"/>
    <col min="14584" max="14584" width="12.5703125" style="4" bestFit="1" customWidth="1"/>
    <col min="14585" max="14585" width="13" style="4" bestFit="1" customWidth="1"/>
    <col min="14586" max="14586" width="16" style="4" bestFit="1" customWidth="1"/>
    <col min="14587" max="14587" width="17" style="4" bestFit="1" customWidth="1"/>
    <col min="14588" max="14588" width="15.85546875" style="4" bestFit="1" customWidth="1"/>
    <col min="14589" max="14589" width="22.140625" style="4" bestFit="1" customWidth="1"/>
    <col min="14590" max="14590" width="12.5703125" style="4" bestFit="1" customWidth="1"/>
    <col min="14591" max="14591" width="11.140625" style="4" bestFit="1" customWidth="1"/>
    <col min="14592" max="14592" width="9.42578125" style="4" bestFit="1" customWidth="1"/>
    <col min="14593" max="14594" width="11.140625" style="4" bestFit="1" customWidth="1"/>
    <col min="14595" max="14595" width="10.140625" style="4" bestFit="1" customWidth="1"/>
    <col min="14596" max="14596" width="23.140625" style="4" bestFit="1" customWidth="1"/>
    <col min="14597" max="14597" width="21.140625" style="4" bestFit="1" customWidth="1"/>
    <col min="14598" max="14598" width="15.140625" style="4" bestFit="1" customWidth="1"/>
    <col min="14599" max="14599" width="7.42578125" style="4" bestFit="1" customWidth="1"/>
    <col min="14600" max="14600" width="6.85546875" style="4" bestFit="1" customWidth="1"/>
    <col min="14601" max="14601" width="8.5703125" style="4" bestFit="1" customWidth="1"/>
    <col min="14602" max="14602" width="8.85546875" style="4" bestFit="1" customWidth="1"/>
    <col min="14603" max="14604" width="8.42578125" style="4" bestFit="1" customWidth="1"/>
    <col min="14605" max="14605" width="7.5703125" style="4" bestFit="1" customWidth="1"/>
    <col min="14606" max="14606" width="8.42578125" style="4" bestFit="1" customWidth="1"/>
    <col min="14607" max="14607" width="7.5703125" style="4" bestFit="1" customWidth="1"/>
    <col min="14608" max="14619" width="6" style="4" bestFit="1" customWidth="1"/>
    <col min="14620" max="14620" width="19.42578125" style="4" bestFit="1" customWidth="1"/>
    <col min="14621" max="14621" width="20.140625" style="4" bestFit="1" customWidth="1"/>
    <col min="14622" max="14622" width="19.140625" style="4" bestFit="1" customWidth="1"/>
    <col min="14623" max="14623" width="17.85546875" style="4" bestFit="1" customWidth="1"/>
    <col min="14624" max="14624" width="12.140625" style="4" bestFit="1" customWidth="1"/>
    <col min="14625" max="14838" width="9.140625" style="4"/>
    <col min="14839" max="14839" width="13" style="4" bestFit="1" customWidth="1"/>
    <col min="14840" max="14840" width="12.5703125" style="4" bestFit="1" customWidth="1"/>
    <col min="14841" max="14841" width="13" style="4" bestFit="1" customWidth="1"/>
    <col min="14842" max="14842" width="16" style="4" bestFit="1" customWidth="1"/>
    <col min="14843" max="14843" width="17" style="4" bestFit="1" customWidth="1"/>
    <col min="14844" max="14844" width="15.85546875" style="4" bestFit="1" customWidth="1"/>
    <col min="14845" max="14845" width="22.140625" style="4" bestFit="1" customWidth="1"/>
    <col min="14846" max="14846" width="12.5703125" style="4" bestFit="1" customWidth="1"/>
    <col min="14847" max="14847" width="11.140625" style="4" bestFit="1" customWidth="1"/>
    <col min="14848" max="14848" width="9.42578125" style="4" bestFit="1" customWidth="1"/>
    <col min="14849" max="14850" width="11.140625" style="4" bestFit="1" customWidth="1"/>
    <col min="14851" max="14851" width="10.140625" style="4" bestFit="1" customWidth="1"/>
    <col min="14852" max="14852" width="23.140625" style="4" bestFit="1" customWidth="1"/>
    <col min="14853" max="14853" width="21.140625" style="4" bestFit="1" customWidth="1"/>
    <col min="14854" max="14854" width="15.140625" style="4" bestFit="1" customWidth="1"/>
    <col min="14855" max="14855" width="7.42578125" style="4" bestFit="1" customWidth="1"/>
    <col min="14856" max="14856" width="6.85546875" style="4" bestFit="1" customWidth="1"/>
    <col min="14857" max="14857" width="8.5703125" style="4" bestFit="1" customWidth="1"/>
    <col min="14858" max="14858" width="8.85546875" style="4" bestFit="1" customWidth="1"/>
    <col min="14859" max="14860" width="8.42578125" style="4" bestFit="1" customWidth="1"/>
    <col min="14861" max="14861" width="7.5703125" style="4" bestFit="1" customWidth="1"/>
    <col min="14862" max="14862" width="8.42578125" style="4" bestFit="1" customWidth="1"/>
    <col min="14863" max="14863" width="7.5703125" style="4" bestFit="1" customWidth="1"/>
    <col min="14864" max="14875" width="6" style="4" bestFit="1" customWidth="1"/>
    <col min="14876" max="14876" width="19.42578125" style="4" bestFit="1" customWidth="1"/>
    <col min="14877" max="14877" width="20.140625" style="4" bestFit="1" customWidth="1"/>
    <col min="14878" max="14878" width="19.140625" style="4" bestFit="1" customWidth="1"/>
    <col min="14879" max="14879" width="17.85546875" style="4" bestFit="1" customWidth="1"/>
    <col min="14880" max="14880" width="12.140625" style="4" bestFit="1" customWidth="1"/>
    <col min="14881" max="15094" width="9.140625" style="4"/>
    <col min="15095" max="15095" width="13" style="4" bestFit="1" customWidth="1"/>
    <col min="15096" max="15096" width="12.5703125" style="4" bestFit="1" customWidth="1"/>
    <col min="15097" max="15097" width="13" style="4" bestFit="1" customWidth="1"/>
    <col min="15098" max="15098" width="16" style="4" bestFit="1" customWidth="1"/>
    <col min="15099" max="15099" width="17" style="4" bestFit="1" customWidth="1"/>
    <col min="15100" max="15100" width="15.85546875" style="4" bestFit="1" customWidth="1"/>
    <col min="15101" max="15101" width="22.140625" style="4" bestFit="1" customWidth="1"/>
    <col min="15102" max="15102" width="12.5703125" style="4" bestFit="1" customWidth="1"/>
    <col min="15103" max="15103" width="11.140625" style="4" bestFit="1" customWidth="1"/>
    <col min="15104" max="15104" width="9.42578125" style="4" bestFit="1" customWidth="1"/>
    <col min="15105" max="15106" width="11.140625" style="4" bestFit="1" customWidth="1"/>
    <col min="15107" max="15107" width="10.140625" style="4" bestFit="1" customWidth="1"/>
    <col min="15108" max="15108" width="23.140625" style="4" bestFit="1" customWidth="1"/>
    <col min="15109" max="15109" width="21.140625" style="4" bestFit="1" customWidth="1"/>
    <col min="15110" max="15110" width="15.140625" style="4" bestFit="1" customWidth="1"/>
    <col min="15111" max="15111" width="7.42578125" style="4" bestFit="1" customWidth="1"/>
    <col min="15112" max="15112" width="6.85546875" style="4" bestFit="1" customWidth="1"/>
    <col min="15113" max="15113" width="8.5703125" style="4" bestFit="1" customWidth="1"/>
    <col min="15114" max="15114" width="8.85546875" style="4" bestFit="1" customWidth="1"/>
    <col min="15115" max="15116" width="8.42578125" style="4" bestFit="1" customWidth="1"/>
    <col min="15117" max="15117" width="7.5703125" style="4" bestFit="1" customWidth="1"/>
    <col min="15118" max="15118" width="8.42578125" style="4" bestFit="1" customWidth="1"/>
    <col min="15119" max="15119" width="7.5703125" style="4" bestFit="1" customWidth="1"/>
    <col min="15120" max="15131" width="6" style="4" bestFit="1" customWidth="1"/>
    <col min="15132" max="15132" width="19.42578125" style="4" bestFit="1" customWidth="1"/>
    <col min="15133" max="15133" width="20.140625" style="4" bestFit="1" customWidth="1"/>
    <col min="15134" max="15134" width="19.140625" style="4" bestFit="1" customWidth="1"/>
    <col min="15135" max="15135" width="17.85546875" style="4" bestFit="1" customWidth="1"/>
    <col min="15136" max="15136" width="12.140625" style="4" bestFit="1" customWidth="1"/>
    <col min="15137" max="15350" width="9.140625" style="4"/>
    <col min="15351" max="15351" width="13" style="4" bestFit="1" customWidth="1"/>
    <col min="15352" max="15352" width="12.5703125" style="4" bestFit="1" customWidth="1"/>
    <col min="15353" max="15353" width="13" style="4" bestFit="1" customWidth="1"/>
    <col min="15354" max="15354" width="16" style="4" bestFit="1" customWidth="1"/>
    <col min="15355" max="15355" width="17" style="4" bestFit="1" customWidth="1"/>
    <col min="15356" max="15356" width="15.85546875" style="4" bestFit="1" customWidth="1"/>
    <col min="15357" max="15357" width="22.140625" style="4" bestFit="1" customWidth="1"/>
    <col min="15358" max="15358" width="12.5703125" style="4" bestFit="1" customWidth="1"/>
    <col min="15359" max="15359" width="11.140625" style="4" bestFit="1" customWidth="1"/>
    <col min="15360" max="15360" width="9.42578125" style="4" bestFit="1" customWidth="1"/>
    <col min="15361" max="15362" width="11.140625" style="4" bestFit="1" customWidth="1"/>
    <col min="15363" max="15363" width="10.140625" style="4" bestFit="1" customWidth="1"/>
    <col min="15364" max="15364" width="23.140625" style="4" bestFit="1" customWidth="1"/>
    <col min="15365" max="15365" width="21.140625" style="4" bestFit="1" customWidth="1"/>
    <col min="15366" max="15366" width="15.140625" style="4" bestFit="1" customWidth="1"/>
    <col min="15367" max="15367" width="7.42578125" style="4" bestFit="1" customWidth="1"/>
    <col min="15368" max="15368" width="6.85546875" style="4" bestFit="1" customWidth="1"/>
    <col min="15369" max="15369" width="8.5703125" style="4" bestFit="1" customWidth="1"/>
    <col min="15370" max="15370" width="8.85546875" style="4" bestFit="1" customWidth="1"/>
    <col min="15371" max="15372" width="8.42578125" style="4" bestFit="1" customWidth="1"/>
    <col min="15373" max="15373" width="7.5703125" style="4" bestFit="1" customWidth="1"/>
    <col min="15374" max="15374" width="8.42578125" style="4" bestFit="1" customWidth="1"/>
    <col min="15375" max="15375" width="7.5703125" style="4" bestFit="1" customWidth="1"/>
    <col min="15376" max="15387" width="6" style="4" bestFit="1" customWidth="1"/>
    <col min="15388" max="15388" width="19.42578125" style="4" bestFit="1" customWidth="1"/>
    <col min="15389" max="15389" width="20.140625" style="4" bestFit="1" customWidth="1"/>
    <col min="15390" max="15390" width="19.140625" style="4" bestFit="1" customWidth="1"/>
    <col min="15391" max="15391" width="17.85546875" style="4" bestFit="1" customWidth="1"/>
    <col min="15392" max="15392" width="12.140625" style="4" bestFit="1" customWidth="1"/>
    <col min="15393" max="15606" width="9.140625" style="4"/>
    <col min="15607" max="15607" width="13" style="4" bestFit="1" customWidth="1"/>
    <col min="15608" max="15608" width="12.5703125" style="4" bestFit="1" customWidth="1"/>
    <col min="15609" max="15609" width="13" style="4" bestFit="1" customWidth="1"/>
    <col min="15610" max="15610" width="16" style="4" bestFit="1" customWidth="1"/>
    <col min="15611" max="15611" width="17" style="4" bestFit="1" customWidth="1"/>
    <col min="15612" max="15612" width="15.85546875" style="4" bestFit="1" customWidth="1"/>
    <col min="15613" max="15613" width="22.140625" style="4" bestFit="1" customWidth="1"/>
    <col min="15614" max="15614" width="12.5703125" style="4" bestFit="1" customWidth="1"/>
    <col min="15615" max="15615" width="11.140625" style="4" bestFit="1" customWidth="1"/>
    <col min="15616" max="15616" width="9.42578125" style="4" bestFit="1" customWidth="1"/>
    <col min="15617" max="15618" width="11.140625" style="4" bestFit="1" customWidth="1"/>
    <col min="15619" max="15619" width="10.140625" style="4" bestFit="1" customWidth="1"/>
    <col min="15620" max="15620" width="23.140625" style="4" bestFit="1" customWidth="1"/>
    <col min="15621" max="15621" width="21.140625" style="4" bestFit="1" customWidth="1"/>
    <col min="15622" max="15622" width="15.140625" style="4" bestFit="1" customWidth="1"/>
    <col min="15623" max="15623" width="7.42578125" style="4" bestFit="1" customWidth="1"/>
    <col min="15624" max="15624" width="6.85546875" style="4" bestFit="1" customWidth="1"/>
    <col min="15625" max="15625" width="8.5703125" style="4" bestFit="1" customWidth="1"/>
    <col min="15626" max="15626" width="8.85546875" style="4" bestFit="1" customWidth="1"/>
    <col min="15627" max="15628" width="8.42578125" style="4" bestFit="1" customWidth="1"/>
    <col min="15629" max="15629" width="7.5703125" style="4" bestFit="1" customWidth="1"/>
    <col min="15630" max="15630" width="8.42578125" style="4" bestFit="1" customWidth="1"/>
    <col min="15631" max="15631" width="7.5703125" style="4" bestFit="1" customWidth="1"/>
    <col min="15632" max="15643" width="6" style="4" bestFit="1" customWidth="1"/>
    <col min="15644" max="15644" width="19.42578125" style="4" bestFit="1" customWidth="1"/>
    <col min="15645" max="15645" width="20.140625" style="4" bestFit="1" customWidth="1"/>
    <col min="15646" max="15646" width="19.140625" style="4" bestFit="1" customWidth="1"/>
    <col min="15647" max="15647" width="17.85546875" style="4" bestFit="1" customWidth="1"/>
    <col min="15648" max="15648" width="12.140625" style="4" bestFit="1" customWidth="1"/>
    <col min="15649" max="15862" width="9.140625" style="4"/>
    <col min="15863" max="15863" width="13" style="4" bestFit="1" customWidth="1"/>
    <col min="15864" max="15864" width="12.5703125" style="4" bestFit="1" customWidth="1"/>
    <col min="15865" max="15865" width="13" style="4" bestFit="1" customWidth="1"/>
    <col min="15866" max="15866" width="16" style="4" bestFit="1" customWidth="1"/>
    <col min="15867" max="15867" width="17" style="4" bestFit="1" customWidth="1"/>
    <col min="15868" max="15868" width="15.85546875" style="4" bestFit="1" customWidth="1"/>
    <col min="15869" max="15869" width="22.140625" style="4" bestFit="1" customWidth="1"/>
    <col min="15870" max="15870" width="12.5703125" style="4" bestFit="1" customWidth="1"/>
    <col min="15871" max="15871" width="11.140625" style="4" bestFit="1" customWidth="1"/>
    <col min="15872" max="15872" width="9.42578125" style="4" bestFit="1" customWidth="1"/>
    <col min="15873" max="15874" width="11.140625" style="4" bestFit="1" customWidth="1"/>
    <col min="15875" max="15875" width="10.140625" style="4" bestFit="1" customWidth="1"/>
    <col min="15876" max="15876" width="23.140625" style="4" bestFit="1" customWidth="1"/>
    <col min="15877" max="15877" width="21.140625" style="4" bestFit="1" customWidth="1"/>
    <col min="15878" max="15878" width="15.140625" style="4" bestFit="1" customWidth="1"/>
    <col min="15879" max="15879" width="7.42578125" style="4" bestFit="1" customWidth="1"/>
    <col min="15880" max="15880" width="6.85546875" style="4" bestFit="1" customWidth="1"/>
    <col min="15881" max="15881" width="8.5703125" style="4" bestFit="1" customWidth="1"/>
    <col min="15882" max="15882" width="8.85546875" style="4" bestFit="1" customWidth="1"/>
    <col min="15883" max="15884" width="8.42578125" style="4" bestFit="1" customWidth="1"/>
    <col min="15885" max="15885" width="7.5703125" style="4" bestFit="1" customWidth="1"/>
    <col min="15886" max="15886" width="8.42578125" style="4" bestFit="1" customWidth="1"/>
    <col min="15887" max="15887" width="7.5703125" style="4" bestFit="1" customWidth="1"/>
    <col min="15888" max="15899" width="6" style="4" bestFit="1" customWidth="1"/>
    <col min="15900" max="15900" width="19.42578125" style="4" bestFit="1" customWidth="1"/>
    <col min="15901" max="15901" width="20.140625" style="4" bestFit="1" customWidth="1"/>
    <col min="15902" max="15902" width="19.140625" style="4" bestFit="1" customWidth="1"/>
    <col min="15903" max="15903" width="17.85546875" style="4" bestFit="1" customWidth="1"/>
    <col min="15904" max="15904" width="12.140625" style="4" bestFit="1" customWidth="1"/>
    <col min="15905" max="16118" width="9.140625" style="4"/>
    <col min="16119" max="16119" width="13" style="4" bestFit="1" customWidth="1"/>
    <col min="16120" max="16120" width="12.5703125" style="4" bestFit="1" customWidth="1"/>
    <col min="16121" max="16121" width="13" style="4" bestFit="1" customWidth="1"/>
    <col min="16122" max="16122" width="16" style="4" bestFit="1" customWidth="1"/>
    <col min="16123" max="16123" width="17" style="4" bestFit="1" customWidth="1"/>
    <col min="16124" max="16124" width="15.85546875" style="4" bestFit="1" customWidth="1"/>
    <col min="16125" max="16125" width="22.140625" style="4" bestFit="1" customWidth="1"/>
    <col min="16126" max="16126" width="12.5703125" style="4" bestFit="1" customWidth="1"/>
    <col min="16127" max="16127" width="11.140625" style="4" bestFit="1" customWidth="1"/>
    <col min="16128" max="16128" width="9.42578125" style="4" bestFit="1" customWidth="1"/>
    <col min="16129" max="16130" width="11.140625" style="4" bestFit="1" customWidth="1"/>
    <col min="16131" max="16131" width="10.140625" style="4" bestFit="1" customWidth="1"/>
    <col min="16132" max="16132" width="23.140625" style="4" bestFit="1" customWidth="1"/>
    <col min="16133" max="16133" width="21.140625" style="4" bestFit="1" customWidth="1"/>
    <col min="16134" max="16134" width="15.140625" style="4" bestFit="1" customWidth="1"/>
    <col min="16135" max="16135" width="7.42578125" style="4" bestFit="1" customWidth="1"/>
    <col min="16136" max="16136" width="6.85546875" style="4" bestFit="1" customWidth="1"/>
    <col min="16137" max="16137" width="8.5703125" style="4" bestFit="1" customWidth="1"/>
    <col min="16138" max="16138" width="8.85546875" style="4" bestFit="1" customWidth="1"/>
    <col min="16139" max="16140" width="8.42578125" style="4" bestFit="1" customWidth="1"/>
    <col min="16141" max="16141" width="7.5703125" style="4" bestFit="1" customWidth="1"/>
    <col min="16142" max="16142" width="8.42578125" style="4" bestFit="1" customWidth="1"/>
    <col min="16143" max="16143" width="7.5703125" style="4" bestFit="1" customWidth="1"/>
    <col min="16144" max="16155" width="6" style="4" bestFit="1" customWidth="1"/>
    <col min="16156" max="16156" width="19.42578125" style="4" bestFit="1" customWidth="1"/>
    <col min="16157" max="16157" width="20.140625" style="4" bestFit="1" customWidth="1"/>
    <col min="16158" max="16158" width="19.140625" style="4" bestFit="1" customWidth="1"/>
    <col min="16159" max="16159" width="17.85546875" style="4" bestFit="1" customWidth="1"/>
    <col min="16160" max="16160" width="12.140625" style="4" bestFit="1" customWidth="1"/>
    <col min="16161" max="16384" width="9.140625" style="4"/>
  </cols>
  <sheetData>
    <row r="1" spans="1:44" x14ac:dyDescent="0.25">
      <c r="C1" s="39">
        <v>3.8780000000000001</v>
      </c>
      <c r="G1" s="4">
        <v>0.33400000000000002</v>
      </c>
      <c r="H1" s="4">
        <v>1.2E-2</v>
      </c>
      <c r="I1" s="4">
        <v>5.0000000000000001E-3</v>
      </c>
      <c r="K1" s="4">
        <v>3.0000000000000001E-3</v>
      </c>
      <c r="M1" s="4">
        <v>3.6999999999999998E-2</v>
      </c>
      <c r="P1" s="4">
        <v>2.3E-2</v>
      </c>
      <c r="Z1" s="40">
        <v>439.435</v>
      </c>
      <c r="AB1" s="4">
        <v>-264.87599999999998</v>
      </c>
      <c r="AH1" s="40">
        <v>568.19899999999996</v>
      </c>
      <c r="AK1" s="40">
        <v>289.81599999999997</v>
      </c>
    </row>
    <row r="2" spans="1:44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4" t="s">
        <v>73</v>
      </c>
      <c r="AR2" s="4" t="s">
        <v>74</v>
      </c>
    </row>
    <row r="3" spans="1:44" hidden="1" x14ac:dyDescent="0.25">
      <c r="A3" s="1">
        <v>39389</v>
      </c>
      <c r="B3" s="2">
        <v>2422.1729999999998</v>
      </c>
      <c r="C3" s="5">
        <v>246.09779570000001</v>
      </c>
      <c r="D3" s="5">
        <v>0</v>
      </c>
      <c r="E3" s="5">
        <v>0</v>
      </c>
      <c r="F3" s="5">
        <v>0</v>
      </c>
      <c r="G3" s="5">
        <v>1522.7150469999999</v>
      </c>
      <c r="H3" s="2">
        <v>13.263210880000001</v>
      </c>
      <c r="I3" s="2">
        <v>0</v>
      </c>
      <c r="J3" s="2">
        <v>8000.7039999999997</v>
      </c>
      <c r="K3" s="2">
        <v>0</v>
      </c>
      <c r="L3" s="2">
        <v>0</v>
      </c>
      <c r="M3" s="2">
        <v>25730.799999999999</v>
      </c>
      <c r="N3" s="2">
        <v>495.23525389999998</v>
      </c>
      <c r="O3" s="3">
        <v>0.86</v>
      </c>
      <c r="P3" s="2">
        <v>25876.799999999999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0</v>
      </c>
      <c r="AO3" s="2">
        <v>0</v>
      </c>
      <c r="AP3" s="2">
        <v>0</v>
      </c>
      <c r="AQ3" s="42">
        <v>-319.202</v>
      </c>
      <c r="AR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2691.1172359531602</v>
      </c>
    </row>
    <row r="4" spans="1:44" hidden="1" x14ac:dyDescent="0.25">
      <c r="A4" s="1">
        <v>39396</v>
      </c>
      <c r="B4" s="2">
        <v>2890.6679999999997</v>
      </c>
      <c r="C4" s="5">
        <v>301.11411829999997</v>
      </c>
      <c r="D4" s="5">
        <v>68188.627500000002</v>
      </c>
      <c r="E4" s="5">
        <v>0</v>
      </c>
      <c r="F4" s="5">
        <v>0</v>
      </c>
      <c r="G4" s="5">
        <v>1593.7860189999999</v>
      </c>
      <c r="H4" s="2">
        <v>5.3052843520000001</v>
      </c>
      <c r="I4" s="2">
        <v>0</v>
      </c>
      <c r="J4" s="2">
        <v>3200.2815999999998</v>
      </c>
      <c r="K4" s="2">
        <v>0</v>
      </c>
      <c r="L4" s="2">
        <v>0</v>
      </c>
      <c r="M4" s="2">
        <v>29047</v>
      </c>
      <c r="N4" s="2">
        <v>495.23525389999998</v>
      </c>
      <c r="O4" s="3">
        <v>0.97</v>
      </c>
      <c r="P4" s="2">
        <v>31301.5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42">
        <v>-319.202</v>
      </c>
      <c r="AR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3175.580244525624</v>
      </c>
    </row>
    <row r="5" spans="1:44" hidden="1" x14ac:dyDescent="0.25">
      <c r="A5" s="1">
        <v>39403</v>
      </c>
      <c r="B5" s="2">
        <v>3122.223</v>
      </c>
      <c r="C5" s="5">
        <v>241.4956473</v>
      </c>
      <c r="D5" s="5">
        <v>81826.353000000003</v>
      </c>
      <c r="E5" s="5">
        <v>0</v>
      </c>
      <c r="F5" s="5">
        <v>0</v>
      </c>
      <c r="G5" s="5">
        <v>1470.614407</v>
      </c>
      <c r="H5" s="2">
        <v>2.1221137410000002</v>
      </c>
      <c r="I5" s="2">
        <v>0</v>
      </c>
      <c r="J5" s="2">
        <v>1280.1126400000001</v>
      </c>
      <c r="K5" s="2">
        <v>0</v>
      </c>
      <c r="L5" s="2">
        <v>0</v>
      </c>
      <c r="M5" s="2">
        <v>29047</v>
      </c>
      <c r="N5" s="2">
        <v>495.23525389999998</v>
      </c>
      <c r="O5" s="3">
        <v>1.4450000000000001</v>
      </c>
      <c r="P5" s="2">
        <v>31301.5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0</v>
      </c>
      <c r="AQ5" s="42">
        <v>-319.202</v>
      </c>
      <c r="AR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2903.2022975322925</v>
      </c>
    </row>
    <row r="6" spans="1:44" hidden="1" x14ac:dyDescent="0.25">
      <c r="A6" s="1">
        <v>39410</v>
      </c>
      <c r="B6" s="2">
        <v>3029.6009999999997</v>
      </c>
      <c r="C6" s="5">
        <v>210.17325890000001</v>
      </c>
      <c r="D6" s="5">
        <v>84553.898100000006</v>
      </c>
      <c r="E6" s="5">
        <v>0</v>
      </c>
      <c r="F6" s="5">
        <v>0</v>
      </c>
      <c r="G6" s="5">
        <v>1339.645763</v>
      </c>
      <c r="H6" s="2">
        <v>0.84884549600000003</v>
      </c>
      <c r="I6" s="2">
        <v>0</v>
      </c>
      <c r="J6" s="2">
        <v>512.04505600000005</v>
      </c>
      <c r="K6" s="2">
        <v>0</v>
      </c>
      <c r="L6" s="2">
        <v>0</v>
      </c>
      <c r="M6" s="2">
        <v>29047</v>
      </c>
      <c r="N6" s="2">
        <v>495.23525389999998</v>
      </c>
      <c r="O6" s="3">
        <v>1.6975</v>
      </c>
      <c r="P6" s="2">
        <v>31301.5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42">
        <v>-319.202</v>
      </c>
      <c r="AR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2737.9752690021523</v>
      </c>
    </row>
    <row r="7" spans="1:44" hidden="1" x14ac:dyDescent="0.25">
      <c r="A7" s="1">
        <v>39417</v>
      </c>
      <c r="B7" s="2">
        <v>2583.723</v>
      </c>
      <c r="C7" s="5">
        <v>87.319303570000002</v>
      </c>
      <c r="D7" s="5">
        <v>85099.407120000003</v>
      </c>
      <c r="E7" s="5">
        <v>0</v>
      </c>
      <c r="F7" s="5">
        <v>0</v>
      </c>
      <c r="G7" s="5">
        <v>1042.9583050000001</v>
      </c>
      <c r="H7" s="2">
        <v>0.33953819899999998</v>
      </c>
      <c r="I7" s="2">
        <v>0</v>
      </c>
      <c r="J7" s="2">
        <v>204.81802239999999</v>
      </c>
      <c r="K7" s="2">
        <v>0</v>
      </c>
      <c r="L7" s="2">
        <v>0</v>
      </c>
      <c r="M7" s="2">
        <v>29047</v>
      </c>
      <c r="N7" s="2">
        <v>495.23525389999998</v>
      </c>
      <c r="O7" s="3">
        <v>1.605</v>
      </c>
      <c r="P7" s="2">
        <v>31301.5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42">
        <v>-319.202</v>
      </c>
      <c r="AR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2452.2639075728475</v>
      </c>
    </row>
    <row r="8" spans="1:44" hidden="1" x14ac:dyDescent="0.25">
      <c r="A8" s="1">
        <v>39424</v>
      </c>
      <c r="B8" s="2">
        <v>2047.377</v>
      </c>
      <c r="C8" s="5">
        <v>80.27772143</v>
      </c>
      <c r="D8" s="5">
        <v>84653.881420000005</v>
      </c>
      <c r="E8" s="5">
        <v>0</v>
      </c>
      <c r="F8" s="5">
        <v>0</v>
      </c>
      <c r="G8" s="5">
        <v>597.38332209999999</v>
      </c>
      <c r="H8" s="2">
        <v>0.13581527900000001</v>
      </c>
      <c r="I8" s="2">
        <v>0</v>
      </c>
      <c r="J8" s="2">
        <v>81.927208960000002</v>
      </c>
      <c r="K8" s="2">
        <v>0</v>
      </c>
      <c r="L8" s="2">
        <v>0</v>
      </c>
      <c r="M8" s="2">
        <v>16099.25</v>
      </c>
      <c r="N8" s="2">
        <v>500.40750000000003</v>
      </c>
      <c r="O8" s="3">
        <v>1.7875000000000001</v>
      </c>
      <c r="P8" s="2">
        <v>36110.25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42">
        <v>-319.202</v>
      </c>
      <c r="AR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1907.6666630702878</v>
      </c>
    </row>
    <row r="9" spans="1:44" hidden="1" x14ac:dyDescent="0.25">
      <c r="A9" s="1">
        <v>39431</v>
      </c>
      <c r="B9" s="2">
        <v>3223.4609999999998</v>
      </c>
      <c r="C9" s="5">
        <v>119.4110886</v>
      </c>
      <c r="D9" s="5">
        <v>84564.776280000005</v>
      </c>
      <c r="E9" s="5">
        <v>0</v>
      </c>
      <c r="F9" s="5">
        <v>0</v>
      </c>
      <c r="G9" s="5">
        <v>679.15332880000005</v>
      </c>
      <c r="H9" s="2">
        <v>5.4326112000000003E-2</v>
      </c>
      <c r="I9" s="2">
        <v>0</v>
      </c>
      <c r="J9" s="2">
        <v>32.770883580000003</v>
      </c>
      <c r="K9" s="2">
        <v>0</v>
      </c>
      <c r="L9" s="2">
        <v>0</v>
      </c>
      <c r="M9" s="2">
        <v>16099.25</v>
      </c>
      <c r="N9" s="2">
        <v>500.40750000000003</v>
      </c>
      <c r="O9" s="3">
        <v>1.2450000000000001</v>
      </c>
      <c r="P9" s="2">
        <v>36110.25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1</v>
      </c>
      <c r="AO9" s="2">
        <v>0</v>
      </c>
      <c r="AP9" s="2">
        <v>0</v>
      </c>
      <c r="AQ9" s="42">
        <v>-319.202</v>
      </c>
      <c r="AR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2086.7360653233436</v>
      </c>
    </row>
    <row r="10" spans="1:44" hidden="1" x14ac:dyDescent="0.25">
      <c r="A10" s="1">
        <v>39438</v>
      </c>
      <c r="B10" s="2">
        <v>2556.7979999999998</v>
      </c>
      <c r="C10" s="5">
        <v>102.9644354</v>
      </c>
      <c r="D10" s="5">
        <v>84546.955260000002</v>
      </c>
      <c r="E10" s="5">
        <v>0</v>
      </c>
      <c r="F10" s="5">
        <v>0</v>
      </c>
      <c r="G10" s="5">
        <v>420.46133150000003</v>
      </c>
      <c r="H10" s="2">
        <v>2.1730445000000001E-2</v>
      </c>
      <c r="I10" s="2">
        <v>0</v>
      </c>
      <c r="J10" s="2">
        <v>13.108353429999999</v>
      </c>
      <c r="K10" s="2">
        <v>0</v>
      </c>
      <c r="L10" s="2">
        <v>0</v>
      </c>
      <c r="M10" s="2">
        <v>16099.25</v>
      </c>
      <c r="N10" s="2">
        <v>500.40750000000003</v>
      </c>
      <c r="O10" s="3">
        <v>1.0549999999999999</v>
      </c>
      <c r="P10" s="2">
        <v>36110.25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  <c r="AP10" s="2">
        <v>0</v>
      </c>
      <c r="AQ10" s="42">
        <v>-319.202</v>
      </c>
      <c r="AR1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1936.5524259675401</v>
      </c>
    </row>
    <row r="11" spans="1:44" hidden="1" x14ac:dyDescent="0.25">
      <c r="A11" s="1">
        <v>39445</v>
      </c>
      <c r="B11" s="2">
        <v>1246.0889999999999</v>
      </c>
      <c r="C11" s="5">
        <v>41.185774170000002</v>
      </c>
      <c r="D11" s="5">
        <v>48793.391049999998</v>
      </c>
      <c r="E11" s="5">
        <v>0</v>
      </c>
      <c r="F11" s="5">
        <v>0</v>
      </c>
      <c r="G11" s="5">
        <v>203.58453259999999</v>
      </c>
      <c r="H11" s="2">
        <v>8.6921780000000001E-3</v>
      </c>
      <c r="I11" s="2">
        <v>0</v>
      </c>
      <c r="J11" s="2">
        <v>5.2433413729999998</v>
      </c>
      <c r="K11" s="2">
        <v>0</v>
      </c>
      <c r="L11" s="2">
        <v>0</v>
      </c>
      <c r="M11" s="2">
        <v>16099.25</v>
      </c>
      <c r="N11" s="2">
        <v>500.40750000000003</v>
      </c>
      <c r="O11" s="3">
        <v>0.75749999999999995</v>
      </c>
      <c r="P11" s="2">
        <v>36110.25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1</v>
      </c>
      <c r="AQ11" s="42">
        <v>-319.202</v>
      </c>
      <c r="AR1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1774.1567704257961</v>
      </c>
    </row>
    <row r="12" spans="1:44" hidden="1" x14ac:dyDescent="0.25">
      <c r="A12" s="1">
        <v>39452</v>
      </c>
      <c r="B12" s="2">
        <v>941.298</v>
      </c>
      <c r="C12" s="5">
        <v>16.47430967</v>
      </c>
      <c r="D12" s="5">
        <v>9758.67821</v>
      </c>
      <c r="E12" s="5">
        <v>0</v>
      </c>
      <c r="F12" s="5">
        <v>0</v>
      </c>
      <c r="G12" s="5">
        <v>260.93381299999999</v>
      </c>
      <c r="H12" s="2">
        <v>3.4768709999999999E-3</v>
      </c>
      <c r="I12" s="2">
        <v>0</v>
      </c>
      <c r="J12" s="2">
        <v>2.097336549</v>
      </c>
      <c r="K12" s="2">
        <v>0</v>
      </c>
      <c r="L12" s="2">
        <v>0</v>
      </c>
      <c r="M12" s="2">
        <v>13024</v>
      </c>
      <c r="N12" s="2">
        <v>500.40750000000003</v>
      </c>
      <c r="O12" s="3">
        <v>0.47749999999999998</v>
      </c>
      <c r="P12" s="2">
        <v>20324.2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42">
        <v>-319.202</v>
      </c>
      <c r="AR1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1220.616908164712</v>
      </c>
    </row>
    <row r="13" spans="1:44" hidden="1" x14ac:dyDescent="0.25">
      <c r="A13" s="1">
        <v>39459</v>
      </c>
      <c r="B13" s="2">
        <v>2394.1709999999998</v>
      </c>
      <c r="C13" s="5">
        <v>160.82977389999999</v>
      </c>
      <c r="D13" s="5">
        <v>1951.7356420000001</v>
      </c>
      <c r="E13" s="5">
        <v>0</v>
      </c>
      <c r="F13" s="5">
        <v>0</v>
      </c>
      <c r="G13" s="5">
        <v>878.07352519999995</v>
      </c>
      <c r="H13" s="2">
        <v>1.390748E-3</v>
      </c>
      <c r="I13" s="2">
        <v>0</v>
      </c>
      <c r="J13" s="2">
        <v>0.83893461999999996</v>
      </c>
      <c r="K13" s="2">
        <v>0</v>
      </c>
      <c r="L13" s="2">
        <v>0</v>
      </c>
      <c r="M13" s="2">
        <v>18733</v>
      </c>
      <c r="N13" s="2">
        <v>500.40750000000003</v>
      </c>
      <c r="O13" s="3">
        <v>0.38</v>
      </c>
      <c r="P13" s="2">
        <v>20324.2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42">
        <v>-319.202</v>
      </c>
      <c r="AR1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2197.7850372899757</v>
      </c>
    </row>
    <row r="14" spans="1:44" hidden="1" x14ac:dyDescent="0.25">
      <c r="A14" s="1">
        <v>39466</v>
      </c>
      <c r="B14" s="2">
        <v>3182.5349999999999</v>
      </c>
      <c r="C14" s="5">
        <v>281.49486949999999</v>
      </c>
      <c r="D14" s="5">
        <v>390.34712839999997</v>
      </c>
      <c r="E14" s="5">
        <v>0</v>
      </c>
      <c r="F14" s="5">
        <v>1</v>
      </c>
      <c r="G14" s="5">
        <v>1196.7294099999999</v>
      </c>
      <c r="H14" s="2">
        <v>5.5629900000000001E-4</v>
      </c>
      <c r="I14" s="2">
        <v>0</v>
      </c>
      <c r="J14" s="2">
        <v>0.33557384800000001</v>
      </c>
      <c r="K14" s="2">
        <v>0</v>
      </c>
      <c r="L14" s="2">
        <v>0</v>
      </c>
      <c r="M14" s="2">
        <v>22530</v>
      </c>
      <c r="N14" s="2">
        <v>500.40750000000003</v>
      </c>
      <c r="O14" s="3">
        <v>0.57750000000000001</v>
      </c>
      <c r="P14" s="2">
        <v>20324.2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42">
        <v>-319.202</v>
      </c>
      <c r="AR1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2912.6443335365884</v>
      </c>
    </row>
    <row r="15" spans="1:44" hidden="1" x14ac:dyDescent="0.25">
      <c r="A15" s="1">
        <v>39473</v>
      </c>
      <c r="B15" s="2">
        <v>3463.6320000000001</v>
      </c>
      <c r="C15" s="5">
        <v>306.72895779999999</v>
      </c>
      <c r="D15" s="5">
        <v>78.069425679999995</v>
      </c>
      <c r="E15" s="5">
        <v>0</v>
      </c>
      <c r="F15" s="5">
        <v>0</v>
      </c>
      <c r="G15" s="5">
        <v>1168.391764</v>
      </c>
      <c r="H15" s="2">
        <v>18677.000220000002</v>
      </c>
      <c r="I15" s="2">
        <v>0</v>
      </c>
      <c r="J15" s="2">
        <v>0.13422953900000001</v>
      </c>
      <c r="K15" s="2">
        <v>0</v>
      </c>
      <c r="L15" s="2">
        <v>0</v>
      </c>
      <c r="M15" s="2">
        <v>23982</v>
      </c>
      <c r="N15" s="2">
        <v>500.40750000000003</v>
      </c>
      <c r="O15" s="3">
        <v>0.63249999999999995</v>
      </c>
      <c r="P15" s="2">
        <v>20324.2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1</v>
      </c>
      <c r="AQ15" s="42">
        <v>-319.202</v>
      </c>
      <c r="AR1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3278.8853501643998</v>
      </c>
    </row>
    <row r="16" spans="1:44" hidden="1" x14ac:dyDescent="0.25">
      <c r="A16" s="1">
        <v>39480</v>
      </c>
      <c r="B16" s="2">
        <v>3229.9229999999998</v>
      </c>
      <c r="C16" s="5">
        <v>300.64188309999997</v>
      </c>
      <c r="D16" s="5">
        <v>15.613885140000001</v>
      </c>
      <c r="E16" s="5">
        <v>0</v>
      </c>
      <c r="F16" s="5">
        <v>0</v>
      </c>
      <c r="G16" s="5">
        <v>1304.0567060000001</v>
      </c>
      <c r="H16" s="2">
        <v>7470.8000890000003</v>
      </c>
      <c r="I16" s="2">
        <v>0</v>
      </c>
      <c r="J16" s="2">
        <v>5.3691816000000003E-2</v>
      </c>
      <c r="K16" s="2">
        <v>0</v>
      </c>
      <c r="L16" s="2">
        <v>0</v>
      </c>
      <c r="M16" s="2">
        <v>24523</v>
      </c>
      <c r="N16" s="2">
        <v>500.40750000000003</v>
      </c>
      <c r="O16" s="3">
        <v>0.6925</v>
      </c>
      <c r="P16" s="2">
        <v>20324.2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42">
        <v>-319.202</v>
      </c>
      <c r="AR1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2746.6993635338004</v>
      </c>
    </row>
    <row r="17" spans="1:44" hidden="1" x14ac:dyDescent="0.25">
      <c r="A17" s="1">
        <v>39487</v>
      </c>
      <c r="B17" s="2">
        <v>3045.7559999999999</v>
      </c>
      <c r="C17" s="5">
        <v>288.48265329999998</v>
      </c>
      <c r="D17" s="5">
        <v>3.1227770270000001</v>
      </c>
      <c r="E17" s="5">
        <v>0</v>
      </c>
      <c r="F17" s="5">
        <v>0</v>
      </c>
      <c r="G17" s="5">
        <v>1342.9226819999999</v>
      </c>
      <c r="H17" s="2">
        <v>18105.320039999999</v>
      </c>
      <c r="I17" s="2">
        <v>0</v>
      </c>
      <c r="J17" s="2">
        <v>2.1476726000000002E-2</v>
      </c>
      <c r="K17" s="2">
        <v>0</v>
      </c>
      <c r="L17" s="2">
        <v>0</v>
      </c>
      <c r="M17" s="2">
        <v>26634</v>
      </c>
      <c r="N17" s="2">
        <v>500.40750000000003</v>
      </c>
      <c r="O17" s="3">
        <v>1.1525000000000001</v>
      </c>
      <c r="P17" s="2">
        <v>30353.75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42">
        <v>-319.202</v>
      </c>
      <c r="AR1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3148.9279957653998</v>
      </c>
    </row>
    <row r="18" spans="1:44" hidden="1" x14ac:dyDescent="0.25">
      <c r="A18" s="1">
        <v>39494</v>
      </c>
      <c r="B18" s="2">
        <v>3390.3959999999997</v>
      </c>
      <c r="C18" s="5">
        <v>274.12737129999999</v>
      </c>
      <c r="D18" s="5">
        <v>0.62455540499999995</v>
      </c>
      <c r="E18" s="5">
        <v>0</v>
      </c>
      <c r="F18" s="5">
        <v>0</v>
      </c>
      <c r="G18" s="5">
        <v>1268.669073</v>
      </c>
      <c r="H18" s="2">
        <v>7242.1280139999999</v>
      </c>
      <c r="I18" s="2">
        <v>0</v>
      </c>
      <c r="J18" s="2">
        <v>8.5906909999999993E-3</v>
      </c>
      <c r="K18" s="2">
        <v>0</v>
      </c>
      <c r="L18" s="2">
        <v>0</v>
      </c>
      <c r="M18" s="2">
        <v>28464</v>
      </c>
      <c r="N18" s="2">
        <v>500.40750000000003</v>
      </c>
      <c r="O18" s="3">
        <v>0.85250000000000004</v>
      </c>
      <c r="P18" s="2">
        <v>30353.75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0</v>
      </c>
      <c r="AP18" s="2">
        <v>0</v>
      </c>
      <c r="AQ18" s="42">
        <v>-319.202</v>
      </c>
      <c r="AR1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3005.8092024513999</v>
      </c>
    </row>
    <row r="19" spans="1:44" hidden="1" x14ac:dyDescent="0.25">
      <c r="A19" s="1">
        <v>39501</v>
      </c>
      <c r="B19" s="2">
        <v>2984.3669999999997</v>
      </c>
      <c r="C19" s="5">
        <v>308.08299849999997</v>
      </c>
      <c r="D19" s="5">
        <v>0.12491108099999999</v>
      </c>
      <c r="E19" s="5">
        <v>0</v>
      </c>
      <c r="F19" s="5">
        <v>1</v>
      </c>
      <c r="G19" s="5">
        <v>1234.7676289999999</v>
      </c>
      <c r="H19" s="2">
        <v>2896.8512059999998</v>
      </c>
      <c r="I19" s="2">
        <v>0</v>
      </c>
      <c r="J19" s="2">
        <v>3.4362759999999998E-3</v>
      </c>
      <c r="K19" s="2">
        <v>0</v>
      </c>
      <c r="L19" s="2">
        <v>0</v>
      </c>
      <c r="M19" s="2">
        <v>29521</v>
      </c>
      <c r="N19" s="2">
        <v>500.40750000000003</v>
      </c>
      <c r="O19" s="3">
        <v>1.0175000000000001</v>
      </c>
      <c r="P19" s="2">
        <v>30353.75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</v>
      </c>
      <c r="AP19" s="2">
        <v>0</v>
      </c>
      <c r="AQ19" s="42">
        <v>-319.202</v>
      </c>
      <c r="AR1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3113.1317207410002</v>
      </c>
    </row>
    <row r="20" spans="1:44" hidden="1" x14ac:dyDescent="0.25">
      <c r="A20" s="1">
        <v>39508</v>
      </c>
      <c r="B20" s="2">
        <v>2931.5940000000001</v>
      </c>
      <c r="C20" s="5">
        <v>242.18914939999999</v>
      </c>
      <c r="D20" s="5">
        <v>2.4982216000000002E-2</v>
      </c>
      <c r="E20" s="5">
        <v>0</v>
      </c>
      <c r="F20" s="5">
        <v>0</v>
      </c>
      <c r="G20" s="5">
        <v>1322.0070519999999</v>
      </c>
      <c r="H20" s="2">
        <v>1158.7404819999999</v>
      </c>
      <c r="I20" s="2">
        <v>0</v>
      </c>
      <c r="J20" s="2">
        <v>1.37451E-3</v>
      </c>
      <c r="K20" s="2">
        <v>0</v>
      </c>
      <c r="L20" s="2">
        <v>0</v>
      </c>
      <c r="M20" s="2">
        <v>28100</v>
      </c>
      <c r="N20" s="2">
        <v>500.40750000000003</v>
      </c>
      <c r="O20" s="3">
        <v>1.32</v>
      </c>
      <c r="P20" s="2">
        <v>30353.75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2">
        <v>0</v>
      </c>
      <c r="AO20" s="2">
        <v>0</v>
      </c>
      <c r="AP20" s="2">
        <v>0</v>
      </c>
      <c r="AQ20" s="42">
        <v>-319.202</v>
      </c>
      <c r="AR2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2548.4230125251997</v>
      </c>
    </row>
    <row r="21" spans="1:44" hidden="1" x14ac:dyDescent="0.25">
      <c r="A21" s="1">
        <v>39515</v>
      </c>
      <c r="B21" s="2">
        <v>2857.2809999999999</v>
      </c>
      <c r="C21" s="5">
        <v>342.5877198</v>
      </c>
      <c r="D21" s="5">
        <v>4.9964429999999997E-3</v>
      </c>
      <c r="E21" s="5">
        <v>10914.6525</v>
      </c>
      <c r="F21" s="5">
        <v>0</v>
      </c>
      <c r="G21" s="5">
        <v>2170.2028209999999</v>
      </c>
      <c r="H21" s="2">
        <v>463.49619289999998</v>
      </c>
      <c r="I21" s="2">
        <v>0</v>
      </c>
      <c r="J21" s="2">
        <v>5.4980399999999998E-4</v>
      </c>
      <c r="K21" s="2">
        <v>0</v>
      </c>
      <c r="L21" s="2">
        <v>0</v>
      </c>
      <c r="M21" s="2">
        <v>24072</v>
      </c>
      <c r="N21" s="2">
        <v>500.40750000000003</v>
      </c>
      <c r="O21" s="3">
        <v>1.1924999999999999</v>
      </c>
      <c r="P21" s="2">
        <v>31175.5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42">
        <v>-319.202</v>
      </c>
      <c r="AR2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3082.5873739131994</v>
      </c>
    </row>
    <row r="22" spans="1:44" hidden="1" x14ac:dyDescent="0.25">
      <c r="A22" s="1">
        <v>39522</v>
      </c>
      <c r="B22" s="2">
        <v>2815.2779999999998</v>
      </c>
      <c r="C22" s="5">
        <v>360.03919789999998</v>
      </c>
      <c r="D22" s="5">
        <v>67114.353000000003</v>
      </c>
      <c r="E22" s="5">
        <v>13097.583000000001</v>
      </c>
      <c r="F22" s="5">
        <v>0</v>
      </c>
      <c r="G22" s="5">
        <v>2375.2811280000001</v>
      </c>
      <c r="H22" s="2">
        <v>15261.39848</v>
      </c>
      <c r="I22" s="2">
        <v>0</v>
      </c>
      <c r="J22" s="2">
        <v>2.19922E-4</v>
      </c>
      <c r="K22" s="2">
        <v>0</v>
      </c>
      <c r="L22" s="2">
        <v>0</v>
      </c>
      <c r="M22" s="2">
        <v>25164</v>
      </c>
      <c r="N22" s="2">
        <v>500.40750000000003</v>
      </c>
      <c r="O22" s="3">
        <v>1.5075000000000001</v>
      </c>
      <c r="P22" s="2">
        <v>31175.5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42">
        <v>-319.202</v>
      </c>
      <c r="AR2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3436.7391879681991</v>
      </c>
    </row>
    <row r="23" spans="1:44" hidden="1" x14ac:dyDescent="0.25">
      <c r="A23" s="1">
        <v>39529</v>
      </c>
      <c r="B23" s="2">
        <v>1253.6279999999999</v>
      </c>
      <c r="C23" s="5">
        <v>184.98016920000001</v>
      </c>
      <c r="D23" s="5">
        <v>63681.030599999998</v>
      </c>
      <c r="E23" s="5">
        <v>13534.169099999999</v>
      </c>
      <c r="F23" s="5">
        <v>0</v>
      </c>
      <c r="G23" s="5">
        <v>1840.0124510000001</v>
      </c>
      <c r="H23" s="2">
        <v>6104.5593909999998</v>
      </c>
      <c r="I23" s="2">
        <v>0</v>
      </c>
      <c r="J23" s="2">
        <v>8.7968700000000004E-5</v>
      </c>
      <c r="K23" s="2">
        <v>0</v>
      </c>
      <c r="L23" s="2">
        <v>0</v>
      </c>
      <c r="M23" s="2">
        <v>16494</v>
      </c>
      <c r="N23" s="2">
        <v>500.40750000000003</v>
      </c>
      <c r="O23" s="3">
        <v>1.6274999999999999</v>
      </c>
      <c r="P23" s="2">
        <v>31175.5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42">
        <v>-319.202</v>
      </c>
      <c r="AR2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2148.4084674835995</v>
      </c>
    </row>
    <row r="24" spans="1:44" hidden="1" x14ac:dyDescent="0.25">
      <c r="A24" s="1">
        <v>39536</v>
      </c>
      <c r="B24" s="2">
        <v>2567.5679999999998</v>
      </c>
      <c r="C24" s="5">
        <v>208.2941677</v>
      </c>
      <c r="D24" s="5">
        <v>68168.430120000005</v>
      </c>
      <c r="E24" s="5">
        <v>13621.48632</v>
      </c>
      <c r="F24" s="5">
        <v>0</v>
      </c>
      <c r="G24" s="5">
        <v>1996.504981</v>
      </c>
      <c r="H24" s="2">
        <v>2441.8237559999998</v>
      </c>
      <c r="I24" s="2">
        <v>0</v>
      </c>
      <c r="J24" s="2">
        <v>3.5187500000000001E-5</v>
      </c>
      <c r="K24" s="2">
        <v>0</v>
      </c>
      <c r="L24" s="2">
        <v>0</v>
      </c>
      <c r="M24" s="2">
        <v>24354</v>
      </c>
      <c r="N24" s="2">
        <v>500.40750000000003</v>
      </c>
      <c r="O24" s="3">
        <v>1.3625</v>
      </c>
      <c r="P24" s="2">
        <v>31175.5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</v>
      </c>
      <c r="AQ24" s="42">
        <v>-319.202</v>
      </c>
      <c r="AR2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2802.8318310666</v>
      </c>
    </row>
    <row r="25" spans="1:44" hidden="1" x14ac:dyDescent="0.25">
      <c r="A25" s="1">
        <v>39543</v>
      </c>
      <c r="B25" s="2">
        <v>2968.212</v>
      </c>
      <c r="C25" s="5">
        <v>211.76267709999999</v>
      </c>
      <c r="D25" s="5">
        <v>42993.100420000002</v>
      </c>
      <c r="E25" s="5">
        <v>9635.5092640000003</v>
      </c>
      <c r="F25" s="5">
        <v>0</v>
      </c>
      <c r="G25" s="5">
        <v>2134.4019920000001</v>
      </c>
      <c r="H25" s="2">
        <v>20186.729500000001</v>
      </c>
      <c r="I25" s="2">
        <v>0</v>
      </c>
      <c r="J25" s="2">
        <v>1.4075E-5</v>
      </c>
      <c r="K25" s="2">
        <v>0</v>
      </c>
      <c r="L25" s="2">
        <v>0</v>
      </c>
      <c r="M25" s="2">
        <v>26369</v>
      </c>
      <c r="N25" s="2">
        <v>527.01750000000004</v>
      </c>
      <c r="O25" s="3">
        <v>1.2575000000000001</v>
      </c>
      <c r="P25" s="2">
        <v>24712.2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0</v>
      </c>
      <c r="AN25" s="2">
        <v>0</v>
      </c>
      <c r="AO25" s="2">
        <v>0</v>
      </c>
      <c r="AP25" s="2">
        <v>0</v>
      </c>
      <c r="AQ25" s="42">
        <v>-319.202</v>
      </c>
      <c r="AR2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3001.1782811218</v>
      </c>
    </row>
    <row r="26" spans="1:44" hidden="1" x14ac:dyDescent="0.25">
      <c r="A26" s="1">
        <v>39550</v>
      </c>
      <c r="B26" s="2">
        <v>2908.9769999999999</v>
      </c>
      <c r="C26" s="5">
        <v>179.72148079999999</v>
      </c>
      <c r="D26" s="5">
        <v>45297.888079999997</v>
      </c>
      <c r="E26" s="5">
        <v>8838.3138529999997</v>
      </c>
      <c r="F26" s="5">
        <v>0</v>
      </c>
      <c r="G26" s="5">
        <v>2204.0607970000001</v>
      </c>
      <c r="H26" s="2">
        <v>8074.6918009999999</v>
      </c>
      <c r="I26" s="2">
        <v>0</v>
      </c>
      <c r="J26" s="2">
        <v>5.6299899999999996E-6</v>
      </c>
      <c r="K26" s="2">
        <v>0</v>
      </c>
      <c r="L26" s="2">
        <v>0</v>
      </c>
      <c r="M26" s="2">
        <v>29296</v>
      </c>
      <c r="N26" s="2">
        <v>527.01750000000004</v>
      </c>
      <c r="O26" s="3">
        <v>1.5549999999999999</v>
      </c>
      <c r="P26" s="2">
        <v>24712.2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42">
        <v>-319.202</v>
      </c>
      <c r="AR2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2863.1431103524001</v>
      </c>
    </row>
    <row r="27" spans="1:44" hidden="1" x14ac:dyDescent="0.25">
      <c r="A27" s="1">
        <v>39557</v>
      </c>
      <c r="B27" s="2">
        <v>2902.5149999999999</v>
      </c>
      <c r="C27" s="5">
        <v>188.43979229999999</v>
      </c>
      <c r="D27" s="5">
        <v>44923.645620000003</v>
      </c>
      <c r="E27" s="5">
        <v>8678.8747710000007</v>
      </c>
      <c r="F27" s="5">
        <v>0</v>
      </c>
      <c r="G27" s="5">
        <v>1685.124319</v>
      </c>
      <c r="H27" s="2">
        <v>3229.8767200000002</v>
      </c>
      <c r="I27" s="2">
        <v>0</v>
      </c>
      <c r="J27" s="2">
        <v>2.2520000000000002E-6</v>
      </c>
      <c r="K27" s="2">
        <v>0</v>
      </c>
      <c r="L27" s="2">
        <v>0</v>
      </c>
      <c r="M27" s="2">
        <v>29053</v>
      </c>
      <c r="N27" s="2">
        <v>527.01750000000004</v>
      </c>
      <c r="O27" s="3">
        <v>1.59</v>
      </c>
      <c r="P27" s="2">
        <v>24712.2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0</v>
      </c>
      <c r="AP27" s="2">
        <v>0</v>
      </c>
      <c r="AQ27" s="42">
        <v>-319.202</v>
      </c>
      <c r="AR2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2656.4991577254004</v>
      </c>
    </row>
    <row r="28" spans="1:44" hidden="1" x14ac:dyDescent="0.25">
      <c r="A28" s="1">
        <v>39564</v>
      </c>
      <c r="B28" s="2">
        <v>2857.2809999999999</v>
      </c>
      <c r="C28" s="5">
        <v>199.29905690000001</v>
      </c>
      <c r="D28" s="5">
        <v>43595.99712</v>
      </c>
      <c r="E28" s="5">
        <v>8646.986954</v>
      </c>
      <c r="F28" s="5">
        <v>0</v>
      </c>
      <c r="G28" s="5">
        <v>1476.6497280000001</v>
      </c>
      <c r="H28" s="2">
        <v>1291.9506879999999</v>
      </c>
      <c r="I28" s="2">
        <v>0</v>
      </c>
      <c r="J28" s="2">
        <v>9.0079899999999999E-7</v>
      </c>
      <c r="K28" s="2">
        <v>0</v>
      </c>
      <c r="L28" s="2">
        <v>0</v>
      </c>
      <c r="M28" s="2">
        <v>24586</v>
      </c>
      <c r="N28" s="2">
        <v>527.01750000000004</v>
      </c>
      <c r="O28" s="3">
        <v>1.77</v>
      </c>
      <c r="P28" s="2">
        <v>24712.2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1</v>
      </c>
      <c r="AP28" s="2">
        <v>1</v>
      </c>
      <c r="AQ28" s="42">
        <v>-319.202</v>
      </c>
      <c r="AR2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2440.4467600662001</v>
      </c>
    </row>
    <row r="29" spans="1:44" hidden="1" x14ac:dyDescent="0.25">
      <c r="A29" s="1">
        <v>39571</v>
      </c>
      <c r="B29" s="2">
        <v>1658.58</v>
      </c>
      <c r="C29" s="5">
        <v>154.9394728</v>
      </c>
      <c r="D29" s="5">
        <v>29485.960220000001</v>
      </c>
      <c r="E29" s="5">
        <v>8640.609391</v>
      </c>
      <c r="F29" s="5">
        <v>0</v>
      </c>
      <c r="G29" s="5">
        <v>1353.959891</v>
      </c>
      <c r="H29" s="2">
        <v>516.78027529999997</v>
      </c>
      <c r="I29" s="2">
        <v>0</v>
      </c>
      <c r="J29" s="2">
        <v>3.6031999999999999E-7</v>
      </c>
      <c r="K29" s="2">
        <v>0</v>
      </c>
      <c r="L29" s="2">
        <v>0</v>
      </c>
      <c r="M29" s="2">
        <v>21002</v>
      </c>
      <c r="N29" s="2">
        <v>527.01750000000004</v>
      </c>
      <c r="O29" s="3">
        <v>2.0049999999999999</v>
      </c>
      <c r="P29" s="2">
        <v>24712.2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42">
        <v>-319.202</v>
      </c>
      <c r="AR2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2085.5318424159996</v>
      </c>
    </row>
    <row r="30" spans="1:44" hidden="1" x14ac:dyDescent="0.25">
      <c r="A30" s="1">
        <v>39578</v>
      </c>
      <c r="B30" s="2">
        <v>2467.4069999999997</v>
      </c>
      <c r="C30" s="5">
        <v>179.0415691</v>
      </c>
      <c r="D30" s="5">
        <v>5897.1920449999998</v>
      </c>
      <c r="E30" s="5">
        <v>11392.079379999999</v>
      </c>
      <c r="F30" s="5">
        <v>0</v>
      </c>
      <c r="G30" s="5">
        <v>1465.483956</v>
      </c>
      <c r="H30" s="2">
        <v>206.71211009999999</v>
      </c>
      <c r="I30" s="2">
        <v>0</v>
      </c>
      <c r="J30" s="2">
        <v>1.4412800000000001E-7</v>
      </c>
      <c r="K30" s="2">
        <v>0</v>
      </c>
      <c r="L30" s="2">
        <v>0</v>
      </c>
      <c r="M30" s="2">
        <v>24701</v>
      </c>
      <c r="N30" s="2">
        <v>527.01750000000004</v>
      </c>
      <c r="O30" s="3">
        <v>1.6425000000000001</v>
      </c>
      <c r="P30" s="2">
        <v>29028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42">
        <v>-319.202</v>
      </c>
      <c r="AR3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2448.6543915949997</v>
      </c>
    </row>
    <row r="31" spans="1:44" hidden="1" x14ac:dyDescent="0.25">
      <c r="A31" s="1">
        <v>39585</v>
      </c>
      <c r="B31" s="2">
        <v>2569.7219999999998</v>
      </c>
      <c r="C31" s="5">
        <v>187.0902576</v>
      </c>
      <c r="D31" s="5">
        <v>1179.4384090000001</v>
      </c>
      <c r="E31" s="5">
        <v>11942.373380000001</v>
      </c>
      <c r="F31" s="5">
        <v>0</v>
      </c>
      <c r="G31" s="5">
        <v>1495.4935829999999</v>
      </c>
      <c r="H31" s="2">
        <v>24674.684840000002</v>
      </c>
      <c r="I31" s="2">
        <v>0</v>
      </c>
      <c r="J31" s="2">
        <v>5.7651100000000003E-8</v>
      </c>
      <c r="K31" s="2">
        <v>0</v>
      </c>
      <c r="L31" s="2">
        <v>0</v>
      </c>
      <c r="M31" s="2">
        <v>27498</v>
      </c>
      <c r="N31" s="2">
        <v>527.01750000000004</v>
      </c>
      <c r="O31" s="3">
        <v>1.605</v>
      </c>
      <c r="P31" s="2">
        <v>29028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42">
        <v>-319.202</v>
      </c>
      <c r="AR3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2886.9950937747999</v>
      </c>
    </row>
    <row r="32" spans="1:44" hidden="1" x14ac:dyDescent="0.25">
      <c r="A32" s="1">
        <v>39592</v>
      </c>
      <c r="B32" s="2">
        <v>2618.1869999999999</v>
      </c>
      <c r="C32" s="5">
        <v>211.17828309999999</v>
      </c>
      <c r="D32" s="5">
        <v>235.8876818</v>
      </c>
      <c r="E32" s="5">
        <v>12052.43218</v>
      </c>
      <c r="F32" s="5">
        <v>0</v>
      </c>
      <c r="G32" s="5">
        <v>1529.497433</v>
      </c>
      <c r="H32" s="2">
        <v>15743.873939999999</v>
      </c>
      <c r="I32" s="2">
        <v>0</v>
      </c>
      <c r="J32" s="2">
        <v>2.30605E-8</v>
      </c>
      <c r="K32" s="2">
        <v>0</v>
      </c>
      <c r="L32" s="2">
        <v>0</v>
      </c>
      <c r="M32" s="2">
        <v>26025</v>
      </c>
      <c r="N32" s="2">
        <v>527.01750000000004</v>
      </c>
      <c r="O32" s="3">
        <v>1.46</v>
      </c>
      <c r="P32" s="2">
        <v>29028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42">
        <v>-319.202</v>
      </c>
      <c r="AR3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2830.0950117637994</v>
      </c>
    </row>
    <row r="33" spans="1:44" hidden="1" x14ac:dyDescent="0.25">
      <c r="A33" s="1">
        <v>39599</v>
      </c>
      <c r="B33" s="2">
        <v>2708.6549999999997</v>
      </c>
      <c r="C33" s="5">
        <v>221.60666320000001</v>
      </c>
      <c r="D33" s="5">
        <v>47.177536359999998</v>
      </c>
      <c r="E33" s="5">
        <v>12074.443939999999</v>
      </c>
      <c r="F33" s="5">
        <v>0</v>
      </c>
      <c r="G33" s="5">
        <v>1663.5989729999999</v>
      </c>
      <c r="H33" s="2">
        <v>6297.549575</v>
      </c>
      <c r="I33" s="2">
        <v>0</v>
      </c>
      <c r="J33" s="2">
        <v>9.2241799999999999E-9</v>
      </c>
      <c r="K33" s="2">
        <v>0</v>
      </c>
      <c r="L33" s="2">
        <v>0</v>
      </c>
      <c r="M33" s="2">
        <v>28970</v>
      </c>
      <c r="N33" s="2">
        <v>527.01750000000004</v>
      </c>
      <c r="O33" s="3">
        <v>1.2275</v>
      </c>
      <c r="P33" s="2">
        <v>29028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2">
        <v>0</v>
      </c>
      <c r="AN33" s="2">
        <v>0</v>
      </c>
      <c r="AO33" s="2">
        <v>0</v>
      </c>
      <c r="AP33" s="2">
        <v>1</v>
      </c>
      <c r="AQ33" s="42">
        <v>-319.202</v>
      </c>
      <c r="AR3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2910.9352917715996</v>
      </c>
    </row>
    <row r="34" spans="1:44" hidden="1" x14ac:dyDescent="0.25">
      <c r="A34" s="1">
        <v>39606</v>
      </c>
      <c r="B34" s="2">
        <v>2822.817</v>
      </c>
      <c r="C34" s="5">
        <v>227.61209529999999</v>
      </c>
      <c r="D34" s="5">
        <v>9.4355072720000006</v>
      </c>
      <c r="E34" s="5">
        <v>21532.51629</v>
      </c>
      <c r="F34" s="5">
        <v>0</v>
      </c>
      <c r="G34" s="5">
        <v>2146.8395890000002</v>
      </c>
      <c r="H34" s="2">
        <v>2519.0198300000002</v>
      </c>
      <c r="I34" s="2">
        <v>0</v>
      </c>
      <c r="J34" s="2">
        <v>3.6896700000000001E-9</v>
      </c>
      <c r="K34" s="2">
        <v>0</v>
      </c>
      <c r="L34" s="2">
        <v>0</v>
      </c>
      <c r="M34" s="2">
        <v>28576</v>
      </c>
      <c r="N34" s="2">
        <v>515.97</v>
      </c>
      <c r="O34" s="3">
        <v>1.2975000000000001</v>
      </c>
      <c r="P34" s="2">
        <v>28740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0</v>
      </c>
      <c r="AO34" s="2">
        <v>0</v>
      </c>
      <c r="AP34" s="2">
        <v>0</v>
      </c>
      <c r="AQ34" s="42">
        <v>-319.202</v>
      </c>
      <c r="AR3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3029.0823662594003</v>
      </c>
    </row>
    <row r="35" spans="1:44" hidden="1" x14ac:dyDescent="0.25">
      <c r="A35" s="1">
        <v>39613</v>
      </c>
      <c r="B35" s="2">
        <v>3600.4110000000001</v>
      </c>
      <c r="C35" s="5">
        <v>246.37510810000001</v>
      </c>
      <c r="D35" s="5">
        <v>15905.4871</v>
      </c>
      <c r="E35" s="5">
        <v>23424.13076</v>
      </c>
      <c r="F35" s="5">
        <v>1</v>
      </c>
      <c r="G35" s="5">
        <v>2362.3358360000002</v>
      </c>
      <c r="H35" s="2">
        <v>1007.607932</v>
      </c>
      <c r="I35" s="2">
        <v>0</v>
      </c>
      <c r="J35" s="2">
        <v>1.47587E-9</v>
      </c>
      <c r="K35" s="2">
        <v>0</v>
      </c>
      <c r="L35" s="2">
        <v>0</v>
      </c>
      <c r="M35" s="2">
        <v>24295</v>
      </c>
      <c r="N35" s="2">
        <v>515.97</v>
      </c>
      <c r="O35" s="3">
        <v>1.39</v>
      </c>
      <c r="P35" s="2">
        <v>28740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0</v>
      </c>
      <c r="AP35" s="2">
        <v>0</v>
      </c>
      <c r="AQ35" s="42">
        <v>-319.202</v>
      </c>
      <c r="AR3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2997.2871336198004</v>
      </c>
    </row>
    <row r="36" spans="1:44" hidden="1" x14ac:dyDescent="0.25">
      <c r="A36" s="1">
        <v>39620</v>
      </c>
      <c r="B36" s="2">
        <v>3405.4739999999997</v>
      </c>
      <c r="C36" s="5">
        <v>235.5118732</v>
      </c>
      <c r="D36" s="5">
        <v>19084.69742</v>
      </c>
      <c r="E36" s="5">
        <v>23802.453649999999</v>
      </c>
      <c r="F36" s="5">
        <v>0</v>
      </c>
      <c r="G36" s="5">
        <v>2213.6343339999999</v>
      </c>
      <c r="H36" s="2">
        <v>17904.043170000001</v>
      </c>
      <c r="I36" s="2">
        <v>0</v>
      </c>
      <c r="J36" s="2">
        <v>5.9034800000000002E-10</v>
      </c>
      <c r="K36" s="2">
        <v>0</v>
      </c>
      <c r="L36" s="2">
        <v>0</v>
      </c>
      <c r="M36" s="2">
        <v>26165</v>
      </c>
      <c r="N36" s="2">
        <v>515.97</v>
      </c>
      <c r="O36" s="3">
        <v>1.5874999999999999</v>
      </c>
      <c r="P36" s="2">
        <v>28740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42">
        <v>-319.202</v>
      </c>
      <c r="AR3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3177.4404298656</v>
      </c>
    </row>
    <row r="37" spans="1:44" hidden="1" x14ac:dyDescent="0.25">
      <c r="A37" s="1">
        <v>39627</v>
      </c>
      <c r="B37" s="2">
        <v>3332.2379999999998</v>
      </c>
      <c r="C37" s="5">
        <v>227.73951930000001</v>
      </c>
      <c r="D37" s="5">
        <v>22901.259480000001</v>
      </c>
      <c r="E37" s="5">
        <v>23878.11823</v>
      </c>
      <c r="F37" s="5">
        <v>0</v>
      </c>
      <c r="G37" s="5">
        <v>2214.0537340000001</v>
      </c>
      <c r="H37" s="2">
        <v>7161.6172690000003</v>
      </c>
      <c r="I37" s="2">
        <v>0</v>
      </c>
      <c r="J37" s="2">
        <v>2.3613900000000002E-10</v>
      </c>
      <c r="K37" s="2">
        <v>0</v>
      </c>
      <c r="L37" s="2">
        <v>0</v>
      </c>
      <c r="M37" s="2">
        <v>23481</v>
      </c>
      <c r="N37" s="2">
        <v>515.97</v>
      </c>
      <c r="O37" s="3">
        <v>1.6125</v>
      </c>
      <c r="P37" s="2">
        <v>28740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1</v>
      </c>
      <c r="AP37" s="2">
        <v>1</v>
      </c>
      <c r="AQ37" s="42">
        <v>-319.202</v>
      </c>
      <c r="AR3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2919.2222102293999</v>
      </c>
    </row>
    <row r="38" spans="1:44" hidden="1" x14ac:dyDescent="0.25">
      <c r="A38" s="1">
        <v>39634</v>
      </c>
      <c r="B38" s="2">
        <v>2675.268</v>
      </c>
      <c r="C38" s="5">
        <v>221.44829770000001</v>
      </c>
      <c r="D38" s="5">
        <v>20483.851900000001</v>
      </c>
      <c r="E38" s="5">
        <v>5573.3676459999997</v>
      </c>
      <c r="F38" s="5">
        <v>0</v>
      </c>
      <c r="G38" s="5">
        <v>1716.3214929999999</v>
      </c>
      <c r="H38" s="2">
        <v>20420.646909999999</v>
      </c>
      <c r="I38" s="2">
        <v>0</v>
      </c>
      <c r="J38" s="2">
        <v>9.4455599999999996E-11</v>
      </c>
      <c r="K38" s="2">
        <v>0</v>
      </c>
      <c r="L38" s="2">
        <v>0</v>
      </c>
      <c r="M38" s="2">
        <v>23883</v>
      </c>
      <c r="N38" s="2">
        <v>515.97</v>
      </c>
      <c r="O38" s="3">
        <v>1.37</v>
      </c>
      <c r="P38" s="2">
        <v>24299.200000000001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0</v>
      </c>
      <c r="AQ38" s="42">
        <v>-319.202</v>
      </c>
      <c r="AR3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2800.4262400626003</v>
      </c>
    </row>
    <row r="39" spans="1:44" hidden="1" x14ac:dyDescent="0.25">
      <c r="A39" s="1">
        <v>39641</v>
      </c>
      <c r="B39" s="2">
        <v>3297.7739999999999</v>
      </c>
      <c r="C39" s="5">
        <v>218.4363391</v>
      </c>
      <c r="D39" s="5">
        <v>4096.7703789999996</v>
      </c>
      <c r="E39" s="5">
        <v>1912.4175290000001</v>
      </c>
      <c r="F39" s="5">
        <v>0</v>
      </c>
      <c r="G39" s="5">
        <v>2177.3285970000002</v>
      </c>
      <c r="H39" s="2">
        <v>8168.2587629999998</v>
      </c>
      <c r="I39" s="2">
        <v>0</v>
      </c>
      <c r="J39" s="2">
        <v>3.7782300000000001E-11</v>
      </c>
      <c r="K39" s="2">
        <v>0</v>
      </c>
      <c r="L39" s="2">
        <v>0</v>
      </c>
      <c r="M39" s="2">
        <v>23951</v>
      </c>
      <c r="N39" s="2">
        <v>515.97</v>
      </c>
      <c r="O39" s="3">
        <v>1.355</v>
      </c>
      <c r="P39" s="2">
        <v>24299.200000000001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42">
        <v>-319.202</v>
      </c>
      <c r="AR3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2798.2095795838004</v>
      </c>
    </row>
    <row r="40" spans="1:44" hidden="1" x14ac:dyDescent="0.25">
      <c r="A40" s="1">
        <v>39648</v>
      </c>
      <c r="B40" s="2">
        <v>3011.2919999999999</v>
      </c>
      <c r="C40" s="5">
        <v>235.49464560000001</v>
      </c>
      <c r="D40" s="5">
        <v>819.3540759</v>
      </c>
      <c r="E40" s="5">
        <v>1180.2275059999999</v>
      </c>
      <c r="F40" s="5">
        <v>0</v>
      </c>
      <c r="G40" s="5">
        <v>2239.0314389999999</v>
      </c>
      <c r="H40" s="2">
        <v>3267.3035049999999</v>
      </c>
      <c r="I40" s="2">
        <v>0</v>
      </c>
      <c r="J40" s="2">
        <v>1.51129E-11</v>
      </c>
      <c r="K40" s="2">
        <v>0</v>
      </c>
      <c r="L40" s="2">
        <v>0</v>
      </c>
      <c r="M40" s="2">
        <v>22719</v>
      </c>
      <c r="N40" s="2">
        <v>515.97</v>
      </c>
      <c r="O40" s="3">
        <v>1.2475000000000001</v>
      </c>
      <c r="P40" s="2">
        <v>24299.200000000001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42">
        <v>-319.202</v>
      </c>
      <c r="AR4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2780.5749783228002</v>
      </c>
    </row>
    <row r="41" spans="1:44" hidden="1" x14ac:dyDescent="0.25">
      <c r="A41" s="1">
        <v>39655</v>
      </c>
      <c r="B41" s="2">
        <v>2770.0439999999999</v>
      </c>
      <c r="C41" s="5">
        <v>250.0586883</v>
      </c>
      <c r="D41" s="5">
        <v>163.87081520000001</v>
      </c>
      <c r="E41" s="5">
        <v>1033.789501</v>
      </c>
      <c r="F41" s="5">
        <v>0</v>
      </c>
      <c r="G41" s="5">
        <v>2177.7125759999999</v>
      </c>
      <c r="H41" s="2">
        <v>1306.9214019999999</v>
      </c>
      <c r="I41" s="2">
        <v>0</v>
      </c>
      <c r="J41" s="2">
        <v>6.0451599999999997E-12</v>
      </c>
      <c r="K41" s="2">
        <v>0</v>
      </c>
      <c r="L41" s="2">
        <v>0</v>
      </c>
      <c r="M41" s="2">
        <v>21370</v>
      </c>
      <c r="N41" s="2">
        <v>515.97</v>
      </c>
      <c r="O41" s="3">
        <v>1.0549999999999999</v>
      </c>
      <c r="P41" s="2">
        <v>24299.200000000001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1</v>
      </c>
      <c r="AQ41" s="42">
        <v>-319.202</v>
      </c>
      <c r="AR4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2743.1362504354001</v>
      </c>
    </row>
    <row r="42" spans="1:44" hidden="1" x14ac:dyDescent="0.25">
      <c r="A42" s="1">
        <v>39662</v>
      </c>
      <c r="B42" s="2">
        <v>2574.0299999999997</v>
      </c>
      <c r="C42" s="5">
        <v>224.32698529999999</v>
      </c>
      <c r="D42" s="5">
        <v>32.774163029999997</v>
      </c>
      <c r="E42" s="5">
        <v>1004.5019</v>
      </c>
      <c r="F42" s="5">
        <v>0</v>
      </c>
      <c r="G42" s="5">
        <v>1980.8850299999999</v>
      </c>
      <c r="H42" s="2">
        <v>522.76856080000005</v>
      </c>
      <c r="I42" s="2">
        <v>0</v>
      </c>
      <c r="J42" s="2">
        <v>2.4180599999999999E-12</v>
      </c>
      <c r="K42" s="2">
        <v>0</v>
      </c>
      <c r="L42" s="2">
        <v>0</v>
      </c>
      <c r="M42" s="2">
        <v>21806</v>
      </c>
      <c r="N42" s="2">
        <v>515.97</v>
      </c>
      <c r="O42" s="3">
        <v>1.0825</v>
      </c>
      <c r="P42" s="2">
        <v>24299.200000000001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42">
        <v>-319.202</v>
      </c>
      <c r="AR4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2584.3304717430001</v>
      </c>
    </row>
    <row r="43" spans="1:44" hidden="1" x14ac:dyDescent="0.25">
      <c r="A43" s="1">
        <v>39669</v>
      </c>
      <c r="B43" s="2">
        <v>2454.4829999999997</v>
      </c>
      <c r="C43" s="5">
        <v>199.39094410000001</v>
      </c>
      <c r="D43" s="5">
        <v>6.5548326069999998</v>
      </c>
      <c r="E43" s="5">
        <v>200.90038000000001</v>
      </c>
      <c r="F43" s="5">
        <v>0</v>
      </c>
      <c r="G43" s="5">
        <v>1927.654012</v>
      </c>
      <c r="H43" s="2">
        <v>209.10742429999999</v>
      </c>
      <c r="I43" s="2">
        <v>0</v>
      </c>
      <c r="J43" s="2">
        <v>9.6722600000000002E-13</v>
      </c>
      <c r="K43" s="2">
        <v>0</v>
      </c>
      <c r="L43" s="2">
        <v>0</v>
      </c>
      <c r="M43" s="2">
        <v>18715</v>
      </c>
      <c r="N43" s="2">
        <v>515.97</v>
      </c>
      <c r="O43" s="3">
        <v>1.1775</v>
      </c>
      <c r="P43" s="2">
        <v>14632.5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42">
        <v>-319.202</v>
      </c>
      <c r="AR4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2129.3843103194004</v>
      </c>
    </row>
    <row r="44" spans="1:44" hidden="1" x14ac:dyDescent="0.25">
      <c r="A44" s="1">
        <v>39676</v>
      </c>
      <c r="B44" s="2">
        <v>1768.434</v>
      </c>
      <c r="C44" s="5">
        <v>139.8053176</v>
      </c>
      <c r="D44" s="5">
        <v>1.3109665210000001</v>
      </c>
      <c r="E44" s="5">
        <v>40.180076010000001</v>
      </c>
      <c r="F44" s="5">
        <v>0</v>
      </c>
      <c r="G44" s="5">
        <v>1681.961605</v>
      </c>
      <c r="H44" s="2">
        <v>83.642969730000004</v>
      </c>
      <c r="I44" s="2">
        <v>0</v>
      </c>
      <c r="J44" s="2">
        <v>3.8688999999999998E-13</v>
      </c>
      <c r="K44" s="2">
        <v>0</v>
      </c>
      <c r="L44" s="2">
        <v>0</v>
      </c>
      <c r="M44" s="2">
        <v>15739</v>
      </c>
      <c r="N44" s="2">
        <v>515.97</v>
      </c>
      <c r="O44" s="3">
        <v>1.41</v>
      </c>
      <c r="P44" s="2">
        <v>14632.5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42">
        <v>-319.202</v>
      </c>
      <c r="AR4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1704.6324133595601</v>
      </c>
    </row>
    <row r="45" spans="1:44" hidden="1" x14ac:dyDescent="0.25">
      <c r="A45" s="1">
        <v>39683</v>
      </c>
      <c r="B45" s="2">
        <v>1980.6029999999998</v>
      </c>
      <c r="C45" s="5">
        <v>60.48766706</v>
      </c>
      <c r="D45" s="5">
        <v>0.26219330400000002</v>
      </c>
      <c r="E45" s="5">
        <v>8.0360152019999997</v>
      </c>
      <c r="F45" s="5">
        <v>0</v>
      </c>
      <c r="G45" s="5">
        <v>1546.584642</v>
      </c>
      <c r="H45" s="2">
        <v>33.45718789</v>
      </c>
      <c r="I45" s="2">
        <v>0</v>
      </c>
      <c r="J45" s="2">
        <v>1.54756E-13</v>
      </c>
      <c r="K45" s="2">
        <v>0</v>
      </c>
      <c r="L45" s="2">
        <v>0</v>
      </c>
      <c r="M45" s="2">
        <v>16601</v>
      </c>
      <c r="N45" s="2">
        <v>515.97</v>
      </c>
      <c r="O45" s="3">
        <v>1.7175</v>
      </c>
      <c r="P45" s="2">
        <v>14632.5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42">
        <v>-319.202</v>
      </c>
      <c r="AR4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1383.1144295413599</v>
      </c>
    </row>
    <row r="46" spans="1:44" hidden="1" x14ac:dyDescent="0.25">
      <c r="A46" s="1">
        <v>39690</v>
      </c>
      <c r="B46" s="2">
        <v>2432.9429999999998</v>
      </c>
      <c r="C46" s="5">
        <v>119.20952680000001</v>
      </c>
      <c r="D46" s="5">
        <v>5.2438660999999998E-2</v>
      </c>
      <c r="E46" s="5">
        <v>1.6072030399999999</v>
      </c>
      <c r="F46" s="5">
        <v>0</v>
      </c>
      <c r="G46" s="5">
        <v>1569.5338569999999</v>
      </c>
      <c r="H46" s="2">
        <v>13.382875159999999</v>
      </c>
      <c r="I46" s="2">
        <v>0</v>
      </c>
      <c r="J46" s="2">
        <v>6.1902400000000003E-14</v>
      </c>
      <c r="K46" s="2">
        <v>0</v>
      </c>
      <c r="L46" s="2">
        <v>0</v>
      </c>
      <c r="M46" s="2">
        <v>18189</v>
      </c>
      <c r="N46" s="2">
        <v>515.97</v>
      </c>
      <c r="O46" s="3">
        <v>1.6125</v>
      </c>
      <c r="P46" s="2">
        <v>14632.5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1</v>
      </c>
      <c r="AQ46" s="42">
        <v>-319.202</v>
      </c>
      <c r="AR4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2245.2169476703202</v>
      </c>
    </row>
    <row r="47" spans="1:44" hidden="1" x14ac:dyDescent="0.25">
      <c r="A47" s="1">
        <v>39697</v>
      </c>
      <c r="B47" s="2">
        <v>1850.2859999999998</v>
      </c>
      <c r="C47" s="5">
        <v>52.546180730000003</v>
      </c>
      <c r="D47" s="5">
        <v>1.0487732E-2</v>
      </c>
      <c r="E47" s="5">
        <v>0.32144060800000002</v>
      </c>
      <c r="F47" s="5">
        <v>0</v>
      </c>
      <c r="G47" s="5">
        <v>1439.013543</v>
      </c>
      <c r="H47" s="2">
        <v>5.3531500630000002</v>
      </c>
      <c r="I47" s="2">
        <v>0</v>
      </c>
      <c r="J47" s="2">
        <v>2.4761E-14</v>
      </c>
      <c r="K47" s="2">
        <v>0</v>
      </c>
      <c r="L47" s="2">
        <v>0</v>
      </c>
      <c r="M47" s="2">
        <v>19051</v>
      </c>
      <c r="N47" s="2">
        <v>515.97</v>
      </c>
      <c r="O47" s="3">
        <v>1.33</v>
      </c>
      <c r="P47" s="2">
        <v>16398.5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</v>
      </c>
      <c r="AM47" s="2">
        <v>1</v>
      </c>
      <c r="AN47" s="2">
        <v>0</v>
      </c>
      <c r="AO47" s="2">
        <v>0</v>
      </c>
      <c r="AP47" s="2">
        <v>0</v>
      </c>
      <c r="AQ47" s="42">
        <v>-319.202</v>
      </c>
      <c r="AR4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2015.5183500336959</v>
      </c>
    </row>
    <row r="48" spans="1:44" hidden="1" x14ac:dyDescent="0.25">
      <c r="A48" s="1">
        <v>39704</v>
      </c>
      <c r="B48" s="2">
        <v>1829.8229999999999</v>
      </c>
      <c r="C48" s="5">
        <v>21.018472289999998</v>
      </c>
      <c r="D48" s="5">
        <v>2.097546E-3</v>
      </c>
      <c r="E48" s="5">
        <v>6.4288122000000003E-2</v>
      </c>
      <c r="F48" s="5">
        <v>0</v>
      </c>
      <c r="G48" s="5">
        <v>1420.7054169999999</v>
      </c>
      <c r="H48" s="2">
        <v>2.1412600249999998</v>
      </c>
      <c r="I48" s="2">
        <v>0</v>
      </c>
      <c r="J48" s="2">
        <v>9.9043900000000008E-15</v>
      </c>
      <c r="K48" s="2">
        <v>0</v>
      </c>
      <c r="L48" s="2">
        <v>0</v>
      </c>
      <c r="M48" s="2">
        <v>18606</v>
      </c>
      <c r="N48" s="2">
        <v>515.97</v>
      </c>
      <c r="O48" s="3">
        <v>1.2549999999999999</v>
      </c>
      <c r="P48" s="2">
        <v>16398.5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42">
        <v>-319.202</v>
      </c>
      <c r="AR4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1870.6354399389199</v>
      </c>
    </row>
    <row r="49" spans="1:44" hidden="1" x14ac:dyDescent="0.25">
      <c r="A49" s="1">
        <v>39711</v>
      </c>
      <c r="B49" s="2">
        <v>2183.0789999999997</v>
      </c>
      <c r="C49" s="5">
        <v>8.4073889170000005</v>
      </c>
      <c r="D49" s="5">
        <v>4.1950899999999998E-4</v>
      </c>
      <c r="E49" s="5">
        <v>1.2857624E-2</v>
      </c>
      <c r="F49" s="5">
        <v>0</v>
      </c>
      <c r="G49" s="5">
        <v>1158.9821669999999</v>
      </c>
      <c r="H49" s="2">
        <v>35024.856500000002</v>
      </c>
      <c r="I49" s="2">
        <v>0</v>
      </c>
      <c r="J49" s="2">
        <v>3.9617599999999999E-15</v>
      </c>
      <c r="K49" s="2">
        <v>0</v>
      </c>
      <c r="L49" s="2">
        <v>0</v>
      </c>
      <c r="M49" s="2">
        <v>20964</v>
      </c>
      <c r="N49" s="2">
        <v>515.97</v>
      </c>
      <c r="O49" s="3">
        <v>1.0375000000000001</v>
      </c>
      <c r="P49" s="2">
        <v>16398.5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42">
        <v>-319.202</v>
      </c>
      <c r="AR4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2241.8326759981264</v>
      </c>
    </row>
    <row r="50" spans="1:44" hidden="1" x14ac:dyDescent="0.25">
      <c r="A50" s="1">
        <v>39718</v>
      </c>
      <c r="B50" s="2">
        <v>2152.9229999999998</v>
      </c>
      <c r="C50" s="5">
        <v>3.3629555670000002</v>
      </c>
      <c r="D50" s="5">
        <v>8.3901900000000004E-5</v>
      </c>
      <c r="E50" s="5">
        <v>2.5715249999999999E-3</v>
      </c>
      <c r="F50" s="5">
        <v>0</v>
      </c>
      <c r="G50" s="5">
        <v>1151.4928669999999</v>
      </c>
      <c r="H50" s="2">
        <v>14009.9426</v>
      </c>
      <c r="I50" s="2">
        <v>0</v>
      </c>
      <c r="J50" s="2">
        <v>1.5847000000000001E-15</v>
      </c>
      <c r="K50" s="2">
        <v>0</v>
      </c>
      <c r="L50" s="2">
        <v>0</v>
      </c>
      <c r="M50" s="2">
        <v>20727</v>
      </c>
      <c r="N50" s="2">
        <v>515.97</v>
      </c>
      <c r="O50" s="3">
        <v>1.3049999999999999</v>
      </c>
      <c r="P50" s="2">
        <v>16398.5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1</v>
      </c>
      <c r="AQ50" s="42">
        <v>-319.202</v>
      </c>
      <c r="AR5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1958.8209704668259</v>
      </c>
    </row>
    <row r="51" spans="1:44" hidden="1" x14ac:dyDescent="0.25">
      <c r="A51" s="1">
        <v>39725</v>
      </c>
      <c r="B51" s="2">
        <v>2160.462</v>
      </c>
      <c r="C51" s="5">
        <v>1.345182227</v>
      </c>
      <c r="D51" s="5">
        <v>1.6780399999999999E-5</v>
      </c>
      <c r="E51" s="5">
        <v>5.1430499999999995E-4</v>
      </c>
      <c r="F51" s="5">
        <v>0</v>
      </c>
      <c r="G51" s="5">
        <v>1141.497147</v>
      </c>
      <c r="H51" s="2">
        <v>23047.977040000002</v>
      </c>
      <c r="I51" s="2">
        <v>0</v>
      </c>
      <c r="J51" s="2">
        <v>6.3388099999999998E-16</v>
      </c>
      <c r="K51" s="2">
        <v>0</v>
      </c>
      <c r="L51" s="2">
        <v>0</v>
      </c>
      <c r="M51" s="2">
        <v>21225</v>
      </c>
      <c r="N51" s="2">
        <v>490.32499999999999</v>
      </c>
      <c r="O51" s="3">
        <v>1.23</v>
      </c>
      <c r="P51" s="2">
        <v>15537.2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42">
        <v>-319.202</v>
      </c>
      <c r="AR5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1486.5309882543061</v>
      </c>
    </row>
    <row r="52" spans="1:44" hidden="1" x14ac:dyDescent="0.25">
      <c r="A52" s="1">
        <v>39732</v>
      </c>
      <c r="B52" s="2">
        <v>2435.0969999999998</v>
      </c>
      <c r="C52" s="5">
        <v>87.528922890000004</v>
      </c>
      <c r="D52" s="5">
        <v>3.35607E-6</v>
      </c>
      <c r="E52" s="5">
        <v>1.02861E-4</v>
      </c>
      <c r="F52" s="5">
        <v>0</v>
      </c>
      <c r="G52" s="5">
        <v>1669.0988589999999</v>
      </c>
      <c r="H52" s="2">
        <v>9219.1908160000003</v>
      </c>
      <c r="I52" s="2">
        <v>0</v>
      </c>
      <c r="J52" s="2">
        <v>2.5355199999999998E-16</v>
      </c>
      <c r="K52" s="2">
        <v>0</v>
      </c>
      <c r="L52" s="2">
        <v>0</v>
      </c>
      <c r="M52" s="2">
        <v>21941</v>
      </c>
      <c r="N52" s="2">
        <v>490.32499999999999</v>
      </c>
      <c r="O52" s="3">
        <v>1.0049999999999999</v>
      </c>
      <c r="P52" s="2">
        <v>15537.2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1</v>
      </c>
      <c r="AN52" s="2">
        <v>0</v>
      </c>
      <c r="AO52" s="2">
        <v>0</v>
      </c>
      <c r="AP52" s="2">
        <v>0</v>
      </c>
      <c r="AQ52" s="42">
        <v>-319.202</v>
      </c>
      <c r="AR5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1857.51707166542</v>
      </c>
    </row>
    <row r="53" spans="1:44" hidden="1" x14ac:dyDescent="0.25">
      <c r="A53" s="1">
        <v>39739</v>
      </c>
      <c r="B53" s="2">
        <v>2331.7049999999999</v>
      </c>
      <c r="C53" s="5">
        <v>145.42225920000001</v>
      </c>
      <c r="D53" s="5">
        <v>6.7121500000000002E-7</v>
      </c>
      <c r="E53" s="5">
        <v>2.0572199999999999E-5</v>
      </c>
      <c r="F53" s="5">
        <v>0</v>
      </c>
      <c r="G53" s="5">
        <v>2457.1395429999998</v>
      </c>
      <c r="H53" s="2">
        <v>3687.6763270000001</v>
      </c>
      <c r="I53" s="2">
        <v>0</v>
      </c>
      <c r="J53" s="2">
        <v>1.01421E-16</v>
      </c>
      <c r="K53" s="2">
        <v>0</v>
      </c>
      <c r="L53" s="2">
        <v>0</v>
      </c>
      <c r="M53" s="2">
        <v>21600</v>
      </c>
      <c r="N53" s="2">
        <v>490.32499999999999</v>
      </c>
      <c r="O53" s="3">
        <v>1.0900000000000001</v>
      </c>
      <c r="P53" s="2">
        <v>15537.2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0</v>
      </c>
      <c r="AQ53" s="42">
        <v>-319.202</v>
      </c>
      <c r="AR5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2266.2378444635997</v>
      </c>
    </row>
    <row r="54" spans="1:44" hidden="1" x14ac:dyDescent="0.25">
      <c r="A54" s="1">
        <v>39746</v>
      </c>
      <c r="B54" s="2">
        <v>2318.7809999999999</v>
      </c>
      <c r="C54" s="5">
        <v>132.14330369999999</v>
      </c>
      <c r="D54" s="5">
        <v>1.3424299999999999E-7</v>
      </c>
      <c r="E54" s="5">
        <v>4.1144400000000002E-6</v>
      </c>
      <c r="F54" s="5">
        <v>0</v>
      </c>
      <c r="G54" s="5">
        <v>2270.7558170000002</v>
      </c>
      <c r="H54" s="2">
        <v>1475.0705310000001</v>
      </c>
      <c r="I54" s="2">
        <v>0</v>
      </c>
      <c r="J54" s="2">
        <v>4.0568399999999997E-17</v>
      </c>
      <c r="K54" s="2">
        <v>0</v>
      </c>
      <c r="L54" s="2">
        <v>0</v>
      </c>
      <c r="M54" s="2">
        <v>23257</v>
      </c>
      <c r="N54" s="2">
        <v>490.32499999999999</v>
      </c>
      <c r="O54" s="3">
        <v>1.115</v>
      </c>
      <c r="P54" s="2">
        <v>15537.2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0</v>
      </c>
      <c r="AQ54" s="42">
        <v>-319.202</v>
      </c>
      <c r="AR5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2187.2476209985998</v>
      </c>
    </row>
    <row r="55" spans="1:44" hidden="1" x14ac:dyDescent="0.25">
      <c r="A55" s="1">
        <v>39753</v>
      </c>
      <c r="B55" s="2">
        <v>2221.8510000000001</v>
      </c>
      <c r="C55" s="5">
        <v>135.93337149999999</v>
      </c>
      <c r="D55" s="5">
        <v>2.6848599999999999E-8</v>
      </c>
      <c r="E55" s="5">
        <v>8.2288799999999998E-7</v>
      </c>
      <c r="F55" s="5">
        <v>0</v>
      </c>
      <c r="G55" s="5">
        <v>2351.9023269999998</v>
      </c>
      <c r="H55" s="2">
        <v>590.02821219999998</v>
      </c>
      <c r="I55" s="2">
        <v>0</v>
      </c>
      <c r="J55" s="2">
        <v>1.62274E-17</v>
      </c>
      <c r="K55" s="2">
        <v>0</v>
      </c>
      <c r="L55" s="2">
        <v>0</v>
      </c>
      <c r="M55" s="2">
        <v>22190</v>
      </c>
      <c r="N55" s="2">
        <v>490.32499999999999</v>
      </c>
      <c r="O55" s="3">
        <v>1.0275000000000001</v>
      </c>
      <c r="P55" s="2">
        <v>15537.2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42">
        <v>-319.202</v>
      </c>
      <c r="AR5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2178.9489304414001</v>
      </c>
    </row>
    <row r="56" spans="1:44" hidden="1" x14ac:dyDescent="0.25">
      <c r="A56" s="1">
        <v>39760</v>
      </c>
      <c r="B56" s="2">
        <v>2182.002</v>
      </c>
      <c r="C56" s="5">
        <v>123.8539486</v>
      </c>
      <c r="D56" s="5">
        <v>5.3697200000000004E-9</v>
      </c>
      <c r="E56" s="5">
        <v>1.6457800000000001E-7</v>
      </c>
      <c r="F56" s="5">
        <v>0</v>
      </c>
      <c r="G56" s="5">
        <v>2224.6609309999999</v>
      </c>
      <c r="H56" s="2">
        <v>236.01128489999999</v>
      </c>
      <c r="I56" s="2">
        <v>0</v>
      </c>
      <c r="J56" s="2">
        <v>6.4909400000000004E-18</v>
      </c>
      <c r="K56" s="2">
        <v>0</v>
      </c>
      <c r="L56" s="2">
        <v>0</v>
      </c>
      <c r="M56" s="2">
        <v>21557</v>
      </c>
      <c r="N56" s="2">
        <v>490.32499999999999</v>
      </c>
      <c r="O56" s="3">
        <v>1.2375</v>
      </c>
      <c r="P56" s="2">
        <v>15780.5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1</v>
      </c>
      <c r="AN56" s="2">
        <v>0</v>
      </c>
      <c r="AO56" s="2">
        <v>0</v>
      </c>
      <c r="AP56" s="2">
        <v>0</v>
      </c>
      <c r="AQ56" s="42">
        <v>-319.202</v>
      </c>
      <c r="AR5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2067.5329990435994</v>
      </c>
    </row>
    <row r="57" spans="1:44" hidden="1" x14ac:dyDescent="0.25">
      <c r="A57" s="1">
        <v>39767</v>
      </c>
      <c r="B57" s="2">
        <v>2131.3829999999998</v>
      </c>
      <c r="C57" s="5">
        <v>104.01638939999999</v>
      </c>
      <c r="D57" s="5">
        <v>1.0739399999999999E-9</v>
      </c>
      <c r="E57" s="5">
        <v>3.2915500000000001E-8</v>
      </c>
      <c r="F57" s="5">
        <v>0</v>
      </c>
      <c r="G57" s="5">
        <v>2287.5643719999998</v>
      </c>
      <c r="H57" s="2">
        <v>94.404513960000003</v>
      </c>
      <c r="I57" s="2">
        <v>0</v>
      </c>
      <c r="J57" s="2">
        <v>2.59638E-18</v>
      </c>
      <c r="K57" s="2">
        <v>0</v>
      </c>
      <c r="L57" s="2">
        <v>0</v>
      </c>
      <c r="M57" s="2">
        <v>22229</v>
      </c>
      <c r="N57" s="2">
        <v>490.32499999999999</v>
      </c>
      <c r="O57" s="3">
        <v>1.2575000000000001</v>
      </c>
      <c r="P57" s="2">
        <v>15780.5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  <c r="AM57" s="2">
        <v>0</v>
      </c>
      <c r="AN57" s="2">
        <v>1</v>
      </c>
      <c r="AO57" s="2">
        <v>0</v>
      </c>
      <c r="AP57" s="2">
        <v>0</v>
      </c>
      <c r="AQ57" s="42">
        <v>-319.202</v>
      </c>
      <c r="AR5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2034.7774125087201</v>
      </c>
    </row>
    <row r="58" spans="1:44" hidden="1" x14ac:dyDescent="0.25">
      <c r="A58" s="1">
        <v>39774</v>
      </c>
      <c r="B58" s="2">
        <v>2466.33</v>
      </c>
      <c r="C58" s="5">
        <v>149.03343580000001</v>
      </c>
      <c r="D58" s="5">
        <v>2.1478900000000001E-10</v>
      </c>
      <c r="E58" s="5">
        <v>6.5830999999999997E-9</v>
      </c>
      <c r="F58" s="5">
        <v>0</v>
      </c>
      <c r="G58" s="5">
        <v>2152.5257489999999</v>
      </c>
      <c r="H58" s="2">
        <v>37.761805580000001</v>
      </c>
      <c r="I58" s="2">
        <v>0</v>
      </c>
      <c r="J58" s="2">
        <v>1.03855E-18</v>
      </c>
      <c r="K58" s="2">
        <v>0</v>
      </c>
      <c r="L58" s="2">
        <v>0</v>
      </c>
      <c r="M58" s="2">
        <v>20960</v>
      </c>
      <c r="N58" s="2">
        <v>490.32499999999999</v>
      </c>
      <c r="O58" s="3">
        <v>1.1074999999999999</v>
      </c>
      <c r="P58" s="2">
        <v>15780.5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  <c r="AN58" s="2">
        <v>0</v>
      </c>
      <c r="AO58" s="2">
        <v>1</v>
      </c>
      <c r="AP58" s="2">
        <v>0</v>
      </c>
      <c r="AQ58" s="42">
        <v>-319.202</v>
      </c>
      <c r="AR5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2116.6179058653597</v>
      </c>
    </row>
    <row r="59" spans="1:44" hidden="1" x14ac:dyDescent="0.25">
      <c r="A59" s="1">
        <v>39781</v>
      </c>
      <c r="B59" s="2">
        <v>2352.1680000000001</v>
      </c>
      <c r="C59" s="5">
        <v>166.5154843</v>
      </c>
      <c r="D59" s="5">
        <v>4.2957800000000003E-11</v>
      </c>
      <c r="E59" s="5">
        <v>1.3166199999999999E-9</v>
      </c>
      <c r="F59" s="5">
        <v>0</v>
      </c>
      <c r="G59" s="5">
        <v>2059.1102999999998</v>
      </c>
      <c r="H59" s="2">
        <v>15.10472223</v>
      </c>
      <c r="I59" s="2">
        <v>0</v>
      </c>
      <c r="J59" s="2">
        <v>4.1541999999999998E-19</v>
      </c>
      <c r="K59" s="2">
        <v>0</v>
      </c>
      <c r="L59" s="2">
        <v>0</v>
      </c>
      <c r="M59" s="2">
        <v>22285</v>
      </c>
      <c r="N59" s="2">
        <v>490.32499999999999</v>
      </c>
      <c r="O59" s="3">
        <v>1.4475</v>
      </c>
      <c r="P59" s="2">
        <v>15780.5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1</v>
      </c>
      <c r="AM59" s="2">
        <v>0</v>
      </c>
      <c r="AN59" s="2">
        <v>0</v>
      </c>
      <c r="AO59" s="2">
        <v>0</v>
      </c>
      <c r="AP59" s="2">
        <v>1</v>
      </c>
      <c r="AQ59" s="42">
        <v>-319.202</v>
      </c>
      <c r="AR5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2491.7816449821603</v>
      </c>
    </row>
    <row r="60" spans="1:44" hidden="1" x14ac:dyDescent="0.25">
      <c r="A60" s="1">
        <v>39788</v>
      </c>
      <c r="B60" s="2">
        <v>2345.7060000000001</v>
      </c>
      <c r="C60" s="5">
        <v>175.0611437</v>
      </c>
      <c r="D60" s="5">
        <v>8.5915499999999993E-12</v>
      </c>
      <c r="E60" s="5">
        <v>2.6332400000000001E-10</v>
      </c>
      <c r="F60" s="5">
        <v>0</v>
      </c>
      <c r="G60" s="5">
        <v>2936.4441200000001</v>
      </c>
      <c r="H60" s="2">
        <v>6.0418888930000003</v>
      </c>
      <c r="I60" s="2">
        <v>0</v>
      </c>
      <c r="J60" s="2">
        <v>1.66168E-19</v>
      </c>
      <c r="K60" s="2">
        <v>0</v>
      </c>
      <c r="L60" s="2">
        <v>0</v>
      </c>
      <c r="M60" s="2">
        <v>23176</v>
      </c>
      <c r="N60" s="2">
        <v>492.76</v>
      </c>
      <c r="O60" s="3">
        <v>1.355</v>
      </c>
      <c r="P60" s="2">
        <v>14475.4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42">
        <v>-319.202</v>
      </c>
      <c r="AR6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2820.7921540153166</v>
      </c>
    </row>
    <row r="61" spans="1:44" hidden="1" x14ac:dyDescent="0.25">
      <c r="A61" s="1">
        <v>39795</v>
      </c>
      <c r="B61" s="2">
        <v>2131.3829999999998</v>
      </c>
      <c r="C61" s="5">
        <v>206.34690749999999</v>
      </c>
      <c r="D61" s="5">
        <v>1.71831E-12</v>
      </c>
      <c r="E61" s="5">
        <v>5.2664800000000001E-11</v>
      </c>
      <c r="F61" s="5">
        <v>0</v>
      </c>
      <c r="G61" s="5">
        <v>2589.6776479999999</v>
      </c>
      <c r="H61" s="2">
        <v>2.4167555570000001</v>
      </c>
      <c r="I61" s="2">
        <v>0</v>
      </c>
      <c r="J61" s="2">
        <v>6.6467200000000006E-20</v>
      </c>
      <c r="K61" s="2">
        <v>0</v>
      </c>
      <c r="L61" s="2">
        <v>0</v>
      </c>
      <c r="M61" s="2">
        <v>19783</v>
      </c>
      <c r="N61" s="2">
        <v>492.76</v>
      </c>
      <c r="O61" s="3">
        <v>1.19</v>
      </c>
      <c r="P61" s="2">
        <v>14475.4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0</v>
      </c>
      <c r="AM61" s="2">
        <v>0</v>
      </c>
      <c r="AN61" s="2">
        <v>1</v>
      </c>
      <c r="AO61" s="2">
        <v>0</v>
      </c>
      <c r="AP61" s="2">
        <v>0</v>
      </c>
      <c r="AQ61" s="42">
        <v>-319.202</v>
      </c>
      <c r="AR6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2700.7138427836844</v>
      </c>
    </row>
    <row r="62" spans="1:44" hidden="1" x14ac:dyDescent="0.25">
      <c r="A62" s="1">
        <v>39802</v>
      </c>
      <c r="B62" s="2">
        <v>2149.692</v>
      </c>
      <c r="C62" s="5">
        <v>166.47811300000001</v>
      </c>
      <c r="D62" s="5">
        <v>3.4366200000000002E-13</v>
      </c>
      <c r="E62" s="5">
        <v>1.0533E-11</v>
      </c>
      <c r="F62" s="5">
        <v>0</v>
      </c>
      <c r="G62" s="5">
        <v>2393.3710590000001</v>
      </c>
      <c r="H62" s="2">
        <v>0.96670222299999997</v>
      </c>
      <c r="I62" s="2">
        <v>0</v>
      </c>
      <c r="J62" s="2">
        <v>2.65869E-20</v>
      </c>
      <c r="K62" s="2">
        <v>0</v>
      </c>
      <c r="L62" s="2">
        <v>0</v>
      </c>
      <c r="M62" s="2">
        <v>18361</v>
      </c>
      <c r="N62" s="2">
        <v>492.76</v>
      </c>
      <c r="O62" s="3">
        <v>1.01</v>
      </c>
      <c r="P62" s="2">
        <v>14475.4</v>
      </c>
      <c r="Q62" s="2">
        <v>0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42">
        <v>-319.202</v>
      </c>
      <c r="AR6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2427.9048563466758</v>
      </c>
    </row>
    <row r="63" spans="1:44" hidden="1" x14ac:dyDescent="0.25">
      <c r="A63" s="1">
        <v>39809</v>
      </c>
      <c r="B63" s="2">
        <v>1015.611</v>
      </c>
      <c r="C63" s="5">
        <v>66.591245200000003</v>
      </c>
      <c r="D63" s="5">
        <v>6.8732399999999998E-14</v>
      </c>
      <c r="E63" s="5">
        <v>2.1065899999999998E-12</v>
      </c>
      <c r="F63" s="5">
        <v>0</v>
      </c>
      <c r="G63" s="5">
        <v>1624.848424</v>
      </c>
      <c r="H63" s="2">
        <v>0.38668088900000003</v>
      </c>
      <c r="I63" s="2">
        <v>0</v>
      </c>
      <c r="J63" s="2">
        <v>1.0634800000000001E-20</v>
      </c>
      <c r="K63" s="2">
        <v>0</v>
      </c>
      <c r="L63" s="2">
        <v>0</v>
      </c>
      <c r="M63" s="2">
        <v>14079</v>
      </c>
      <c r="N63" s="2">
        <v>492.76</v>
      </c>
      <c r="O63" s="3">
        <v>0.91249999999999998</v>
      </c>
      <c r="P63" s="2">
        <v>14475.4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0</v>
      </c>
      <c r="AM63" s="2">
        <v>0</v>
      </c>
      <c r="AN63" s="2">
        <v>0</v>
      </c>
      <c r="AO63" s="2">
        <v>1</v>
      </c>
      <c r="AP63" s="2">
        <v>1</v>
      </c>
      <c r="AQ63" s="42">
        <v>-319.202</v>
      </c>
      <c r="AR6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1625.416062672268</v>
      </c>
    </row>
    <row r="64" spans="1:44" hidden="1" x14ac:dyDescent="0.25">
      <c r="A64" s="1">
        <v>39816</v>
      </c>
      <c r="B64" s="2">
        <v>1214.856</v>
      </c>
      <c r="C64" s="5">
        <v>26.636498079999999</v>
      </c>
      <c r="D64" s="5">
        <v>1.37465E-14</v>
      </c>
      <c r="E64" s="5">
        <v>4.2131899999999999E-13</v>
      </c>
      <c r="F64" s="5">
        <v>0</v>
      </c>
      <c r="G64" s="5">
        <v>1013.739369</v>
      </c>
      <c r="H64" s="2">
        <v>0.15467235600000001</v>
      </c>
      <c r="I64" s="2">
        <v>0</v>
      </c>
      <c r="J64" s="2">
        <v>4.2539000000000003E-21</v>
      </c>
      <c r="K64" s="2">
        <v>0</v>
      </c>
      <c r="L64" s="2">
        <v>0</v>
      </c>
      <c r="M64" s="2">
        <v>17177</v>
      </c>
      <c r="N64" s="2">
        <v>492.76</v>
      </c>
      <c r="O64" s="3">
        <v>0.66249999999999998</v>
      </c>
      <c r="P64" s="2">
        <v>14475.4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42">
        <v>-319.202</v>
      </c>
      <c r="AR6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1530.6033448685118</v>
      </c>
    </row>
    <row r="65" spans="1:44" hidden="1" x14ac:dyDescent="0.25">
      <c r="A65" s="1">
        <v>39823</v>
      </c>
      <c r="B65" s="2">
        <v>1772.742</v>
      </c>
      <c r="C65" s="5">
        <v>50.331799230000001</v>
      </c>
      <c r="D65" s="5">
        <v>2.7492999999999999E-15</v>
      </c>
      <c r="E65" s="5">
        <v>8.4263700000000002E-14</v>
      </c>
      <c r="F65" s="5">
        <v>0</v>
      </c>
      <c r="G65" s="5">
        <v>1200.3957479999999</v>
      </c>
      <c r="H65" s="2">
        <v>6.1868942000000003E-2</v>
      </c>
      <c r="I65" s="2">
        <v>0</v>
      </c>
      <c r="J65" s="2">
        <v>1.70156E-21</v>
      </c>
      <c r="K65" s="2">
        <v>0</v>
      </c>
      <c r="L65" s="2">
        <v>0</v>
      </c>
      <c r="M65" s="2">
        <v>20994</v>
      </c>
      <c r="N65" s="2">
        <v>492.76</v>
      </c>
      <c r="O65" s="3">
        <v>1.21</v>
      </c>
      <c r="P65" s="2">
        <v>14846.25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1</v>
      </c>
      <c r="AN65" s="2">
        <v>0</v>
      </c>
      <c r="AO65" s="2">
        <v>0</v>
      </c>
      <c r="AP65" s="2">
        <v>0</v>
      </c>
      <c r="AQ65" s="42">
        <v>-319.202</v>
      </c>
      <c r="AR6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1834.5943896732435</v>
      </c>
    </row>
    <row r="66" spans="1:44" hidden="1" x14ac:dyDescent="0.25">
      <c r="A66" s="1">
        <v>39830</v>
      </c>
      <c r="B66" s="2">
        <v>3102.837</v>
      </c>
      <c r="C66" s="5">
        <v>178.50453970000001</v>
      </c>
      <c r="D66" s="5">
        <v>5.4985900000000001E-16</v>
      </c>
      <c r="E66" s="5">
        <v>1.6852699999999999E-14</v>
      </c>
      <c r="F66" s="5">
        <v>0</v>
      </c>
      <c r="G66" s="5">
        <v>1676.058299</v>
      </c>
      <c r="H66" s="2">
        <v>2.4747577E-2</v>
      </c>
      <c r="I66" s="2">
        <v>0</v>
      </c>
      <c r="J66" s="2">
        <v>6.8062500000000001E-22</v>
      </c>
      <c r="K66" s="2">
        <v>0</v>
      </c>
      <c r="L66" s="2">
        <v>0</v>
      </c>
      <c r="M66" s="2">
        <v>29175</v>
      </c>
      <c r="N66" s="2">
        <v>492.76</v>
      </c>
      <c r="O66" s="3">
        <v>1.325</v>
      </c>
      <c r="P66" s="2">
        <v>14846.25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42">
        <v>-319.202</v>
      </c>
      <c r="AR6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2793.2161237935234</v>
      </c>
    </row>
    <row r="67" spans="1:44" hidden="1" x14ac:dyDescent="0.25">
      <c r="A67" s="1">
        <v>39837</v>
      </c>
      <c r="B67" s="2">
        <v>3287.0039999999999</v>
      </c>
      <c r="C67" s="5">
        <v>206.26191589999999</v>
      </c>
      <c r="D67" s="5">
        <v>1.09972E-16</v>
      </c>
      <c r="E67" s="5">
        <v>3.3705499999999999E-15</v>
      </c>
      <c r="F67" s="5">
        <v>0</v>
      </c>
      <c r="G67" s="5">
        <v>2687.0233199999998</v>
      </c>
      <c r="H67" s="2">
        <v>50000.009899999997</v>
      </c>
      <c r="I67" s="2">
        <v>0</v>
      </c>
      <c r="J67" s="2">
        <v>2.7225000000000002E-22</v>
      </c>
      <c r="K67" s="2">
        <v>0</v>
      </c>
      <c r="L67" s="2">
        <v>0</v>
      </c>
      <c r="M67" s="2">
        <v>2808</v>
      </c>
      <c r="N67" s="2">
        <v>492.76</v>
      </c>
      <c r="O67" s="3">
        <v>1.5349999999999999</v>
      </c>
      <c r="P67" s="2">
        <v>14846.25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0</v>
      </c>
      <c r="AQ67" s="42">
        <v>-319.202</v>
      </c>
      <c r="AR6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2862.9423675402004</v>
      </c>
    </row>
    <row r="68" spans="1:44" hidden="1" x14ac:dyDescent="0.25">
      <c r="A68" s="1">
        <v>39844</v>
      </c>
      <c r="B68" s="2">
        <v>2977.9049999999997</v>
      </c>
      <c r="C68" s="5">
        <v>194.96687639999999</v>
      </c>
      <c r="D68" s="5">
        <v>2.1994400000000001E-17</v>
      </c>
      <c r="E68" s="5">
        <v>6.7411000000000002E-16</v>
      </c>
      <c r="F68" s="5">
        <v>0</v>
      </c>
      <c r="G68" s="5">
        <v>3175.609328</v>
      </c>
      <c r="H68" s="2">
        <v>20000.003959999998</v>
      </c>
      <c r="I68" s="2">
        <v>0</v>
      </c>
      <c r="J68" s="2">
        <v>1.089E-22</v>
      </c>
      <c r="K68" s="2">
        <v>0</v>
      </c>
      <c r="L68" s="2">
        <v>0</v>
      </c>
      <c r="M68" s="2">
        <v>0</v>
      </c>
      <c r="N68" s="2">
        <v>492.76</v>
      </c>
      <c r="O68" s="3">
        <v>1.8374999999999999</v>
      </c>
      <c r="P68" s="2">
        <v>14846.25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1</v>
      </c>
      <c r="AQ68" s="42">
        <v>-319.202</v>
      </c>
      <c r="AR6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2078.9968597511997</v>
      </c>
    </row>
    <row r="69" spans="1:44" hidden="1" x14ac:dyDescent="0.25">
      <c r="A69" s="1">
        <v>39851</v>
      </c>
      <c r="B69" s="2">
        <v>3251.4629999999997</v>
      </c>
      <c r="C69" s="5">
        <v>244.64393050000001</v>
      </c>
      <c r="D69" s="5">
        <v>4.3988699999999998E-18</v>
      </c>
      <c r="E69" s="5">
        <v>1.34822E-16</v>
      </c>
      <c r="F69" s="5">
        <v>0</v>
      </c>
      <c r="G69" s="5">
        <v>3042.743731</v>
      </c>
      <c r="H69" s="2">
        <v>33000.001579999996</v>
      </c>
      <c r="I69" s="2">
        <v>0</v>
      </c>
      <c r="J69" s="2">
        <v>4.3560000000000002E-23</v>
      </c>
      <c r="K69" s="2">
        <v>0</v>
      </c>
      <c r="L69" s="2">
        <v>0</v>
      </c>
      <c r="M69" s="2">
        <v>0</v>
      </c>
      <c r="N69" s="2">
        <v>492.76</v>
      </c>
      <c r="O69" s="3">
        <v>1.7849999999999999</v>
      </c>
      <c r="P69" s="2">
        <v>15526.75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42">
        <v>-319.202</v>
      </c>
      <c r="AR6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2398.9188375929998</v>
      </c>
    </row>
    <row r="70" spans="1:44" hidden="1" x14ac:dyDescent="0.25">
      <c r="A70" s="1">
        <v>39858</v>
      </c>
      <c r="B70" s="2">
        <v>3167.4569999999999</v>
      </c>
      <c r="C70" s="5">
        <v>261.84996219999999</v>
      </c>
      <c r="D70" s="5">
        <v>8.79775E-19</v>
      </c>
      <c r="E70" s="5">
        <v>2.6964400000000001E-17</v>
      </c>
      <c r="F70" s="5">
        <v>0</v>
      </c>
      <c r="G70" s="5">
        <v>3045.0974919999999</v>
      </c>
      <c r="H70" s="2">
        <v>13200.00063</v>
      </c>
      <c r="I70" s="2">
        <v>149962</v>
      </c>
      <c r="J70" s="2">
        <v>1.7424000000000001E-23</v>
      </c>
      <c r="K70" s="2">
        <v>0</v>
      </c>
      <c r="L70" s="2">
        <v>0</v>
      </c>
      <c r="M70" s="2">
        <v>1336</v>
      </c>
      <c r="N70" s="2">
        <v>492.76</v>
      </c>
      <c r="O70" s="3">
        <v>1.9025000000000001</v>
      </c>
      <c r="P70" s="2">
        <v>15526.75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  <c r="AO70" s="2">
        <v>0</v>
      </c>
      <c r="AP70" s="2">
        <v>0</v>
      </c>
      <c r="AQ70" s="42">
        <v>-319.202</v>
      </c>
      <c r="AR7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3028.0719732995994</v>
      </c>
    </row>
    <row r="71" spans="1:44" hidden="1" x14ac:dyDescent="0.25">
      <c r="A71" s="1">
        <v>39865</v>
      </c>
      <c r="B71" s="2">
        <v>3307.4669999999996</v>
      </c>
      <c r="C71" s="5">
        <v>248.36263489999999</v>
      </c>
      <c r="D71" s="5">
        <v>1.7595500000000001E-19</v>
      </c>
      <c r="E71" s="5">
        <v>5.3928799999999998E-18</v>
      </c>
      <c r="F71" s="5">
        <v>0</v>
      </c>
      <c r="G71" s="5">
        <v>3625.3389969999998</v>
      </c>
      <c r="H71" s="2">
        <v>5280.0002530000002</v>
      </c>
      <c r="I71" s="2">
        <v>59984.800000000003</v>
      </c>
      <c r="J71" s="2">
        <v>6.9696000000000008E-24</v>
      </c>
      <c r="K71" s="2">
        <v>0</v>
      </c>
      <c r="L71" s="2">
        <v>0</v>
      </c>
      <c r="M71" s="2">
        <v>23553</v>
      </c>
      <c r="N71" s="2">
        <v>492.76</v>
      </c>
      <c r="O71" s="3">
        <v>2.0874999999999999</v>
      </c>
      <c r="P71" s="2">
        <v>15526.75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1</v>
      </c>
      <c r="AP71" s="2">
        <v>0</v>
      </c>
      <c r="AQ71" s="42">
        <v>-319.202</v>
      </c>
      <c r="AR7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3446.6717761761993</v>
      </c>
    </row>
    <row r="72" spans="1:44" hidden="1" x14ac:dyDescent="0.25">
      <c r="A72" s="1">
        <v>39872</v>
      </c>
      <c r="B72" s="2">
        <v>3266.5409999999997</v>
      </c>
      <c r="C72" s="5">
        <v>259.306174</v>
      </c>
      <c r="D72" s="5">
        <v>3.5191000000000001E-20</v>
      </c>
      <c r="E72" s="5">
        <v>1.0785799999999999E-18</v>
      </c>
      <c r="F72" s="5">
        <v>0</v>
      </c>
      <c r="G72" s="5">
        <v>3894.0355989999998</v>
      </c>
      <c r="H72" s="2">
        <v>2112.0001010000001</v>
      </c>
      <c r="I72" s="2">
        <v>23993.919999999998</v>
      </c>
      <c r="J72" s="2">
        <v>2.7878400000000001E-24</v>
      </c>
      <c r="K72" s="2">
        <v>0</v>
      </c>
      <c r="L72" s="2">
        <v>0</v>
      </c>
      <c r="M72" s="2">
        <v>27252</v>
      </c>
      <c r="N72" s="2">
        <v>492.76</v>
      </c>
      <c r="O72" s="3">
        <v>2.44</v>
      </c>
      <c r="P72" s="2">
        <v>15526.75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42">
        <v>-319.202</v>
      </c>
      <c r="AR7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3232.8720840499991</v>
      </c>
    </row>
    <row r="73" spans="1:44" hidden="1" x14ac:dyDescent="0.25">
      <c r="A73" s="1">
        <v>39879</v>
      </c>
      <c r="B73" s="2">
        <v>3611.181</v>
      </c>
      <c r="C73" s="5">
        <v>297.15951960000001</v>
      </c>
      <c r="D73" s="5">
        <v>7.0381999999999993E-21</v>
      </c>
      <c r="E73" s="5">
        <v>11134.987499999999</v>
      </c>
      <c r="F73" s="5">
        <v>1</v>
      </c>
      <c r="G73" s="5">
        <v>3665.9142400000001</v>
      </c>
      <c r="H73" s="2">
        <v>38335.800040000002</v>
      </c>
      <c r="I73" s="2">
        <v>9597.5679999999993</v>
      </c>
      <c r="J73" s="2">
        <v>1.11514E-24</v>
      </c>
      <c r="K73" s="2">
        <v>0</v>
      </c>
      <c r="L73" s="2">
        <v>0</v>
      </c>
      <c r="M73" s="2">
        <v>29128</v>
      </c>
      <c r="N73" s="2">
        <v>492.76</v>
      </c>
      <c r="O73" s="3">
        <v>2.4750000000000001</v>
      </c>
      <c r="P73" s="2">
        <v>19125.25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42">
        <v>-319.202</v>
      </c>
      <c r="AR7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3818.3561636487993</v>
      </c>
    </row>
    <row r="74" spans="1:44" hidden="1" x14ac:dyDescent="0.25">
      <c r="A74" s="1">
        <v>39886</v>
      </c>
      <c r="B74" s="2">
        <v>3690.8789999999999</v>
      </c>
      <c r="C74" s="5">
        <v>294.89106779999997</v>
      </c>
      <c r="D74" s="5">
        <v>1.40764E-21</v>
      </c>
      <c r="E74" s="5">
        <v>13361.985000000001</v>
      </c>
      <c r="F74" s="5">
        <v>0</v>
      </c>
      <c r="G74" s="5">
        <v>3063.9656960000002</v>
      </c>
      <c r="H74" s="2">
        <v>15334.320019999999</v>
      </c>
      <c r="I74" s="2">
        <v>3839.0272</v>
      </c>
      <c r="J74" s="2">
        <v>4.4605400000000008E-25</v>
      </c>
      <c r="K74" s="2">
        <v>0</v>
      </c>
      <c r="L74" s="2">
        <v>0</v>
      </c>
      <c r="M74" s="2">
        <v>27509</v>
      </c>
      <c r="N74" s="2">
        <v>492.76</v>
      </c>
      <c r="O74" s="3">
        <v>2.6749999999999998</v>
      </c>
      <c r="P74" s="2">
        <v>19125.25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42">
        <v>-319.202</v>
      </c>
      <c r="AR7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3243.7948296323993</v>
      </c>
    </row>
    <row r="75" spans="1:44" hidden="1" x14ac:dyDescent="0.25">
      <c r="A75" s="1">
        <v>39893</v>
      </c>
      <c r="B75" s="2">
        <v>3172.8420000000001</v>
      </c>
      <c r="C75" s="5">
        <v>237.25444709999999</v>
      </c>
      <c r="D75" s="5">
        <v>2.8152800000000001E-22</v>
      </c>
      <c r="E75" s="5">
        <v>13807.3845</v>
      </c>
      <c r="F75" s="5">
        <v>0</v>
      </c>
      <c r="G75" s="5">
        <v>2798.8862779999999</v>
      </c>
      <c r="H75" s="2">
        <v>6133.7280060000003</v>
      </c>
      <c r="I75" s="2">
        <v>1535.61088</v>
      </c>
      <c r="J75" s="2">
        <v>1.7842200000000001E-25</v>
      </c>
      <c r="K75" s="2">
        <v>0</v>
      </c>
      <c r="L75" s="2">
        <v>0</v>
      </c>
      <c r="M75" s="2">
        <v>27383</v>
      </c>
      <c r="N75" s="2">
        <v>492.76</v>
      </c>
      <c r="O75" s="3">
        <v>2.63</v>
      </c>
      <c r="P75" s="2">
        <v>19125.25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42">
        <v>-319.202</v>
      </c>
      <c r="AR7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2805.1573031777998</v>
      </c>
    </row>
    <row r="76" spans="1:44" hidden="1" x14ac:dyDescent="0.25">
      <c r="A76" s="1">
        <v>39900</v>
      </c>
      <c r="B76" s="2">
        <v>3822.2729999999997</v>
      </c>
      <c r="C76" s="5">
        <v>273.08485889999997</v>
      </c>
      <c r="D76" s="5">
        <v>5.630560000000001E-23</v>
      </c>
      <c r="E76" s="5">
        <v>13896.464400000001</v>
      </c>
      <c r="F76" s="5">
        <v>1</v>
      </c>
      <c r="G76" s="5">
        <v>2819.4545109999999</v>
      </c>
      <c r="H76" s="2">
        <v>2453.491203</v>
      </c>
      <c r="I76" s="2">
        <v>614.24435200000005</v>
      </c>
      <c r="J76" s="2">
        <v>7.1368700000000006E-26</v>
      </c>
      <c r="K76" s="2">
        <v>0</v>
      </c>
      <c r="L76" s="2">
        <v>0</v>
      </c>
      <c r="M76" s="2">
        <v>31015</v>
      </c>
      <c r="N76" s="2">
        <v>492.76</v>
      </c>
      <c r="O76" s="3">
        <v>2.2549999999999999</v>
      </c>
      <c r="P76" s="2">
        <v>19125.25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42">
        <v>-319.202</v>
      </c>
      <c r="AR7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3036.5917556841996</v>
      </c>
    </row>
    <row r="77" spans="1:44" hidden="1" x14ac:dyDescent="0.25">
      <c r="A77" s="1">
        <v>39907</v>
      </c>
      <c r="B77" s="2">
        <v>3207.306</v>
      </c>
      <c r="C77" s="5">
        <v>260.78366349999999</v>
      </c>
      <c r="D77" s="5">
        <v>1.1261100000000001E-23</v>
      </c>
      <c r="E77" s="5">
        <v>10084.18288</v>
      </c>
      <c r="F77" s="5">
        <v>0</v>
      </c>
      <c r="G77" s="5">
        <v>2270.6818050000002</v>
      </c>
      <c r="H77" s="2">
        <v>47716.396480000003</v>
      </c>
      <c r="I77" s="2">
        <v>245.69774079999999</v>
      </c>
      <c r="J77" s="2">
        <v>2.8547500000000004E-26</v>
      </c>
      <c r="K77" s="2">
        <v>0</v>
      </c>
      <c r="L77" s="2">
        <v>0</v>
      </c>
      <c r="M77" s="2">
        <v>27424</v>
      </c>
      <c r="N77" s="2">
        <v>503.04632190000001</v>
      </c>
      <c r="O77" s="3">
        <v>1.9875</v>
      </c>
      <c r="P77" s="2">
        <v>13442.8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</v>
      </c>
      <c r="AM77" s="2">
        <v>0</v>
      </c>
      <c r="AN77" s="2">
        <v>0</v>
      </c>
      <c r="AO77" s="2">
        <v>0</v>
      </c>
      <c r="AP77" s="2">
        <v>0</v>
      </c>
      <c r="AQ77" s="42">
        <v>-319.202</v>
      </c>
      <c r="AR7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3348.2224163870005</v>
      </c>
    </row>
    <row r="78" spans="1:44" hidden="1" x14ac:dyDescent="0.25">
      <c r="A78" s="1">
        <v>39914</v>
      </c>
      <c r="B78" s="2">
        <v>1925.6759999999999</v>
      </c>
      <c r="C78" s="5">
        <v>177.85808539999999</v>
      </c>
      <c r="D78" s="5">
        <v>2.2522199999999999E-24</v>
      </c>
      <c r="E78" s="5">
        <v>9321.7265759999991</v>
      </c>
      <c r="F78" s="5">
        <v>0</v>
      </c>
      <c r="G78" s="5">
        <v>1469.0727220000001</v>
      </c>
      <c r="H78" s="2">
        <v>19086.558590000001</v>
      </c>
      <c r="I78" s="2">
        <v>98.279096319999994</v>
      </c>
      <c r="J78" s="2">
        <v>1.1419000000000001E-26</v>
      </c>
      <c r="K78" s="2">
        <v>0</v>
      </c>
      <c r="L78" s="2">
        <v>0</v>
      </c>
      <c r="M78" s="2">
        <v>18799</v>
      </c>
      <c r="N78" s="2">
        <v>503.04632190000001</v>
      </c>
      <c r="O78" s="3">
        <v>1.925</v>
      </c>
      <c r="P78" s="2">
        <v>13442.8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</v>
      </c>
      <c r="AN78" s="2">
        <v>0</v>
      </c>
      <c r="AO78" s="2">
        <v>0</v>
      </c>
      <c r="AP78" s="2">
        <v>0</v>
      </c>
      <c r="AQ78" s="42">
        <v>-319.202</v>
      </c>
      <c r="AR7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2095.4794428907999</v>
      </c>
    </row>
    <row r="79" spans="1:44" hidden="1" x14ac:dyDescent="0.25">
      <c r="A79" s="1">
        <v>39921</v>
      </c>
      <c r="B79" s="2">
        <v>3205.152</v>
      </c>
      <c r="C79" s="5">
        <v>153.60954419999999</v>
      </c>
      <c r="D79" s="5">
        <v>4.5044500000000009E-25</v>
      </c>
      <c r="E79" s="5">
        <v>9169.2353149999999</v>
      </c>
      <c r="F79" s="5">
        <v>0</v>
      </c>
      <c r="G79" s="5">
        <v>1870.929089</v>
      </c>
      <c r="H79" s="2">
        <v>7634.6234370000002</v>
      </c>
      <c r="I79" s="2">
        <v>39.311638530000003</v>
      </c>
      <c r="J79" s="2">
        <v>4.5675900000000003E-27</v>
      </c>
      <c r="K79" s="2">
        <v>0</v>
      </c>
      <c r="L79" s="2">
        <v>0</v>
      </c>
      <c r="M79" s="2">
        <v>45065</v>
      </c>
      <c r="N79" s="2">
        <v>503.04632190000001</v>
      </c>
      <c r="O79" s="3">
        <v>1.64</v>
      </c>
      <c r="P79" s="2">
        <v>13442.8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  <c r="AO79" s="2">
        <v>0</v>
      </c>
      <c r="AP79" s="2">
        <v>0</v>
      </c>
      <c r="AQ79" s="42">
        <v>-319.202</v>
      </c>
      <c r="AR7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2969.7875675702498</v>
      </c>
    </row>
    <row r="80" spans="1:44" hidden="1" x14ac:dyDescent="0.25">
      <c r="A80" s="1">
        <v>39928</v>
      </c>
      <c r="B80" s="2">
        <v>3076.989</v>
      </c>
      <c r="C80" s="5">
        <v>139.17599770000001</v>
      </c>
      <c r="D80" s="5">
        <v>9.0088900000000015E-26</v>
      </c>
      <c r="E80" s="5">
        <v>9138.7370630000005</v>
      </c>
      <c r="F80" s="5">
        <v>0</v>
      </c>
      <c r="G80" s="5">
        <v>2774.7716350000001</v>
      </c>
      <c r="H80" s="2">
        <v>3053.8493749999998</v>
      </c>
      <c r="I80" s="2">
        <v>15.72465541</v>
      </c>
      <c r="J80" s="2">
        <v>1.8270400000000001E-27</v>
      </c>
      <c r="K80" s="2">
        <v>0</v>
      </c>
      <c r="L80" s="2">
        <v>0</v>
      </c>
      <c r="M80" s="2">
        <v>34001</v>
      </c>
      <c r="N80" s="2">
        <v>503.04632190000001</v>
      </c>
      <c r="O80" s="3">
        <v>2.105</v>
      </c>
      <c r="P80" s="2">
        <v>13442.8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1</v>
      </c>
      <c r="AQ80" s="42">
        <v>-319.202</v>
      </c>
      <c r="AR8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2751.2424609476502</v>
      </c>
    </row>
    <row r="81" spans="1:44" hidden="1" x14ac:dyDescent="0.25">
      <c r="A81" s="1">
        <v>39935</v>
      </c>
      <c r="B81" s="2">
        <v>2114.1509999999998</v>
      </c>
      <c r="C81" s="5">
        <v>121.66805909999999</v>
      </c>
      <c r="D81" s="5">
        <v>1.8017800000000003E-26</v>
      </c>
      <c r="E81" s="5">
        <v>9132.6374130000004</v>
      </c>
      <c r="F81" s="5">
        <v>0</v>
      </c>
      <c r="G81" s="5">
        <v>2529.9086539999998</v>
      </c>
      <c r="H81" s="2">
        <v>1221.5397499999999</v>
      </c>
      <c r="I81" s="2">
        <v>6.2898621639999996</v>
      </c>
      <c r="J81" s="2">
        <v>7.3081500000000003E-28</v>
      </c>
      <c r="K81" s="2">
        <v>0</v>
      </c>
      <c r="L81" s="2">
        <v>0</v>
      </c>
      <c r="M81" s="2">
        <v>19023</v>
      </c>
      <c r="N81" s="2">
        <v>503.04632190000001</v>
      </c>
      <c r="O81" s="3">
        <v>1.9775</v>
      </c>
      <c r="P81" s="2">
        <v>13442.8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>
        <v>0</v>
      </c>
      <c r="AO81" s="2">
        <v>0</v>
      </c>
      <c r="AP81" s="2">
        <v>0</v>
      </c>
      <c r="AQ81" s="42">
        <v>-319.202</v>
      </c>
      <c r="AR8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2025.3415499366199</v>
      </c>
    </row>
    <row r="82" spans="1:44" hidden="1" x14ac:dyDescent="0.25">
      <c r="A82" s="1">
        <v>39942</v>
      </c>
      <c r="B82" s="2">
        <v>3064.0650000000001</v>
      </c>
      <c r="C82" s="5">
        <v>126.9540636</v>
      </c>
      <c r="D82" s="5">
        <v>3.6035600000000005E-27</v>
      </c>
      <c r="E82" s="5">
        <v>3765.4849829999998</v>
      </c>
      <c r="F82" s="5">
        <v>0</v>
      </c>
      <c r="G82" s="5">
        <v>2490.5634620000001</v>
      </c>
      <c r="H82" s="2">
        <v>39590.615899999997</v>
      </c>
      <c r="I82" s="2">
        <v>2.5159448659999999</v>
      </c>
      <c r="J82" s="2">
        <v>2.92326E-28</v>
      </c>
      <c r="K82" s="2">
        <v>0</v>
      </c>
      <c r="L82" s="2">
        <v>0</v>
      </c>
      <c r="M82" s="2">
        <v>28719</v>
      </c>
      <c r="N82" s="2">
        <v>503.04632190000001</v>
      </c>
      <c r="O82" s="3">
        <v>2.0175000000000001</v>
      </c>
      <c r="P82" s="2">
        <v>17790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1</v>
      </c>
      <c r="AN82" s="2">
        <v>0</v>
      </c>
      <c r="AO82" s="2">
        <v>0</v>
      </c>
      <c r="AP82" s="2">
        <v>0</v>
      </c>
      <c r="AQ82" s="42">
        <v>-319.202</v>
      </c>
      <c r="AR8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2951.8470254731301</v>
      </c>
    </row>
    <row r="83" spans="1:44" hidden="1" x14ac:dyDescent="0.25">
      <c r="A83" s="1">
        <v>39949</v>
      </c>
      <c r="B83" s="2">
        <v>3004.83</v>
      </c>
      <c r="C83" s="5">
        <v>193.9376455</v>
      </c>
      <c r="D83" s="5">
        <v>7.20711E-28</v>
      </c>
      <c r="E83" s="5">
        <v>2692.0544970000001</v>
      </c>
      <c r="F83" s="5">
        <v>0</v>
      </c>
      <c r="G83" s="5">
        <v>2696.2253850000002</v>
      </c>
      <c r="H83" s="2">
        <v>15836.246359999999</v>
      </c>
      <c r="I83" s="2">
        <v>1.006377946</v>
      </c>
      <c r="J83" s="2">
        <v>1.1693000000000001E-28</v>
      </c>
      <c r="K83" s="2">
        <v>0</v>
      </c>
      <c r="L83" s="2">
        <v>0</v>
      </c>
      <c r="M83" s="2">
        <v>23881</v>
      </c>
      <c r="N83" s="2">
        <v>503.04632190000001</v>
      </c>
      <c r="O83" s="3">
        <v>1.89</v>
      </c>
      <c r="P83" s="2">
        <v>17790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1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  <c r="AO83" s="2">
        <v>0</v>
      </c>
      <c r="AP83" s="2">
        <v>0</v>
      </c>
      <c r="AQ83" s="42">
        <v>-319.202</v>
      </c>
      <c r="AR8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2816.23445604873</v>
      </c>
    </row>
    <row r="84" spans="1:44" hidden="1" x14ac:dyDescent="0.25">
      <c r="A84" s="1">
        <v>39956</v>
      </c>
      <c r="B84" s="2">
        <v>2982.2129999999997</v>
      </c>
      <c r="C84" s="5">
        <v>177.15252820000001</v>
      </c>
      <c r="D84" s="5">
        <v>1.44142E-28</v>
      </c>
      <c r="E84" s="5">
        <v>2477.368399</v>
      </c>
      <c r="F84" s="5">
        <v>0</v>
      </c>
      <c r="G84" s="5">
        <v>2599.4901540000001</v>
      </c>
      <c r="H84" s="2">
        <v>6334.498544</v>
      </c>
      <c r="I84" s="2">
        <v>0.40255117899999998</v>
      </c>
      <c r="J84" s="2">
        <v>4.6772200000000005E-29</v>
      </c>
      <c r="K84" s="2">
        <v>0</v>
      </c>
      <c r="L84" s="2">
        <v>0</v>
      </c>
      <c r="M84" s="2">
        <v>23881</v>
      </c>
      <c r="N84" s="2">
        <v>503.04632190000001</v>
      </c>
      <c r="O84" s="3">
        <v>1.75</v>
      </c>
      <c r="P84" s="2">
        <v>17790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2">
        <v>0</v>
      </c>
      <c r="AQ84" s="42">
        <v>-319.202</v>
      </c>
      <c r="AR8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2604.8082110794949</v>
      </c>
    </row>
    <row r="85" spans="1:44" hidden="1" x14ac:dyDescent="0.25">
      <c r="A85" s="1">
        <v>39963</v>
      </c>
      <c r="B85" s="2">
        <v>3045.7559999999999</v>
      </c>
      <c r="C85" s="5">
        <v>228.9175113</v>
      </c>
      <c r="D85" s="5">
        <v>2.8828500000000003E-29</v>
      </c>
      <c r="E85" s="5">
        <v>2434.43118</v>
      </c>
      <c r="F85" s="5">
        <v>0</v>
      </c>
      <c r="G85" s="5">
        <v>2589.196062</v>
      </c>
      <c r="H85" s="2">
        <v>2533.7994180000001</v>
      </c>
      <c r="I85" s="2">
        <v>0.161020471</v>
      </c>
      <c r="J85" s="2">
        <v>1.8708900000000002E-29</v>
      </c>
      <c r="K85" s="2">
        <v>0</v>
      </c>
      <c r="L85" s="2">
        <v>0</v>
      </c>
      <c r="M85" s="2">
        <v>23291</v>
      </c>
      <c r="N85" s="2">
        <v>503.04632190000001</v>
      </c>
      <c r="O85" s="3">
        <v>1.77</v>
      </c>
      <c r="P85" s="2">
        <v>17790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</v>
      </c>
      <c r="AM85" s="2">
        <v>0</v>
      </c>
      <c r="AN85" s="2">
        <v>0</v>
      </c>
      <c r="AO85" s="2">
        <v>0</v>
      </c>
      <c r="AP85" s="2">
        <v>1</v>
      </c>
      <c r="AQ85" s="42">
        <v>-319.202</v>
      </c>
      <c r="AR8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2734.6749916477547</v>
      </c>
    </row>
    <row r="86" spans="1:44" hidden="1" x14ac:dyDescent="0.25">
      <c r="A86" s="1">
        <v>39970</v>
      </c>
      <c r="B86" s="2">
        <v>3923.511</v>
      </c>
      <c r="C86" s="5">
        <v>324.25670450000001</v>
      </c>
      <c r="D86" s="5">
        <v>5.7656900000000008E-30</v>
      </c>
      <c r="E86" s="5">
        <v>486.886236</v>
      </c>
      <c r="F86" s="5">
        <v>1</v>
      </c>
      <c r="G86" s="5">
        <v>2882.778425</v>
      </c>
      <c r="H86" s="2">
        <v>35990.519769999999</v>
      </c>
      <c r="I86" s="2">
        <v>6.4408189000000005E-2</v>
      </c>
      <c r="J86" s="2">
        <v>7.4835500000000014E-30</v>
      </c>
      <c r="K86" s="2">
        <v>0</v>
      </c>
      <c r="L86" s="2">
        <v>0</v>
      </c>
      <c r="M86" s="2">
        <v>25845</v>
      </c>
      <c r="N86" s="2">
        <v>494.6032045</v>
      </c>
      <c r="O86" s="3">
        <v>2.2850000000000001</v>
      </c>
      <c r="P86" s="2">
        <v>24176.5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1</v>
      </c>
      <c r="AN86" s="2">
        <v>0</v>
      </c>
      <c r="AO86" s="2">
        <v>0</v>
      </c>
      <c r="AP86" s="2">
        <v>0</v>
      </c>
      <c r="AQ86" s="42">
        <v>-319.202</v>
      </c>
      <c r="AR8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3845.3245532819446</v>
      </c>
    </row>
    <row r="87" spans="1:44" hidden="1" x14ac:dyDescent="0.25">
      <c r="A87" s="1">
        <v>39977</v>
      </c>
      <c r="B87" s="2">
        <v>3446.3999999999996</v>
      </c>
      <c r="C87" s="5">
        <v>270.17070180000002</v>
      </c>
      <c r="D87" s="5">
        <v>1.1531400000000001E-30</v>
      </c>
      <c r="E87" s="5">
        <v>97.377247190000006</v>
      </c>
      <c r="F87" s="5">
        <v>0</v>
      </c>
      <c r="G87" s="5">
        <v>3164.1113700000001</v>
      </c>
      <c r="H87" s="2">
        <v>14396.207909999999</v>
      </c>
      <c r="I87" s="2">
        <v>2.5763274999999999E-2</v>
      </c>
      <c r="J87" s="2">
        <v>2.9934200000000004E-30</v>
      </c>
      <c r="K87" s="2">
        <v>0</v>
      </c>
      <c r="L87" s="2">
        <v>0</v>
      </c>
      <c r="M87" s="2">
        <v>26122</v>
      </c>
      <c r="N87" s="2">
        <v>494.6032045</v>
      </c>
      <c r="O87" s="3">
        <v>2.3925000000000001</v>
      </c>
      <c r="P87" s="2">
        <v>24176.5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42">
        <v>-319.202</v>
      </c>
      <c r="AR8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3480.6613028967749</v>
      </c>
    </row>
    <row r="88" spans="1:44" hidden="1" x14ac:dyDescent="0.25">
      <c r="A88" s="1">
        <v>39984</v>
      </c>
      <c r="B88" s="2">
        <v>3279.4649999999997</v>
      </c>
      <c r="C88" s="5">
        <v>272.05638069999998</v>
      </c>
      <c r="D88" s="5">
        <v>2.3062800000000001E-31</v>
      </c>
      <c r="E88" s="5">
        <v>19.475449439999998</v>
      </c>
      <c r="F88" s="5">
        <v>0</v>
      </c>
      <c r="G88" s="5">
        <v>3549.1445480000002</v>
      </c>
      <c r="H88" s="2">
        <v>5758.4831629999999</v>
      </c>
      <c r="I88" s="2">
        <v>1.030531E-2</v>
      </c>
      <c r="J88" s="2">
        <v>1.1973700000000002E-30</v>
      </c>
      <c r="K88" s="2">
        <v>0</v>
      </c>
      <c r="L88" s="2">
        <v>0</v>
      </c>
      <c r="M88" s="2">
        <v>24803</v>
      </c>
      <c r="N88" s="2">
        <v>494.6032045</v>
      </c>
      <c r="O88" s="3">
        <v>2.0625</v>
      </c>
      <c r="P88" s="2">
        <v>24176.5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42">
        <v>-319.202</v>
      </c>
      <c r="AR8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3464.1192728691503</v>
      </c>
    </row>
    <row r="89" spans="1:44" hidden="1" x14ac:dyDescent="0.25">
      <c r="A89" s="1">
        <v>39991</v>
      </c>
      <c r="B89" s="2">
        <v>3290.2349999999997</v>
      </c>
      <c r="C89" s="5">
        <v>263.2858923</v>
      </c>
      <c r="D89" s="5">
        <v>29166</v>
      </c>
      <c r="E89" s="5">
        <v>3.8950898879999998</v>
      </c>
      <c r="F89" s="5">
        <v>0</v>
      </c>
      <c r="G89" s="5">
        <v>3296.2578189999999</v>
      </c>
      <c r="H89" s="2">
        <v>2303.3932650000002</v>
      </c>
      <c r="I89" s="2">
        <v>4.1221239999999996E-3</v>
      </c>
      <c r="J89" s="2">
        <v>4.7894700000000001E-31</v>
      </c>
      <c r="K89" s="2">
        <v>0</v>
      </c>
      <c r="L89" s="2">
        <v>0</v>
      </c>
      <c r="M89" s="2">
        <v>33992</v>
      </c>
      <c r="N89" s="2">
        <v>494.6032045</v>
      </c>
      <c r="O89" s="3">
        <v>2.4874999999999998</v>
      </c>
      <c r="P89" s="2">
        <v>24176.5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</v>
      </c>
      <c r="AP89" s="2">
        <v>1</v>
      </c>
      <c r="AQ89" s="42">
        <v>-319.202</v>
      </c>
      <c r="AR8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3644.1750416760206</v>
      </c>
    </row>
    <row r="90" spans="1:44" hidden="1" x14ac:dyDescent="0.25">
      <c r="A90" s="1">
        <v>39998</v>
      </c>
      <c r="B90" s="2">
        <v>3646.7219999999998</v>
      </c>
      <c r="C90" s="5">
        <v>285.04886690000001</v>
      </c>
      <c r="D90" s="5">
        <v>33299.599999999999</v>
      </c>
      <c r="E90" s="5">
        <v>0.77901797800000006</v>
      </c>
      <c r="F90" s="5">
        <v>0</v>
      </c>
      <c r="G90" s="5">
        <v>3037.1031280000002</v>
      </c>
      <c r="H90" s="2">
        <v>33066.357309999999</v>
      </c>
      <c r="I90" s="2">
        <v>1.6488500000000001E-3</v>
      </c>
      <c r="J90" s="2">
        <v>1.91579E-31</v>
      </c>
      <c r="K90" s="2">
        <v>0</v>
      </c>
      <c r="L90" s="2">
        <v>0</v>
      </c>
      <c r="M90" s="2">
        <v>14473</v>
      </c>
      <c r="N90" s="2">
        <v>494.6032045</v>
      </c>
      <c r="O90" s="3">
        <v>2.4024999999999999</v>
      </c>
      <c r="P90" s="2">
        <v>21644.2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42">
        <v>-319.202</v>
      </c>
      <c r="AR9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3230.7238465544497</v>
      </c>
    </row>
    <row r="91" spans="1:44" hidden="1" x14ac:dyDescent="0.25">
      <c r="A91" s="1">
        <v>40005</v>
      </c>
      <c r="B91" s="2">
        <v>3506.712</v>
      </c>
      <c r="C91" s="5">
        <v>245.6301268</v>
      </c>
      <c r="D91" s="5">
        <v>49436.72</v>
      </c>
      <c r="E91" s="5">
        <v>0.15580359599999999</v>
      </c>
      <c r="F91" s="5">
        <v>0</v>
      </c>
      <c r="G91" s="5">
        <v>2909.9412510000002</v>
      </c>
      <c r="H91" s="2">
        <v>13226.54292</v>
      </c>
      <c r="I91" s="2">
        <v>6.5954000000000002E-4</v>
      </c>
      <c r="J91" s="2">
        <v>7.6631500000000001E-32</v>
      </c>
      <c r="K91" s="2">
        <v>0</v>
      </c>
      <c r="L91" s="2">
        <v>0</v>
      </c>
      <c r="M91" s="2">
        <v>24974</v>
      </c>
      <c r="N91" s="2">
        <v>494.6032045</v>
      </c>
      <c r="O91" s="3">
        <v>2.4474999999999998</v>
      </c>
      <c r="P91" s="2">
        <v>21644.2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1</v>
      </c>
      <c r="AN91" s="2">
        <v>0</v>
      </c>
      <c r="AO91" s="2">
        <v>0</v>
      </c>
      <c r="AP91" s="2">
        <v>0</v>
      </c>
      <c r="AQ91" s="42">
        <v>-319.202</v>
      </c>
      <c r="AR9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3185.8451279021001</v>
      </c>
    </row>
    <row r="92" spans="1:44" hidden="1" x14ac:dyDescent="0.25">
      <c r="A92" s="1">
        <v>40012</v>
      </c>
      <c r="B92" s="2">
        <v>3740.4209999999998</v>
      </c>
      <c r="C92" s="5">
        <v>281.5341707</v>
      </c>
      <c r="D92" s="5">
        <v>40185.743999999999</v>
      </c>
      <c r="E92" s="5">
        <v>3.1160719E-2</v>
      </c>
      <c r="F92" s="5">
        <v>0</v>
      </c>
      <c r="G92" s="5">
        <v>2860.6765</v>
      </c>
      <c r="H92" s="2">
        <v>5290.6171690000001</v>
      </c>
      <c r="I92" s="2">
        <v>2.63816E-4</v>
      </c>
      <c r="J92" s="2">
        <v>3.0652600000000004E-32</v>
      </c>
      <c r="K92" s="2">
        <v>250970.61290000001</v>
      </c>
      <c r="L92" s="2">
        <v>0</v>
      </c>
      <c r="M92" s="2">
        <v>26250</v>
      </c>
      <c r="N92" s="2">
        <v>494.6032045</v>
      </c>
      <c r="O92" s="3">
        <v>2.9024999999999999</v>
      </c>
      <c r="P92" s="2">
        <v>21644.2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</v>
      </c>
      <c r="AO92" s="2">
        <v>0</v>
      </c>
      <c r="AP92" s="2">
        <v>0</v>
      </c>
      <c r="AQ92" s="42">
        <v>-319.202</v>
      </c>
      <c r="AR9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4013.5193110216806</v>
      </c>
    </row>
    <row r="93" spans="1:44" hidden="1" x14ac:dyDescent="0.25">
      <c r="A93" s="1">
        <v>40019</v>
      </c>
      <c r="B93" s="2">
        <v>3907.3559999999998</v>
      </c>
      <c r="C93" s="5">
        <v>315.56303830000002</v>
      </c>
      <c r="D93" s="5">
        <v>8037.1487999999999</v>
      </c>
      <c r="E93" s="5">
        <v>6.2321440000000002E-3</v>
      </c>
      <c r="F93" s="5">
        <v>0</v>
      </c>
      <c r="G93" s="5">
        <v>2498.1705999999999</v>
      </c>
      <c r="H93" s="2">
        <v>2116.2468680000002</v>
      </c>
      <c r="I93" s="2">
        <v>1.0552600000000001E-4</v>
      </c>
      <c r="J93" s="2">
        <v>1.2261000000000001E-32</v>
      </c>
      <c r="K93" s="2">
        <v>100388.2452</v>
      </c>
      <c r="L93" s="2">
        <v>0</v>
      </c>
      <c r="M93" s="2">
        <v>27098</v>
      </c>
      <c r="N93" s="2">
        <v>494.6032045</v>
      </c>
      <c r="O93" s="3">
        <v>3.0225</v>
      </c>
      <c r="P93" s="2">
        <v>21644.2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1</v>
      </c>
      <c r="AP93" s="2">
        <v>0</v>
      </c>
      <c r="AQ93" s="42">
        <v>-319.202</v>
      </c>
      <c r="AR9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3565.9427414710299</v>
      </c>
    </row>
    <row r="94" spans="1:44" hidden="1" x14ac:dyDescent="0.25">
      <c r="A94" s="1">
        <v>40026</v>
      </c>
      <c r="B94" s="2">
        <v>3310.6979999999999</v>
      </c>
      <c r="C94" s="5">
        <v>264.14669529999998</v>
      </c>
      <c r="D94" s="5">
        <v>1607.42976</v>
      </c>
      <c r="E94" s="5">
        <v>1.2464290000000001E-3</v>
      </c>
      <c r="F94" s="5">
        <v>0</v>
      </c>
      <c r="G94" s="5">
        <v>2113.0682400000001</v>
      </c>
      <c r="H94" s="2">
        <v>846.49874699999998</v>
      </c>
      <c r="I94" s="2">
        <v>4.2210599999999999E-5</v>
      </c>
      <c r="J94" s="2">
        <v>4.9044200000000001E-33</v>
      </c>
      <c r="K94" s="2">
        <v>40155.298060000001</v>
      </c>
      <c r="L94" s="2">
        <v>0</v>
      </c>
      <c r="M94" s="2">
        <v>24290</v>
      </c>
      <c r="N94" s="2">
        <v>494.6032045</v>
      </c>
      <c r="O94" s="3">
        <v>2.5325000000000002</v>
      </c>
      <c r="P94" s="2">
        <v>21644.2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1</v>
      </c>
      <c r="AH94" s="2">
        <v>0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  <c r="AO94" s="2">
        <v>0</v>
      </c>
      <c r="AP94" s="2">
        <v>0</v>
      </c>
      <c r="AQ94" s="42">
        <v>-319.202</v>
      </c>
      <c r="AR9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2938.0941558884533</v>
      </c>
    </row>
    <row r="95" spans="1:44" hidden="1" x14ac:dyDescent="0.25">
      <c r="A95" s="1">
        <v>40033</v>
      </c>
      <c r="B95" s="2">
        <v>3044.6790000000001</v>
      </c>
      <c r="C95" s="5">
        <v>207.74367810000001</v>
      </c>
      <c r="D95" s="5">
        <v>321.485952</v>
      </c>
      <c r="E95" s="5">
        <v>2.4928599999999998E-4</v>
      </c>
      <c r="F95" s="5">
        <v>0</v>
      </c>
      <c r="G95" s="5">
        <v>2052.4272959999998</v>
      </c>
      <c r="H95" s="2">
        <v>37165.599499999997</v>
      </c>
      <c r="I95" s="2">
        <v>1.68842E-5</v>
      </c>
      <c r="J95" s="2">
        <v>1.9617700000000001E-33</v>
      </c>
      <c r="K95" s="2">
        <v>16062.11923</v>
      </c>
      <c r="L95" s="2">
        <v>0</v>
      </c>
      <c r="M95" s="2">
        <v>22795</v>
      </c>
      <c r="N95" s="2">
        <v>494.6032045</v>
      </c>
      <c r="O95" s="3">
        <v>3.0550000000000002</v>
      </c>
      <c r="P95" s="2">
        <v>14627.25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1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42">
        <v>-319.202</v>
      </c>
      <c r="AR9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2845.9540023102209</v>
      </c>
    </row>
    <row r="96" spans="1:44" hidden="1" x14ac:dyDescent="0.25">
      <c r="A96" s="1">
        <v>40040</v>
      </c>
      <c r="B96" s="2">
        <v>2660.19</v>
      </c>
      <c r="C96" s="5">
        <v>193.3363813</v>
      </c>
      <c r="D96" s="5">
        <v>64.297190400000005</v>
      </c>
      <c r="E96" s="5">
        <v>4.9857200000000001E-5</v>
      </c>
      <c r="F96" s="5">
        <v>0</v>
      </c>
      <c r="G96" s="5">
        <v>1976.470918</v>
      </c>
      <c r="H96" s="2">
        <v>14866.239799999999</v>
      </c>
      <c r="I96" s="2">
        <v>6.7536900000000004E-6</v>
      </c>
      <c r="J96" s="2">
        <v>7.8470700000000011E-34</v>
      </c>
      <c r="K96" s="2">
        <v>6424.8476899999996</v>
      </c>
      <c r="L96" s="2">
        <v>0</v>
      </c>
      <c r="M96" s="2">
        <v>20164</v>
      </c>
      <c r="N96" s="2">
        <v>494.6032045</v>
      </c>
      <c r="O96" s="3">
        <v>3.09</v>
      </c>
      <c r="P96" s="2">
        <v>14627.25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1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</v>
      </c>
      <c r="AO96" s="2">
        <v>0</v>
      </c>
      <c r="AP96" s="2">
        <v>0</v>
      </c>
      <c r="AQ96" s="42">
        <v>-319.202</v>
      </c>
      <c r="AR9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2370.8619439971681</v>
      </c>
    </row>
    <row r="97" spans="1:44" hidden="1" x14ac:dyDescent="0.25">
      <c r="A97" s="1">
        <v>40047</v>
      </c>
      <c r="B97" s="2">
        <v>2541.7199999999998</v>
      </c>
      <c r="C97" s="5">
        <v>195.2390125</v>
      </c>
      <c r="D97" s="5">
        <v>12.85943808</v>
      </c>
      <c r="E97" s="5">
        <v>9.9714299999999995E-6</v>
      </c>
      <c r="F97" s="5">
        <v>0</v>
      </c>
      <c r="G97" s="5">
        <v>2033.0883670000001</v>
      </c>
      <c r="H97" s="2">
        <v>5946.4959200000003</v>
      </c>
      <c r="I97" s="2">
        <v>2.7014800000000002E-6</v>
      </c>
      <c r="J97" s="2">
        <v>3.1388300000000001E-34</v>
      </c>
      <c r="K97" s="2">
        <v>2569.9390760000001</v>
      </c>
      <c r="L97" s="2">
        <v>0</v>
      </c>
      <c r="M97" s="2">
        <v>19579</v>
      </c>
      <c r="N97" s="2">
        <v>494.6032045</v>
      </c>
      <c r="O97" s="3">
        <v>3.3025000000000002</v>
      </c>
      <c r="P97" s="2">
        <v>14627.25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1</v>
      </c>
      <c r="AP97" s="2">
        <v>0</v>
      </c>
      <c r="AQ97" s="42">
        <v>-319.202</v>
      </c>
      <c r="AR9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2256.9039233345075</v>
      </c>
    </row>
    <row r="98" spans="1:44" hidden="1" x14ac:dyDescent="0.25">
      <c r="A98" s="1">
        <v>40054</v>
      </c>
      <c r="B98" s="2">
        <v>2649.42</v>
      </c>
      <c r="C98" s="5">
        <v>160.68362500000001</v>
      </c>
      <c r="D98" s="5">
        <v>2.5718876160000002</v>
      </c>
      <c r="E98" s="5">
        <v>1.9942899999999998E-6</v>
      </c>
      <c r="F98" s="5">
        <v>0</v>
      </c>
      <c r="G98" s="5">
        <v>1923.235347</v>
      </c>
      <c r="H98" s="2">
        <v>2378.5983679999999</v>
      </c>
      <c r="I98" s="2">
        <v>1.08059E-6</v>
      </c>
      <c r="J98" s="2">
        <v>1.2555300000000001E-34</v>
      </c>
      <c r="K98" s="2">
        <v>1027.9756299999999</v>
      </c>
      <c r="L98" s="2">
        <v>0</v>
      </c>
      <c r="M98" s="2">
        <v>21026</v>
      </c>
      <c r="N98" s="2">
        <v>494.6032045</v>
      </c>
      <c r="O98" s="3">
        <v>3.9350000000000001</v>
      </c>
      <c r="P98" s="2">
        <v>14627.25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1</v>
      </c>
      <c r="AQ98" s="42">
        <v>-319.202</v>
      </c>
      <c r="AR9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2660.5045609594026</v>
      </c>
    </row>
    <row r="99" spans="1:44" hidden="1" x14ac:dyDescent="0.25">
      <c r="A99" s="1">
        <v>40061</v>
      </c>
      <c r="B99" s="2">
        <v>2902.5149999999999</v>
      </c>
      <c r="C99" s="5">
        <v>137.10256000000001</v>
      </c>
      <c r="D99" s="5">
        <v>0.51437752299999995</v>
      </c>
      <c r="E99" s="5">
        <v>3.9885699999999998E-7</v>
      </c>
      <c r="F99" s="5">
        <v>0</v>
      </c>
      <c r="G99" s="5">
        <v>1921.9941389999999</v>
      </c>
      <c r="H99" s="2">
        <v>33739.439350000001</v>
      </c>
      <c r="I99" s="2">
        <v>4.3223600000000001E-7</v>
      </c>
      <c r="J99" s="2">
        <v>5.0221200000000006E-35</v>
      </c>
      <c r="K99" s="2">
        <v>411.19025219999997</v>
      </c>
      <c r="L99" s="2">
        <v>0</v>
      </c>
      <c r="M99" s="2">
        <v>25567</v>
      </c>
      <c r="N99" s="2">
        <v>494.6032045</v>
      </c>
      <c r="O99" s="3">
        <v>3.3824999999999998</v>
      </c>
      <c r="P99" s="2">
        <v>15474.6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1</v>
      </c>
      <c r="AM99" s="2">
        <v>0</v>
      </c>
      <c r="AN99" s="2">
        <v>0</v>
      </c>
      <c r="AO99" s="2">
        <v>0</v>
      </c>
      <c r="AP99" s="2">
        <v>0</v>
      </c>
      <c r="AQ99" s="42">
        <v>-319.202</v>
      </c>
      <c r="AR9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3130.6284130647618</v>
      </c>
    </row>
    <row r="100" spans="1:44" hidden="1" x14ac:dyDescent="0.25">
      <c r="A100" s="1">
        <v>40068</v>
      </c>
      <c r="B100" s="2">
        <v>3185.7660000000001</v>
      </c>
      <c r="C100" s="5">
        <v>138.334104</v>
      </c>
      <c r="D100" s="5">
        <v>0.10287550500000001</v>
      </c>
      <c r="E100" s="5">
        <v>7.9771400000000002E-8</v>
      </c>
      <c r="F100" s="5">
        <v>0</v>
      </c>
      <c r="G100" s="5">
        <v>1635.5976559999999</v>
      </c>
      <c r="H100" s="2">
        <v>13495.775739999999</v>
      </c>
      <c r="I100" s="2">
        <v>1.7289400000000001E-7</v>
      </c>
      <c r="J100" s="2">
        <v>2.00885E-35</v>
      </c>
      <c r="K100" s="2">
        <v>164.47610090000001</v>
      </c>
      <c r="L100" s="2">
        <v>0</v>
      </c>
      <c r="M100" s="2">
        <v>26260</v>
      </c>
      <c r="N100" s="2">
        <v>494.6032045</v>
      </c>
      <c r="O100" s="3">
        <v>3.26</v>
      </c>
      <c r="P100" s="2">
        <v>15474.6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0</v>
      </c>
      <c r="AK100" s="2">
        <v>0</v>
      </c>
      <c r="AL100" s="2">
        <v>0</v>
      </c>
      <c r="AM100" s="2">
        <v>1</v>
      </c>
      <c r="AN100" s="2">
        <v>0</v>
      </c>
      <c r="AO100" s="2">
        <v>0</v>
      </c>
      <c r="AP100" s="2">
        <v>0</v>
      </c>
      <c r="AQ100" s="42">
        <v>-319.202</v>
      </c>
      <c r="AR10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2821.7248095995647</v>
      </c>
    </row>
    <row r="101" spans="1:44" hidden="1" x14ac:dyDescent="0.25">
      <c r="A101" s="1">
        <v>40075</v>
      </c>
      <c r="B101" s="2">
        <v>3073.7579999999998</v>
      </c>
      <c r="C101" s="5">
        <v>127.4417716</v>
      </c>
      <c r="D101" s="5">
        <v>2.0575100999999998E-2</v>
      </c>
      <c r="E101" s="5">
        <v>1.5954300000000001E-8</v>
      </c>
      <c r="F101" s="5">
        <v>0</v>
      </c>
      <c r="G101" s="5">
        <v>1545.4390619999999</v>
      </c>
      <c r="H101" s="2">
        <v>5398.3102959999997</v>
      </c>
      <c r="I101" s="2">
        <v>6.9157800000000005E-8</v>
      </c>
      <c r="J101" s="2">
        <v>8.0354000000000007E-36</v>
      </c>
      <c r="K101" s="2">
        <v>65.790440349999997</v>
      </c>
      <c r="L101" s="2">
        <v>0</v>
      </c>
      <c r="M101" s="2">
        <v>26997</v>
      </c>
      <c r="N101" s="2">
        <v>494.6032045</v>
      </c>
      <c r="O101" s="3">
        <v>2.5049999999999999</v>
      </c>
      <c r="P101" s="2">
        <v>15474.6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1</v>
      </c>
      <c r="AO101" s="2">
        <v>0</v>
      </c>
      <c r="AP101" s="2">
        <v>0</v>
      </c>
      <c r="AQ101" s="42">
        <v>-319.202</v>
      </c>
      <c r="AR10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2679.1747318461958</v>
      </c>
    </row>
    <row r="102" spans="1:44" hidden="1" x14ac:dyDescent="0.25">
      <c r="A102" s="1">
        <v>40082</v>
      </c>
      <c r="B102" s="2">
        <v>2997.2909999999997</v>
      </c>
      <c r="C102" s="5">
        <v>139.13444860000001</v>
      </c>
      <c r="D102" s="5">
        <v>4.1150199999999996E-3</v>
      </c>
      <c r="E102" s="5">
        <v>3.1908599999999999E-9</v>
      </c>
      <c r="F102" s="5">
        <v>0</v>
      </c>
      <c r="G102" s="5">
        <v>1799.5756249999999</v>
      </c>
      <c r="H102" s="2">
        <v>2159.324118</v>
      </c>
      <c r="I102" s="2">
        <v>2.76631E-8</v>
      </c>
      <c r="J102" s="2">
        <v>3.2141600000000001E-36</v>
      </c>
      <c r="K102" s="2">
        <v>26.31617614</v>
      </c>
      <c r="L102" s="2">
        <v>0</v>
      </c>
      <c r="M102" s="2">
        <v>26053</v>
      </c>
      <c r="N102" s="2">
        <v>494.6032045</v>
      </c>
      <c r="O102" s="3">
        <v>1.8625</v>
      </c>
      <c r="P102" s="2">
        <v>15474.6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1</v>
      </c>
      <c r="AI102" s="2">
        <v>0</v>
      </c>
      <c r="AJ102" s="2">
        <v>0</v>
      </c>
      <c r="AK102" s="2">
        <v>0</v>
      </c>
      <c r="AL102" s="2">
        <v>1</v>
      </c>
      <c r="AM102" s="2">
        <v>0</v>
      </c>
      <c r="AN102" s="2">
        <v>0</v>
      </c>
      <c r="AO102" s="2">
        <v>1</v>
      </c>
      <c r="AP102" s="2">
        <v>1</v>
      </c>
      <c r="AQ102" s="42">
        <v>-319.202</v>
      </c>
      <c r="AR10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2735.4862883653586</v>
      </c>
    </row>
    <row r="103" spans="1:44" hidden="1" x14ac:dyDescent="0.25">
      <c r="A103" s="1">
        <v>40089</v>
      </c>
      <c r="B103" s="2">
        <v>2957.442</v>
      </c>
      <c r="C103" s="5">
        <v>144.6502495</v>
      </c>
      <c r="D103" s="5">
        <v>8.2300400000000001E-4</v>
      </c>
      <c r="E103" s="5">
        <v>6.38172E-10</v>
      </c>
      <c r="F103" s="5">
        <v>0</v>
      </c>
      <c r="G103" s="5">
        <v>1925.33025</v>
      </c>
      <c r="H103" s="2">
        <v>54909.729650000001</v>
      </c>
      <c r="I103" s="2">
        <v>1.1065199999999999E-8</v>
      </c>
      <c r="J103" s="2">
        <v>1.28566E-36</v>
      </c>
      <c r="K103" s="2">
        <v>10.526470460000001</v>
      </c>
      <c r="L103" s="2">
        <v>0</v>
      </c>
      <c r="M103" s="2">
        <v>27149</v>
      </c>
      <c r="N103" s="2">
        <v>494.6032045</v>
      </c>
      <c r="O103" s="3">
        <v>2.0074999999999998</v>
      </c>
      <c r="P103" s="2">
        <v>15474.6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0</v>
      </c>
      <c r="AQ103" s="42">
        <v>-319.202</v>
      </c>
      <c r="AR10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2904.1891062724353</v>
      </c>
    </row>
    <row r="104" spans="1:44" hidden="1" x14ac:dyDescent="0.25">
      <c r="A104" s="1">
        <v>40096</v>
      </c>
      <c r="B104" s="2">
        <v>3162.0719999999997</v>
      </c>
      <c r="C104" s="5">
        <v>183.4266398</v>
      </c>
      <c r="D104" s="5">
        <v>1.6460100000000001E-4</v>
      </c>
      <c r="E104" s="5">
        <v>1.2763400000000001E-10</v>
      </c>
      <c r="F104" s="5">
        <v>0</v>
      </c>
      <c r="G104" s="5">
        <v>2698.8321000000001</v>
      </c>
      <c r="H104" s="2">
        <v>21963.89186</v>
      </c>
      <c r="I104" s="2">
        <v>4.4260999999999998E-9</v>
      </c>
      <c r="J104" s="2">
        <v>5.1426500000000001E-37</v>
      </c>
      <c r="K104" s="2">
        <v>4.2105881820000004</v>
      </c>
      <c r="L104" s="2">
        <v>0</v>
      </c>
      <c r="M104" s="2">
        <v>27209</v>
      </c>
      <c r="N104" s="2">
        <v>525.3656684</v>
      </c>
      <c r="O104" s="3">
        <v>1.6274999999999999</v>
      </c>
      <c r="P104" s="2">
        <v>24601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>
        <v>1</v>
      </c>
      <c r="AO104" s="2">
        <v>0</v>
      </c>
      <c r="AP104" s="2">
        <v>0</v>
      </c>
      <c r="AQ104" s="42">
        <v>-319.202</v>
      </c>
      <c r="AR10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3129.671764628968</v>
      </c>
    </row>
    <row r="105" spans="1:44" hidden="1" x14ac:dyDescent="0.25">
      <c r="A105" s="1">
        <v>40103</v>
      </c>
      <c r="B105" s="2">
        <v>3036.0630000000001</v>
      </c>
      <c r="C105" s="5">
        <v>220.36969590000001</v>
      </c>
      <c r="D105" s="5">
        <v>3.2920199999999997E-5</v>
      </c>
      <c r="E105" s="5">
        <v>2.5526899999999999E-11</v>
      </c>
      <c r="F105" s="5">
        <v>0</v>
      </c>
      <c r="G105" s="5">
        <v>3003.0328399999999</v>
      </c>
      <c r="H105" s="2">
        <v>8785.5567439999995</v>
      </c>
      <c r="I105" s="2">
        <v>1.7704399999999999E-9</v>
      </c>
      <c r="J105" s="2">
        <v>2.05706E-37</v>
      </c>
      <c r="K105" s="2">
        <v>1.6842352730000001</v>
      </c>
      <c r="L105" s="2">
        <v>0</v>
      </c>
      <c r="M105" s="2">
        <v>24827</v>
      </c>
      <c r="N105" s="2">
        <v>525.3656684</v>
      </c>
      <c r="O105" s="3">
        <v>1.7825</v>
      </c>
      <c r="P105" s="2">
        <v>24601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42">
        <v>-319.202</v>
      </c>
      <c r="AR10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3128.2583828940278</v>
      </c>
    </row>
    <row r="106" spans="1:44" hidden="1" x14ac:dyDescent="0.25">
      <c r="A106" s="1">
        <v>40110</v>
      </c>
      <c r="B106" s="2">
        <v>3702.7259999999997</v>
      </c>
      <c r="C106" s="5">
        <v>214.9864484</v>
      </c>
      <c r="D106" s="5">
        <v>70759.600009999995</v>
      </c>
      <c r="E106" s="5">
        <v>5.1053700000000001E-12</v>
      </c>
      <c r="F106" s="5">
        <v>0</v>
      </c>
      <c r="G106" s="5">
        <v>3443.9131360000001</v>
      </c>
      <c r="H106" s="2">
        <v>3514.2226970000002</v>
      </c>
      <c r="I106" s="2">
        <v>7.08176E-10</v>
      </c>
      <c r="J106" s="2">
        <v>8.2282500000000003E-38</v>
      </c>
      <c r="K106" s="2">
        <v>0.67369410900000004</v>
      </c>
      <c r="L106" s="2">
        <v>0</v>
      </c>
      <c r="M106" s="2">
        <v>29309</v>
      </c>
      <c r="N106" s="2">
        <v>525.3656684</v>
      </c>
      <c r="O106" s="3">
        <v>1.9325000000000001</v>
      </c>
      <c r="P106" s="2">
        <v>24601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1</v>
      </c>
      <c r="AP106" s="2">
        <v>0</v>
      </c>
      <c r="AQ106" s="42">
        <v>-319.202</v>
      </c>
      <c r="AR10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3357.2111277655304</v>
      </c>
    </row>
    <row r="107" spans="1:44" hidden="1" x14ac:dyDescent="0.25">
      <c r="A107" s="1">
        <v>40117</v>
      </c>
      <c r="B107" s="2">
        <v>3540.0989999999997</v>
      </c>
      <c r="C107" s="5">
        <v>242.98744930000001</v>
      </c>
      <c r="D107" s="5">
        <v>81746.320000000007</v>
      </c>
      <c r="E107" s="5">
        <v>1.02107E-12</v>
      </c>
      <c r="F107" s="5">
        <v>0</v>
      </c>
      <c r="G107" s="5">
        <v>2833.5652540000001</v>
      </c>
      <c r="H107" s="2">
        <v>1405.689079</v>
      </c>
      <c r="I107" s="2">
        <v>2.8326999999999999E-10</v>
      </c>
      <c r="J107" s="2">
        <v>3.2913E-38</v>
      </c>
      <c r="K107" s="2">
        <v>0.26947764400000002</v>
      </c>
      <c r="L107" s="2">
        <v>0</v>
      </c>
      <c r="M107" s="2">
        <v>28609</v>
      </c>
      <c r="N107" s="2">
        <v>525.3656684</v>
      </c>
      <c r="O107" s="3">
        <v>1.8625</v>
      </c>
      <c r="P107" s="2">
        <v>24601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1</v>
      </c>
      <c r="AM107" s="2">
        <v>0</v>
      </c>
      <c r="AN107" s="2">
        <v>0</v>
      </c>
      <c r="AO107" s="2">
        <v>0</v>
      </c>
      <c r="AP107" s="2">
        <v>1</v>
      </c>
      <c r="AQ107" s="42">
        <v>-319.202</v>
      </c>
      <c r="AR10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3210.7392006023338</v>
      </c>
    </row>
    <row r="108" spans="1:44" hidden="1" x14ac:dyDescent="0.25">
      <c r="A108" s="1">
        <v>40124</v>
      </c>
      <c r="B108" s="2">
        <v>3236.3849999999998</v>
      </c>
      <c r="C108" s="5">
        <v>186.23653970000001</v>
      </c>
      <c r="D108" s="5">
        <v>73186.263999999996</v>
      </c>
      <c r="E108" s="5">
        <v>2.04215E-13</v>
      </c>
      <c r="F108" s="5">
        <v>0</v>
      </c>
      <c r="G108" s="5">
        <v>2426.0261019999998</v>
      </c>
      <c r="H108" s="2">
        <v>53722.275629999996</v>
      </c>
      <c r="I108" s="2">
        <v>1.13308E-10</v>
      </c>
      <c r="J108" s="2">
        <v>1.31652E-38</v>
      </c>
      <c r="K108" s="2">
        <v>0.107791057</v>
      </c>
      <c r="L108" s="2">
        <v>0</v>
      </c>
      <c r="M108" s="2">
        <v>26328</v>
      </c>
      <c r="N108" s="2">
        <v>525.3656684</v>
      </c>
      <c r="O108" s="3">
        <v>1.9950000000000001</v>
      </c>
      <c r="P108" s="2">
        <v>21659.75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v>0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42">
        <v>-319.202</v>
      </c>
      <c r="AR10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3330.2938999577718</v>
      </c>
    </row>
    <row r="109" spans="1:44" hidden="1" x14ac:dyDescent="0.25">
      <c r="A109" s="1">
        <v>40131</v>
      </c>
      <c r="B109" s="2">
        <v>2885.2829999999999</v>
      </c>
      <c r="C109" s="5">
        <v>189.4020759</v>
      </c>
      <c r="D109" s="5">
        <v>14637.2528</v>
      </c>
      <c r="E109" s="5">
        <v>4.0843000000000002E-14</v>
      </c>
      <c r="F109" s="5">
        <v>0</v>
      </c>
      <c r="G109" s="5">
        <v>2880.5104409999999</v>
      </c>
      <c r="H109" s="2">
        <v>21488.910250000001</v>
      </c>
      <c r="I109" s="2">
        <v>4.5323199999999997E-11</v>
      </c>
      <c r="J109" s="2">
        <v>5.26608E-39</v>
      </c>
      <c r="K109" s="2">
        <v>4.3116423000000001E-2</v>
      </c>
      <c r="L109" s="2">
        <v>0</v>
      </c>
      <c r="M109" s="2">
        <v>23478</v>
      </c>
      <c r="N109" s="2">
        <v>525.3656684</v>
      </c>
      <c r="O109" s="3">
        <v>1.915</v>
      </c>
      <c r="P109" s="2">
        <v>21659.75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1</v>
      </c>
      <c r="AO109" s="2">
        <v>0</v>
      </c>
      <c r="AP109" s="2">
        <v>0</v>
      </c>
      <c r="AQ109" s="42">
        <v>-319.202</v>
      </c>
      <c r="AR10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3002.1170399834691</v>
      </c>
    </row>
    <row r="110" spans="1:44" hidden="1" x14ac:dyDescent="0.25">
      <c r="A110" s="1">
        <v>40138</v>
      </c>
      <c r="B110" s="2">
        <v>2718.348</v>
      </c>
      <c r="C110" s="5">
        <v>197.8270804</v>
      </c>
      <c r="D110" s="5">
        <v>2927.4505600000002</v>
      </c>
      <c r="E110" s="5">
        <v>8.1685999999999995E-15</v>
      </c>
      <c r="F110" s="5">
        <v>0</v>
      </c>
      <c r="G110" s="5">
        <v>3150.3041760000001</v>
      </c>
      <c r="H110" s="2">
        <v>8595.5641009999999</v>
      </c>
      <c r="I110" s="2">
        <v>1.81293E-11</v>
      </c>
      <c r="J110" s="2">
        <v>2.1064300000000002E-39</v>
      </c>
      <c r="K110" s="2">
        <v>1.7246569E-2</v>
      </c>
      <c r="L110" s="2">
        <v>0</v>
      </c>
      <c r="M110" s="2">
        <v>19582</v>
      </c>
      <c r="N110" s="2">
        <v>525.3656684</v>
      </c>
      <c r="O110" s="3">
        <v>2.0625</v>
      </c>
      <c r="P110" s="2">
        <v>21659.75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1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42">
        <v>-319.202</v>
      </c>
      <c r="AR11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2826.0280835269068</v>
      </c>
    </row>
    <row r="111" spans="1:44" hidden="1" x14ac:dyDescent="0.25">
      <c r="A111" s="1">
        <v>40145</v>
      </c>
      <c r="B111" s="2">
        <v>2642.9580000000001</v>
      </c>
      <c r="C111" s="5">
        <v>193.4391421</v>
      </c>
      <c r="D111" s="5">
        <v>585.49011199999995</v>
      </c>
      <c r="E111" s="5">
        <v>1.63372E-15</v>
      </c>
      <c r="F111" s="5">
        <v>0</v>
      </c>
      <c r="G111" s="5">
        <v>2644.4216710000001</v>
      </c>
      <c r="H111" s="2">
        <v>3438.2256400000001</v>
      </c>
      <c r="I111" s="2">
        <v>7.2517200000000001E-12</v>
      </c>
      <c r="J111" s="2">
        <v>8.4257200000000003E-40</v>
      </c>
      <c r="K111" s="2">
        <v>6.8986280000000004E-3</v>
      </c>
      <c r="L111" s="2">
        <v>0</v>
      </c>
      <c r="M111" s="2">
        <v>21476</v>
      </c>
      <c r="N111" s="2">
        <v>525.3656684</v>
      </c>
      <c r="O111" s="3">
        <v>1.97</v>
      </c>
      <c r="P111" s="2">
        <v>21659.75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1</v>
      </c>
      <c r="AL111" s="2">
        <v>0</v>
      </c>
      <c r="AM111" s="2">
        <v>0</v>
      </c>
      <c r="AN111" s="2">
        <v>0</v>
      </c>
      <c r="AO111" s="2">
        <v>1</v>
      </c>
      <c r="AP111" s="2">
        <v>1</v>
      </c>
      <c r="AQ111" s="42">
        <v>-319.202</v>
      </c>
      <c r="AR11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2938.0528095536838</v>
      </c>
    </row>
    <row r="112" spans="1:44" hidden="1" x14ac:dyDescent="0.25">
      <c r="A112" s="1">
        <v>40152</v>
      </c>
      <c r="B112" s="2">
        <v>2683.884</v>
      </c>
      <c r="C112" s="5">
        <v>174.60581690000001</v>
      </c>
      <c r="D112" s="5">
        <v>117.0980224</v>
      </c>
      <c r="E112" s="5">
        <v>3.2674399999999998E-16</v>
      </c>
      <c r="F112" s="5">
        <v>0</v>
      </c>
      <c r="G112" s="5">
        <v>1359.5686679999999</v>
      </c>
      <c r="H112" s="2">
        <v>34694.290260000002</v>
      </c>
      <c r="I112" s="2">
        <v>2.9006899999999998E-12</v>
      </c>
      <c r="J112" s="2">
        <v>3.3702900000000002E-40</v>
      </c>
      <c r="K112" s="2">
        <v>2.759451E-3</v>
      </c>
      <c r="L112" s="2">
        <v>0</v>
      </c>
      <c r="M112" s="2">
        <v>11575</v>
      </c>
      <c r="N112" s="2">
        <v>525.3656684</v>
      </c>
      <c r="O112" s="3">
        <v>1.6074999999999999</v>
      </c>
      <c r="P112" s="2">
        <v>18110.599999999999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1</v>
      </c>
      <c r="AM112" s="2">
        <v>0</v>
      </c>
      <c r="AN112" s="2">
        <v>0</v>
      </c>
      <c r="AO112" s="2">
        <v>0</v>
      </c>
      <c r="AP112" s="2">
        <v>0</v>
      </c>
      <c r="AQ112" s="42">
        <v>-319.202</v>
      </c>
      <c r="AR11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2362.9815844485529</v>
      </c>
    </row>
    <row r="113" spans="1:44" hidden="1" x14ac:dyDescent="0.25">
      <c r="A113" s="1">
        <v>40159</v>
      </c>
      <c r="B113" s="2">
        <v>2034.453</v>
      </c>
      <c r="C113" s="5">
        <v>131.43163670000001</v>
      </c>
      <c r="D113" s="5">
        <v>36999.619599999998</v>
      </c>
      <c r="E113" s="5">
        <v>6.5348799999999999E-17</v>
      </c>
      <c r="F113" s="5">
        <v>0</v>
      </c>
      <c r="G113" s="5">
        <v>1127.6187170000001</v>
      </c>
      <c r="H113" s="2">
        <v>13877.7161</v>
      </c>
      <c r="I113" s="2">
        <v>1.1602700000000001E-12</v>
      </c>
      <c r="J113" s="2">
        <v>1.3481200000000001E-40</v>
      </c>
      <c r="K113" s="2">
        <v>1.10378E-3</v>
      </c>
      <c r="L113" s="2">
        <v>0</v>
      </c>
      <c r="M113" s="2">
        <v>12177</v>
      </c>
      <c r="N113" s="2">
        <v>533.07853320000004</v>
      </c>
      <c r="O113" s="3">
        <v>1.7175</v>
      </c>
      <c r="P113" s="2">
        <v>18110.599999999999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42">
        <v>-319.202</v>
      </c>
      <c r="AR11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1890.5559351119398</v>
      </c>
    </row>
    <row r="114" spans="1:44" hidden="1" x14ac:dyDescent="0.25">
      <c r="A114" s="1">
        <v>40166</v>
      </c>
      <c r="B114" s="2">
        <v>2276.7779999999998</v>
      </c>
      <c r="C114" s="5">
        <v>112.4261947</v>
      </c>
      <c r="D114" s="5">
        <v>56701.52392</v>
      </c>
      <c r="E114" s="5">
        <v>1.30698E-17</v>
      </c>
      <c r="F114" s="5">
        <v>0</v>
      </c>
      <c r="G114" s="5">
        <v>1179.323887</v>
      </c>
      <c r="H114" s="2">
        <v>5551.0864410000004</v>
      </c>
      <c r="I114" s="2">
        <v>4.6411000000000003E-13</v>
      </c>
      <c r="J114" s="2">
        <v>5.3924600000000005E-41</v>
      </c>
      <c r="K114" s="2">
        <v>4.4151200000000002E-4</v>
      </c>
      <c r="L114" s="2">
        <v>0</v>
      </c>
      <c r="M114" s="2">
        <v>12741</v>
      </c>
      <c r="N114" s="2">
        <v>533.07853320000004</v>
      </c>
      <c r="O114" s="3">
        <v>1.3</v>
      </c>
      <c r="P114" s="2">
        <v>18110.599999999999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0</v>
      </c>
      <c r="AM114" s="2">
        <v>0</v>
      </c>
      <c r="AN114" s="2">
        <v>1</v>
      </c>
      <c r="AO114" s="2">
        <v>0</v>
      </c>
      <c r="AP114" s="2">
        <v>0</v>
      </c>
      <c r="AQ114" s="42">
        <v>-319.202</v>
      </c>
      <c r="AR11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1755.0707999211356</v>
      </c>
    </row>
    <row r="115" spans="1:44" hidden="1" x14ac:dyDescent="0.25">
      <c r="A115" s="1">
        <v>40173</v>
      </c>
      <c r="B115" s="2">
        <v>1471.182</v>
      </c>
      <c r="C115" s="5">
        <v>99.416997879999997</v>
      </c>
      <c r="D115" s="5">
        <v>11340.30478</v>
      </c>
      <c r="E115" s="5">
        <v>2.6139499999999999E-18</v>
      </c>
      <c r="F115" s="5">
        <v>0</v>
      </c>
      <c r="G115" s="5">
        <v>1089.6837049999999</v>
      </c>
      <c r="H115" s="2">
        <v>2220.4345760000001</v>
      </c>
      <c r="I115" s="2">
        <v>1.8564399999999999E-13</v>
      </c>
      <c r="J115" s="2">
        <v>2.15699E-41</v>
      </c>
      <c r="K115" s="2">
        <v>1.7660500000000001E-4</v>
      </c>
      <c r="L115" s="2">
        <v>0</v>
      </c>
      <c r="M115" s="2">
        <v>9941</v>
      </c>
      <c r="N115" s="2">
        <v>533.07853320000004</v>
      </c>
      <c r="O115" s="3">
        <v>1.2150000000000001</v>
      </c>
      <c r="P115" s="2">
        <v>18110.599999999999</v>
      </c>
      <c r="Q115" s="2">
        <v>0</v>
      </c>
      <c r="R115" s="2">
        <v>0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1</v>
      </c>
      <c r="AP115" s="2">
        <v>1</v>
      </c>
      <c r="AQ115" s="42">
        <v>-319.202</v>
      </c>
      <c r="AR11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1531.1134906904549</v>
      </c>
    </row>
    <row r="116" spans="1:44" x14ac:dyDescent="0.25">
      <c r="A116" s="1">
        <v>40180</v>
      </c>
      <c r="B116" s="2">
        <v>1318.248</v>
      </c>
      <c r="C116" s="5">
        <v>39.766799149999997</v>
      </c>
      <c r="D116" s="5">
        <v>2268.0609570000001</v>
      </c>
      <c r="E116" s="5">
        <v>5.2278999999999999E-19</v>
      </c>
      <c r="F116" s="5">
        <v>0</v>
      </c>
      <c r="G116" s="5">
        <v>935.96785190000003</v>
      </c>
      <c r="H116" s="2">
        <v>888.17383059999997</v>
      </c>
      <c r="I116" s="2">
        <v>7.4257599999999994E-14</v>
      </c>
      <c r="J116" s="2">
        <v>8.6279400000000003E-42</v>
      </c>
      <c r="K116" s="2">
        <v>7.0641899999999999E-5</v>
      </c>
      <c r="L116" s="2">
        <v>0</v>
      </c>
      <c r="M116" s="2">
        <v>9667</v>
      </c>
      <c r="N116" s="2">
        <v>533.07853320000004</v>
      </c>
      <c r="O116" s="3">
        <v>1.2949999999999999</v>
      </c>
      <c r="P116" s="2">
        <v>18110.599999999999</v>
      </c>
      <c r="Q116" s="2">
        <v>0</v>
      </c>
      <c r="R116" s="2">
        <v>1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</v>
      </c>
      <c r="AM116" s="2">
        <v>0</v>
      </c>
      <c r="AN116" s="2">
        <v>0</v>
      </c>
      <c r="AO116" s="2">
        <v>0</v>
      </c>
      <c r="AP116" s="2">
        <v>0</v>
      </c>
      <c r="AQ116" s="42">
        <v>-319.202</v>
      </c>
      <c r="AR11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1371.9427958174256</v>
      </c>
    </row>
    <row r="117" spans="1:44" x14ac:dyDescent="0.25">
      <c r="A117" s="1">
        <v>40187</v>
      </c>
      <c r="B117" s="2">
        <v>1550.8799999999999</v>
      </c>
      <c r="C117" s="5">
        <v>15.90671966</v>
      </c>
      <c r="D117" s="5">
        <v>453.61219139999997</v>
      </c>
      <c r="E117" s="5">
        <v>1.04558E-19</v>
      </c>
      <c r="F117" s="5">
        <v>0</v>
      </c>
      <c r="G117" s="5">
        <v>1064.2140609999999</v>
      </c>
      <c r="H117" s="2">
        <v>355.26953220000001</v>
      </c>
      <c r="I117" s="2">
        <v>2.9702999999999998E-14</v>
      </c>
      <c r="J117" s="2">
        <v>3.4511799999999999E-42</v>
      </c>
      <c r="K117" s="2">
        <v>2.82568E-5</v>
      </c>
      <c r="L117" s="2">
        <v>0</v>
      </c>
      <c r="M117" s="2">
        <v>16910</v>
      </c>
      <c r="N117" s="2">
        <v>533.07853320000004</v>
      </c>
      <c r="O117" s="3">
        <v>0.92749999999999999</v>
      </c>
      <c r="P117" s="2">
        <v>17532.5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</v>
      </c>
      <c r="AN117" s="2">
        <v>0</v>
      </c>
      <c r="AO117" s="2">
        <v>0</v>
      </c>
      <c r="AP117" s="2">
        <v>0</v>
      </c>
      <c r="AQ117" s="42">
        <v>-319.202</v>
      </c>
      <c r="AR11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1570.5474896866504</v>
      </c>
    </row>
    <row r="118" spans="1:44" x14ac:dyDescent="0.25">
      <c r="A118" s="1">
        <v>40194</v>
      </c>
      <c r="B118" s="2">
        <v>2238.0059999999999</v>
      </c>
      <c r="C118" s="5">
        <v>6.3626878639999997</v>
      </c>
      <c r="D118" s="5">
        <v>90.722438269999998</v>
      </c>
      <c r="E118" s="5">
        <v>2.0911600000000001E-20</v>
      </c>
      <c r="F118" s="5">
        <v>0</v>
      </c>
      <c r="G118" s="5">
        <v>2355.7598440000002</v>
      </c>
      <c r="H118" s="2">
        <v>25142.107810000001</v>
      </c>
      <c r="I118" s="2">
        <v>1.1881200000000001E-14</v>
      </c>
      <c r="J118" s="2">
        <v>1.3804700000000001E-42</v>
      </c>
      <c r="K118" s="2">
        <v>1.1302699999999999E-5</v>
      </c>
      <c r="L118" s="2">
        <v>0</v>
      </c>
      <c r="M118" s="2">
        <v>20904</v>
      </c>
      <c r="N118" s="2">
        <v>533.07853320000004</v>
      </c>
      <c r="O118" s="3">
        <v>1.0175000000000001</v>
      </c>
      <c r="P118" s="2">
        <v>17532.5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</v>
      </c>
      <c r="AO118" s="2">
        <v>0</v>
      </c>
      <c r="AP118" s="2">
        <v>0</v>
      </c>
      <c r="AQ118" s="42">
        <v>-319.202</v>
      </c>
      <c r="AR11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2410.1320851865003</v>
      </c>
    </row>
    <row r="119" spans="1:44" x14ac:dyDescent="0.25">
      <c r="A119" s="1">
        <v>40201</v>
      </c>
      <c r="B119" s="2">
        <v>2149.692</v>
      </c>
      <c r="C119" s="5">
        <v>2.5450751459999998</v>
      </c>
      <c r="D119" s="5">
        <v>18.144487649999999</v>
      </c>
      <c r="E119" s="5">
        <v>4.1823199999999997E-21</v>
      </c>
      <c r="F119" s="5">
        <v>0</v>
      </c>
      <c r="G119" s="5">
        <v>2766.3894679999999</v>
      </c>
      <c r="H119" s="2">
        <v>10056.843129999999</v>
      </c>
      <c r="I119" s="2">
        <v>4.75249E-15</v>
      </c>
      <c r="J119" s="2">
        <v>5.52188E-43</v>
      </c>
      <c r="K119" s="2">
        <v>4.5210800000000001E-6</v>
      </c>
      <c r="L119" s="2">
        <v>0</v>
      </c>
      <c r="M119" s="2">
        <v>19976</v>
      </c>
      <c r="N119" s="2">
        <v>533.07853320000004</v>
      </c>
      <c r="O119" s="3">
        <v>0.96</v>
      </c>
      <c r="P119" s="2">
        <v>17532.5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42">
        <v>-319.202</v>
      </c>
      <c r="AR11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2317.1185013017512</v>
      </c>
    </row>
    <row r="120" spans="1:44" x14ac:dyDescent="0.25">
      <c r="A120" s="1">
        <v>40208</v>
      </c>
      <c r="B120" s="2">
        <v>2673.114</v>
      </c>
      <c r="C120" s="5">
        <v>126.2680301</v>
      </c>
      <c r="D120" s="5">
        <v>3.6288975309999998</v>
      </c>
      <c r="E120" s="5">
        <v>8.36464E-22</v>
      </c>
      <c r="F120" s="5">
        <v>0</v>
      </c>
      <c r="G120" s="5">
        <v>2651.5776270000001</v>
      </c>
      <c r="H120" s="2">
        <v>4022.7372500000001</v>
      </c>
      <c r="I120" s="2">
        <v>1.9009900000000001E-15</v>
      </c>
      <c r="J120" s="2">
        <v>2.2087500000000002E-43</v>
      </c>
      <c r="K120" s="2">
        <v>1.8084299999999999E-6</v>
      </c>
      <c r="L120" s="2">
        <v>0</v>
      </c>
      <c r="M120" s="2">
        <v>24995</v>
      </c>
      <c r="N120" s="2">
        <v>533.07853320000004</v>
      </c>
      <c r="O120" s="3">
        <v>1.0049999999999999</v>
      </c>
      <c r="P120" s="2">
        <v>17532.5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1</v>
      </c>
      <c r="AM120" s="2">
        <v>0</v>
      </c>
      <c r="AN120" s="2">
        <v>0</v>
      </c>
      <c r="AO120" s="2">
        <v>0</v>
      </c>
      <c r="AP120" s="2">
        <v>1</v>
      </c>
      <c r="AQ120" s="42">
        <v>-319.202</v>
      </c>
      <c r="AR12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2432.4276951512256</v>
      </c>
    </row>
    <row r="121" spans="1:44" x14ac:dyDescent="0.25">
      <c r="A121" s="1">
        <v>40215</v>
      </c>
      <c r="B121" s="2">
        <v>3001.5989999999997</v>
      </c>
      <c r="C121" s="5">
        <v>196.40721199999999</v>
      </c>
      <c r="D121" s="5">
        <v>0.72577950599999996</v>
      </c>
      <c r="E121" s="5">
        <v>1.67293E-22</v>
      </c>
      <c r="F121" s="5">
        <v>0</v>
      </c>
      <c r="G121" s="5">
        <v>2601.9719909999999</v>
      </c>
      <c r="H121" s="2">
        <v>26224.0949</v>
      </c>
      <c r="I121" s="2">
        <v>7.6039799999999996E-16</v>
      </c>
      <c r="J121" s="2">
        <v>8.8350100000000005E-44</v>
      </c>
      <c r="K121" s="2">
        <v>7.2337399999999995E-7</v>
      </c>
      <c r="L121" s="2">
        <v>0</v>
      </c>
      <c r="M121" s="2">
        <v>22149</v>
      </c>
      <c r="N121" s="2">
        <v>533.07853320000004</v>
      </c>
      <c r="O121" s="3">
        <v>1.2875000000000001</v>
      </c>
      <c r="P121" s="2">
        <v>22820.25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42">
        <v>-319.202</v>
      </c>
      <c r="AR12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2970.5917019321696</v>
      </c>
    </row>
    <row r="122" spans="1:44" x14ac:dyDescent="0.25">
      <c r="A122" s="1">
        <v>40222</v>
      </c>
      <c r="B122" s="2">
        <v>2542.797</v>
      </c>
      <c r="C122" s="5">
        <v>124.9628848</v>
      </c>
      <c r="D122" s="5">
        <v>0.145155901</v>
      </c>
      <c r="E122" s="5">
        <v>3.3458600000000001E-23</v>
      </c>
      <c r="F122" s="5">
        <v>0</v>
      </c>
      <c r="G122" s="5">
        <v>2561.4909659999998</v>
      </c>
      <c r="H122" s="2">
        <v>10489.63796</v>
      </c>
      <c r="I122" s="2">
        <v>3.0415899999999998E-16</v>
      </c>
      <c r="J122" s="2">
        <v>3.5340100000000001E-44</v>
      </c>
      <c r="K122" s="2">
        <v>2.8934900000000001E-7</v>
      </c>
      <c r="L122" s="2">
        <v>0</v>
      </c>
      <c r="M122" s="2">
        <v>23338</v>
      </c>
      <c r="N122" s="2">
        <v>533.07853320000004</v>
      </c>
      <c r="O122" s="3">
        <v>1.2450000000000001</v>
      </c>
      <c r="P122" s="2">
        <v>22820.25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1</v>
      </c>
      <c r="AO122" s="2">
        <v>0</v>
      </c>
      <c r="AP122" s="2">
        <v>0</v>
      </c>
      <c r="AQ122" s="42">
        <v>-319.202</v>
      </c>
      <c r="AR12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2535.1894554192677</v>
      </c>
    </row>
    <row r="123" spans="1:44" x14ac:dyDescent="0.25">
      <c r="A123" s="1">
        <v>40229</v>
      </c>
      <c r="B123" s="2">
        <v>2040.915</v>
      </c>
      <c r="C123" s="5">
        <v>49.985153920000002</v>
      </c>
      <c r="D123" s="5">
        <v>2.903118E-2</v>
      </c>
      <c r="E123" s="5">
        <v>6.6917099999999996E-24</v>
      </c>
      <c r="F123" s="5">
        <v>0</v>
      </c>
      <c r="G123" s="5">
        <v>2803.0453870000001</v>
      </c>
      <c r="H123" s="2">
        <v>4195.855184</v>
      </c>
      <c r="I123" s="2">
        <v>1.2166400000000001E-16</v>
      </c>
      <c r="J123" s="2">
        <v>1.4136000000000001E-44</v>
      </c>
      <c r="K123" s="2">
        <v>1.1574E-7</v>
      </c>
      <c r="L123" s="2">
        <v>0</v>
      </c>
      <c r="M123" s="2">
        <v>21057</v>
      </c>
      <c r="N123" s="2">
        <v>533.07853320000004</v>
      </c>
      <c r="O123" s="3">
        <v>1.5625</v>
      </c>
      <c r="P123" s="2">
        <v>22820.25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1</v>
      </c>
      <c r="AP123" s="2">
        <v>0</v>
      </c>
      <c r="AQ123" s="42">
        <v>-319.202</v>
      </c>
      <c r="AR12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2165.1825983681074</v>
      </c>
    </row>
    <row r="124" spans="1:44" x14ac:dyDescent="0.25">
      <c r="A124" s="1">
        <v>40236</v>
      </c>
      <c r="B124" s="2">
        <v>1984.9109999999998</v>
      </c>
      <c r="C124" s="5">
        <v>19.99406157</v>
      </c>
      <c r="D124" s="5">
        <v>5.8062360000000002E-3</v>
      </c>
      <c r="E124" s="5">
        <v>1.3383400000000001E-24</v>
      </c>
      <c r="F124" s="5">
        <v>0</v>
      </c>
      <c r="G124" s="5">
        <v>2654.7099950000002</v>
      </c>
      <c r="H124" s="2">
        <v>1678.3420739999999</v>
      </c>
      <c r="I124" s="2">
        <v>4.86655E-17</v>
      </c>
      <c r="J124" s="2">
        <v>5.6544100000000005E-45</v>
      </c>
      <c r="K124" s="2">
        <v>4.6295900000000001E-8</v>
      </c>
      <c r="L124" s="2">
        <v>0</v>
      </c>
      <c r="M124" s="2">
        <v>21635</v>
      </c>
      <c r="N124" s="2">
        <v>533.07853320000004</v>
      </c>
      <c r="O124" s="3">
        <v>1.77</v>
      </c>
      <c r="P124" s="2">
        <v>22820.25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0</v>
      </c>
      <c r="AO124" s="2">
        <v>0</v>
      </c>
      <c r="AP124" s="2">
        <v>1</v>
      </c>
      <c r="AQ124" s="42">
        <v>-319.202</v>
      </c>
      <c r="AR12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1725.632963986599</v>
      </c>
    </row>
    <row r="125" spans="1:44" x14ac:dyDescent="0.25">
      <c r="A125" s="1">
        <v>40243</v>
      </c>
      <c r="B125" s="2">
        <v>2594.4929999999999</v>
      </c>
      <c r="C125" s="5">
        <v>86.647624629999996</v>
      </c>
      <c r="D125" s="5">
        <v>9616.4011609999998</v>
      </c>
      <c r="E125" s="5">
        <v>348</v>
      </c>
      <c r="F125" s="5">
        <v>0</v>
      </c>
      <c r="G125" s="5">
        <v>3363.2970380000002</v>
      </c>
      <c r="H125" s="2">
        <v>25032.33683</v>
      </c>
      <c r="I125" s="2">
        <v>1.9466199999999999E-17</v>
      </c>
      <c r="J125" s="2">
        <v>2.2617600000000001E-45</v>
      </c>
      <c r="K125" s="2">
        <v>1.8518399999999999E-8</v>
      </c>
      <c r="L125" s="2">
        <v>0</v>
      </c>
      <c r="M125" s="2">
        <v>20704</v>
      </c>
      <c r="N125" s="2">
        <v>533.07853320000004</v>
      </c>
      <c r="O125" s="3">
        <v>2.3224999999999998</v>
      </c>
      <c r="P125" s="2">
        <v>31189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</v>
      </c>
      <c r="AN125" s="2">
        <v>0</v>
      </c>
      <c r="AO125" s="2">
        <v>0</v>
      </c>
      <c r="AP125" s="2">
        <v>0</v>
      </c>
      <c r="AQ125" s="42">
        <v>-319.202</v>
      </c>
      <c r="AR12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2659.0657409671949</v>
      </c>
    </row>
    <row r="126" spans="1:44" x14ac:dyDescent="0.25">
      <c r="A126" s="1">
        <v>40250</v>
      </c>
      <c r="B126" s="2">
        <v>3886.893</v>
      </c>
      <c r="C126" s="5">
        <v>272.1090499</v>
      </c>
      <c r="D126" s="5">
        <v>37175.680229999998</v>
      </c>
      <c r="E126" s="5">
        <v>417.6</v>
      </c>
      <c r="F126" s="5">
        <v>0</v>
      </c>
      <c r="G126" s="5">
        <v>3892.2965450000002</v>
      </c>
      <c r="H126" s="2">
        <v>10012.934730000001</v>
      </c>
      <c r="I126" s="2">
        <v>7.7864700000000001E-18</v>
      </c>
      <c r="J126" s="2">
        <v>9.0470499999999997E-46</v>
      </c>
      <c r="K126" s="2">
        <v>7.4073499999999997E-9</v>
      </c>
      <c r="L126" s="2">
        <v>170000</v>
      </c>
      <c r="M126" s="2">
        <v>20947</v>
      </c>
      <c r="N126" s="2">
        <v>533.07853320000004</v>
      </c>
      <c r="O126" s="3">
        <v>2.4075000000000002</v>
      </c>
      <c r="P126" s="2">
        <v>31189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1</v>
      </c>
      <c r="AO126" s="2">
        <v>0</v>
      </c>
      <c r="AP126" s="2">
        <v>0</v>
      </c>
      <c r="AQ126" s="42">
        <v>-319.202</v>
      </c>
      <c r="AR12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3383.7291583022215</v>
      </c>
    </row>
    <row r="127" spans="1:44" x14ac:dyDescent="0.25">
      <c r="A127" s="1">
        <v>40257</v>
      </c>
      <c r="B127" s="2">
        <v>2926.2089999999998</v>
      </c>
      <c r="C127" s="5">
        <v>271.89361989999998</v>
      </c>
      <c r="D127" s="5">
        <v>36504.73605</v>
      </c>
      <c r="E127" s="5">
        <v>431.52</v>
      </c>
      <c r="F127" s="5">
        <v>0</v>
      </c>
      <c r="G127" s="5">
        <v>3399.2955379999999</v>
      </c>
      <c r="H127" s="2">
        <v>4005.1738930000001</v>
      </c>
      <c r="I127" s="2">
        <v>3.1145899999999998E-18</v>
      </c>
      <c r="J127" s="2">
        <v>3.6188200000000005E-46</v>
      </c>
      <c r="K127" s="2">
        <v>2.9629400000000001E-9</v>
      </c>
      <c r="L127" s="2">
        <v>68000</v>
      </c>
      <c r="M127" s="2">
        <v>18384</v>
      </c>
      <c r="N127" s="2">
        <v>533.07853320000004</v>
      </c>
      <c r="O127" s="3">
        <v>2.2324999999999999</v>
      </c>
      <c r="P127" s="2">
        <v>31189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42">
        <v>-319.202</v>
      </c>
      <c r="AR12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3051.3072543802082</v>
      </c>
    </row>
    <row r="128" spans="1:44" x14ac:dyDescent="0.25">
      <c r="A128" s="1">
        <v>40264</v>
      </c>
      <c r="B128" s="2">
        <v>2805.585</v>
      </c>
      <c r="C128" s="5">
        <v>231.50744800000001</v>
      </c>
      <c r="D128" s="5">
        <v>39589.77721</v>
      </c>
      <c r="E128" s="5">
        <v>434.30399999999997</v>
      </c>
      <c r="F128" s="5">
        <v>0</v>
      </c>
      <c r="G128" s="5">
        <v>3516.6736150000002</v>
      </c>
      <c r="H128" s="2">
        <v>1602.069557</v>
      </c>
      <c r="I128" s="2">
        <v>1.2458400000000001E-18</v>
      </c>
      <c r="J128" s="2">
        <v>1.44753E-46</v>
      </c>
      <c r="K128" s="2">
        <v>1.18518E-9</v>
      </c>
      <c r="L128" s="2">
        <v>27200</v>
      </c>
      <c r="M128" s="2">
        <v>18370</v>
      </c>
      <c r="N128" s="2">
        <v>533.07853320000004</v>
      </c>
      <c r="O128" s="3">
        <v>2.3824999999999998</v>
      </c>
      <c r="P128" s="2">
        <v>31189</v>
      </c>
      <c r="Q128" s="2">
        <v>1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1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1</v>
      </c>
      <c r="AP128" s="2">
        <v>1</v>
      </c>
      <c r="AQ128" s="42">
        <v>-319.202</v>
      </c>
      <c r="AR12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2904.5387054380035</v>
      </c>
    </row>
    <row r="129" spans="1:44" x14ac:dyDescent="0.25">
      <c r="A129" s="1">
        <v>40271</v>
      </c>
      <c r="B129" s="2">
        <v>1422.7169999999999</v>
      </c>
      <c r="C129" s="5">
        <v>176.80297920000001</v>
      </c>
      <c r="D129" s="5">
        <v>17575.64544</v>
      </c>
      <c r="E129" s="5">
        <v>434.86079999999998</v>
      </c>
      <c r="F129" s="5">
        <v>0</v>
      </c>
      <c r="G129" s="5">
        <v>2123.1900860000001</v>
      </c>
      <c r="H129" s="2">
        <v>640.82782280000004</v>
      </c>
      <c r="I129" s="2">
        <v>4.9833400000000004E-19</v>
      </c>
      <c r="J129" s="2">
        <v>5.7901099999999998E-47</v>
      </c>
      <c r="K129" s="2">
        <v>4.7407E-10</v>
      </c>
      <c r="L129" s="2">
        <v>10880</v>
      </c>
      <c r="M129" s="2">
        <v>9596</v>
      </c>
      <c r="N129" s="2">
        <v>533.07853320000004</v>
      </c>
      <c r="O129" s="3">
        <v>1.71</v>
      </c>
      <c r="P129" s="2">
        <v>31189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1</v>
      </c>
      <c r="AM129" s="2">
        <v>0</v>
      </c>
      <c r="AN129" s="2">
        <v>0</v>
      </c>
      <c r="AO129" s="2">
        <v>0</v>
      </c>
      <c r="AP129" s="2">
        <v>0</v>
      </c>
      <c r="AQ129" s="42">
        <v>-319.202</v>
      </c>
      <c r="AR12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2155.6743759352012</v>
      </c>
    </row>
    <row r="130" spans="1:44" x14ac:dyDescent="0.25">
      <c r="A130" s="1">
        <v>40278</v>
      </c>
      <c r="B130" s="2">
        <v>2135.6909999999998</v>
      </c>
      <c r="C130" s="5">
        <v>70.721191680000004</v>
      </c>
      <c r="D130" s="5">
        <v>3515.1290880000001</v>
      </c>
      <c r="E130" s="5">
        <v>956.97216000000003</v>
      </c>
      <c r="F130" s="5">
        <v>0</v>
      </c>
      <c r="G130" s="5">
        <v>1948.382024</v>
      </c>
      <c r="H130" s="2">
        <v>25256.331129999999</v>
      </c>
      <c r="I130" s="2">
        <v>1.9933400000000001E-19</v>
      </c>
      <c r="J130" s="2">
        <v>2.31605E-47</v>
      </c>
      <c r="K130" s="2">
        <v>1.89628E-10</v>
      </c>
      <c r="L130" s="2">
        <v>4352</v>
      </c>
      <c r="M130" s="2">
        <v>21032</v>
      </c>
      <c r="N130" s="2">
        <v>533.07853320000004</v>
      </c>
      <c r="O130" s="3">
        <v>1.59</v>
      </c>
      <c r="P130" s="2">
        <v>23409.25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1</v>
      </c>
      <c r="AN130" s="2">
        <v>0</v>
      </c>
      <c r="AO130" s="2">
        <v>0</v>
      </c>
      <c r="AP130" s="2">
        <v>0</v>
      </c>
      <c r="AQ130" s="42">
        <v>-319.202</v>
      </c>
      <c r="AR13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2225.4871009110402</v>
      </c>
    </row>
    <row r="131" spans="1:44" x14ac:dyDescent="0.25">
      <c r="A131" s="1">
        <v>40285</v>
      </c>
      <c r="B131" s="2">
        <v>2152.9229999999998</v>
      </c>
      <c r="C131" s="5">
        <v>28.288476670000001</v>
      </c>
      <c r="D131" s="5">
        <v>703.02581769999995</v>
      </c>
      <c r="E131" s="5">
        <v>1061.3944320000001</v>
      </c>
      <c r="F131" s="5">
        <v>0</v>
      </c>
      <c r="G131" s="5">
        <v>2068.69146</v>
      </c>
      <c r="H131" s="2">
        <v>10102.532450000001</v>
      </c>
      <c r="I131" s="2">
        <v>7.9733500000000002E-20</v>
      </c>
      <c r="J131" s="2">
        <v>9.2641800000000009E-48</v>
      </c>
      <c r="K131" s="2">
        <v>7.5851199999999997E-11</v>
      </c>
      <c r="L131" s="2">
        <v>1740.8</v>
      </c>
      <c r="M131" s="2">
        <v>16667</v>
      </c>
      <c r="N131" s="2">
        <v>533.07853320000004</v>
      </c>
      <c r="O131" s="3">
        <v>1.405</v>
      </c>
      <c r="P131" s="2">
        <v>23409.25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1</v>
      </c>
      <c r="AO131" s="2">
        <v>0</v>
      </c>
      <c r="AP131" s="2">
        <v>0</v>
      </c>
      <c r="AQ131" s="42">
        <v>-319.202</v>
      </c>
      <c r="AR13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1757.7657995662605</v>
      </c>
    </row>
    <row r="132" spans="1:44" x14ac:dyDescent="0.25">
      <c r="A132" s="1">
        <v>40292</v>
      </c>
      <c r="B132" s="2">
        <v>1736.124</v>
      </c>
      <c r="C132" s="5">
        <v>11.315390669999999</v>
      </c>
      <c r="D132" s="5">
        <v>140.6051635</v>
      </c>
      <c r="E132" s="5">
        <v>1082.2788860000001</v>
      </c>
      <c r="F132" s="5">
        <v>0</v>
      </c>
      <c r="G132" s="5">
        <v>2025.7726339999999</v>
      </c>
      <c r="H132" s="2">
        <v>4041.0129809999999</v>
      </c>
      <c r="I132" s="2">
        <v>3.1893399999999997E-20</v>
      </c>
      <c r="J132" s="2">
        <v>3.7056700000000002E-48</v>
      </c>
      <c r="K132" s="2">
        <v>3.03405E-11</v>
      </c>
      <c r="L132" s="2">
        <v>696.32</v>
      </c>
      <c r="M132" s="2">
        <v>15024</v>
      </c>
      <c r="N132" s="2">
        <v>533.07853320000004</v>
      </c>
      <c r="O132" s="3">
        <v>1.21</v>
      </c>
      <c r="P132" s="2">
        <v>23409.25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1</v>
      </c>
      <c r="AP132" s="2">
        <v>0</v>
      </c>
      <c r="AQ132" s="42">
        <v>-319.202</v>
      </c>
      <c r="AR13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1544.0800505462601</v>
      </c>
    </row>
    <row r="133" spans="1:44" x14ac:dyDescent="0.25">
      <c r="A133" s="1">
        <v>40299</v>
      </c>
      <c r="B133" s="2">
        <v>1598.268</v>
      </c>
      <c r="C133" s="5">
        <v>4.5261562670000002</v>
      </c>
      <c r="D133" s="5">
        <v>28.121032710000001</v>
      </c>
      <c r="E133" s="5">
        <v>1086.4557769999999</v>
      </c>
      <c r="F133" s="5">
        <v>0</v>
      </c>
      <c r="G133" s="5">
        <v>2005.9230640000001</v>
      </c>
      <c r="H133" s="2">
        <v>1616.4051919999999</v>
      </c>
      <c r="I133" s="2">
        <v>1.27574E-20</v>
      </c>
      <c r="J133" s="2">
        <v>1.48227E-48</v>
      </c>
      <c r="K133" s="2">
        <v>1.21362E-11</v>
      </c>
      <c r="L133" s="2">
        <v>278.52800000000002</v>
      </c>
      <c r="M133" s="2">
        <v>13742</v>
      </c>
      <c r="N133" s="2">
        <v>533.07853320000004</v>
      </c>
      <c r="O133" s="3">
        <v>1.2825</v>
      </c>
      <c r="P133" s="2">
        <v>23409.25</v>
      </c>
      <c r="Q133" s="2">
        <v>0</v>
      </c>
      <c r="R133" s="2">
        <v>0</v>
      </c>
      <c r="S133" s="2">
        <v>0</v>
      </c>
      <c r="T133" s="2">
        <v>0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0</v>
      </c>
      <c r="AQ133" s="42">
        <v>-319.202</v>
      </c>
      <c r="AR13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1434.5923496834259</v>
      </c>
    </row>
    <row r="134" spans="1:44" x14ac:dyDescent="0.25">
      <c r="A134" s="1">
        <v>40306</v>
      </c>
      <c r="B134" s="2">
        <v>1453.95</v>
      </c>
      <c r="C134" s="5">
        <v>1.810462507</v>
      </c>
      <c r="D134" s="5">
        <v>5.6242065410000004</v>
      </c>
      <c r="E134" s="5">
        <v>217.2911555</v>
      </c>
      <c r="F134" s="5">
        <v>0</v>
      </c>
      <c r="G134" s="5">
        <v>2077.2384849999999</v>
      </c>
      <c r="H134" s="2">
        <v>25359.56208</v>
      </c>
      <c r="I134" s="2">
        <v>5.1029400000000003E-21</v>
      </c>
      <c r="J134" s="2">
        <v>5.92908E-49</v>
      </c>
      <c r="K134" s="2">
        <v>4.8544800000000001E-12</v>
      </c>
      <c r="L134" s="2">
        <v>111.41119999999999</v>
      </c>
      <c r="M134" s="2">
        <v>14746</v>
      </c>
      <c r="N134" s="2">
        <v>533.07853320000004</v>
      </c>
      <c r="O134" s="3">
        <v>1.155</v>
      </c>
      <c r="P134" s="2">
        <v>25718.25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1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42">
        <v>-319.202</v>
      </c>
      <c r="AR13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1823.0531225521461</v>
      </c>
    </row>
    <row r="135" spans="1:44" x14ac:dyDescent="0.25">
      <c r="A135" s="1">
        <v>40313</v>
      </c>
      <c r="B135" s="2">
        <v>2482.4850000000001</v>
      </c>
      <c r="C135" s="5">
        <v>189.02418499999999</v>
      </c>
      <c r="D135" s="5">
        <v>1.1248413079999999</v>
      </c>
      <c r="E135" s="5">
        <v>43.458231089999998</v>
      </c>
      <c r="F135" s="5">
        <v>0</v>
      </c>
      <c r="G135" s="5">
        <v>2076.776374</v>
      </c>
      <c r="H135" s="2">
        <v>10143.82483</v>
      </c>
      <c r="I135" s="2">
        <v>2.0411799999999999E-21</v>
      </c>
      <c r="J135" s="2">
        <v>2.37163E-49</v>
      </c>
      <c r="K135" s="2">
        <v>1.9417899999999999E-12</v>
      </c>
      <c r="L135" s="2">
        <v>44.564480000000003</v>
      </c>
      <c r="M135" s="2">
        <v>15892</v>
      </c>
      <c r="N135" s="2">
        <v>533.07853320000004</v>
      </c>
      <c r="O135" s="3">
        <v>1.39</v>
      </c>
      <c r="P135" s="2">
        <v>25718.25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1</v>
      </c>
      <c r="AO135" s="2">
        <v>0</v>
      </c>
      <c r="AP135" s="2">
        <v>0</v>
      </c>
      <c r="AQ135" s="42">
        <v>-319.202</v>
      </c>
      <c r="AR13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2408.7267463059998</v>
      </c>
    </row>
    <row r="136" spans="1:44" x14ac:dyDescent="0.25">
      <c r="A136" s="1">
        <v>40320</v>
      </c>
      <c r="B136" s="2">
        <v>1489.491</v>
      </c>
      <c r="C136" s="5">
        <v>75.609673999999998</v>
      </c>
      <c r="D136" s="5">
        <v>0.224968262</v>
      </c>
      <c r="E136" s="5">
        <v>8.6916462180000007</v>
      </c>
      <c r="F136" s="5">
        <v>0</v>
      </c>
      <c r="G136" s="5">
        <v>1899.9122</v>
      </c>
      <c r="H136" s="2">
        <v>4057.5299319999999</v>
      </c>
      <c r="I136" s="2">
        <v>8.1647099999999996E-22</v>
      </c>
      <c r="J136" s="2">
        <v>9.4865200000000007E-50</v>
      </c>
      <c r="K136" s="2">
        <v>7.7671599999999996E-13</v>
      </c>
      <c r="L136" s="2">
        <v>17.825792</v>
      </c>
      <c r="M136" s="2">
        <v>14434</v>
      </c>
      <c r="N136" s="2">
        <v>533.07853320000004</v>
      </c>
      <c r="O136" s="3">
        <v>1.3</v>
      </c>
      <c r="P136" s="2">
        <v>25718.25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42">
        <v>-319.202</v>
      </c>
      <c r="AR13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1782.8510997559999</v>
      </c>
    </row>
    <row r="137" spans="1:44" x14ac:dyDescent="0.25">
      <c r="A137" s="1">
        <v>40327</v>
      </c>
      <c r="B137" s="2">
        <v>2325.2429999999999</v>
      </c>
      <c r="C137" s="5">
        <v>178.99386960000001</v>
      </c>
      <c r="D137" s="5">
        <v>4.4993652000000002E-2</v>
      </c>
      <c r="E137" s="5">
        <v>1.738329244</v>
      </c>
      <c r="F137" s="5">
        <v>0</v>
      </c>
      <c r="G137" s="5">
        <v>2036.0208600000001</v>
      </c>
      <c r="H137" s="2">
        <v>1623.0119729999999</v>
      </c>
      <c r="I137" s="2">
        <v>3.2658800000000001E-22</v>
      </c>
      <c r="J137" s="2">
        <v>3.7946100000000001E-50</v>
      </c>
      <c r="K137" s="2">
        <v>3.10687E-13</v>
      </c>
      <c r="L137" s="2">
        <v>7.1303168000000001</v>
      </c>
      <c r="M137" s="2">
        <v>19208</v>
      </c>
      <c r="N137" s="2">
        <v>533.07853320000004</v>
      </c>
      <c r="O137" s="3">
        <v>1.2675000000000001</v>
      </c>
      <c r="P137" s="2">
        <v>25718.25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1</v>
      </c>
      <c r="AP137" s="2">
        <v>1</v>
      </c>
      <c r="AQ137" s="42">
        <v>-319.202</v>
      </c>
      <c r="AR13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2376.6590872247998</v>
      </c>
    </row>
    <row r="138" spans="1:44" x14ac:dyDescent="0.25">
      <c r="A138" s="1">
        <v>40334</v>
      </c>
      <c r="B138" s="2">
        <v>2257.3919999999998</v>
      </c>
      <c r="C138" s="5">
        <v>231.14754780000001</v>
      </c>
      <c r="D138" s="5">
        <v>8.9987299999999999E-3</v>
      </c>
      <c r="E138" s="5">
        <v>0.34766584900000003</v>
      </c>
      <c r="F138" s="5">
        <v>0</v>
      </c>
      <c r="G138" s="5">
        <v>1187.393004</v>
      </c>
      <c r="H138" s="2">
        <v>25690.20479</v>
      </c>
      <c r="I138" s="2">
        <v>1.3063500000000001E-22</v>
      </c>
      <c r="J138" s="2">
        <v>1.5178400000000001E-50</v>
      </c>
      <c r="K138" s="2">
        <v>1.2427499999999999E-13</v>
      </c>
      <c r="L138" s="2">
        <v>2.8521267199999998</v>
      </c>
      <c r="M138" s="2">
        <v>11602</v>
      </c>
      <c r="N138" s="2">
        <v>533.07853320000004</v>
      </c>
      <c r="O138" s="3">
        <v>1.4675</v>
      </c>
      <c r="P138" s="2">
        <v>24296.6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42">
        <v>-319.202</v>
      </c>
      <c r="AR13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2270.1557111843995</v>
      </c>
    </row>
    <row r="139" spans="1:44" x14ac:dyDescent="0.25">
      <c r="A139" s="1">
        <v>40341</v>
      </c>
      <c r="B139" s="2">
        <v>2731.2719999999999</v>
      </c>
      <c r="C139" s="5">
        <v>314.00901909999999</v>
      </c>
      <c r="D139" s="5">
        <v>1.7997460000000001E-3</v>
      </c>
      <c r="E139" s="5">
        <v>6.9533170000000005E-2</v>
      </c>
      <c r="F139" s="5">
        <v>0</v>
      </c>
      <c r="G139" s="5">
        <v>2068.537202</v>
      </c>
      <c r="H139" s="2">
        <v>10276.081920000001</v>
      </c>
      <c r="I139" s="2">
        <v>5.2254100000000004E-23</v>
      </c>
      <c r="J139" s="2">
        <v>6.0713700000000007E-51</v>
      </c>
      <c r="K139" s="2">
        <v>4.9709900000000003E-14</v>
      </c>
      <c r="L139" s="2">
        <v>1.140850688</v>
      </c>
      <c r="M139" s="2">
        <v>18859</v>
      </c>
      <c r="N139" s="2">
        <v>533.07853320000004</v>
      </c>
      <c r="O139" s="3">
        <v>1.7975000000000001</v>
      </c>
      <c r="P139" s="2">
        <v>24296.6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1</v>
      </c>
      <c r="AN139" s="2">
        <v>0</v>
      </c>
      <c r="AO139" s="2">
        <v>0</v>
      </c>
      <c r="AP139" s="2">
        <v>0</v>
      </c>
      <c r="AQ139" s="42">
        <v>-319.202</v>
      </c>
      <c r="AR13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2969.3341845777995</v>
      </c>
    </row>
    <row r="140" spans="1:44" x14ac:dyDescent="0.25">
      <c r="A140" s="1">
        <v>40348</v>
      </c>
      <c r="B140" s="2">
        <v>2192.7719999999999</v>
      </c>
      <c r="C140" s="5">
        <v>317.90360770000001</v>
      </c>
      <c r="D140" s="5">
        <v>3.5994899999999998E-4</v>
      </c>
      <c r="E140" s="5">
        <v>1.3906633999999999E-2</v>
      </c>
      <c r="F140" s="5">
        <v>0</v>
      </c>
      <c r="G140" s="5">
        <v>2216.4748810000001</v>
      </c>
      <c r="H140" s="2">
        <v>4110.4327659999999</v>
      </c>
      <c r="I140" s="2">
        <v>2.0901700000000002E-23</v>
      </c>
      <c r="J140" s="2">
        <v>2.4285500000000001E-51</v>
      </c>
      <c r="K140" s="2">
        <v>1.9883900000000001E-14</v>
      </c>
      <c r="L140" s="2">
        <v>0.45634027500000002</v>
      </c>
      <c r="M140" s="2">
        <v>17007</v>
      </c>
      <c r="N140" s="2">
        <v>533.07853320000004</v>
      </c>
      <c r="O140" s="3">
        <v>2.0975000000000001</v>
      </c>
      <c r="P140" s="2">
        <v>24296.6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</v>
      </c>
      <c r="AO140" s="2">
        <v>0</v>
      </c>
      <c r="AP140" s="2">
        <v>0</v>
      </c>
      <c r="AQ140" s="42">
        <v>-319.202</v>
      </c>
      <c r="AR14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2891.3367941065999</v>
      </c>
    </row>
    <row r="141" spans="1:44" x14ac:dyDescent="0.25">
      <c r="A141" s="1">
        <v>40355</v>
      </c>
      <c r="B141" s="2">
        <v>2187.3869999999997</v>
      </c>
      <c r="C141" s="5">
        <v>370.11144309999997</v>
      </c>
      <c r="D141" s="5">
        <v>7.1989800000000007E-5</v>
      </c>
      <c r="E141" s="5">
        <v>2.7813270000000001E-3</v>
      </c>
      <c r="F141" s="5">
        <v>0</v>
      </c>
      <c r="G141" s="5">
        <v>1854.2099519999999</v>
      </c>
      <c r="H141" s="2">
        <v>1644.1731070000001</v>
      </c>
      <c r="I141" s="2">
        <v>8.3606600000000004E-24</v>
      </c>
      <c r="J141" s="2">
        <v>9.7142000000000006E-52</v>
      </c>
      <c r="K141" s="2">
        <v>7.9535799999999994E-15</v>
      </c>
      <c r="L141" s="2">
        <v>0.18253611</v>
      </c>
      <c r="M141" s="2">
        <v>15851</v>
      </c>
      <c r="N141" s="2">
        <v>533.07853320000004</v>
      </c>
      <c r="O141" s="3">
        <v>2.1225000000000001</v>
      </c>
      <c r="P141" s="2">
        <v>24296.6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1</v>
      </c>
      <c r="AP141" s="2">
        <v>1</v>
      </c>
      <c r="AQ141" s="42">
        <v>-319.202</v>
      </c>
      <c r="AR14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2900.4351775937994</v>
      </c>
    </row>
    <row r="142" spans="1:44" x14ac:dyDescent="0.25">
      <c r="A142" s="1">
        <v>40362</v>
      </c>
      <c r="B142" s="2">
        <v>1568.1119999999999</v>
      </c>
      <c r="C142" s="5">
        <v>173.3445772</v>
      </c>
      <c r="D142" s="5">
        <v>1.4398E-5</v>
      </c>
      <c r="E142" s="5">
        <v>5.5626500000000001E-4</v>
      </c>
      <c r="F142" s="5">
        <v>0</v>
      </c>
      <c r="G142" s="5">
        <v>2096.6839810000001</v>
      </c>
      <c r="H142" s="2">
        <v>657.66924259999996</v>
      </c>
      <c r="I142" s="2">
        <v>3.3442600000000002E-24</v>
      </c>
      <c r="J142" s="2">
        <v>3.8856800000000001E-52</v>
      </c>
      <c r="K142" s="2">
        <v>3.1814300000000001E-15</v>
      </c>
      <c r="L142" s="2">
        <v>7.3014443999999998E-2</v>
      </c>
      <c r="M142" s="2">
        <v>10696</v>
      </c>
      <c r="N142" s="2">
        <v>533.07853320000004</v>
      </c>
      <c r="O142" s="3">
        <v>2.2549999999999999</v>
      </c>
      <c r="P142" s="2">
        <v>24296.6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1</v>
      </c>
      <c r="AM142" s="2">
        <v>0</v>
      </c>
      <c r="AN142" s="2">
        <v>0</v>
      </c>
      <c r="AO142" s="2">
        <v>0</v>
      </c>
      <c r="AP142" s="2">
        <v>0</v>
      </c>
      <c r="AQ142" s="42">
        <v>-319.202</v>
      </c>
      <c r="AR14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2015.7865509467999</v>
      </c>
    </row>
    <row r="143" spans="1:44" x14ac:dyDescent="0.25">
      <c r="A143" s="1">
        <v>40369</v>
      </c>
      <c r="B143" s="2">
        <v>1648.8869999999999</v>
      </c>
      <c r="C143" s="5">
        <v>69.337830890000006</v>
      </c>
      <c r="D143" s="5">
        <v>2.8795900000000001E-6</v>
      </c>
      <c r="E143" s="5">
        <v>1.11253E-4</v>
      </c>
      <c r="F143" s="5">
        <v>0</v>
      </c>
      <c r="G143" s="5">
        <v>2294.7435919999998</v>
      </c>
      <c r="H143" s="2">
        <v>24933.0677</v>
      </c>
      <c r="I143" s="2">
        <v>1.3377100000000001E-24</v>
      </c>
      <c r="J143" s="2">
        <v>1.55427E-52</v>
      </c>
      <c r="K143" s="2">
        <v>1.2725700000000001E-15</v>
      </c>
      <c r="L143" s="2">
        <v>2.9205778000000002E-2</v>
      </c>
      <c r="M143" s="2">
        <v>25323</v>
      </c>
      <c r="N143" s="2">
        <v>494.04500000000002</v>
      </c>
      <c r="O143" s="3">
        <v>1.9950000000000001</v>
      </c>
      <c r="P143" s="2">
        <v>20541.75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</v>
      </c>
      <c r="AN143" s="2">
        <v>0</v>
      </c>
      <c r="AO143" s="2">
        <v>0</v>
      </c>
      <c r="AP143" s="2">
        <v>0</v>
      </c>
      <c r="AQ143" s="42">
        <v>-319.202</v>
      </c>
      <c r="AR14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2424.7425303194204</v>
      </c>
    </row>
    <row r="144" spans="1:44" x14ac:dyDescent="0.25">
      <c r="A144" s="1">
        <v>40376</v>
      </c>
      <c r="B144" s="2">
        <v>1935.3689999999999</v>
      </c>
      <c r="C144" s="5">
        <v>199.03513240000001</v>
      </c>
      <c r="D144" s="5">
        <v>5.7591899999999996E-7</v>
      </c>
      <c r="E144" s="5">
        <v>2.22506E-5</v>
      </c>
      <c r="F144" s="5">
        <v>0</v>
      </c>
      <c r="G144" s="5">
        <v>2408.3674369999999</v>
      </c>
      <c r="H144" s="2">
        <v>9973.2270790000002</v>
      </c>
      <c r="I144" s="2">
        <v>5.3508200000000009E-25</v>
      </c>
      <c r="J144" s="2">
        <v>6.2170900000000001E-53</v>
      </c>
      <c r="K144" s="2">
        <v>5.0902899999999999E-16</v>
      </c>
      <c r="L144" s="2">
        <v>1.1682311000000001E-2</v>
      </c>
      <c r="M144" s="2">
        <v>19664</v>
      </c>
      <c r="N144" s="2">
        <v>494.04500000000002</v>
      </c>
      <c r="O144" s="3">
        <v>2.02</v>
      </c>
      <c r="P144" s="2">
        <v>20541.75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</v>
      </c>
      <c r="AO144" s="2">
        <v>0</v>
      </c>
      <c r="AP144" s="2">
        <v>0</v>
      </c>
      <c r="AQ144" s="42">
        <v>-319.202</v>
      </c>
      <c r="AR14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2576.7579423531997</v>
      </c>
    </row>
    <row r="145" spans="1:44" x14ac:dyDescent="0.25">
      <c r="A145" s="1">
        <v>40383</v>
      </c>
      <c r="B145" s="2">
        <v>1753.356</v>
      </c>
      <c r="C145" s="5">
        <v>201.61405289999999</v>
      </c>
      <c r="D145" s="5">
        <v>1.1518399999999999E-7</v>
      </c>
      <c r="E145" s="5">
        <v>4.4501199999999997E-6</v>
      </c>
      <c r="F145" s="5">
        <v>0</v>
      </c>
      <c r="G145" s="5">
        <v>2385.536975</v>
      </c>
      <c r="H145" s="2">
        <v>3989.2908320000001</v>
      </c>
      <c r="I145" s="2">
        <v>2.1403300000000004E-25</v>
      </c>
      <c r="J145" s="2">
        <v>2.4868400000000001E-53</v>
      </c>
      <c r="K145" s="2">
        <v>2.03612E-16</v>
      </c>
      <c r="L145" s="2">
        <v>4.6729240000000002E-3</v>
      </c>
      <c r="M145" s="2">
        <v>21404</v>
      </c>
      <c r="N145" s="2">
        <v>494.04500000000002</v>
      </c>
      <c r="O145" s="3">
        <v>2.4075000000000002</v>
      </c>
      <c r="P145" s="2">
        <v>20541.75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0</v>
      </c>
      <c r="AQ145" s="42">
        <v>-319.202</v>
      </c>
      <c r="AR14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2571.7063867801999</v>
      </c>
    </row>
    <row r="146" spans="1:44" x14ac:dyDescent="0.25">
      <c r="A146" s="1">
        <v>40390</v>
      </c>
      <c r="B146" s="2">
        <v>1883.673</v>
      </c>
      <c r="C146" s="5">
        <v>231.74562119999999</v>
      </c>
      <c r="D146" s="5">
        <v>2.30367E-8</v>
      </c>
      <c r="E146" s="5">
        <v>8.90025E-7</v>
      </c>
      <c r="F146" s="5">
        <v>0</v>
      </c>
      <c r="G146" s="5">
        <v>2142.3747899999998</v>
      </c>
      <c r="H146" s="2">
        <v>1595.7163330000001</v>
      </c>
      <c r="I146" s="2">
        <v>8.5613200000000007E-26</v>
      </c>
      <c r="J146" s="2">
        <v>9.9473400000000002E-54</v>
      </c>
      <c r="K146" s="2">
        <v>8.1444599999999996E-17</v>
      </c>
      <c r="L146" s="2">
        <v>1.8691700000000001E-3</v>
      </c>
      <c r="M146" s="2">
        <v>22169</v>
      </c>
      <c r="N146" s="2">
        <v>494.04500000000002</v>
      </c>
      <c r="O146" s="3">
        <v>2.125</v>
      </c>
      <c r="P146" s="2">
        <v>20541.75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1</v>
      </c>
      <c r="AM146" s="2">
        <v>0</v>
      </c>
      <c r="AN146" s="2">
        <v>0</v>
      </c>
      <c r="AO146" s="2">
        <v>0</v>
      </c>
      <c r="AP146" s="2">
        <v>1</v>
      </c>
      <c r="AQ146" s="42">
        <v>-319.202</v>
      </c>
      <c r="AR14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2606.9225448695997</v>
      </c>
    </row>
    <row r="147" spans="1:44" x14ac:dyDescent="0.25">
      <c r="A147" s="1">
        <v>40397</v>
      </c>
      <c r="B147" s="2">
        <v>1253.6279999999999</v>
      </c>
      <c r="C147" s="5">
        <v>92.698248469999996</v>
      </c>
      <c r="D147" s="5">
        <v>4.6073500000000002E-9</v>
      </c>
      <c r="E147" s="5">
        <v>1.7800500000000001E-7</v>
      </c>
      <c r="F147" s="5">
        <v>0</v>
      </c>
      <c r="G147" s="5">
        <v>1749.3099159999999</v>
      </c>
      <c r="H147" s="2">
        <v>25240.286530000001</v>
      </c>
      <c r="I147" s="2">
        <v>3.4245300000000004E-26</v>
      </c>
      <c r="J147" s="2">
        <v>3.9789400000000003E-54</v>
      </c>
      <c r="K147" s="2">
        <v>3.2577799999999999E-17</v>
      </c>
      <c r="L147" s="2">
        <v>7.4766800000000005E-4</v>
      </c>
      <c r="M147" s="2">
        <v>19505</v>
      </c>
      <c r="N147" s="2">
        <v>494.04500000000002</v>
      </c>
      <c r="O147" s="3">
        <v>2.1724999999999999</v>
      </c>
      <c r="P147" s="2">
        <v>11144.5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1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1</v>
      </c>
      <c r="AN147" s="2">
        <v>0</v>
      </c>
      <c r="AO147" s="2">
        <v>0</v>
      </c>
      <c r="AP147" s="2">
        <v>0</v>
      </c>
      <c r="AQ147" s="42">
        <v>-319.202</v>
      </c>
      <c r="AR14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1905.4432578706599</v>
      </c>
    </row>
    <row r="148" spans="1:44" x14ac:dyDescent="0.25">
      <c r="A148" s="1">
        <v>40404</v>
      </c>
      <c r="B148" s="2">
        <v>1061.922</v>
      </c>
      <c r="C148" s="5">
        <v>37.079299390000003</v>
      </c>
      <c r="D148" s="5">
        <v>9.2147000000000002E-10</v>
      </c>
      <c r="E148" s="5">
        <v>3.5601000000000002E-8</v>
      </c>
      <c r="F148" s="5">
        <v>0</v>
      </c>
      <c r="G148" s="5">
        <v>1451.8339659999999</v>
      </c>
      <c r="H148" s="2">
        <v>10096.114610000001</v>
      </c>
      <c r="I148" s="2">
        <v>1.3698100000000002E-26</v>
      </c>
      <c r="J148" s="2">
        <v>1.5915700000000001E-54</v>
      </c>
      <c r="K148" s="2">
        <v>1.30311E-17</v>
      </c>
      <c r="L148" s="2">
        <v>2.9906699999999997E-4</v>
      </c>
      <c r="M148" s="2">
        <v>18894</v>
      </c>
      <c r="N148" s="2">
        <v>494.04500000000002</v>
      </c>
      <c r="O148" s="3">
        <v>1.7849999999999999</v>
      </c>
      <c r="P148" s="2">
        <v>11144.5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1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42">
        <v>-319.202</v>
      </c>
      <c r="AR14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1386.05894299842</v>
      </c>
    </row>
    <row r="149" spans="1:44" x14ac:dyDescent="0.25">
      <c r="A149" s="1">
        <v>40411</v>
      </c>
      <c r="B149" s="2">
        <v>1269.7829999999999</v>
      </c>
      <c r="C149" s="5">
        <v>121.1317198</v>
      </c>
      <c r="D149" s="5">
        <v>1.84294E-10</v>
      </c>
      <c r="E149" s="5">
        <v>7.1202000000000003E-9</v>
      </c>
      <c r="F149" s="5">
        <v>0</v>
      </c>
      <c r="G149" s="5">
        <v>1356.3135870000001</v>
      </c>
      <c r="H149" s="2">
        <v>4038.4458450000002</v>
      </c>
      <c r="I149" s="2">
        <v>5.4792400000000006E-27</v>
      </c>
      <c r="J149" s="2">
        <v>6.3663000000000005E-55</v>
      </c>
      <c r="K149" s="2">
        <v>5.2124600000000001E-18</v>
      </c>
      <c r="L149" s="2">
        <v>1.19627E-4</v>
      </c>
      <c r="M149" s="2">
        <v>16822</v>
      </c>
      <c r="N149" s="2">
        <v>494.04500000000002</v>
      </c>
      <c r="O149" s="3">
        <v>1.4650000000000001</v>
      </c>
      <c r="P149" s="2">
        <v>11144.5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1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42">
        <v>-319.202</v>
      </c>
      <c r="AR14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1530.7543975824001</v>
      </c>
    </row>
    <row r="150" spans="1:44" x14ac:dyDescent="0.25">
      <c r="A150" s="1">
        <v>40418</v>
      </c>
      <c r="B150" s="2">
        <v>1413.0239999999999</v>
      </c>
      <c r="C150" s="5">
        <v>157.40268789999999</v>
      </c>
      <c r="D150" s="5">
        <v>3.6858800000000001E-11</v>
      </c>
      <c r="E150" s="5">
        <v>1.42404E-9</v>
      </c>
      <c r="F150" s="5">
        <v>0</v>
      </c>
      <c r="G150" s="5">
        <v>1045.245435</v>
      </c>
      <c r="H150" s="2">
        <v>1615.378338</v>
      </c>
      <c r="I150" s="2">
        <v>2.1917000000000004E-27</v>
      </c>
      <c r="J150" s="2">
        <v>2.5465200000000001E-55</v>
      </c>
      <c r="K150" s="2">
        <v>2.0849799999999998E-18</v>
      </c>
      <c r="L150" s="2">
        <v>4.7850699999999999E-5</v>
      </c>
      <c r="M150" s="2">
        <v>26514</v>
      </c>
      <c r="N150" s="2">
        <v>494.04500000000002</v>
      </c>
      <c r="O150" s="3">
        <v>1.81</v>
      </c>
      <c r="P150" s="2">
        <v>11144.5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1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1</v>
      </c>
      <c r="AP150" s="2">
        <v>1</v>
      </c>
      <c r="AQ150" s="42">
        <v>-319.202</v>
      </c>
      <c r="AR15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1897.0436390221996</v>
      </c>
    </row>
    <row r="151" spans="1:44" x14ac:dyDescent="0.25">
      <c r="A151" s="1">
        <v>40425</v>
      </c>
      <c r="B151" s="2">
        <v>1403.3309999999999</v>
      </c>
      <c r="C151" s="5">
        <v>140.51107519999999</v>
      </c>
      <c r="D151" s="5">
        <v>7.3717599999999993E-12</v>
      </c>
      <c r="E151" s="5">
        <v>1791.24</v>
      </c>
      <c r="F151" s="5">
        <v>0</v>
      </c>
      <c r="G151" s="5">
        <v>965.85817380000003</v>
      </c>
      <c r="H151" s="2">
        <v>25131.15134</v>
      </c>
      <c r="I151" s="2">
        <v>8.7667899999999999E-28</v>
      </c>
      <c r="J151" s="2">
        <v>1.01861E-55</v>
      </c>
      <c r="K151" s="2">
        <v>8.33993E-19</v>
      </c>
      <c r="L151" s="2">
        <v>1.91403E-5</v>
      </c>
      <c r="M151" s="2">
        <v>10957</v>
      </c>
      <c r="N151" s="2">
        <v>494.04500000000002</v>
      </c>
      <c r="O151" s="3">
        <v>1.925</v>
      </c>
      <c r="P151" s="2">
        <v>11256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1</v>
      </c>
      <c r="AN151" s="2">
        <v>0</v>
      </c>
      <c r="AO151" s="2">
        <v>0</v>
      </c>
      <c r="AP151" s="2">
        <v>0</v>
      </c>
      <c r="AQ151" s="42">
        <v>-319.202</v>
      </c>
      <c r="AR15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2082.3663957547997</v>
      </c>
    </row>
    <row r="152" spans="1:44" x14ac:dyDescent="0.25">
      <c r="A152" s="1">
        <v>40432</v>
      </c>
      <c r="B152" s="2">
        <v>1764.126</v>
      </c>
      <c r="C152" s="5">
        <v>56.20443006</v>
      </c>
      <c r="D152" s="5">
        <v>42723.08</v>
      </c>
      <c r="E152" s="5">
        <v>2149.4879999999998</v>
      </c>
      <c r="F152" s="5">
        <v>0</v>
      </c>
      <c r="G152" s="5">
        <v>1002.9932700000001</v>
      </c>
      <c r="H152" s="2">
        <v>10052.46053</v>
      </c>
      <c r="I152" s="2">
        <v>3.5067200000000001E-28</v>
      </c>
      <c r="J152" s="2">
        <v>4.0744300000000002E-56</v>
      </c>
      <c r="K152" s="2">
        <v>3.3359700000000002E-19</v>
      </c>
      <c r="L152" s="2">
        <v>7.6561200000000008E-6</v>
      </c>
      <c r="M152" s="2">
        <v>17770</v>
      </c>
      <c r="N152" s="2">
        <v>494.04500000000002</v>
      </c>
      <c r="O152" s="3">
        <v>1.9</v>
      </c>
      <c r="P152" s="2">
        <v>11256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  <c r="AO152" s="2">
        <v>0</v>
      </c>
      <c r="AP152" s="2">
        <v>0</v>
      </c>
      <c r="AQ152" s="42">
        <v>-319.202</v>
      </c>
      <c r="AR15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1838.9650583126802</v>
      </c>
    </row>
    <row r="153" spans="1:44" x14ac:dyDescent="0.25">
      <c r="A153" s="1">
        <v>40439</v>
      </c>
      <c r="B153" s="2">
        <v>1892.289</v>
      </c>
      <c r="C153" s="5">
        <v>103.031772</v>
      </c>
      <c r="D153" s="5">
        <v>46835.616000000002</v>
      </c>
      <c r="E153" s="5">
        <v>2221.1376</v>
      </c>
      <c r="F153" s="5">
        <v>0</v>
      </c>
      <c r="G153" s="5">
        <v>917.69730779999998</v>
      </c>
      <c r="H153" s="2">
        <v>4020.9842140000001</v>
      </c>
      <c r="I153" s="2">
        <v>1.40269E-28</v>
      </c>
      <c r="J153" s="2">
        <v>1.6297700000000001E-56</v>
      </c>
      <c r="K153" s="2">
        <v>1.33439E-19</v>
      </c>
      <c r="L153" s="2">
        <v>3.0624499999999998E-6</v>
      </c>
      <c r="M153" s="2">
        <v>18027</v>
      </c>
      <c r="N153" s="2">
        <v>494.04500000000002</v>
      </c>
      <c r="O153" s="3">
        <v>1.95</v>
      </c>
      <c r="P153" s="2">
        <v>11256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42">
        <v>-319.202</v>
      </c>
      <c r="AR15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1929.2039231892002</v>
      </c>
    </row>
    <row r="154" spans="1:44" x14ac:dyDescent="0.25">
      <c r="A154" s="1">
        <v>40446</v>
      </c>
      <c r="B154" s="2">
        <v>2094.7649999999999</v>
      </c>
      <c r="C154" s="5">
        <v>155.61270880000001</v>
      </c>
      <c r="D154" s="5">
        <v>9367.1232</v>
      </c>
      <c r="E154" s="5">
        <v>2235.4675200000001</v>
      </c>
      <c r="F154" s="5">
        <v>0</v>
      </c>
      <c r="G154" s="5">
        <v>1015.688923</v>
      </c>
      <c r="H154" s="2">
        <v>1608.393685</v>
      </c>
      <c r="I154" s="2">
        <v>5.6107400000000007E-29</v>
      </c>
      <c r="J154" s="2">
        <v>6.5190900000000003E-57</v>
      </c>
      <c r="K154" s="2">
        <v>5.3375499999999999E-20</v>
      </c>
      <c r="L154" s="2">
        <v>1.22498E-6</v>
      </c>
      <c r="M154" s="2">
        <v>18073</v>
      </c>
      <c r="N154" s="2">
        <v>494.04500000000002</v>
      </c>
      <c r="O154" s="3">
        <v>1.7075</v>
      </c>
      <c r="P154" s="2">
        <v>11256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1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1</v>
      </c>
      <c r="AP154" s="2">
        <v>1</v>
      </c>
      <c r="AQ154" s="42">
        <v>-319.202</v>
      </c>
      <c r="AR15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2138.5929092284005</v>
      </c>
    </row>
    <row r="155" spans="1:44" x14ac:dyDescent="0.25">
      <c r="A155" s="1">
        <v>40453</v>
      </c>
      <c r="B155" s="2">
        <v>1878.288</v>
      </c>
      <c r="C155" s="5">
        <v>152.1450835</v>
      </c>
      <c r="D155" s="5">
        <v>1873.42464</v>
      </c>
      <c r="E155" s="5">
        <v>2238.3335040000002</v>
      </c>
      <c r="F155" s="5">
        <v>0</v>
      </c>
      <c r="G155" s="5">
        <v>1113.5155689999999</v>
      </c>
      <c r="H155" s="2">
        <v>643.35747419999996</v>
      </c>
      <c r="I155" s="2">
        <v>2.2443000000000002E-29</v>
      </c>
      <c r="J155" s="2">
        <v>2.6076399999999999E-57</v>
      </c>
      <c r="K155" s="2">
        <v>2.1350200000000001E-20</v>
      </c>
      <c r="L155" s="2">
        <v>4.8999199999999996E-7</v>
      </c>
      <c r="M155" s="2">
        <v>14137</v>
      </c>
      <c r="N155" s="2">
        <v>494.04500000000002</v>
      </c>
      <c r="O155" s="3">
        <v>1.2124999999999999</v>
      </c>
      <c r="P155" s="2">
        <v>11256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1</v>
      </c>
      <c r="AM155" s="2">
        <v>0</v>
      </c>
      <c r="AN155" s="2">
        <v>0</v>
      </c>
      <c r="AO155" s="2">
        <v>0</v>
      </c>
      <c r="AP155" s="2">
        <v>0</v>
      </c>
      <c r="AQ155" s="42">
        <v>-319.202</v>
      </c>
      <c r="AR15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1432.4081235494</v>
      </c>
    </row>
    <row r="156" spans="1:44" x14ac:dyDescent="0.25">
      <c r="A156" s="1">
        <v>40460</v>
      </c>
      <c r="B156" s="2">
        <v>2076.4560000000001</v>
      </c>
      <c r="C156" s="5">
        <v>198.45803340000001</v>
      </c>
      <c r="D156" s="5">
        <v>374.68492800000001</v>
      </c>
      <c r="E156" s="5">
        <v>447.6667008</v>
      </c>
      <c r="F156" s="5">
        <v>0</v>
      </c>
      <c r="G156" s="5">
        <v>1251.0662279999999</v>
      </c>
      <c r="H156" s="2">
        <v>25257.342990000001</v>
      </c>
      <c r="I156" s="2">
        <v>8.9771900000000014E-30</v>
      </c>
      <c r="J156" s="2">
        <v>1.04305E-57</v>
      </c>
      <c r="K156" s="2">
        <v>8.5400899999999999E-21</v>
      </c>
      <c r="L156" s="2">
        <v>1.95997E-7</v>
      </c>
      <c r="M156" s="2">
        <v>24217</v>
      </c>
      <c r="N156" s="2">
        <v>490.25</v>
      </c>
      <c r="O156" s="3">
        <v>1.395</v>
      </c>
      <c r="P156" s="2">
        <v>15341.5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1</v>
      </c>
      <c r="AN156" s="2">
        <v>0</v>
      </c>
      <c r="AO156" s="2">
        <v>0</v>
      </c>
      <c r="AP156" s="2">
        <v>0</v>
      </c>
      <c r="AQ156" s="42">
        <v>-319.202</v>
      </c>
      <c r="AR15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2420.2459895572001</v>
      </c>
    </row>
    <row r="157" spans="1:44" x14ac:dyDescent="0.25">
      <c r="A157" s="1">
        <v>40467</v>
      </c>
      <c r="B157" s="2">
        <v>1672.5809999999999</v>
      </c>
      <c r="C157" s="5">
        <v>127.58321340000001</v>
      </c>
      <c r="D157" s="5">
        <v>74.9369856</v>
      </c>
      <c r="E157" s="5">
        <v>89.533340159999995</v>
      </c>
      <c r="F157" s="5">
        <v>0</v>
      </c>
      <c r="G157" s="5">
        <v>1209.586491</v>
      </c>
      <c r="H157" s="2">
        <v>10102.9372</v>
      </c>
      <c r="I157" s="2">
        <v>3.5908800000000005E-30</v>
      </c>
      <c r="J157" s="2">
        <v>4.1722200000000003E-58</v>
      </c>
      <c r="K157" s="2">
        <v>3.4160299999999999E-21</v>
      </c>
      <c r="L157" s="2">
        <v>7.8398699999999996E-8</v>
      </c>
      <c r="M157" s="2">
        <v>17507</v>
      </c>
      <c r="N157" s="2">
        <v>490.25</v>
      </c>
      <c r="O157" s="3">
        <v>1.2424999999999999</v>
      </c>
      <c r="P157" s="2">
        <v>15341.5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1</v>
      </c>
      <c r="AJ157" s="2">
        <v>0</v>
      </c>
      <c r="AK157" s="2">
        <v>0</v>
      </c>
      <c r="AL157" s="2">
        <v>0</v>
      </c>
      <c r="AM157" s="2">
        <v>0</v>
      </c>
      <c r="AN157" s="2">
        <v>1</v>
      </c>
      <c r="AO157" s="2">
        <v>0</v>
      </c>
      <c r="AP157" s="2">
        <v>0</v>
      </c>
      <c r="AQ157" s="42">
        <v>-319.202</v>
      </c>
      <c r="AR15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1701.4163359592001</v>
      </c>
    </row>
    <row r="158" spans="1:44" x14ac:dyDescent="0.25">
      <c r="A158" s="1">
        <v>40474</v>
      </c>
      <c r="B158" s="2">
        <v>2163.6929999999998</v>
      </c>
      <c r="C158" s="5">
        <v>233.5832853</v>
      </c>
      <c r="D158" s="5">
        <v>14.987397120000001</v>
      </c>
      <c r="E158" s="5">
        <v>17.906668029999999</v>
      </c>
      <c r="F158" s="5">
        <v>0</v>
      </c>
      <c r="G158" s="5">
        <v>1219.534596</v>
      </c>
      <c r="H158" s="2">
        <v>4041.1748779999998</v>
      </c>
      <c r="I158" s="2">
        <v>1.4363500000000002E-30</v>
      </c>
      <c r="J158" s="2">
        <v>1.6688900000000002E-58</v>
      </c>
      <c r="K158" s="2">
        <v>1.3664100000000001E-21</v>
      </c>
      <c r="L158" s="2">
        <v>3.1359499999999997E-8</v>
      </c>
      <c r="M158" s="2">
        <v>19400</v>
      </c>
      <c r="N158" s="2">
        <v>490.25</v>
      </c>
      <c r="O158" s="3">
        <v>1.3325</v>
      </c>
      <c r="P158" s="2">
        <v>15341.5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1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1</v>
      </c>
      <c r="AP158" s="2">
        <v>0</v>
      </c>
      <c r="AQ158" s="42">
        <v>-319.202</v>
      </c>
      <c r="AR15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2113.1071339933997</v>
      </c>
    </row>
    <row r="159" spans="1:44" x14ac:dyDescent="0.25">
      <c r="A159" s="1">
        <v>40481</v>
      </c>
      <c r="B159" s="2">
        <v>2654.8049999999998</v>
      </c>
      <c r="C159" s="5">
        <v>344.68331410000002</v>
      </c>
      <c r="D159" s="5">
        <v>65082.357479999999</v>
      </c>
      <c r="E159" s="5">
        <v>3.5813336059999998</v>
      </c>
      <c r="F159" s="5">
        <v>0</v>
      </c>
      <c r="G159" s="5">
        <v>1334.963839</v>
      </c>
      <c r="H159" s="2">
        <v>1616.469951</v>
      </c>
      <c r="I159" s="2">
        <v>5.7454000000000004E-31</v>
      </c>
      <c r="J159" s="2">
        <v>6.6755500000000001E-59</v>
      </c>
      <c r="K159" s="2">
        <v>5.4656600000000003E-22</v>
      </c>
      <c r="L159" s="2">
        <v>1.25438E-8</v>
      </c>
      <c r="M159" s="2">
        <v>21382</v>
      </c>
      <c r="N159" s="2">
        <v>490.25</v>
      </c>
      <c r="O159" s="3">
        <v>1.4850000000000001</v>
      </c>
      <c r="P159" s="2">
        <v>15341.5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0</v>
      </c>
      <c r="AL159" s="2">
        <v>1</v>
      </c>
      <c r="AM159" s="2">
        <v>0</v>
      </c>
      <c r="AN159" s="2">
        <v>0</v>
      </c>
      <c r="AO159" s="2">
        <v>0</v>
      </c>
      <c r="AP159" s="2">
        <v>1</v>
      </c>
      <c r="AQ159" s="42">
        <v>-319.202</v>
      </c>
      <c r="AR15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2626.7439537177997</v>
      </c>
    </row>
    <row r="160" spans="1:44" x14ac:dyDescent="0.25">
      <c r="A160" s="1">
        <v>40488</v>
      </c>
      <c r="B160" s="2">
        <v>1727.508</v>
      </c>
      <c r="C160" s="5">
        <v>179.3233257</v>
      </c>
      <c r="D160" s="5">
        <v>64148.231500000002</v>
      </c>
      <c r="E160" s="5">
        <v>325.71626670000001</v>
      </c>
      <c r="F160" s="5">
        <v>0</v>
      </c>
      <c r="G160" s="5">
        <v>1238.215535</v>
      </c>
      <c r="H160" s="2">
        <v>25646.58798</v>
      </c>
      <c r="I160" s="2">
        <v>2.29816E-31</v>
      </c>
      <c r="J160" s="2">
        <v>2.6702200000000001E-59</v>
      </c>
      <c r="K160" s="2">
        <v>2.1862599999999999E-22</v>
      </c>
      <c r="L160" s="2">
        <v>5.01751E-9</v>
      </c>
      <c r="M160" s="2">
        <v>18273</v>
      </c>
      <c r="N160" s="2">
        <v>490.25</v>
      </c>
      <c r="O160" s="3">
        <v>1.3225</v>
      </c>
      <c r="P160" s="2">
        <v>16128.75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0</v>
      </c>
      <c r="AL160" s="2">
        <v>0</v>
      </c>
      <c r="AM160" s="2">
        <v>1</v>
      </c>
      <c r="AN160" s="2">
        <v>0</v>
      </c>
      <c r="AO160" s="2">
        <v>0</v>
      </c>
      <c r="AP160" s="2">
        <v>0</v>
      </c>
      <c r="AQ160" s="42">
        <v>-319.202</v>
      </c>
      <c r="AR16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2144.5991515145997</v>
      </c>
    </row>
    <row r="161" spans="1:44" x14ac:dyDescent="0.25">
      <c r="A161" s="1">
        <v>40495</v>
      </c>
      <c r="B161" s="2">
        <v>2315.5499999999997</v>
      </c>
      <c r="C161" s="5">
        <v>212.7793303</v>
      </c>
      <c r="D161" s="5">
        <v>12829.6463</v>
      </c>
      <c r="E161" s="5">
        <v>390.14325330000003</v>
      </c>
      <c r="F161" s="5">
        <v>0</v>
      </c>
      <c r="G161" s="5">
        <v>1341.476214</v>
      </c>
      <c r="H161" s="2">
        <v>10258.635190000001</v>
      </c>
      <c r="I161" s="2">
        <v>9.1926400000000004E-32</v>
      </c>
      <c r="J161" s="2">
        <v>1.06809E-59</v>
      </c>
      <c r="K161" s="2">
        <v>8.7450500000000009E-23</v>
      </c>
      <c r="L161" s="2">
        <v>2.0070100000000001E-9</v>
      </c>
      <c r="M161" s="2">
        <v>20941</v>
      </c>
      <c r="N161" s="2">
        <v>490.25</v>
      </c>
      <c r="O161" s="3">
        <v>1.4924999999999999</v>
      </c>
      <c r="P161" s="2">
        <v>16128.75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1</v>
      </c>
      <c r="AO161" s="2">
        <v>0</v>
      </c>
      <c r="AP161" s="2">
        <v>0</v>
      </c>
      <c r="AQ161" s="42">
        <v>-319.202</v>
      </c>
      <c r="AR16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2222.8911706593999</v>
      </c>
    </row>
    <row r="162" spans="1:44" x14ac:dyDescent="0.25">
      <c r="A162" s="1">
        <v>40502</v>
      </c>
      <c r="B162" s="2">
        <v>2388.7860000000001</v>
      </c>
      <c r="C162" s="5">
        <v>218.5617321</v>
      </c>
      <c r="D162" s="5">
        <v>11741.609259999999</v>
      </c>
      <c r="E162" s="5">
        <v>403.02865070000001</v>
      </c>
      <c r="F162" s="5">
        <v>0</v>
      </c>
      <c r="G162" s="5">
        <v>1309.950486</v>
      </c>
      <c r="H162" s="2">
        <v>4103.4540770000003</v>
      </c>
      <c r="I162" s="2">
        <v>3.6770600000000004E-32</v>
      </c>
      <c r="J162" s="2">
        <v>4.2723500000000002E-60</v>
      </c>
      <c r="K162" s="2">
        <v>3.4980200000000001E-23</v>
      </c>
      <c r="L162" s="2">
        <v>8.0280199999999997E-10</v>
      </c>
      <c r="M162" s="2">
        <v>19784</v>
      </c>
      <c r="N162" s="2">
        <v>490.25</v>
      </c>
      <c r="O162" s="3">
        <v>1.4225000000000001</v>
      </c>
      <c r="P162" s="2">
        <v>16128.75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42">
        <v>-319.202</v>
      </c>
      <c r="AR16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2118.1145583318003</v>
      </c>
    </row>
    <row r="163" spans="1:44" x14ac:dyDescent="0.25">
      <c r="A163" s="1">
        <v>40509</v>
      </c>
      <c r="B163" s="2">
        <v>2320.9349999999999</v>
      </c>
      <c r="C163" s="5">
        <v>214.62469279999999</v>
      </c>
      <c r="D163" s="5">
        <v>8050.0818520000003</v>
      </c>
      <c r="E163" s="5">
        <v>405.60573010000002</v>
      </c>
      <c r="F163" s="5">
        <v>0</v>
      </c>
      <c r="G163" s="5">
        <v>1239.410194</v>
      </c>
      <c r="H163" s="2">
        <v>1641.381631</v>
      </c>
      <c r="I163" s="2">
        <v>1.4708200000000001E-32</v>
      </c>
      <c r="J163" s="2">
        <v>1.70894E-60</v>
      </c>
      <c r="K163" s="2">
        <v>1.39921E-23</v>
      </c>
      <c r="L163" s="2">
        <v>3.2112099999999998E-10</v>
      </c>
      <c r="M163" s="2">
        <v>29093</v>
      </c>
      <c r="N163" s="2">
        <v>490.25</v>
      </c>
      <c r="O163" s="3">
        <v>1.2250000000000001</v>
      </c>
      <c r="P163" s="2">
        <v>16128.75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1</v>
      </c>
      <c r="AK163" s="2">
        <v>0</v>
      </c>
      <c r="AL163" s="2">
        <v>0</v>
      </c>
      <c r="AM163" s="2">
        <v>0</v>
      </c>
      <c r="AN163" s="2">
        <v>0</v>
      </c>
      <c r="AO163" s="2">
        <v>1</v>
      </c>
      <c r="AP163" s="2">
        <v>1</v>
      </c>
      <c r="AQ163" s="42">
        <v>-319.202</v>
      </c>
      <c r="AR16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2394.1743930463999</v>
      </c>
    </row>
    <row r="164" spans="1:44" x14ac:dyDescent="0.25">
      <c r="A164" s="1">
        <v>40516</v>
      </c>
      <c r="B164" s="2">
        <v>2272.4699999999998</v>
      </c>
      <c r="C164" s="5">
        <v>260.99987709999999</v>
      </c>
      <c r="D164" s="5">
        <v>1610.0163700000001</v>
      </c>
      <c r="E164" s="5">
        <v>81.121146030000006</v>
      </c>
      <c r="F164" s="5">
        <v>0</v>
      </c>
      <c r="G164" s="5">
        <v>1029.3140780000001</v>
      </c>
      <c r="H164" s="2">
        <v>25656.552650000001</v>
      </c>
      <c r="I164" s="2">
        <v>5.8832900000000001E-33</v>
      </c>
      <c r="J164" s="2">
        <v>6.8357600000000007E-61</v>
      </c>
      <c r="K164" s="2">
        <v>5.5968299999999999E-24</v>
      </c>
      <c r="L164" s="2">
        <v>1.2844799999999999E-10</v>
      </c>
      <c r="M164" s="2">
        <v>11320</v>
      </c>
      <c r="N164" s="2">
        <v>512</v>
      </c>
      <c r="O164" s="3">
        <v>1.4025000000000001</v>
      </c>
      <c r="P164" s="2">
        <v>13788.4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1</v>
      </c>
      <c r="AN164" s="2">
        <v>0</v>
      </c>
      <c r="AO164" s="2">
        <v>0</v>
      </c>
      <c r="AP164" s="2">
        <v>0</v>
      </c>
      <c r="AQ164" s="42">
        <v>-319.202</v>
      </c>
      <c r="AR16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2370.4142572457995</v>
      </c>
    </row>
    <row r="165" spans="1:44" x14ac:dyDescent="0.25">
      <c r="A165" s="1">
        <v>40523</v>
      </c>
      <c r="B165" s="2">
        <v>1227.78</v>
      </c>
      <c r="C165" s="5">
        <v>129.99995089999999</v>
      </c>
      <c r="D165" s="5">
        <v>322.0032741</v>
      </c>
      <c r="E165" s="5">
        <v>16.224229210000001</v>
      </c>
      <c r="F165" s="5">
        <v>0</v>
      </c>
      <c r="G165" s="5">
        <v>687.85563109999998</v>
      </c>
      <c r="H165" s="2">
        <v>10262.621059999999</v>
      </c>
      <c r="I165" s="2">
        <v>2.35332E-33</v>
      </c>
      <c r="J165" s="2">
        <v>2.7343000000000001E-61</v>
      </c>
      <c r="K165" s="2">
        <v>2.2387300000000002E-24</v>
      </c>
      <c r="L165" s="2">
        <v>5.1379299999999998E-11</v>
      </c>
      <c r="M165" s="2">
        <v>15702</v>
      </c>
      <c r="N165" s="2">
        <v>512</v>
      </c>
      <c r="O165" s="3">
        <v>1.2124999999999999</v>
      </c>
      <c r="P165" s="2">
        <v>13788.4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1</v>
      </c>
      <c r="AO165" s="2">
        <v>0</v>
      </c>
      <c r="AP165" s="2">
        <v>0</v>
      </c>
      <c r="AQ165" s="42">
        <v>-319.202</v>
      </c>
      <c r="AR16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1725.7562430975997</v>
      </c>
    </row>
    <row r="166" spans="1:44" x14ac:dyDescent="0.25">
      <c r="A166" s="1">
        <v>40530</v>
      </c>
      <c r="B166" s="2">
        <v>1870.749</v>
      </c>
      <c r="C166" s="5">
        <v>152.7499803</v>
      </c>
      <c r="D166" s="5">
        <v>64.40065482</v>
      </c>
      <c r="E166" s="5">
        <v>3.2448458410000001</v>
      </c>
      <c r="F166" s="5">
        <v>0</v>
      </c>
      <c r="G166" s="5">
        <v>600.98225239999999</v>
      </c>
      <c r="H166" s="2">
        <v>4105.0484239999996</v>
      </c>
      <c r="I166" s="2">
        <v>9.413270000000001E-34</v>
      </c>
      <c r="J166" s="2">
        <v>1.0937200000000001E-61</v>
      </c>
      <c r="K166" s="2">
        <v>8.9549300000000015E-25</v>
      </c>
      <c r="L166" s="2">
        <v>2.0551699999999999E-11</v>
      </c>
      <c r="M166" s="2">
        <v>18489</v>
      </c>
      <c r="N166" s="2">
        <v>512</v>
      </c>
      <c r="O166" s="3">
        <v>1.04</v>
      </c>
      <c r="P166" s="2">
        <v>13788.4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42">
        <v>-319.202</v>
      </c>
      <c r="AR16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1814.1932769930002</v>
      </c>
    </row>
    <row r="167" spans="1:44" x14ac:dyDescent="0.25">
      <c r="A167" s="1">
        <v>40537</v>
      </c>
      <c r="B167" s="2">
        <v>1197.624</v>
      </c>
      <c r="C167" s="5">
        <v>61.099992139999998</v>
      </c>
      <c r="D167" s="5">
        <v>12.880130960000001</v>
      </c>
      <c r="E167" s="5">
        <v>0.64896916800000004</v>
      </c>
      <c r="F167" s="5">
        <v>0</v>
      </c>
      <c r="G167" s="5">
        <v>311.98290100000003</v>
      </c>
      <c r="H167" s="2">
        <v>1642.01937</v>
      </c>
      <c r="I167" s="2">
        <v>3.7653100000000003E-34</v>
      </c>
      <c r="J167" s="2">
        <v>4.3748900000000004E-62</v>
      </c>
      <c r="K167" s="2">
        <v>3.5819700000000003E-25</v>
      </c>
      <c r="L167" s="2">
        <v>8.2207000000000003E-12</v>
      </c>
      <c r="M167" s="2">
        <v>14573</v>
      </c>
      <c r="N167" s="2">
        <v>512</v>
      </c>
      <c r="O167" s="3">
        <v>1.4450000000000001</v>
      </c>
      <c r="P167" s="2">
        <v>13788.4</v>
      </c>
      <c r="Q167" s="2">
        <v>0</v>
      </c>
      <c r="R167" s="2">
        <v>0</v>
      </c>
      <c r="S167" s="2">
        <v>1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1</v>
      </c>
      <c r="AL167" s="2">
        <v>0</v>
      </c>
      <c r="AM167" s="2">
        <v>0</v>
      </c>
      <c r="AN167" s="2">
        <v>0</v>
      </c>
      <c r="AO167" s="2">
        <v>1</v>
      </c>
      <c r="AP167" s="2">
        <v>0</v>
      </c>
      <c r="AQ167" s="42">
        <v>-319.202</v>
      </c>
      <c r="AR16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1187.8004908929202</v>
      </c>
    </row>
    <row r="168" spans="1:44" hidden="1" x14ac:dyDescent="0.25">
      <c r="A168" s="1">
        <v>40544</v>
      </c>
      <c r="B168" s="2">
        <v>1261.1669999999999</v>
      </c>
      <c r="C168" s="5">
        <v>24.43999685</v>
      </c>
      <c r="D168" s="5">
        <v>2.5760261930000001</v>
      </c>
      <c r="E168" s="5">
        <v>0.129793834</v>
      </c>
      <c r="F168" s="5">
        <v>0</v>
      </c>
      <c r="G168" s="5">
        <v>374.42316039999997</v>
      </c>
      <c r="H168" s="2">
        <v>656.80774789999998</v>
      </c>
      <c r="I168" s="2">
        <v>1.5061200000000001E-34</v>
      </c>
      <c r="J168" s="2">
        <v>1.74995E-62</v>
      </c>
      <c r="K168" s="2">
        <v>1.4327900000000002E-25</v>
      </c>
      <c r="L168" s="2">
        <v>3.2882800000000002E-12</v>
      </c>
      <c r="M168" s="2">
        <v>10855</v>
      </c>
      <c r="N168" s="2">
        <v>512</v>
      </c>
      <c r="O168" s="3">
        <v>1.2975000000000001</v>
      </c>
      <c r="P168" s="2">
        <v>13788.4</v>
      </c>
      <c r="Q168" s="2">
        <v>0</v>
      </c>
      <c r="R168" s="2">
        <v>1</v>
      </c>
      <c r="S168" s="2">
        <v>0</v>
      </c>
      <c r="T168" s="2">
        <v>1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1</v>
      </c>
      <c r="AM168" s="2">
        <v>0</v>
      </c>
      <c r="AN168" s="2">
        <v>0</v>
      </c>
      <c r="AO168" s="2">
        <v>0</v>
      </c>
      <c r="AP168" s="2">
        <v>0</v>
      </c>
      <c r="AQ168" s="42">
        <v>-319.202</v>
      </c>
      <c r="AR16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1066.7185363326998</v>
      </c>
    </row>
    <row r="169" spans="1:44" hidden="1" x14ac:dyDescent="0.25">
      <c r="A169" s="1">
        <v>40551</v>
      </c>
      <c r="B169" s="2">
        <v>1349.481</v>
      </c>
      <c r="C169" s="5">
        <v>9.7759987420000005</v>
      </c>
      <c r="D169" s="5">
        <v>0.51520523900000004</v>
      </c>
      <c r="E169" s="5">
        <v>2.5958767000000001E-2</v>
      </c>
      <c r="F169" s="5">
        <v>0</v>
      </c>
      <c r="G169" s="5">
        <v>460.82926420000001</v>
      </c>
      <c r="H169" s="2">
        <v>262.72309919999998</v>
      </c>
      <c r="I169" s="2">
        <v>6.0244900000000002E-35</v>
      </c>
      <c r="J169" s="2">
        <v>6.9998199999999998E-63</v>
      </c>
      <c r="K169" s="2">
        <v>5.7311600000000005E-26</v>
      </c>
      <c r="L169" s="2">
        <v>1.31531E-12</v>
      </c>
      <c r="M169" s="2">
        <v>20304</v>
      </c>
      <c r="N169" s="2">
        <v>514.60063449999996</v>
      </c>
      <c r="O169" s="3">
        <v>1.4375</v>
      </c>
      <c r="P169" s="2">
        <v>13408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</v>
      </c>
      <c r="AN169" s="2">
        <v>0</v>
      </c>
      <c r="AO169" s="2">
        <v>0</v>
      </c>
      <c r="AP169" s="2">
        <v>0</v>
      </c>
      <c r="AQ169" s="42">
        <v>-319.202</v>
      </c>
      <c r="AR16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1374.8459745546759</v>
      </c>
    </row>
    <row r="170" spans="1:44" hidden="1" x14ac:dyDescent="0.25">
      <c r="A170" s="1">
        <v>40558</v>
      </c>
      <c r="B170" s="2">
        <v>2456.6369999999997</v>
      </c>
      <c r="C170" s="5">
        <v>134.8603995</v>
      </c>
      <c r="D170" s="5">
        <v>0.103041048</v>
      </c>
      <c r="E170" s="5">
        <v>5.1917530000000003E-3</v>
      </c>
      <c r="F170" s="5">
        <v>0</v>
      </c>
      <c r="G170" s="5">
        <v>967.58170570000004</v>
      </c>
      <c r="H170" s="2">
        <v>105.08923969999999</v>
      </c>
      <c r="I170" s="2">
        <v>2.4098000000000002E-35</v>
      </c>
      <c r="J170" s="2">
        <v>2.7999300000000001E-63</v>
      </c>
      <c r="K170" s="2">
        <v>2.2924600000000003E-26</v>
      </c>
      <c r="L170" s="2">
        <v>5.2612500000000004E-13</v>
      </c>
      <c r="M170" s="2">
        <v>24599</v>
      </c>
      <c r="N170" s="2">
        <v>514.60063449999996</v>
      </c>
      <c r="O170" s="3">
        <v>1.6850000000000001</v>
      </c>
      <c r="P170" s="2">
        <v>13408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</v>
      </c>
      <c r="AO170" s="2">
        <v>0</v>
      </c>
      <c r="AP170" s="2">
        <v>0</v>
      </c>
      <c r="AQ170" s="42">
        <v>-319.202</v>
      </c>
      <c r="AR17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2186.2019898412</v>
      </c>
    </row>
    <row r="171" spans="1:44" hidden="1" x14ac:dyDescent="0.25">
      <c r="A171" s="1">
        <v>40565</v>
      </c>
      <c r="B171" s="2">
        <v>2287.5479999999998</v>
      </c>
      <c r="C171" s="5">
        <v>185.64415980000001</v>
      </c>
      <c r="D171" s="5">
        <v>2.0608209999999998E-2</v>
      </c>
      <c r="E171" s="5">
        <v>1.0383510000000001E-3</v>
      </c>
      <c r="F171" s="5">
        <v>0</v>
      </c>
      <c r="G171" s="5">
        <v>1290.8826819999999</v>
      </c>
      <c r="H171" s="2">
        <v>42.035695869999998</v>
      </c>
      <c r="I171" s="2">
        <v>9.6391899999999999E-36</v>
      </c>
      <c r="J171" s="2">
        <v>1.1199700000000001E-63</v>
      </c>
      <c r="K171" s="2">
        <v>9.1698500000000006E-27</v>
      </c>
      <c r="L171" s="2">
        <v>2.1045E-13</v>
      </c>
      <c r="M171" s="2">
        <v>23770</v>
      </c>
      <c r="N171" s="2">
        <v>514.60063449999996</v>
      </c>
      <c r="O171" s="3">
        <v>1.5349999999999999</v>
      </c>
      <c r="P171" s="2">
        <v>13408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42">
        <v>-319.202</v>
      </c>
      <c r="AR171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2459.6942958428399</v>
      </c>
    </row>
    <row r="172" spans="1:44" hidden="1" x14ac:dyDescent="0.25">
      <c r="A172" s="1">
        <v>40572</v>
      </c>
      <c r="B172" s="2">
        <v>2185.2329999999997</v>
      </c>
      <c r="C172" s="5">
        <v>197.4576639</v>
      </c>
      <c r="D172" s="5">
        <v>4.121642E-3</v>
      </c>
      <c r="E172" s="5">
        <v>2.0767E-4</v>
      </c>
      <c r="F172" s="5">
        <v>0</v>
      </c>
      <c r="G172" s="5">
        <v>1587.873073</v>
      </c>
      <c r="H172" s="2">
        <v>16.814278349999999</v>
      </c>
      <c r="I172" s="2">
        <v>3.8556700000000001E-36</v>
      </c>
      <c r="J172" s="2">
        <v>4.4798800000000004E-64</v>
      </c>
      <c r="K172" s="2">
        <v>3.6679400000000008E-27</v>
      </c>
      <c r="L172" s="2">
        <v>8.4179900000000006E-14</v>
      </c>
      <c r="M172" s="2">
        <v>30721</v>
      </c>
      <c r="N172" s="2">
        <v>514.60063449999996</v>
      </c>
      <c r="O172" s="3">
        <v>1.7275</v>
      </c>
      <c r="P172" s="2">
        <v>13408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1</v>
      </c>
      <c r="AM172" s="2">
        <v>0</v>
      </c>
      <c r="AN172" s="2">
        <v>0</v>
      </c>
      <c r="AO172" s="2">
        <v>0</v>
      </c>
      <c r="AP172" s="2">
        <v>1</v>
      </c>
      <c r="AQ172" s="42">
        <v>-319.202</v>
      </c>
      <c r="AR172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2422.1511983263999</v>
      </c>
    </row>
    <row r="173" spans="1:44" hidden="1" x14ac:dyDescent="0.25">
      <c r="A173" s="1">
        <v>40579</v>
      </c>
      <c r="B173" s="2">
        <v>2123.8440000000001</v>
      </c>
      <c r="C173" s="5">
        <v>223.2330656</v>
      </c>
      <c r="D173" s="5">
        <v>8.2432800000000004E-4</v>
      </c>
      <c r="E173" s="5">
        <v>4.1533999999999999E-5</v>
      </c>
      <c r="F173" s="5">
        <v>0</v>
      </c>
      <c r="G173" s="5">
        <v>2326.6192289999999</v>
      </c>
      <c r="H173" s="2">
        <v>6.725711338</v>
      </c>
      <c r="I173" s="2">
        <v>1.5422699999999999E-36</v>
      </c>
      <c r="J173" s="2">
        <v>1.7919499999999999E-64</v>
      </c>
      <c r="K173" s="2">
        <v>1.4671800000000002E-27</v>
      </c>
      <c r="L173" s="2">
        <v>3.3672000000000003E-14</v>
      </c>
      <c r="M173" s="2">
        <v>17797</v>
      </c>
      <c r="N173" s="2">
        <v>514.5315372</v>
      </c>
      <c r="O173" s="3">
        <v>2.3174999999999999</v>
      </c>
      <c r="P173" s="2">
        <v>16530.75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1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42">
        <v>-319.202</v>
      </c>
      <c r="AR173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2362.363609418856</v>
      </c>
    </row>
    <row r="174" spans="1:44" hidden="1" x14ac:dyDescent="0.25">
      <c r="A174" s="1">
        <v>40586</v>
      </c>
      <c r="B174" s="2">
        <v>2329.5509999999999</v>
      </c>
      <c r="C174" s="5">
        <v>225.39322619999999</v>
      </c>
      <c r="D174" s="5">
        <v>1.64866E-4</v>
      </c>
      <c r="E174" s="5">
        <v>8.3068100000000005E-6</v>
      </c>
      <c r="F174" s="5">
        <v>0</v>
      </c>
      <c r="G174" s="5">
        <v>2848.7176920000002</v>
      </c>
      <c r="H174" s="2">
        <v>2.690284535</v>
      </c>
      <c r="I174" s="2">
        <v>6.1690800000000004E-37</v>
      </c>
      <c r="J174" s="2">
        <v>7.1678100000000004E-65</v>
      </c>
      <c r="K174" s="2">
        <v>5.8687000000000005E-28</v>
      </c>
      <c r="L174" s="2">
        <v>1.34688E-14</v>
      </c>
      <c r="M174" s="2">
        <v>24941</v>
      </c>
      <c r="N174" s="2">
        <v>514.5315372</v>
      </c>
      <c r="O174" s="3">
        <v>2.7225000000000001</v>
      </c>
      <c r="P174" s="2">
        <v>16530.75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1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</v>
      </c>
      <c r="AO174" s="2">
        <v>0</v>
      </c>
      <c r="AP174" s="2">
        <v>0</v>
      </c>
      <c r="AQ174" s="42">
        <v>-319.202</v>
      </c>
      <c r="AR174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2809.4011737460196</v>
      </c>
    </row>
    <row r="175" spans="1:44" hidden="1" x14ac:dyDescent="0.25">
      <c r="A175" s="1">
        <v>40593</v>
      </c>
      <c r="B175" s="2">
        <v>2125.998</v>
      </c>
      <c r="C175" s="5">
        <v>211.80729049999999</v>
      </c>
      <c r="D175" s="5">
        <v>3.2973099999999998E-5</v>
      </c>
      <c r="E175" s="5">
        <v>1.66136E-6</v>
      </c>
      <c r="F175" s="5">
        <v>0</v>
      </c>
      <c r="G175" s="5">
        <v>2864.6570769999998</v>
      </c>
      <c r="H175" s="2">
        <v>1.0761138139999999</v>
      </c>
      <c r="I175" s="2">
        <v>2.4676300000000001E-37</v>
      </c>
      <c r="J175" s="2">
        <v>2.8671299999999999E-65</v>
      </c>
      <c r="K175" s="2">
        <v>2.3474800000000001E-28</v>
      </c>
      <c r="L175" s="2">
        <v>5.3875199999999996E-15</v>
      </c>
      <c r="M175" s="2">
        <v>25627</v>
      </c>
      <c r="N175" s="2">
        <v>514.5315372</v>
      </c>
      <c r="O175" s="3">
        <v>2.6375000000000002</v>
      </c>
      <c r="P175" s="2">
        <v>16530.75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1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1</v>
      </c>
      <c r="AP175" s="2">
        <v>0</v>
      </c>
      <c r="AQ175" s="42">
        <v>-319.202</v>
      </c>
      <c r="AR175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2787.4012996427682</v>
      </c>
    </row>
    <row r="176" spans="1:44" hidden="1" x14ac:dyDescent="0.25">
      <c r="A176" s="1">
        <v>40600</v>
      </c>
      <c r="B176" s="2">
        <v>2496.4859999999999</v>
      </c>
      <c r="C176" s="5">
        <v>210.4229162</v>
      </c>
      <c r="D176" s="5">
        <v>6.5946299999999999E-6</v>
      </c>
      <c r="E176" s="5">
        <v>3.32272E-7</v>
      </c>
      <c r="F176" s="5">
        <v>0</v>
      </c>
      <c r="G176" s="5">
        <v>2765.0628310000002</v>
      </c>
      <c r="H176" s="2">
        <v>0.43044552600000002</v>
      </c>
      <c r="I176" s="2">
        <v>9.8705300000000003E-38</v>
      </c>
      <c r="J176" s="2">
        <v>1.1468500000000001E-65</v>
      </c>
      <c r="K176" s="2">
        <v>9.3899300000000009E-29</v>
      </c>
      <c r="L176" s="2">
        <v>2.1550099999999999E-15</v>
      </c>
      <c r="M176" s="2">
        <v>31728</v>
      </c>
      <c r="N176" s="2">
        <v>514.5315372</v>
      </c>
      <c r="O176" s="3">
        <v>2.9874999999999998</v>
      </c>
      <c r="P176" s="2">
        <v>16530.75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1</v>
      </c>
      <c r="AM176" s="2">
        <v>0</v>
      </c>
      <c r="AN176" s="2">
        <v>0</v>
      </c>
      <c r="AO176" s="2">
        <v>0</v>
      </c>
      <c r="AP176" s="2">
        <v>1</v>
      </c>
      <c r="AQ176" s="42">
        <v>-319.202</v>
      </c>
      <c r="AR176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2709.6214699239117</v>
      </c>
    </row>
    <row r="177" spans="1:44" hidden="1" x14ac:dyDescent="0.25">
      <c r="A177" s="1">
        <v>40607</v>
      </c>
      <c r="B177" s="2">
        <v>2285.3939999999998</v>
      </c>
      <c r="C177" s="5">
        <v>216.56916649999999</v>
      </c>
      <c r="D177" s="5">
        <v>32500</v>
      </c>
      <c r="E177" s="5">
        <v>6.6454400000000002E-8</v>
      </c>
      <c r="F177" s="5">
        <v>0</v>
      </c>
      <c r="G177" s="5">
        <v>2223.6751319999998</v>
      </c>
      <c r="H177" s="2">
        <v>0.17217821</v>
      </c>
      <c r="I177" s="2">
        <v>3.9482100000000001E-38</v>
      </c>
      <c r="J177" s="2">
        <v>4.5874000000000002E-66</v>
      </c>
      <c r="K177" s="2">
        <v>3.7559700000000005E-29</v>
      </c>
      <c r="L177" s="2">
        <v>8.6200200000000004E-16</v>
      </c>
      <c r="M177" s="2">
        <v>19687</v>
      </c>
      <c r="N177" s="2">
        <v>504.54082290000002</v>
      </c>
      <c r="O177" s="3">
        <v>2.3075000000000001</v>
      </c>
      <c r="P177" s="2">
        <v>17679.2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</v>
      </c>
      <c r="AN177" s="2">
        <v>0</v>
      </c>
      <c r="AO177" s="2">
        <v>0</v>
      </c>
      <c r="AP177" s="2">
        <v>0</v>
      </c>
      <c r="AQ177" s="42">
        <v>-319.202</v>
      </c>
      <c r="AR177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2133.5273879135193</v>
      </c>
    </row>
    <row r="178" spans="1:44" hidden="1" x14ac:dyDescent="0.25">
      <c r="A178" s="1">
        <v>40614</v>
      </c>
      <c r="B178" s="2">
        <v>1700.5829999999999</v>
      </c>
      <c r="C178" s="5">
        <v>86.627666590000004</v>
      </c>
      <c r="D178" s="5">
        <v>39000</v>
      </c>
      <c r="E178" s="5">
        <v>1.3290899999999999E-8</v>
      </c>
      <c r="F178" s="5">
        <v>0</v>
      </c>
      <c r="G178" s="5">
        <v>2827.4800530000002</v>
      </c>
      <c r="H178" s="2">
        <v>6.8871284000000005E-2</v>
      </c>
      <c r="I178" s="2">
        <v>1.5792800000000002E-38</v>
      </c>
      <c r="J178" s="2">
        <v>1.83496E-66</v>
      </c>
      <c r="K178" s="2">
        <v>1.5023900000000001E-29</v>
      </c>
      <c r="L178" s="2">
        <v>3.4480100000000002E-16</v>
      </c>
      <c r="M178" s="2">
        <v>26925</v>
      </c>
      <c r="N178" s="2">
        <v>504.54082290000002</v>
      </c>
      <c r="O178" s="3">
        <v>2.36</v>
      </c>
      <c r="P178" s="2">
        <v>17679.2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0</v>
      </c>
      <c r="AP178" s="2">
        <v>0</v>
      </c>
      <c r="AQ178" s="42">
        <v>-319.202</v>
      </c>
      <c r="AR178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2099.0898551934279</v>
      </c>
    </row>
    <row r="179" spans="1:44" hidden="1" x14ac:dyDescent="0.25">
      <c r="A179" s="1">
        <v>40621</v>
      </c>
      <c r="B179" s="2">
        <v>2486.7930000000001</v>
      </c>
      <c r="C179" s="5">
        <v>213.02106660000001</v>
      </c>
      <c r="D179" s="5">
        <v>40300</v>
      </c>
      <c r="E179" s="5">
        <v>2.65818E-9</v>
      </c>
      <c r="F179" s="5">
        <v>0</v>
      </c>
      <c r="G179" s="5">
        <v>2713.3120210000002</v>
      </c>
      <c r="H179" s="2">
        <v>2.7548514E-2</v>
      </c>
      <c r="I179" s="2">
        <v>6.3171400000000006E-39</v>
      </c>
      <c r="J179" s="2">
        <v>7.3398400000000007E-67</v>
      </c>
      <c r="K179" s="2">
        <v>6.0095500000000006E-30</v>
      </c>
      <c r="L179" s="2">
        <v>1.3792000000000001E-16</v>
      </c>
      <c r="M179" s="2">
        <v>23714</v>
      </c>
      <c r="N179" s="2">
        <v>504.54082290000002</v>
      </c>
      <c r="O179" s="3">
        <v>2.63</v>
      </c>
      <c r="P179" s="2">
        <v>17679.2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42">
        <v>-319.202</v>
      </c>
      <c r="AR179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2432.3038418709675</v>
      </c>
    </row>
    <row r="180" spans="1:44" hidden="1" x14ac:dyDescent="0.25">
      <c r="A180" s="1">
        <v>40628</v>
      </c>
      <c r="B180" s="2">
        <v>2566.491</v>
      </c>
      <c r="C180" s="5">
        <v>250.86842669999999</v>
      </c>
      <c r="D180" s="5">
        <v>40560</v>
      </c>
      <c r="E180" s="5">
        <v>5.31636E-10</v>
      </c>
      <c r="F180" s="5">
        <v>0</v>
      </c>
      <c r="G180" s="5">
        <v>2993.8448079999998</v>
      </c>
      <c r="H180" s="2">
        <v>1.1019404999999999E-2</v>
      </c>
      <c r="I180" s="2">
        <v>2.5268500000000002E-39</v>
      </c>
      <c r="J180" s="2">
        <v>2.93594E-67</v>
      </c>
      <c r="K180" s="2">
        <v>2.4038200000000004E-30</v>
      </c>
      <c r="L180" s="2">
        <v>5.5168200000000002E-17</v>
      </c>
      <c r="M180" s="2">
        <v>22498</v>
      </c>
      <c r="N180" s="2">
        <v>504.54082290000002</v>
      </c>
      <c r="O180" s="3">
        <v>2.4049999999999998</v>
      </c>
      <c r="P180" s="2">
        <v>17679.2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1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</v>
      </c>
      <c r="AP180" s="2">
        <v>1</v>
      </c>
      <c r="AQ180" s="42">
        <v>-319.202</v>
      </c>
      <c r="AR180" s="41">
        <f>Tabla13[[#This Row],[GRPs_Brand]]*$C$1+Tabla13[[#This Row],[GRPsTV_Competencia]]*$G$1+Tabla13[[#This Row],[MKDirecto_1]]*$H$1+Tabla13[[#This Row],[mailing_1]]*$I$1+Tabla13[[#This Row],[mailing_3]]*$K$1+Tabla13[[#This Row],[clics]]*$M$1+Tabla13[[#This Row],[matriculaciones]]*$P$1+Tabla13[[#This Row],[Ene]]*$Z$1+Tabla13[[#This Row],[Mar]]*$AB$1+Tabla13[[#This Row],[Sep]]*$AH$1+Tabla13[[#This Row],[Dic]]*$AK$1+Tabla13[[#This Row],[Constante]]</f>
        <v>2627.78165684746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MBDA - Insurcar</vt:lpstr>
      <vt:lpstr>CORRELACIONES</vt:lpstr>
      <vt:lpstr>COTIZACIONES</vt:lpstr>
      <vt:lpstr>Hoja2</vt:lpstr>
      <vt:lpstr>MODELO BASE (solo TV Brand)</vt:lpstr>
      <vt:lpstr>Modelo OK</vt:lpstr>
      <vt:lpstr>MBDA - Insurcar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Ignacio Nieto Peña</cp:lastModifiedBy>
  <dcterms:created xsi:type="dcterms:W3CDTF">2020-03-02T01:41:24Z</dcterms:created>
  <dcterms:modified xsi:type="dcterms:W3CDTF">2024-04-04T12:37:10Z</dcterms:modified>
</cp:coreProperties>
</file>