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F AND OR nested" sheetId="1" state="visible" r:id="rId2"/>
    <sheet name="Vlookup" sheetId="2" state="visible" r:id="rId3"/>
    <sheet name="Master Emp sheet" sheetId="3" state="visible" r:id="rId4"/>
    <sheet name="Source" sheetId="4" state="visible" r:id="rId5"/>
  </sheets>
  <definedNames>
    <definedName function="false" hidden="false" name="Table" vbProcedure="false">Source!$C$5:$F$40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<sst xmlns="http://schemas.openxmlformats.org/spreadsheetml/2006/main" count="724" uniqueCount="114">
  <si>
    <t xml:space="preserve">Add new column for each task</t>
  </si>
  <si>
    <t xml:space="preserve">Write 'Eligible for Gift', in front of Females having Salary less than 50000, if not write 'Not Eligible for Gift'</t>
  </si>
  <si>
    <t xml:space="preserve">Employees having Salary less than 30000 and belong to CCD department, Get 9000 as Bonus otherwise 0 as Bonus</t>
  </si>
  <si>
    <t xml:space="preserve">Employees joined before 1980 , write them as 'Retired' otherwise 'Not Retired'</t>
  </si>
  <si>
    <t xml:space="preserve">Employees belong to Sales and Marketing Department with Basic Salary &lt; 45000 get Bonus of 25000, Otherwise Bonus as 10000</t>
  </si>
  <si>
    <t xml:space="preserve">Gift everyone 1500 rs. Amazon Voucher, except Director and CEO</t>
  </si>
  <si>
    <t xml:space="preserve">Employees will receive TA-DA as per the Region they are posted in. North=5000, South=4000, East=4200, Midwest=3800</t>
  </si>
  <si>
    <t xml:space="preserve">C_Code</t>
  </si>
  <si>
    <t xml:space="preserve">FirstName</t>
  </si>
  <si>
    <t xml:space="preserve">LastName</t>
  </si>
  <si>
    <t xml:space="preserve">Birthdate</t>
  </si>
  <si>
    <t xml:space="preserve">Gender</t>
  </si>
  <si>
    <t xml:space="preserve">M_Status</t>
  </si>
  <si>
    <t xml:space="preserve">Department</t>
  </si>
  <si>
    <t xml:space="preserve">Basic Salary</t>
  </si>
  <si>
    <t xml:space="preserve">Region</t>
  </si>
  <si>
    <t xml:space="preserve">Stan</t>
  </si>
  <si>
    <t xml:space="preserve">Serrao</t>
  </si>
  <si>
    <t xml:space="preserve">Male</t>
  </si>
  <si>
    <t xml:space="preserve">Married</t>
  </si>
  <si>
    <t xml:space="preserve">Finance</t>
  </si>
  <si>
    <t xml:space="preserve">North</t>
  </si>
  <si>
    <t xml:space="preserve">Melwyn</t>
  </si>
  <si>
    <t xml:space="preserve">Crasto</t>
  </si>
  <si>
    <t xml:space="preserve">Marketing</t>
  </si>
  <si>
    <t xml:space="preserve">Sachin</t>
  </si>
  <si>
    <t xml:space="preserve">Bangera</t>
  </si>
  <si>
    <t xml:space="preserve">Female</t>
  </si>
  <si>
    <t xml:space="preserve">Single</t>
  </si>
  <si>
    <t xml:space="preserve">Digital Marketing</t>
  </si>
  <si>
    <t xml:space="preserve">Rajesh</t>
  </si>
  <si>
    <t xml:space="preserve">Bohra</t>
  </si>
  <si>
    <t xml:space="preserve">South</t>
  </si>
  <si>
    <t xml:space="preserve">Tulsidas</t>
  </si>
  <si>
    <t xml:space="preserve">Shetty</t>
  </si>
  <si>
    <t xml:space="preserve">Dedhia</t>
  </si>
  <si>
    <t xml:space="preserve">Director</t>
  </si>
  <si>
    <t xml:space="preserve">Heena</t>
  </si>
  <si>
    <t xml:space="preserve">Dongre</t>
  </si>
  <si>
    <t xml:space="preserve">Inside Sales</t>
  </si>
  <si>
    <t xml:space="preserve">Mid West</t>
  </si>
  <si>
    <t xml:space="preserve">Yashraj</t>
  </si>
  <si>
    <t xml:space="preserve">Vaidya</t>
  </si>
  <si>
    <t xml:space="preserve">CCD</t>
  </si>
  <si>
    <t xml:space="preserve">Rajeev</t>
  </si>
  <si>
    <t xml:space="preserve">Singh</t>
  </si>
  <si>
    <t xml:space="preserve">Sales</t>
  </si>
  <si>
    <t xml:space="preserve">East</t>
  </si>
  <si>
    <t xml:space="preserve">Ram</t>
  </si>
  <si>
    <t xml:space="preserve">Ambradkar</t>
  </si>
  <si>
    <t xml:space="preserve">FLM</t>
  </si>
  <si>
    <t xml:space="preserve">Piyush</t>
  </si>
  <si>
    <t xml:space="preserve">Shah</t>
  </si>
  <si>
    <t xml:space="preserve">Dhiren</t>
  </si>
  <si>
    <t xml:space="preserve">Sheth</t>
  </si>
  <si>
    <t xml:space="preserve">Sudesh</t>
  </si>
  <si>
    <t xml:space="preserve">Pillai</t>
  </si>
  <si>
    <t xml:space="preserve">Jagjit</t>
  </si>
  <si>
    <t xml:space="preserve">Kahlon</t>
  </si>
  <si>
    <t xml:space="preserve">Ruffina</t>
  </si>
  <si>
    <t xml:space="preserve">Joshi</t>
  </si>
  <si>
    <t xml:space="preserve">CEO</t>
  </si>
  <si>
    <t xml:space="preserve">Boneca</t>
  </si>
  <si>
    <t xml:space="preserve">Rego</t>
  </si>
  <si>
    <t xml:space="preserve">Venitha</t>
  </si>
  <si>
    <t xml:space="preserve">Dinesh</t>
  </si>
  <si>
    <t xml:space="preserve">Dhanuka</t>
  </si>
  <si>
    <t xml:space="preserve">Gururaj</t>
  </si>
  <si>
    <t xml:space="preserve">Learning &amp; Development</t>
  </si>
  <si>
    <t xml:space="preserve">D</t>
  </si>
  <si>
    <t xml:space="preserve">Kulkarni</t>
  </si>
  <si>
    <t xml:space="preserve">Sharadchandra</t>
  </si>
  <si>
    <t xml:space="preserve">Riswadkar</t>
  </si>
  <si>
    <t xml:space="preserve">Ashok</t>
  </si>
  <si>
    <t xml:space="preserve">Samtaney</t>
  </si>
  <si>
    <t xml:space="preserve">Yogesh</t>
  </si>
  <si>
    <t xml:space="preserve">Mansharamani</t>
  </si>
  <si>
    <t xml:space="preserve">Nitin</t>
  </si>
  <si>
    <t xml:space="preserve">Patki</t>
  </si>
  <si>
    <t xml:space="preserve">Operations</t>
  </si>
  <si>
    <t xml:space="preserve">Prem</t>
  </si>
  <si>
    <t xml:space="preserve">Pherwani</t>
  </si>
  <si>
    <t xml:space="preserve">Bobby</t>
  </si>
  <si>
    <t xml:space="preserve">Tanna</t>
  </si>
  <si>
    <t xml:space="preserve">Kamdar</t>
  </si>
  <si>
    <t xml:space="preserve">Haria</t>
  </si>
  <si>
    <t xml:space="preserve">Rajeesh</t>
  </si>
  <si>
    <t xml:space="preserve">C</t>
  </si>
  <si>
    <t xml:space="preserve">Raju</t>
  </si>
  <si>
    <t xml:space="preserve">Manek</t>
  </si>
  <si>
    <t xml:space="preserve">Kawdoor</t>
  </si>
  <si>
    <t xml:space="preserve">Shankar</t>
  </si>
  <si>
    <t xml:space="preserve">Praful</t>
  </si>
  <si>
    <t xml:space="preserve">Savla</t>
  </si>
  <si>
    <t xml:space="preserve">Simon</t>
  </si>
  <si>
    <t xml:space="preserve">Rodrigues</t>
  </si>
  <si>
    <t xml:space="preserve">Jitendra</t>
  </si>
  <si>
    <t xml:space="preserve">Thacker</t>
  </si>
  <si>
    <t xml:space="preserve">Vishnu</t>
  </si>
  <si>
    <t xml:space="preserve">Desai</t>
  </si>
  <si>
    <t xml:space="preserve">Dattatray</t>
  </si>
  <si>
    <t xml:space="preserve">Satish</t>
  </si>
  <si>
    <t xml:space="preserve">Pasari</t>
  </si>
  <si>
    <t xml:space="preserve">C_Code+K26N14C4:K33C4C4:K35</t>
  </si>
  <si>
    <t xml:space="preserve">Basi SALARY</t>
  </si>
  <si>
    <t xml:space="preserve">Figure out who has the Max and Min Salary</t>
  </si>
  <si>
    <t xml:space="preserve">Name of Employees, who have</t>
  </si>
  <si>
    <t xml:space="preserve">First Name</t>
  </si>
  <si>
    <t xml:space="preserve">Max Salary</t>
  </si>
  <si>
    <t xml:space="preserve">Min Salary</t>
  </si>
  <si>
    <t xml:space="preserve">Get Region, Department and Salary of all Employees from Sheet "Source"</t>
  </si>
  <si>
    <t xml:space="preserve">If C-Code is not present, display "Retired"</t>
  </si>
  <si>
    <t xml:space="preserve">*Use Name Range and Vlookup with Match Function</t>
  </si>
  <si>
    <t xml:space="preserve">Salary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</si>
</sst>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;@"/>
    <numFmt numFmtId="166" formatCode="General"/>
    <numFmt numFmtId="167" formatCode="d\ mmm\ 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99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lue" xfId="20"/>
    <cellStyle name="Normal 2" xfId="21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48"/>
  <sheetViews>
    <sheetView showFormulas="false" showGridLines="true" showRowColHeaders="true" showZeros="true" rightToLeft="false" tabSelected="false" showOutlineSymbols="true" defaultGridColor="true" view="normal" topLeftCell="C10" colorId="64" zoomScale="100" zoomScaleNormal="100" zoomScalePageLayoutView="100" workbookViewId="0">
      <selection pane="topLeft" activeCell="N11" activeCellId="0" sqref="N11"/>
    </sheetView>
  </sheetViews>
  <sheetFormatPr defaultColWidth="8.4296875" defaultRowHeight="14.25" zeroHeight="false" outlineLevelRow="0" outlineLevelCol="0"/>
  <cols>
    <col collapsed="false" customWidth="true" hidden="false" outlineLevel="0" max="4" min="4" style="0" width="11.89"/>
    <col collapsed="false" customWidth="true" hidden="false" outlineLevel="0" max="6" min="6" style="0" width="10.89"/>
    <col collapsed="false" customWidth="true" hidden="false" outlineLevel="0" max="7" min="7" style="0" width="14.33"/>
    <col collapsed="false" customWidth="true" hidden="false" outlineLevel="0" max="8" min="8" style="0" width="14.11"/>
    <col collapsed="false" customWidth="true" hidden="false" outlineLevel="0" max="10" min="10" style="0" width="17.11"/>
    <col collapsed="false" customWidth="true" hidden="false" outlineLevel="0" max="11" min="11" style="0" width="11.44"/>
    <col collapsed="false" customWidth="true" hidden="false" outlineLevel="0" max="12" min="12" style="0" width="13.22"/>
    <col collapsed="false" customWidth="true" hidden="false" outlineLevel="0" max="13" min="13" style="0" width="14.22"/>
    <col collapsed="false" customWidth="true" hidden="false" outlineLevel="0" max="14" min="14" style="0" width="16.11"/>
    <col collapsed="false" customWidth="true" hidden="false" outlineLevel="0" max="15" min="15" style="0" width="6.78"/>
  </cols>
  <sheetData>
    <row r="1" customFormat="false" ht="15" hidden="false" customHeight="false" outlineLevel="0" collapsed="false">
      <c r="C1" s="1" t="s">
        <v>0</v>
      </c>
    </row>
    <row r="2" customFormat="false" ht="14.25" hidden="false" customHeight="false" outlineLevel="0" collapsed="false">
      <c r="B2" s="2" t="n">
        <v>1</v>
      </c>
      <c r="C2" s="2" t="s">
        <v>1</v>
      </c>
    </row>
    <row r="3" customFormat="false" ht="14.25" hidden="false" customHeight="false" outlineLevel="0" collapsed="false">
      <c r="B3" s="2" t="n">
        <v>2</v>
      </c>
      <c r="C3" s="2" t="s">
        <v>2</v>
      </c>
    </row>
    <row r="4" customFormat="false" ht="14.25" hidden="false" customHeight="false" outlineLevel="0" collapsed="false">
      <c r="B4" s="2" t="n">
        <v>3</v>
      </c>
      <c r="C4" s="2" t="s">
        <v>3</v>
      </c>
    </row>
    <row r="5" customFormat="false" ht="14.25" hidden="false" customHeight="false" outlineLevel="0" collapsed="false">
      <c r="B5" s="2" t="n">
        <v>4</v>
      </c>
      <c r="C5" s="2" t="s">
        <v>4</v>
      </c>
    </row>
    <row r="6" customFormat="false" ht="14.25" hidden="false" customHeight="false" outlineLevel="0" collapsed="false">
      <c r="B6" s="2" t="n">
        <v>5</v>
      </c>
      <c r="C6" s="2" t="s">
        <v>5</v>
      </c>
    </row>
    <row r="7" customFormat="false" ht="14.25" hidden="false" customHeight="false" outlineLevel="0" collapsed="false">
      <c r="B7" s="2" t="n">
        <v>6</v>
      </c>
      <c r="C7" s="2" t="s">
        <v>6</v>
      </c>
    </row>
    <row r="8" customFormat="false" ht="14.25" hidden="false" customHeight="false" outlineLevel="0" collapsed="false">
      <c r="B8" s="2"/>
      <c r="C8" s="2"/>
    </row>
    <row r="10" s="5" customFormat="true" ht="14.25" hidden="false" customHeight="fals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15</v>
      </c>
      <c r="J10" s="4" t="n">
        <v>1</v>
      </c>
      <c r="K10" s="4" t="n">
        <v>2</v>
      </c>
      <c r="L10" s="4" t="n">
        <v>3</v>
      </c>
      <c r="M10" s="4" t="n">
        <v>4</v>
      </c>
      <c r="N10" s="4" t="n">
        <v>5</v>
      </c>
      <c r="O10" s="4" t="n">
        <v>6</v>
      </c>
    </row>
    <row r="11" customFormat="false" ht="14.25" hidden="false" customHeight="false" outlineLevel="0" collapsed="false">
      <c r="A11" s="6" t="n">
        <v>150773</v>
      </c>
      <c r="B11" s="7" t="s">
        <v>16</v>
      </c>
      <c r="C11" s="7" t="s">
        <v>17</v>
      </c>
      <c r="D11" s="8" t="n">
        <v>26860</v>
      </c>
      <c r="E11" s="6" t="s">
        <v>18</v>
      </c>
      <c r="F11" s="7" t="s">
        <v>19</v>
      </c>
      <c r="G11" s="7" t="s">
        <v>20</v>
      </c>
      <c r="H11" s="7" t="n">
        <v>85000</v>
      </c>
      <c r="I11" s="7" t="s">
        <v>21</v>
      </c>
      <c r="J11" s="9" t="str">
        <f aca="false">IF(E11="Female",IF(H11&lt;50000,"Eligible For Gift","Not Eligible for Gift")," ")</f>
        <v> </v>
      </c>
      <c r="K11" s="9" t="str">
        <f aca="false">IF(AND(H11&lt;30000,G11="CCD"),"9000 BONUS","0 BONUS")</f>
        <v>0 BONUS</v>
      </c>
      <c r="L11" s="9" t="str">
        <f aca="false">IF(YEAR(D11)&lt;1980,"RETIRED","NOT RETIRED")</f>
        <v>RETIRED</v>
      </c>
      <c r="M11" s="9" t="str">
        <f aca="false">IF(AND(OR(G11="Sales",G11="Marketing"),H11&lt;45000),"25000 BONUS","10000 BONUS")</f>
        <v>10000 BONUS</v>
      </c>
      <c r="N11" s="9" t="str">
        <f aca="false">IF(OR(G11="Director",G11="CEO"),"No Voucher","1500 Voucher")</f>
        <v>1500 Voucher</v>
      </c>
      <c r="O11" s="9" t="n">
        <f aca="false">IF(I11="North",5000,(IF(I11="South",4000,IF(I11="East",4200,3800))))</f>
        <v>5000</v>
      </c>
    </row>
    <row r="12" customFormat="false" ht="14.25" hidden="false" customHeight="false" outlineLevel="0" collapsed="false">
      <c r="A12" s="6" t="n">
        <v>150777</v>
      </c>
      <c r="B12" s="7" t="s">
        <v>22</v>
      </c>
      <c r="C12" s="7" t="s">
        <v>23</v>
      </c>
      <c r="D12" s="8" t="n">
        <v>21123</v>
      </c>
      <c r="E12" s="6" t="s">
        <v>18</v>
      </c>
      <c r="F12" s="7" t="s">
        <v>19</v>
      </c>
      <c r="G12" s="7" t="s">
        <v>24</v>
      </c>
      <c r="H12" s="7" t="n">
        <v>22000</v>
      </c>
      <c r="I12" s="7" t="s">
        <v>21</v>
      </c>
      <c r="J12" s="9" t="str">
        <f aca="false">IF(E12="Female",IF(H12&lt;50000,"Eligible For Gift","Not Eligible for Gift")," ")</f>
        <v> </v>
      </c>
      <c r="K12" s="9" t="str">
        <f aca="false">IF(AND(H12&lt;30000,G12="CCD"),"9000 BONUS","0 BONUS")</f>
        <v>0 BONUS</v>
      </c>
      <c r="L12" s="9" t="str">
        <f aca="false">IF(YEAR(D12)&lt;1980,"RETIRED","NOT RETIRED")</f>
        <v>RETIRED</v>
      </c>
      <c r="M12" s="9" t="str">
        <f aca="false">IF(AND(OR(G12="Sales",G12="Marketing"),H12&lt;45000),"25000 BONUS","10000 BONUS")</f>
        <v>25000 BONUS</v>
      </c>
      <c r="N12" s="9" t="str">
        <f aca="false">IF(OR(G12="Director",G12="CEO"),"No Voucher","1500 Voucher")</f>
        <v>1500 Voucher</v>
      </c>
      <c r="O12" s="9" t="n">
        <f aca="false">IF(I12="North",5000,(IF(I12="South",4000,IF(I12="East",4200,3800))))</f>
        <v>5000</v>
      </c>
    </row>
    <row r="13" customFormat="false" ht="14.25" hidden="false" customHeight="false" outlineLevel="0" collapsed="false">
      <c r="A13" s="6" t="n">
        <v>150784</v>
      </c>
      <c r="B13" s="7" t="s">
        <v>25</v>
      </c>
      <c r="C13" s="7" t="s">
        <v>26</v>
      </c>
      <c r="D13" s="8" t="n">
        <v>28365</v>
      </c>
      <c r="E13" s="6" t="s">
        <v>27</v>
      </c>
      <c r="F13" s="7" t="s">
        <v>28</v>
      </c>
      <c r="G13" s="7" t="s">
        <v>29</v>
      </c>
      <c r="H13" s="7" t="n">
        <v>35000</v>
      </c>
      <c r="I13" s="7" t="s">
        <v>21</v>
      </c>
      <c r="J13" s="9" t="str">
        <f aca="false">IF(E13="Female",IF(H13&lt;50000,"Eligible For Gift","Not Eligible for Gift")," ")</f>
        <v>Eligible For Gift</v>
      </c>
      <c r="K13" s="9" t="str">
        <f aca="false">IF(AND(H13&lt;30000,G13="CCD"),"9000 BONUS","0 BONUS")</f>
        <v>0 BONUS</v>
      </c>
      <c r="L13" s="9" t="str">
        <f aca="false">IF(YEAR(D13)&lt;1980,"RETIRED","NOT RETIRED")</f>
        <v>RETIRED</v>
      </c>
      <c r="M13" s="9" t="str">
        <f aca="false">IF(AND(OR(G13="Sales",G13="Marketing"),H13&lt;45000),"25000 BONUS","10000 BONUS")</f>
        <v>10000 BONUS</v>
      </c>
      <c r="N13" s="9" t="str">
        <f aca="false">IF(OR(G13="Director",G13="CEO"),"No Voucher","1500 Voucher")</f>
        <v>1500 Voucher</v>
      </c>
      <c r="O13" s="9" t="n">
        <f aca="false">IF(I13="North",5000,(IF(I13="South",4000,IF(I13="East",4200,3800))))</f>
        <v>5000</v>
      </c>
    </row>
    <row r="14" customFormat="false" ht="14.25" hidden="false" customHeight="false" outlineLevel="0" collapsed="false">
      <c r="A14" s="6" t="n">
        <v>150791</v>
      </c>
      <c r="B14" s="7" t="s">
        <v>30</v>
      </c>
      <c r="C14" s="7" t="s">
        <v>31</v>
      </c>
      <c r="D14" s="8" t="n">
        <v>23346</v>
      </c>
      <c r="E14" s="6" t="s">
        <v>27</v>
      </c>
      <c r="F14" s="7" t="s">
        <v>19</v>
      </c>
      <c r="G14" s="7" t="s">
        <v>29</v>
      </c>
      <c r="H14" s="7" t="n">
        <v>67000</v>
      </c>
      <c r="I14" s="7" t="s">
        <v>32</v>
      </c>
      <c r="J14" s="9" t="str">
        <f aca="false">IF(E14="Female",IF(H14&lt;50000,"Eligible For Gift","Not Eligible for Gift")," ")</f>
        <v>Not Eligible for Gift</v>
      </c>
      <c r="K14" s="9" t="str">
        <f aca="false">IF(AND(H14&lt;30000,G14="CCD"),"9000 BONUS","0 BONUS")</f>
        <v>0 BONUS</v>
      </c>
      <c r="L14" s="9" t="str">
        <f aca="false">IF(YEAR(D14)&lt;1980,"RETIRED","NOT RETIRED")</f>
        <v>RETIRED</v>
      </c>
      <c r="M14" s="9" t="str">
        <f aca="false">IF(AND(OR(G14="Sales",G14="Marketing"),H14&lt;45000),"25000 BONUS","10000 BONUS")</f>
        <v>10000 BONUS</v>
      </c>
      <c r="N14" s="9" t="str">
        <f aca="false">IF(OR(G14="Director",G14="CEO"),"No Voucher","1500 Voucher")</f>
        <v>1500 Voucher</v>
      </c>
      <c r="O14" s="9" t="n">
        <f aca="false">IF(I14="North",5000,(IF(I14="South",4000,IF(I14="East",4200,3800))))</f>
        <v>4000</v>
      </c>
    </row>
    <row r="15" customFormat="false" ht="14.25" hidden="false" customHeight="false" outlineLevel="0" collapsed="false">
      <c r="A15" s="6" t="n">
        <v>150798</v>
      </c>
      <c r="B15" s="7" t="s">
        <v>33</v>
      </c>
      <c r="C15" s="7" t="s">
        <v>34</v>
      </c>
      <c r="D15" s="8" t="n">
        <v>28276</v>
      </c>
      <c r="E15" s="6" t="s">
        <v>27</v>
      </c>
      <c r="F15" s="7" t="s">
        <v>19</v>
      </c>
      <c r="G15" s="7" t="s">
        <v>29</v>
      </c>
      <c r="H15" s="7" t="n">
        <v>81000</v>
      </c>
      <c r="I15" s="7" t="s">
        <v>21</v>
      </c>
      <c r="J15" s="9" t="str">
        <f aca="false">IF(E15="Female",IF(H15&lt;50000,"Eligible For Gift","Not Eligible for Gift")," ")</f>
        <v>Not Eligible for Gift</v>
      </c>
      <c r="K15" s="9" t="str">
        <f aca="false">IF(AND(H15&lt;30000,G15="CCD"),"9000 BONUS","0 BONUS")</f>
        <v>0 BONUS</v>
      </c>
      <c r="L15" s="9" t="str">
        <f aca="false">IF(YEAR(D15)&lt;1980,"RETIRED","NOT RETIRED")</f>
        <v>RETIRED</v>
      </c>
      <c r="M15" s="9" t="str">
        <f aca="false">IF(AND(OR(G15="Sales",G15="Marketing"),H15&lt;45000),"25000 BONUS","10000 BONUS")</f>
        <v>10000 BONUS</v>
      </c>
      <c r="N15" s="9" t="str">
        <f aca="false">IF(OR(G15="Director",G15="CEO"),"No Voucher","1500 Voucher")</f>
        <v>1500 Voucher</v>
      </c>
      <c r="O15" s="9" t="n">
        <f aca="false">IF(I15="North",5000,(IF(I15="South",4000,IF(I15="East",4200,3800))))</f>
        <v>5000</v>
      </c>
    </row>
    <row r="16" customFormat="false" ht="14.25" hidden="false" customHeight="false" outlineLevel="0" collapsed="false">
      <c r="A16" s="6" t="n">
        <v>150805</v>
      </c>
      <c r="B16" s="7" t="s">
        <v>30</v>
      </c>
      <c r="C16" s="7" t="s">
        <v>35</v>
      </c>
      <c r="D16" s="8" t="n">
        <v>26172</v>
      </c>
      <c r="E16" s="6" t="s">
        <v>18</v>
      </c>
      <c r="F16" s="7" t="s">
        <v>19</v>
      </c>
      <c r="G16" s="7" t="s">
        <v>36</v>
      </c>
      <c r="H16" s="7" t="n">
        <v>91000</v>
      </c>
      <c r="I16" s="7" t="s">
        <v>21</v>
      </c>
      <c r="J16" s="9" t="str">
        <f aca="false">IF(E16="Female",IF(H16&lt;50000,"Eligible For Gift","Not Eligible for Gift")," ")</f>
        <v> </v>
      </c>
      <c r="K16" s="9" t="str">
        <f aca="false">IF(AND(H16&lt;30000,G16="CCD"),"9000 BONUS","0 BONUS")</f>
        <v>0 BONUS</v>
      </c>
      <c r="L16" s="9" t="str">
        <f aca="false">IF(YEAR(D16)&lt;1980,"RETIRED","NOT RETIRED")</f>
        <v>RETIRED</v>
      </c>
      <c r="M16" s="9" t="str">
        <f aca="false">IF(AND(OR(G16="Sales",G16="Marketing"),H16&lt;45000),"25000 BONUS","10000 BONUS")</f>
        <v>10000 BONUS</v>
      </c>
      <c r="N16" s="9" t="str">
        <f aca="false">IF(OR(G16="Director",G16="CEO"),"No Voucher","1500 Voucher")</f>
        <v>No Voucher</v>
      </c>
      <c r="O16" s="9" t="n">
        <f aca="false">IF(I16="North",5000,(IF(I16="South",4000,IF(I16="East",4200,3800))))</f>
        <v>5000</v>
      </c>
    </row>
    <row r="17" customFormat="false" ht="14.25" hidden="false" customHeight="false" outlineLevel="0" collapsed="false">
      <c r="A17" s="6" t="n">
        <v>150814</v>
      </c>
      <c r="B17" s="7" t="s">
        <v>37</v>
      </c>
      <c r="C17" s="7" t="s">
        <v>38</v>
      </c>
      <c r="D17" s="8" t="n">
        <v>26246</v>
      </c>
      <c r="E17" s="6" t="s">
        <v>18</v>
      </c>
      <c r="F17" s="7" t="s">
        <v>19</v>
      </c>
      <c r="G17" s="7" t="s">
        <v>39</v>
      </c>
      <c r="H17" s="7" t="n">
        <v>50000</v>
      </c>
      <c r="I17" s="7" t="s">
        <v>40</v>
      </c>
      <c r="J17" s="9" t="str">
        <f aca="false">IF(E17="Female",IF(H17&lt;50000,"Eligible For Gift","Not Eligible for Gift")," ")</f>
        <v> </v>
      </c>
      <c r="K17" s="9" t="str">
        <f aca="false">IF(AND(H17&lt;30000,G17="CCD"),"9000 BONUS","0 BONUS")</f>
        <v>0 BONUS</v>
      </c>
      <c r="L17" s="9" t="str">
        <f aca="false">IF(YEAR(D17)&lt;1980,"RETIRED","NOT RETIRED")</f>
        <v>RETIRED</v>
      </c>
      <c r="M17" s="9" t="str">
        <f aca="false">IF(AND(OR(G17="Sales",G17="Marketing"),H17&lt;45000),"25000 BONUS","10000 BONUS")</f>
        <v>10000 BONUS</v>
      </c>
      <c r="N17" s="9" t="str">
        <f aca="false">IF(OR(G17="Director",G17="CEO"),"No Voucher","1500 Voucher")</f>
        <v>1500 Voucher</v>
      </c>
      <c r="O17" s="9" t="n">
        <f aca="false">IF(I17="North",5000,(IF(I17="South",4000,IF(I17="East",4200,3800))))</f>
        <v>3800</v>
      </c>
    </row>
    <row r="18" customFormat="false" ht="14.25" hidden="false" customHeight="false" outlineLevel="0" collapsed="false">
      <c r="A18" s="6" t="n">
        <v>150821</v>
      </c>
      <c r="B18" s="7" t="s">
        <v>41</v>
      </c>
      <c r="C18" s="7" t="s">
        <v>42</v>
      </c>
      <c r="D18" s="8" t="n">
        <v>29966</v>
      </c>
      <c r="E18" s="6" t="s">
        <v>18</v>
      </c>
      <c r="F18" s="7" t="s">
        <v>28</v>
      </c>
      <c r="G18" s="7" t="s">
        <v>43</v>
      </c>
      <c r="H18" s="7" t="n">
        <v>26000</v>
      </c>
      <c r="I18" s="7" t="s">
        <v>40</v>
      </c>
      <c r="J18" s="9" t="str">
        <f aca="false">IF(E18="Female",IF(H18&lt;50000,"Eligible For Gift","Not Eligible for Gift")," ")</f>
        <v> </v>
      </c>
      <c r="K18" s="9" t="str">
        <f aca="false">IF(AND(H18&lt;30000,G18="CCD"),"9000 BONUS","0 BONUS")</f>
        <v>9000 BONUS</v>
      </c>
      <c r="L18" s="9" t="str">
        <f aca="false">IF(YEAR(D18)&lt;1980,"RETIRED","NOT RETIRED")</f>
        <v>NOT RETIRED</v>
      </c>
      <c r="M18" s="9" t="str">
        <f aca="false">IF(AND(OR(G18="Sales",G18="Marketing"),H18&lt;45000),"25000 BONUS","10000 BONUS")</f>
        <v>10000 BONUS</v>
      </c>
      <c r="N18" s="9" t="str">
        <f aca="false">IF(OR(G18="Director",G18="CEO"),"No Voucher","1500 Voucher")</f>
        <v>1500 Voucher</v>
      </c>
      <c r="O18" s="9" t="n">
        <f aca="false">IF(I18="North",5000,(IF(I18="South",4000,IF(I18="East",4200,3800))))</f>
        <v>3800</v>
      </c>
    </row>
    <row r="19" customFormat="false" ht="14.25" hidden="false" customHeight="false" outlineLevel="0" collapsed="false">
      <c r="A19" s="6" t="n">
        <v>150830</v>
      </c>
      <c r="B19" s="7" t="s">
        <v>44</v>
      </c>
      <c r="C19" s="7" t="s">
        <v>45</v>
      </c>
      <c r="D19" s="8" t="n">
        <v>29037</v>
      </c>
      <c r="E19" s="6" t="s">
        <v>27</v>
      </c>
      <c r="F19" s="7" t="s">
        <v>19</v>
      </c>
      <c r="G19" s="7" t="s">
        <v>46</v>
      </c>
      <c r="H19" s="7" t="n">
        <v>52000</v>
      </c>
      <c r="I19" s="7" t="s">
        <v>47</v>
      </c>
      <c r="J19" s="9" t="str">
        <f aca="false">IF(E19="Female",IF(H19&lt;50000,"Eligible For Gift","Not Eligible for Gift")," ")</f>
        <v>Not Eligible for Gift</v>
      </c>
      <c r="K19" s="9" t="str">
        <f aca="false">IF(AND(H19&lt;30000,G19="CCD"),"9000 BONUS","0 BONUS")</f>
        <v>0 BONUS</v>
      </c>
      <c r="L19" s="9" t="str">
        <f aca="false">IF(YEAR(D19)&lt;1980,"RETIRED","NOT RETIRED")</f>
        <v>RETIRED</v>
      </c>
      <c r="M19" s="9" t="str">
        <f aca="false">IF(AND(OR(G19="Sales",G19="Marketing"),H19&lt;45000),"25000 BONUS","10000 BONUS")</f>
        <v>10000 BONUS</v>
      </c>
      <c r="N19" s="9" t="str">
        <f aca="false">IF(OR(G19="Director",G19="CEO"),"No Voucher","1500 Voucher")</f>
        <v>1500 Voucher</v>
      </c>
      <c r="O19" s="9" t="n">
        <f aca="false">IF(I19="North",5000,(IF(I19="South",4000,IF(I19="East",4200,3800))))</f>
        <v>4200</v>
      </c>
    </row>
    <row r="20" customFormat="false" ht="14.25" hidden="false" customHeight="false" outlineLevel="0" collapsed="false">
      <c r="A20" s="6" t="n">
        <v>150834</v>
      </c>
      <c r="B20" s="7" t="s">
        <v>48</v>
      </c>
      <c r="C20" s="7" t="s">
        <v>49</v>
      </c>
      <c r="D20" s="8" t="n">
        <v>31199</v>
      </c>
      <c r="E20" s="6" t="s">
        <v>27</v>
      </c>
      <c r="F20" s="7" t="s">
        <v>19</v>
      </c>
      <c r="G20" s="7" t="s">
        <v>50</v>
      </c>
      <c r="H20" s="7" t="n">
        <v>48000</v>
      </c>
      <c r="I20" s="7" t="s">
        <v>21</v>
      </c>
      <c r="J20" s="9" t="str">
        <f aca="false">IF(E20="Female",IF(H20&lt;50000,"Eligible For Gift","Not Eligible for Gift")," ")</f>
        <v>Eligible For Gift</v>
      </c>
      <c r="K20" s="9" t="str">
        <f aca="false">IF(AND(H20&lt;30000,G20="CCD"),"9000 BONUS","0 BONUS")</f>
        <v>0 BONUS</v>
      </c>
      <c r="L20" s="9" t="str">
        <f aca="false">IF(YEAR(D20)&lt;1980,"RETIRED","NOT RETIRED")</f>
        <v>NOT RETIRED</v>
      </c>
      <c r="M20" s="9" t="str">
        <f aca="false">IF(AND(OR(G20="Sales",G20="Marketing"),H20&lt;45000),"25000 BONUS","10000 BONUS")</f>
        <v>10000 BONUS</v>
      </c>
      <c r="N20" s="9" t="str">
        <f aca="false">IF(OR(G20="Director",G20="CEO"),"No Voucher","1500 Voucher")</f>
        <v>1500 Voucher</v>
      </c>
      <c r="O20" s="9" t="n">
        <f aca="false">IF(I20="North",5000,(IF(I20="South",4000,IF(I20="East",4200,3800))))</f>
        <v>5000</v>
      </c>
    </row>
    <row r="21" customFormat="false" ht="14.25" hidden="false" customHeight="false" outlineLevel="0" collapsed="false">
      <c r="A21" s="6" t="n">
        <v>150840</v>
      </c>
      <c r="B21" s="7" t="s">
        <v>51</v>
      </c>
      <c r="C21" s="7" t="s">
        <v>52</v>
      </c>
      <c r="D21" s="8" t="n">
        <v>23136</v>
      </c>
      <c r="E21" s="6" t="s">
        <v>27</v>
      </c>
      <c r="F21" s="7" t="s">
        <v>19</v>
      </c>
      <c r="G21" s="7" t="s">
        <v>39</v>
      </c>
      <c r="H21" s="7" t="n">
        <v>20000</v>
      </c>
      <c r="I21" s="7" t="s">
        <v>32</v>
      </c>
      <c r="J21" s="9" t="str">
        <f aca="false">IF(E21="Female",IF(H21&lt;50000,"Eligible For Gift","Not Eligible for Gift")," ")</f>
        <v>Eligible For Gift</v>
      </c>
      <c r="K21" s="9" t="str">
        <f aca="false">IF(AND(H21&lt;30000,G21="CCD"),"9000 BONUS","0 BONUS")</f>
        <v>0 BONUS</v>
      </c>
      <c r="L21" s="9" t="str">
        <f aca="false">IF(YEAR(D21)&lt;1980,"RETIRED","NOT RETIRED")</f>
        <v>RETIRED</v>
      </c>
      <c r="M21" s="9" t="str">
        <f aca="false">IF(AND(OR(G21="Sales",G21="Marketing"),H21&lt;45000),"25000 BONUS","10000 BONUS")</f>
        <v>10000 BONUS</v>
      </c>
      <c r="N21" s="9" t="str">
        <f aca="false">IF(OR(G21="Director",G21="CEO"),"No Voucher","1500 Voucher")</f>
        <v>1500 Voucher</v>
      </c>
      <c r="O21" s="9" t="n">
        <f aca="false">IF(I21="North",5000,(IF(I21="South",4000,IF(I21="East",4200,3800))))</f>
        <v>4000</v>
      </c>
    </row>
    <row r="22" customFormat="false" ht="14.25" hidden="false" customHeight="false" outlineLevel="0" collapsed="false">
      <c r="A22" s="6" t="n">
        <v>150850</v>
      </c>
      <c r="B22" s="7" t="s">
        <v>53</v>
      </c>
      <c r="C22" s="7" t="s">
        <v>54</v>
      </c>
      <c r="D22" s="8" t="n">
        <v>32027</v>
      </c>
      <c r="E22" s="6" t="s">
        <v>18</v>
      </c>
      <c r="F22" s="7" t="s">
        <v>19</v>
      </c>
      <c r="G22" s="7" t="s">
        <v>43</v>
      </c>
      <c r="H22" s="7" t="n">
        <v>47000</v>
      </c>
      <c r="I22" s="7" t="s">
        <v>47</v>
      </c>
      <c r="J22" s="9" t="str">
        <f aca="false">IF(E22="Female",IF(H22&lt;50000,"Eligible For Gift","Not Eligible for Gift")," ")</f>
        <v> </v>
      </c>
      <c r="K22" s="9" t="str">
        <f aca="false">IF(AND(H22&lt;30000,G22="CCD"),"9000 BONUS","0 BONUS")</f>
        <v>0 BONUS</v>
      </c>
      <c r="L22" s="9" t="str">
        <f aca="false">IF(YEAR(D22)&lt;1980,"RETIRED","NOT RETIRED")</f>
        <v>NOT RETIRED</v>
      </c>
      <c r="M22" s="9" t="str">
        <f aca="false">IF(AND(OR(G22="Sales",G22="Marketing"),H22&lt;45000),"25000 BONUS","10000 BONUS")</f>
        <v>10000 BONUS</v>
      </c>
      <c r="N22" s="9" t="str">
        <f aca="false">IF(OR(G22="Director",G22="CEO"),"No Voucher","1500 Voucher")</f>
        <v>1500 Voucher</v>
      </c>
      <c r="O22" s="9" t="n">
        <f aca="false">IF(I22="North",5000,(IF(I22="South",4000,IF(I22="East",4200,3800))))</f>
        <v>4200</v>
      </c>
    </row>
    <row r="23" customFormat="false" ht="14.25" hidden="false" customHeight="false" outlineLevel="0" collapsed="false">
      <c r="A23" s="6" t="n">
        <v>150851</v>
      </c>
      <c r="B23" s="7" t="s">
        <v>55</v>
      </c>
      <c r="C23" s="7" t="s">
        <v>56</v>
      </c>
      <c r="D23" s="8" t="n">
        <v>29368</v>
      </c>
      <c r="E23" s="6" t="s">
        <v>18</v>
      </c>
      <c r="F23" s="7" t="s">
        <v>28</v>
      </c>
      <c r="G23" s="7" t="s">
        <v>39</v>
      </c>
      <c r="H23" s="7" t="n">
        <v>75000</v>
      </c>
      <c r="I23" s="7" t="s">
        <v>47</v>
      </c>
      <c r="J23" s="9" t="str">
        <f aca="false">IF(E23="Female",IF(H23&lt;50000,"Eligible For Gift","Not Eligible for Gift")," ")</f>
        <v> </v>
      </c>
      <c r="K23" s="9" t="str">
        <f aca="false">IF(AND(H23&lt;30000,G23="CCD"),"9000 BONUS","0 BONUS")</f>
        <v>0 BONUS</v>
      </c>
      <c r="L23" s="9" t="str">
        <f aca="false">IF(YEAR(D23)&lt;1980,"RETIRED","NOT RETIRED")</f>
        <v>NOT RETIRED</v>
      </c>
      <c r="M23" s="9" t="str">
        <f aca="false">IF(AND(OR(G23="Sales",G23="Marketing"),H23&lt;45000),"25000 BONUS","10000 BONUS")</f>
        <v>10000 BONUS</v>
      </c>
      <c r="N23" s="9" t="str">
        <f aca="false">IF(OR(G23="Director",G23="CEO"),"No Voucher","1500 Voucher")</f>
        <v>1500 Voucher</v>
      </c>
      <c r="O23" s="9" t="n">
        <f aca="false">IF(I23="North",5000,(IF(I23="South",4000,IF(I23="East",4200,3800))))</f>
        <v>4200</v>
      </c>
    </row>
    <row r="24" customFormat="false" ht="14.25" hidden="false" customHeight="false" outlineLevel="0" collapsed="false">
      <c r="A24" s="6" t="n">
        <v>150858</v>
      </c>
      <c r="B24" s="7" t="s">
        <v>57</v>
      </c>
      <c r="C24" s="7" t="s">
        <v>58</v>
      </c>
      <c r="D24" s="8" t="n">
        <v>34846</v>
      </c>
      <c r="E24" s="6" t="s">
        <v>18</v>
      </c>
      <c r="F24" s="7" t="s">
        <v>19</v>
      </c>
      <c r="G24" s="7" t="s">
        <v>43</v>
      </c>
      <c r="H24" s="7" t="n">
        <v>34000</v>
      </c>
      <c r="I24" s="7" t="s">
        <v>47</v>
      </c>
      <c r="J24" s="9" t="str">
        <f aca="false">IF(E24="Female",IF(H24&lt;50000,"Eligible For Gift","Not Eligible for Gift")," ")</f>
        <v> </v>
      </c>
      <c r="K24" s="9" t="str">
        <f aca="false">IF(AND(H24&lt;30000,G24="CCD"),"9000 BONUS","0 BONUS")</f>
        <v>0 BONUS</v>
      </c>
      <c r="L24" s="9" t="str">
        <f aca="false">IF(YEAR(D24)&lt;1980,"RETIRED","NOT RETIRED")</f>
        <v>NOT RETIRED</v>
      </c>
      <c r="M24" s="9" t="str">
        <f aca="false">IF(AND(OR(G24="Sales",G24="Marketing"),H24&lt;45000),"25000 BONUS","10000 BONUS")</f>
        <v>10000 BONUS</v>
      </c>
      <c r="N24" s="9" t="str">
        <f aca="false">IF(OR(G24="Director",G24="CEO"),"No Voucher","1500 Voucher")</f>
        <v>1500 Voucher</v>
      </c>
      <c r="O24" s="9" t="n">
        <f aca="false">IF(I24="North",5000,(IF(I24="South",4000,IF(I24="East",4200,3800))))</f>
        <v>4200</v>
      </c>
    </row>
    <row r="25" customFormat="false" ht="14.25" hidden="false" customHeight="false" outlineLevel="0" collapsed="false">
      <c r="A25" s="6" t="n">
        <v>150865</v>
      </c>
      <c r="B25" s="7" t="s">
        <v>59</v>
      </c>
      <c r="C25" s="7" t="s">
        <v>60</v>
      </c>
      <c r="D25" s="8" t="n">
        <v>31279</v>
      </c>
      <c r="E25" s="6" t="s">
        <v>27</v>
      </c>
      <c r="F25" s="7" t="s">
        <v>19</v>
      </c>
      <c r="G25" s="7" t="s">
        <v>61</v>
      </c>
      <c r="H25" s="7" t="n">
        <v>90000</v>
      </c>
      <c r="I25" s="7" t="s">
        <v>32</v>
      </c>
      <c r="J25" s="9" t="str">
        <f aca="false">IF(E25="Female",IF(H25&lt;50000,"Eligible For Gift","Not Eligible for Gift")," ")</f>
        <v>Not Eligible for Gift</v>
      </c>
      <c r="K25" s="9" t="str">
        <f aca="false">IF(AND(H25&lt;30000,G25="CCD"),"9000 BONUS","0 BONUS")</f>
        <v>0 BONUS</v>
      </c>
      <c r="L25" s="9" t="str">
        <f aca="false">IF(YEAR(D25)&lt;1980,"RETIRED","NOT RETIRED")</f>
        <v>NOT RETIRED</v>
      </c>
      <c r="M25" s="9" t="str">
        <f aca="false">IF(AND(OR(G25="Sales",G25="Marketing"),H25&lt;45000),"25000 BONUS","10000 BONUS")</f>
        <v>10000 BONUS</v>
      </c>
      <c r="N25" s="9" t="str">
        <f aca="false">IF(OR(G25="Director",G25="CEO"),"No Voucher","1500 Voucher")</f>
        <v>No Voucher</v>
      </c>
      <c r="O25" s="9" t="n">
        <f aca="false">IF(I25="North",5000,(IF(I25="South",4000,IF(I25="East",4200,3800))))</f>
        <v>4000</v>
      </c>
    </row>
    <row r="26" customFormat="false" ht="14.25" hidden="false" customHeight="false" outlineLevel="0" collapsed="false">
      <c r="A26" s="6" t="n">
        <v>150867</v>
      </c>
      <c r="B26" s="7" t="s">
        <v>62</v>
      </c>
      <c r="C26" s="7" t="s">
        <v>63</v>
      </c>
      <c r="D26" s="8" t="n">
        <v>29028</v>
      </c>
      <c r="E26" s="6" t="s">
        <v>27</v>
      </c>
      <c r="F26" s="7" t="s">
        <v>28</v>
      </c>
      <c r="G26" s="7" t="s">
        <v>20</v>
      </c>
      <c r="H26" s="7" t="n">
        <v>49000</v>
      </c>
      <c r="I26" s="7" t="s">
        <v>32</v>
      </c>
      <c r="J26" s="9" t="str">
        <f aca="false">IF(E26="Female",IF(H26&lt;50000,"Eligible For Gift","Not Eligible for Gift")," ")</f>
        <v>Eligible For Gift</v>
      </c>
      <c r="K26" s="9" t="str">
        <f aca="false">IF(AND(H26&lt;30000,G26="CCD"),"9000 BONUS","0 BONUS")</f>
        <v>0 BONUS</v>
      </c>
      <c r="L26" s="9" t="str">
        <f aca="false">IF(YEAR(D26)&lt;1980,"RETIRED","NOT RETIRED")</f>
        <v>RETIRED</v>
      </c>
      <c r="M26" s="9" t="str">
        <f aca="false">IF(AND(OR(G26="Sales",G26="Marketing"),H26&lt;45000),"25000 BONUS","10000 BONUS")</f>
        <v>10000 BONUS</v>
      </c>
      <c r="N26" s="9" t="str">
        <f aca="false">IF(OR(G26="Director",G26="CEO"),"No Voucher","1500 Voucher")</f>
        <v>1500 Voucher</v>
      </c>
      <c r="O26" s="9" t="n">
        <f aca="false">IF(I26="North",5000,(IF(I26="South",4000,IF(I26="East",4200,3800))))</f>
        <v>4000</v>
      </c>
    </row>
    <row r="27" customFormat="false" ht="14.25" hidden="false" customHeight="false" outlineLevel="0" collapsed="false">
      <c r="A27" s="6" t="n">
        <v>150874</v>
      </c>
      <c r="B27" s="7" t="s">
        <v>64</v>
      </c>
      <c r="C27" s="7" t="s">
        <v>34</v>
      </c>
      <c r="D27" s="8" t="n">
        <v>37890</v>
      </c>
      <c r="E27" s="6" t="s">
        <v>27</v>
      </c>
      <c r="F27" s="7" t="s">
        <v>19</v>
      </c>
      <c r="G27" s="7" t="s">
        <v>24</v>
      </c>
      <c r="H27" s="7" t="n">
        <v>27000</v>
      </c>
      <c r="I27" s="7" t="s">
        <v>32</v>
      </c>
      <c r="J27" s="9" t="str">
        <f aca="false">IF(E27="Female",IF(H27&lt;50000,"Eligible For Gift","Not Eligible for Gift")," ")</f>
        <v>Eligible For Gift</v>
      </c>
      <c r="K27" s="9" t="str">
        <f aca="false">IF(AND(H27&lt;30000,G27="CCD"),"9000 BONUS","0 BONUS")</f>
        <v>0 BONUS</v>
      </c>
      <c r="L27" s="9" t="str">
        <f aca="false">IF(YEAR(D27)&lt;1980,"RETIRED","NOT RETIRED")</f>
        <v>NOT RETIRED</v>
      </c>
      <c r="M27" s="9" t="str">
        <f aca="false">IF(AND(OR(G27="Sales",G27="Marketing"),H27&lt;45000),"25000 BONUS","10000 BONUS")</f>
        <v>25000 BONUS</v>
      </c>
      <c r="N27" s="9" t="str">
        <f aca="false">IF(OR(G27="Director",G27="CEO"),"No Voucher","1500 Voucher")</f>
        <v>1500 Voucher</v>
      </c>
      <c r="O27" s="9" t="n">
        <f aca="false">IF(I27="North",5000,(IF(I27="South",4000,IF(I27="East",4200,3800))))</f>
        <v>4000</v>
      </c>
    </row>
    <row r="28" customFormat="false" ht="14.25" hidden="false" customHeight="false" outlineLevel="0" collapsed="false">
      <c r="A28" s="6" t="n">
        <v>150881</v>
      </c>
      <c r="B28" s="7" t="s">
        <v>65</v>
      </c>
      <c r="C28" s="7" t="s">
        <v>66</v>
      </c>
      <c r="D28" s="8" t="n">
        <v>30337</v>
      </c>
      <c r="E28" s="6" t="s">
        <v>18</v>
      </c>
      <c r="F28" s="7" t="s">
        <v>28</v>
      </c>
      <c r="G28" s="7" t="s">
        <v>29</v>
      </c>
      <c r="H28" s="7" t="n">
        <v>92000</v>
      </c>
      <c r="I28" s="7" t="s">
        <v>32</v>
      </c>
      <c r="J28" s="9" t="str">
        <f aca="false">IF(E28="Female",IF(H28&lt;50000,"Eligible For Gift","Not Eligible for Gift")," ")</f>
        <v> </v>
      </c>
      <c r="K28" s="9" t="str">
        <f aca="false">IF(AND(H28&lt;30000,G28="CCD"),"9000 BONUS","0 BONUS")</f>
        <v>0 BONUS</v>
      </c>
      <c r="L28" s="9" t="str">
        <f aca="false">IF(YEAR(D28)&lt;1980,"RETIRED","NOT RETIRED")</f>
        <v>NOT RETIRED</v>
      </c>
      <c r="M28" s="9" t="str">
        <f aca="false">IF(AND(OR(G28="Sales",G28="Marketing"),H28&lt;45000),"25000 BONUS","10000 BONUS")</f>
        <v>10000 BONUS</v>
      </c>
      <c r="N28" s="9" t="str">
        <f aca="false">IF(OR(G28="Director",G28="CEO"),"No Voucher","1500 Voucher")</f>
        <v>1500 Voucher</v>
      </c>
      <c r="O28" s="9" t="n">
        <f aca="false">IF(I28="North",5000,(IF(I28="South",4000,IF(I28="East",4200,3800))))</f>
        <v>4000</v>
      </c>
    </row>
    <row r="29" customFormat="false" ht="14.25" hidden="false" customHeight="false" outlineLevel="0" collapsed="false">
      <c r="A29" s="6" t="n">
        <v>150888</v>
      </c>
      <c r="B29" s="7" t="s">
        <v>67</v>
      </c>
      <c r="C29" s="7" t="s">
        <v>60</v>
      </c>
      <c r="D29" s="8" t="n">
        <v>29221</v>
      </c>
      <c r="E29" s="6" t="s">
        <v>18</v>
      </c>
      <c r="F29" s="7" t="s">
        <v>19</v>
      </c>
      <c r="G29" s="7" t="s">
        <v>68</v>
      </c>
      <c r="H29" s="7" t="n">
        <v>43000</v>
      </c>
      <c r="I29" s="7" t="s">
        <v>40</v>
      </c>
      <c r="J29" s="9" t="str">
        <f aca="false">IF(E29="Female",IF(H29&lt;50000,"Eligible For Gift","Not Eligible for Gift")," ")</f>
        <v> </v>
      </c>
      <c r="K29" s="9" t="str">
        <f aca="false">IF(AND(H29&lt;30000,G29="CCD"),"9000 BONUS","0 BONUS")</f>
        <v>0 BONUS</v>
      </c>
      <c r="L29" s="9" t="str">
        <f aca="false">IF(YEAR(D29)&lt;1980,"RETIRED","NOT RETIRED")</f>
        <v>NOT RETIRED</v>
      </c>
      <c r="M29" s="9" t="str">
        <f aca="false">IF(AND(OR(G29="Sales",G29="Marketing"),H29&lt;45000),"25000 BONUS","10000 BONUS")</f>
        <v>10000 BONUS</v>
      </c>
      <c r="N29" s="9" t="str">
        <f aca="false">IF(OR(G29="Director",G29="CEO"),"No Voucher","1500 Voucher")</f>
        <v>1500 Voucher</v>
      </c>
      <c r="O29" s="9" t="n">
        <f aca="false">IF(I29="North",5000,(IF(I29="South",4000,IF(I29="East",4200,3800))))</f>
        <v>3800</v>
      </c>
    </row>
    <row r="30" customFormat="false" ht="14.25" hidden="false" customHeight="false" outlineLevel="0" collapsed="false">
      <c r="A30" s="6" t="n">
        <v>150894</v>
      </c>
      <c r="B30" s="7" t="s">
        <v>69</v>
      </c>
      <c r="C30" s="7" t="s">
        <v>70</v>
      </c>
      <c r="D30" s="8" t="n">
        <v>37124</v>
      </c>
      <c r="E30" s="6" t="s">
        <v>18</v>
      </c>
      <c r="F30" s="7" t="s">
        <v>19</v>
      </c>
      <c r="G30" s="7" t="s">
        <v>39</v>
      </c>
      <c r="H30" s="7" t="n">
        <v>67000</v>
      </c>
      <c r="I30" s="7" t="s">
        <v>32</v>
      </c>
      <c r="J30" s="9" t="str">
        <f aca="false">IF(E30="Female",IF(H30&lt;50000,"Eligible For Gift","Not Eligible for Gift")," ")</f>
        <v> </v>
      </c>
      <c r="K30" s="9" t="str">
        <f aca="false">IF(AND(H30&lt;30000,G30="CCD"),"9000 BONUS","0 BONUS")</f>
        <v>0 BONUS</v>
      </c>
      <c r="L30" s="9" t="str">
        <f aca="false">IF(YEAR(D30)&lt;1980,"RETIRED","NOT RETIRED")</f>
        <v>NOT RETIRED</v>
      </c>
      <c r="M30" s="9" t="str">
        <f aca="false">IF(AND(OR(G30="Sales",G30="Marketing"),H30&lt;45000),"25000 BONUS","10000 BONUS")</f>
        <v>10000 BONUS</v>
      </c>
      <c r="N30" s="9" t="str">
        <f aca="false">IF(OR(G30="Director",G30="CEO"),"No Voucher","1500 Voucher")</f>
        <v>1500 Voucher</v>
      </c>
      <c r="O30" s="9" t="n">
        <f aca="false">IF(I30="North",5000,(IF(I30="South",4000,IF(I30="East",4200,3800))))</f>
        <v>4000</v>
      </c>
    </row>
    <row r="31" customFormat="false" ht="14.25" hidden="false" customHeight="false" outlineLevel="0" collapsed="false">
      <c r="A31" s="6" t="n">
        <v>150899</v>
      </c>
      <c r="B31" s="7" t="s">
        <v>71</v>
      </c>
      <c r="C31" s="7" t="s">
        <v>72</v>
      </c>
      <c r="D31" s="8" t="n">
        <v>37400</v>
      </c>
      <c r="E31" s="6" t="s">
        <v>18</v>
      </c>
      <c r="F31" s="7" t="s">
        <v>19</v>
      </c>
      <c r="G31" s="7" t="s">
        <v>43</v>
      </c>
      <c r="H31" s="7" t="n">
        <v>50000</v>
      </c>
      <c r="I31" s="7" t="s">
        <v>32</v>
      </c>
      <c r="J31" s="9" t="str">
        <f aca="false">IF(E31="Female",IF(H31&lt;50000,"Eligible For Gift","Not Eligible for Gift")," ")</f>
        <v> </v>
      </c>
      <c r="K31" s="9" t="str">
        <f aca="false">IF(AND(H31&lt;30000,G31="CCD"),"9000 BONUS","0 BONUS")</f>
        <v>0 BONUS</v>
      </c>
      <c r="L31" s="9" t="str">
        <f aca="false">IF(YEAR(D31)&lt;1980,"RETIRED","NOT RETIRED")</f>
        <v>NOT RETIRED</v>
      </c>
      <c r="M31" s="9" t="str">
        <f aca="false">IF(AND(OR(G31="Sales",G31="Marketing"),H31&lt;45000),"25000 BONUS","10000 BONUS")</f>
        <v>10000 BONUS</v>
      </c>
      <c r="N31" s="9" t="str">
        <f aca="false">IF(OR(G31="Director",G31="CEO"),"No Voucher","1500 Voucher")</f>
        <v>1500 Voucher</v>
      </c>
      <c r="O31" s="9" t="n">
        <f aca="false">IF(I31="North",5000,(IF(I31="South",4000,IF(I31="East",4200,3800))))</f>
        <v>4000</v>
      </c>
    </row>
    <row r="32" customFormat="false" ht="14.25" hidden="false" customHeight="false" outlineLevel="0" collapsed="false">
      <c r="A32" s="6" t="n">
        <v>150901</v>
      </c>
      <c r="B32" s="7" t="s">
        <v>73</v>
      </c>
      <c r="C32" s="7" t="s">
        <v>74</v>
      </c>
      <c r="D32" s="8" t="n">
        <v>32946</v>
      </c>
      <c r="E32" s="6" t="s">
        <v>27</v>
      </c>
      <c r="F32" s="7" t="s">
        <v>19</v>
      </c>
      <c r="G32" s="7" t="s">
        <v>46</v>
      </c>
      <c r="H32" s="7" t="n">
        <v>53000</v>
      </c>
      <c r="I32" s="7" t="s">
        <v>47</v>
      </c>
      <c r="J32" s="9" t="str">
        <f aca="false">IF(E32="Female",IF(H32&lt;50000,"Eligible For Gift","Not Eligible for Gift")," ")</f>
        <v>Not Eligible for Gift</v>
      </c>
      <c r="K32" s="9" t="str">
        <f aca="false">IF(AND(H32&lt;30000,G32="CCD"),"9000 BONUS","0 BONUS")</f>
        <v>0 BONUS</v>
      </c>
      <c r="L32" s="9" t="str">
        <f aca="false">IF(YEAR(D32)&lt;1980,"RETIRED","NOT RETIRED")</f>
        <v>NOT RETIRED</v>
      </c>
      <c r="M32" s="9" t="str">
        <f aca="false">IF(AND(OR(G32="Sales",G32="Marketing"),H32&lt;45000),"25000 BONUS","10000 BONUS")</f>
        <v>10000 BONUS</v>
      </c>
      <c r="N32" s="9" t="str">
        <f aca="false">IF(OR(G32="Director",G32="CEO"),"No Voucher","1500 Voucher")</f>
        <v>1500 Voucher</v>
      </c>
      <c r="O32" s="9" t="n">
        <f aca="false">IF(I32="North",5000,(IF(I32="South",4000,IF(I32="East",4200,3800))))</f>
        <v>4200</v>
      </c>
    </row>
    <row r="33" customFormat="false" ht="14.25" hidden="false" customHeight="false" outlineLevel="0" collapsed="false">
      <c r="A33" s="6" t="n">
        <v>150905</v>
      </c>
      <c r="B33" s="7" t="s">
        <v>75</v>
      </c>
      <c r="C33" s="7" t="s">
        <v>76</v>
      </c>
      <c r="D33" s="8" t="n">
        <v>30819</v>
      </c>
      <c r="E33" s="6" t="s">
        <v>27</v>
      </c>
      <c r="F33" s="7" t="s">
        <v>28</v>
      </c>
      <c r="G33" s="7" t="s">
        <v>50</v>
      </c>
      <c r="H33" s="7" t="n">
        <v>62000</v>
      </c>
      <c r="I33" s="7" t="s">
        <v>47</v>
      </c>
      <c r="J33" s="9" t="str">
        <f aca="false">IF(E33="Female",IF(H33&lt;50000,"Eligible For Gift","Not Eligible for Gift")," ")</f>
        <v>Not Eligible for Gift</v>
      </c>
      <c r="K33" s="9" t="str">
        <f aca="false">IF(AND(H33&lt;30000,G33="CCD"),"9000 BONUS","0 BONUS")</f>
        <v>0 BONUS</v>
      </c>
      <c r="L33" s="9" t="str">
        <f aca="false">IF(YEAR(D33)&lt;1980,"RETIRED","NOT RETIRED")</f>
        <v>NOT RETIRED</v>
      </c>
      <c r="M33" s="9" t="str">
        <f aca="false">IF(AND(OR(G33="Sales",G33="Marketing"),H33&lt;45000),"25000 BONUS","10000 BONUS")</f>
        <v>10000 BONUS</v>
      </c>
      <c r="N33" s="9" t="str">
        <f aca="false">IF(OR(G33="Director",G33="CEO"),"No Voucher","1500 Voucher")</f>
        <v>1500 Voucher</v>
      </c>
      <c r="O33" s="9" t="n">
        <f aca="false">IF(I33="North",5000,(IF(I33="South",4000,IF(I33="East",4200,3800))))</f>
        <v>4200</v>
      </c>
    </row>
    <row r="34" customFormat="false" ht="14.25" hidden="false" customHeight="false" outlineLevel="0" collapsed="false">
      <c r="A34" s="6" t="n">
        <v>150912</v>
      </c>
      <c r="B34" s="7" t="s">
        <v>77</v>
      </c>
      <c r="C34" s="7" t="s">
        <v>78</v>
      </c>
      <c r="D34" s="8" t="n">
        <v>37629</v>
      </c>
      <c r="E34" s="6" t="s">
        <v>27</v>
      </c>
      <c r="F34" s="7" t="s">
        <v>19</v>
      </c>
      <c r="G34" s="7" t="s">
        <v>79</v>
      </c>
      <c r="H34" s="7" t="n">
        <v>81000</v>
      </c>
      <c r="I34" s="7" t="s">
        <v>32</v>
      </c>
      <c r="J34" s="9" t="str">
        <f aca="false">IF(E34="Female",IF(H34&lt;50000,"Eligible For Gift","Not Eligible for Gift")," ")</f>
        <v>Not Eligible for Gift</v>
      </c>
      <c r="K34" s="9" t="str">
        <f aca="false">IF(AND(H34&lt;30000,G34="CCD"),"9000 BONUS","0 BONUS")</f>
        <v>0 BONUS</v>
      </c>
      <c r="L34" s="9" t="str">
        <f aca="false">IF(YEAR(D34)&lt;1980,"RETIRED","NOT RETIRED")</f>
        <v>NOT RETIRED</v>
      </c>
      <c r="M34" s="9" t="str">
        <f aca="false">IF(AND(OR(G34="Sales",G34="Marketing"),H34&lt;45000),"25000 BONUS","10000 BONUS")</f>
        <v>10000 BONUS</v>
      </c>
      <c r="N34" s="9" t="str">
        <f aca="false">IF(OR(G34="Director",G34="CEO"),"No Voucher","1500 Voucher")</f>
        <v>1500 Voucher</v>
      </c>
      <c r="O34" s="9" t="n">
        <f aca="false">IF(I34="North",5000,(IF(I34="South",4000,IF(I34="East",4200,3800))))</f>
        <v>4000</v>
      </c>
    </row>
    <row r="35" customFormat="false" ht="14.25" hidden="false" customHeight="false" outlineLevel="0" collapsed="false">
      <c r="A35" s="6" t="n">
        <v>150921</v>
      </c>
      <c r="B35" s="7" t="s">
        <v>80</v>
      </c>
      <c r="C35" s="7" t="s">
        <v>81</v>
      </c>
      <c r="D35" s="8" t="n">
        <v>38092</v>
      </c>
      <c r="E35" s="6" t="s">
        <v>18</v>
      </c>
      <c r="F35" s="7" t="s">
        <v>19</v>
      </c>
      <c r="G35" s="7" t="s">
        <v>20</v>
      </c>
      <c r="H35" s="7" t="n">
        <v>19000</v>
      </c>
      <c r="I35" s="7" t="s">
        <v>40</v>
      </c>
      <c r="J35" s="9" t="str">
        <f aca="false">IF(E35="Female",IF(H35&lt;50000,"Eligible For Gift","Not Eligible for Gift")," ")</f>
        <v> </v>
      </c>
      <c r="K35" s="9" t="str">
        <f aca="false">IF(AND(H35&lt;30000,G35="CCD"),"9000 BONUS","0 BONUS")</f>
        <v>0 BONUS</v>
      </c>
      <c r="L35" s="9" t="str">
        <f aca="false">IF(YEAR(D35)&lt;1980,"RETIRED","NOT RETIRED")</f>
        <v>NOT RETIRED</v>
      </c>
      <c r="M35" s="9" t="str">
        <f aca="false">IF(AND(OR(G35="Sales",G35="Marketing"),H35&lt;45000),"25000 BONUS","10000 BONUS")</f>
        <v>10000 BONUS</v>
      </c>
      <c r="N35" s="9" t="str">
        <f aca="false">IF(OR(G35="Director",G35="CEO"),"No Voucher","1500 Voucher")</f>
        <v>1500 Voucher</v>
      </c>
      <c r="O35" s="9" t="n">
        <f aca="false">IF(I35="North",5000,(IF(I35="South",4000,IF(I35="East",4200,3800))))</f>
        <v>3800</v>
      </c>
    </row>
    <row r="36" customFormat="false" ht="14.25" hidden="false" customHeight="false" outlineLevel="0" collapsed="false">
      <c r="A36" s="6" t="n">
        <v>150929</v>
      </c>
      <c r="B36" s="7" t="s">
        <v>82</v>
      </c>
      <c r="C36" s="7" t="s">
        <v>83</v>
      </c>
      <c r="D36" s="8" t="n">
        <v>26739</v>
      </c>
      <c r="E36" s="6" t="s">
        <v>18</v>
      </c>
      <c r="F36" s="7" t="s">
        <v>19</v>
      </c>
      <c r="G36" s="7" t="s">
        <v>24</v>
      </c>
      <c r="H36" s="7" t="n">
        <v>58000</v>
      </c>
      <c r="I36" s="7" t="s">
        <v>32</v>
      </c>
      <c r="J36" s="9" t="str">
        <f aca="false">IF(E36="Female",IF(H36&lt;50000,"Eligible For Gift","Not Eligible for Gift")," ")</f>
        <v> </v>
      </c>
      <c r="K36" s="9" t="str">
        <f aca="false">IF(AND(H36&lt;30000,G36="CCD"),"9000 BONUS","0 BONUS")</f>
        <v>0 BONUS</v>
      </c>
      <c r="L36" s="9" t="str">
        <f aca="false">IF(YEAR(D36)&lt;1980,"RETIRED","NOT RETIRED")</f>
        <v>RETIRED</v>
      </c>
      <c r="M36" s="9" t="str">
        <f aca="false">IF(AND(OR(G36="Sales",G36="Marketing"),H36&lt;45000),"25000 BONUS","10000 BONUS")</f>
        <v>10000 BONUS</v>
      </c>
      <c r="N36" s="9" t="str">
        <f aca="false">IF(OR(G36="Director",G36="CEO"),"No Voucher","1500 Voucher")</f>
        <v>1500 Voucher</v>
      </c>
      <c r="O36" s="9" t="n">
        <f aca="false">IF(I36="North",5000,(IF(I36="South",4000,IF(I36="East",4200,3800))))</f>
        <v>4000</v>
      </c>
    </row>
    <row r="37" customFormat="false" ht="14.25" hidden="false" customHeight="false" outlineLevel="0" collapsed="false">
      <c r="A37" s="6" t="n">
        <v>150930</v>
      </c>
      <c r="B37" s="7" t="s">
        <v>51</v>
      </c>
      <c r="C37" s="7" t="s">
        <v>84</v>
      </c>
      <c r="D37" s="8" t="n">
        <v>37027</v>
      </c>
      <c r="E37" s="6" t="s">
        <v>18</v>
      </c>
      <c r="F37" s="7" t="s">
        <v>19</v>
      </c>
      <c r="G37" s="7" t="s">
        <v>29</v>
      </c>
      <c r="H37" s="7" t="n">
        <v>82000</v>
      </c>
      <c r="I37" s="7" t="s">
        <v>32</v>
      </c>
      <c r="J37" s="9" t="str">
        <f aca="false">IF(E37="Female",IF(H37&lt;50000,"Eligible For Gift","Not Eligible for Gift")," ")</f>
        <v> </v>
      </c>
      <c r="K37" s="9" t="str">
        <f aca="false">IF(AND(H37&lt;30000,G37="CCD"),"9000 BONUS","0 BONUS")</f>
        <v>0 BONUS</v>
      </c>
      <c r="L37" s="9" t="str">
        <f aca="false">IF(YEAR(D37)&lt;1980,"RETIRED","NOT RETIRED")</f>
        <v>NOT RETIRED</v>
      </c>
      <c r="M37" s="9" t="str">
        <f aca="false">IF(AND(OR(G37="Sales",G37="Marketing"),H37&lt;45000),"25000 BONUS","10000 BONUS")</f>
        <v>10000 BONUS</v>
      </c>
      <c r="N37" s="9" t="str">
        <f aca="false">IF(OR(G37="Director",G37="CEO"),"No Voucher","1500 Voucher")</f>
        <v>1500 Voucher</v>
      </c>
      <c r="O37" s="9" t="n">
        <f aca="false">IF(I37="North",5000,(IF(I37="South",4000,IF(I37="East",4200,3800))))</f>
        <v>4000</v>
      </c>
    </row>
    <row r="38" customFormat="false" ht="14.25" hidden="false" customHeight="false" outlineLevel="0" collapsed="false">
      <c r="A38" s="6" t="n">
        <v>150937</v>
      </c>
      <c r="B38" s="7" t="s">
        <v>53</v>
      </c>
      <c r="C38" s="7" t="s">
        <v>85</v>
      </c>
      <c r="D38" s="8" t="n">
        <v>24700</v>
      </c>
      <c r="E38" s="6" t="s">
        <v>18</v>
      </c>
      <c r="F38" s="7" t="s">
        <v>19</v>
      </c>
      <c r="G38" s="7" t="s">
        <v>68</v>
      </c>
      <c r="H38" s="7" t="n">
        <v>37000</v>
      </c>
      <c r="I38" s="7" t="s">
        <v>21</v>
      </c>
      <c r="J38" s="9" t="str">
        <f aca="false">IF(E38="Female",IF(H38&lt;50000,"Eligible For Gift","Not Eligible for Gift")," ")</f>
        <v> </v>
      </c>
      <c r="K38" s="9" t="str">
        <f aca="false">IF(AND(H38&lt;30000,G38="CCD"),"9000 BONUS","0 BONUS")</f>
        <v>0 BONUS</v>
      </c>
      <c r="L38" s="9" t="str">
        <f aca="false">IF(YEAR(D38)&lt;1980,"RETIRED","NOT RETIRED")</f>
        <v>RETIRED</v>
      </c>
      <c r="M38" s="9" t="str">
        <f aca="false">IF(AND(OR(G38="Sales",G38="Marketing"),H38&lt;45000),"25000 BONUS","10000 BONUS")</f>
        <v>10000 BONUS</v>
      </c>
      <c r="N38" s="9" t="str">
        <f aca="false">IF(OR(G38="Director",G38="CEO"),"No Voucher","1500 Voucher")</f>
        <v>1500 Voucher</v>
      </c>
      <c r="O38" s="9" t="n">
        <f aca="false">IF(I38="North",5000,(IF(I38="South",4000,IF(I38="East",4200,3800))))</f>
        <v>5000</v>
      </c>
    </row>
    <row r="39" customFormat="false" ht="14.25" hidden="false" customHeight="false" outlineLevel="0" collapsed="false">
      <c r="A39" s="6" t="n">
        <v>150940</v>
      </c>
      <c r="B39" s="7" t="s">
        <v>86</v>
      </c>
      <c r="C39" s="7" t="s">
        <v>87</v>
      </c>
      <c r="D39" s="8" t="n">
        <v>26906</v>
      </c>
      <c r="E39" s="6" t="s">
        <v>18</v>
      </c>
      <c r="F39" s="7" t="s">
        <v>28</v>
      </c>
      <c r="G39" s="7" t="s">
        <v>39</v>
      </c>
      <c r="H39" s="7" t="n">
        <v>87000</v>
      </c>
      <c r="I39" s="7" t="s">
        <v>47</v>
      </c>
      <c r="J39" s="9" t="str">
        <f aca="false">IF(E39="Female",IF(H39&lt;50000,"Eligible For Gift","Not Eligible for Gift")," ")</f>
        <v> </v>
      </c>
      <c r="K39" s="9" t="str">
        <f aca="false">IF(AND(H39&lt;30000,G39="CCD"),"9000 BONUS","0 BONUS")</f>
        <v>0 BONUS</v>
      </c>
      <c r="L39" s="9" t="str">
        <f aca="false">IF(YEAR(D39)&lt;1980,"RETIRED","NOT RETIRED")</f>
        <v>RETIRED</v>
      </c>
      <c r="M39" s="9" t="str">
        <f aca="false">IF(AND(OR(G39="Sales",G39="Marketing"),H39&lt;45000),"25000 BONUS","10000 BONUS")</f>
        <v>10000 BONUS</v>
      </c>
      <c r="N39" s="9" t="str">
        <f aca="false">IF(OR(G39="Director",G39="CEO"),"No Voucher","1500 Voucher")</f>
        <v>1500 Voucher</v>
      </c>
      <c r="O39" s="9" t="n">
        <f aca="false">IF(I39="North",5000,(IF(I39="South",4000,IF(I39="East",4200,3800))))</f>
        <v>4200</v>
      </c>
    </row>
    <row r="40" customFormat="false" ht="14.25" hidden="false" customHeight="false" outlineLevel="0" collapsed="false">
      <c r="A40" s="6" t="n">
        <v>150947</v>
      </c>
      <c r="B40" s="7" t="s">
        <v>88</v>
      </c>
      <c r="C40" s="7" t="s">
        <v>89</v>
      </c>
      <c r="D40" s="8" t="n">
        <v>33449</v>
      </c>
      <c r="E40" s="6" t="s">
        <v>27</v>
      </c>
      <c r="F40" s="7" t="s">
        <v>19</v>
      </c>
      <c r="G40" s="7" t="s">
        <v>43</v>
      </c>
      <c r="H40" s="7" t="n">
        <v>85000</v>
      </c>
      <c r="I40" s="7" t="s">
        <v>47</v>
      </c>
      <c r="J40" s="9" t="str">
        <f aca="false">IF(E40="Female",IF(H40&lt;50000,"Eligible For Gift","Not Eligible for Gift")," ")</f>
        <v>Not Eligible for Gift</v>
      </c>
      <c r="K40" s="9" t="str">
        <f aca="false">IF(AND(H40&lt;30000,G40="CCD"),"9000 BONUS","0 BONUS")</f>
        <v>0 BONUS</v>
      </c>
      <c r="L40" s="9" t="str">
        <f aca="false">IF(YEAR(D40)&lt;1980,"RETIRED","NOT RETIRED")</f>
        <v>NOT RETIRED</v>
      </c>
      <c r="M40" s="9" t="str">
        <f aca="false">IF(AND(OR(G40="Sales",G40="Marketing"),H40&lt;45000),"25000 BONUS","10000 BONUS")</f>
        <v>10000 BONUS</v>
      </c>
      <c r="N40" s="9" t="str">
        <f aca="false">IF(OR(G40="Director",G40="CEO"),"No Voucher","1500 Voucher")</f>
        <v>1500 Voucher</v>
      </c>
      <c r="O40" s="9" t="n">
        <f aca="false">IF(I40="North",5000,(IF(I40="South",4000,IF(I40="East",4200,3800))))</f>
        <v>4200</v>
      </c>
    </row>
    <row r="41" customFormat="false" ht="14.25" hidden="false" customHeight="false" outlineLevel="0" collapsed="false">
      <c r="A41" s="6" t="n">
        <v>150954</v>
      </c>
      <c r="B41" s="7" t="s">
        <v>90</v>
      </c>
      <c r="C41" s="7" t="s">
        <v>34</v>
      </c>
      <c r="D41" s="8" t="n">
        <v>35495</v>
      </c>
      <c r="E41" s="6" t="s">
        <v>27</v>
      </c>
      <c r="F41" s="7" t="s">
        <v>19</v>
      </c>
      <c r="G41" s="7" t="s">
        <v>46</v>
      </c>
      <c r="H41" s="7" t="n">
        <v>57000</v>
      </c>
      <c r="I41" s="7" t="s">
        <v>32</v>
      </c>
      <c r="J41" s="9" t="str">
        <f aca="false">IF(E41="Female",IF(H41&lt;50000,"Eligible For Gift","Not Eligible for Gift")," ")</f>
        <v>Not Eligible for Gift</v>
      </c>
      <c r="K41" s="9" t="str">
        <f aca="false">IF(AND(H41&lt;30000,G41="CCD"),"9000 BONUS","0 BONUS")</f>
        <v>0 BONUS</v>
      </c>
      <c r="L41" s="9" t="str">
        <f aca="false">IF(YEAR(D41)&lt;1980,"RETIRED","NOT RETIRED")</f>
        <v>NOT RETIRED</v>
      </c>
      <c r="M41" s="9" t="str">
        <f aca="false">IF(AND(OR(G41="Sales",G41="Marketing"),H41&lt;45000),"25000 BONUS","10000 BONUS")</f>
        <v>10000 BONUS</v>
      </c>
      <c r="N41" s="9" t="str">
        <f aca="false">IF(OR(G41="Director",G41="CEO"),"No Voucher","1500 Voucher")</f>
        <v>1500 Voucher</v>
      </c>
      <c r="O41" s="9" t="n">
        <f aca="false">IF(I41="North",5000,(IF(I41="South",4000,IF(I41="East",4200,3800))))</f>
        <v>4000</v>
      </c>
    </row>
    <row r="42" customFormat="false" ht="14.25" hidden="false" customHeight="false" outlineLevel="0" collapsed="false">
      <c r="A42" s="6" t="n">
        <v>150962</v>
      </c>
      <c r="B42" s="7" t="s">
        <v>91</v>
      </c>
      <c r="C42" s="7" t="s">
        <v>34</v>
      </c>
      <c r="D42" s="8" t="n">
        <v>37773</v>
      </c>
      <c r="E42" s="6" t="s">
        <v>27</v>
      </c>
      <c r="F42" s="7" t="s">
        <v>19</v>
      </c>
      <c r="G42" s="7" t="s">
        <v>36</v>
      </c>
      <c r="H42" s="7" t="n">
        <v>87000</v>
      </c>
      <c r="I42" s="7" t="s">
        <v>32</v>
      </c>
      <c r="J42" s="9" t="str">
        <f aca="false">IF(E42="Female",IF(H42&lt;50000,"Eligible For Gift","Not Eligible for Gift")," ")</f>
        <v>Not Eligible for Gift</v>
      </c>
      <c r="K42" s="9" t="str">
        <f aca="false">IF(AND(H42&lt;30000,G42="CCD"),"9000 BONUS","0 BONUS")</f>
        <v>0 BONUS</v>
      </c>
      <c r="L42" s="9" t="str">
        <f aca="false">IF(YEAR(D42)&lt;1980,"RETIRED","NOT RETIRED")</f>
        <v>NOT RETIRED</v>
      </c>
      <c r="M42" s="9" t="str">
        <f aca="false">IF(AND(OR(G42="Sales",G42="Marketing"),H42&lt;45000),"25000 BONUS","10000 BONUS")</f>
        <v>10000 BONUS</v>
      </c>
      <c r="N42" s="9" t="str">
        <f aca="false">IF(OR(G42="Director",G42="CEO"),"No Voucher","1500 Voucher")</f>
        <v>No Voucher</v>
      </c>
      <c r="O42" s="9" t="n">
        <f aca="false">IF(I42="North",5000,(IF(I42="South",4000,IF(I42="East",4200,3800))))</f>
        <v>4000</v>
      </c>
    </row>
    <row r="43" customFormat="false" ht="14.25" hidden="false" customHeight="false" outlineLevel="0" collapsed="false">
      <c r="A43" s="6" t="n">
        <v>150968</v>
      </c>
      <c r="B43" s="7" t="s">
        <v>92</v>
      </c>
      <c r="C43" s="7" t="s">
        <v>93</v>
      </c>
      <c r="D43" s="8" t="n">
        <v>37208</v>
      </c>
      <c r="E43" s="6" t="s">
        <v>18</v>
      </c>
      <c r="F43" s="7" t="s">
        <v>19</v>
      </c>
      <c r="G43" s="7" t="s">
        <v>79</v>
      </c>
      <c r="H43" s="7" t="n">
        <v>65000</v>
      </c>
      <c r="I43" s="7" t="s">
        <v>47</v>
      </c>
      <c r="J43" s="9" t="str">
        <f aca="false">IF(E43="Female",IF(H43&lt;50000,"Eligible For Gift","Not Eligible for Gift")," ")</f>
        <v> </v>
      </c>
      <c r="K43" s="9" t="str">
        <f aca="false">IF(AND(H43&lt;30000,G43="CCD"),"9000 BONUS","0 BONUS")</f>
        <v>0 BONUS</v>
      </c>
      <c r="L43" s="9" t="str">
        <f aca="false">IF(YEAR(D43)&lt;1980,"RETIRED","NOT RETIRED")</f>
        <v>NOT RETIRED</v>
      </c>
      <c r="M43" s="9" t="str">
        <f aca="false">IF(AND(OR(G43="Sales",G43="Marketing"),H43&lt;45000),"25000 BONUS","10000 BONUS")</f>
        <v>10000 BONUS</v>
      </c>
      <c r="N43" s="9" t="str">
        <f aca="false">IF(OR(G43="Director",G43="CEO"),"No Voucher","1500 Voucher")</f>
        <v>1500 Voucher</v>
      </c>
      <c r="O43" s="9" t="n">
        <f aca="false">IF(I43="North",5000,(IF(I43="South",4000,IF(I43="East",4200,3800))))</f>
        <v>4200</v>
      </c>
    </row>
    <row r="44" customFormat="false" ht="14.25" hidden="false" customHeight="false" outlineLevel="0" collapsed="false">
      <c r="A44" s="6" t="n">
        <v>150975</v>
      </c>
      <c r="B44" s="7" t="s">
        <v>94</v>
      </c>
      <c r="C44" s="7" t="s">
        <v>95</v>
      </c>
      <c r="D44" s="8" t="n">
        <v>31478</v>
      </c>
      <c r="E44" s="6" t="s">
        <v>18</v>
      </c>
      <c r="F44" s="7" t="s">
        <v>19</v>
      </c>
      <c r="G44" s="7" t="s">
        <v>20</v>
      </c>
      <c r="H44" s="7" t="n">
        <v>83000</v>
      </c>
      <c r="I44" s="7" t="s">
        <v>21</v>
      </c>
      <c r="J44" s="9" t="str">
        <f aca="false">IF(E44="Female",IF(H44&lt;50000,"Eligible For Gift","Not Eligible for Gift")," ")</f>
        <v> </v>
      </c>
      <c r="K44" s="9" t="str">
        <f aca="false">IF(AND(H44&lt;30000,G44="CCD"),"9000 BONUS","0 BONUS")</f>
        <v>0 BONUS</v>
      </c>
      <c r="L44" s="9" t="str">
        <f aca="false">IF(YEAR(D44)&lt;1980,"RETIRED","NOT RETIRED")</f>
        <v>NOT RETIRED</v>
      </c>
      <c r="M44" s="9" t="str">
        <f aca="false">IF(AND(OR(G44="Sales",G44="Marketing"),H44&lt;45000),"25000 BONUS","10000 BONUS")</f>
        <v>10000 BONUS</v>
      </c>
      <c r="N44" s="9" t="str">
        <f aca="false">IF(OR(G44="Director",G44="CEO"),"No Voucher","1500 Voucher")</f>
        <v>1500 Voucher</v>
      </c>
      <c r="O44" s="9" t="n">
        <f aca="false">IF(I44="North",5000,(IF(I44="South",4000,IF(I44="East",4200,3800))))</f>
        <v>5000</v>
      </c>
    </row>
    <row r="45" customFormat="false" ht="14.25" hidden="false" customHeight="false" outlineLevel="0" collapsed="false">
      <c r="A45" s="6" t="n">
        <v>150982</v>
      </c>
      <c r="B45" s="7" t="s">
        <v>96</v>
      </c>
      <c r="C45" s="7" t="s">
        <v>97</v>
      </c>
      <c r="D45" s="8" t="n">
        <v>35574</v>
      </c>
      <c r="E45" s="6" t="s">
        <v>18</v>
      </c>
      <c r="F45" s="7" t="s">
        <v>19</v>
      </c>
      <c r="G45" s="7" t="s">
        <v>24</v>
      </c>
      <c r="H45" s="7" t="n">
        <v>47000</v>
      </c>
      <c r="I45" s="7" t="s">
        <v>21</v>
      </c>
      <c r="J45" s="9" t="str">
        <f aca="false">IF(E45="Female",IF(H45&lt;50000,"Eligible For Gift","Not Eligible for Gift")," ")</f>
        <v> </v>
      </c>
      <c r="K45" s="9" t="str">
        <f aca="false">IF(AND(H45&lt;30000,G45="CCD"),"9000 BONUS","0 BONUS")</f>
        <v>0 BONUS</v>
      </c>
      <c r="L45" s="9" t="str">
        <f aca="false">IF(YEAR(D45)&lt;1980,"RETIRED","NOT RETIRED")</f>
        <v>NOT RETIRED</v>
      </c>
      <c r="M45" s="9" t="str">
        <f aca="false">IF(AND(OR(G45="Sales",G45="Marketing"),H45&lt;45000),"25000 BONUS","10000 BONUS")</f>
        <v>10000 BONUS</v>
      </c>
      <c r="N45" s="9" t="str">
        <f aca="false">IF(OR(G45="Director",G45="CEO"),"No Voucher","1500 Voucher")</f>
        <v>1500 Voucher</v>
      </c>
      <c r="O45" s="9" t="n">
        <f aca="false">IF(I45="North",5000,(IF(I45="South",4000,IF(I45="East",4200,3800))))</f>
        <v>5000</v>
      </c>
    </row>
    <row r="46" customFormat="false" ht="14.25" hidden="false" customHeight="false" outlineLevel="0" collapsed="false">
      <c r="A46" s="6" t="n">
        <v>150989</v>
      </c>
      <c r="B46" s="7" t="s">
        <v>98</v>
      </c>
      <c r="C46" s="7" t="s">
        <v>99</v>
      </c>
      <c r="D46" s="8" t="n">
        <v>33113</v>
      </c>
      <c r="E46" s="6" t="s">
        <v>18</v>
      </c>
      <c r="F46" s="7" t="s">
        <v>19</v>
      </c>
      <c r="G46" s="7" t="s">
        <v>29</v>
      </c>
      <c r="H46" s="7" t="n">
        <v>45000</v>
      </c>
      <c r="I46" s="7" t="s">
        <v>32</v>
      </c>
      <c r="J46" s="9" t="str">
        <f aca="false">IF(E46="Female",IF(H46&lt;50000,"Eligible For Gift","Not Eligible for Gift")," ")</f>
        <v> </v>
      </c>
      <c r="K46" s="9" t="str">
        <f aca="false">IF(AND(H46&lt;30000,G46="CCD"),"9000 BONUS","0 BONUS")</f>
        <v>0 BONUS</v>
      </c>
      <c r="L46" s="9" t="str">
        <f aca="false">IF(YEAR(D46)&lt;1980,"RETIRED","NOT RETIRED")</f>
        <v>NOT RETIRED</v>
      </c>
      <c r="M46" s="9" t="str">
        <f aca="false">IF(AND(OR(G46="Sales",G46="Marketing"),H46&lt;45000),"25000 BONUS","10000 BONUS")</f>
        <v>10000 BONUS</v>
      </c>
      <c r="N46" s="9" t="str">
        <f aca="false">IF(OR(G46="Director",G46="CEO"),"No Voucher","1500 Voucher")</f>
        <v>1500 Voucher</v>
      </c>
      <c r="O46" s="9" t="n">
        <f aca="false">IF(I46="North",5000,(IF(I46="South",4000,IF(I46="East",4200,3800))))</f>
        <v>4000</v>
      </c>
    </row>
    <row r="47" customFormat="false" ht="14.25" hidden="false" customHeight="false" outlineLevel="0" collapsed="false">
      <c r="A47" s="6" t="n">
        <v>150990</v>
      </c>
      <c r="B47" s="7" t="s">
        <v>100</v>
      </c>
      <c r="C47" s="7" t="s">
        <v>99</v>
      </c>
      <c r="D47" s="8" t="n">
        <v>36400</v>
      </c>
      <c r="E47" s="6" t="s">
        <v>18</v>
      </c>
      <c r="F47" s="7" t="s">
        <v>19</v>
      </c>
      <c r="G47" s="7" t="s">
        <v>68</v>
      </c>
      <c r="H47" s="7" t="n">
        <v>77000</v>
      </c>
      <c r="I47" s="7" t="s">
        <v>40</v>
      </c>
      <c r="J47" s="9" t="str">
        <f aca="false">IF(E47="Female",IF(H47&lt;50000,"Eligible For Gift","Not Eligible for Gift")," ")</f>
        <v> </v>
      </c>
      <c r="K47" s="9" t="str">
        <f aca="false">IF(AND(H47&lt;30000,G47="CCD"),"9000 BONUS","0 BONUS")</f>
        <v>0 BONUS</v>
      </c>
      <c r="L47" s="9" t="str">
        <f aca="false">IF(YEAR(D47)&lt;1980,"RETIRED","NOT RETIRED")</f>
        <v>NOT RETIRED</v>
      </c>
      <c r="M47" s="9" t="str">
        <f aca="false">IF(AND(OR(G47="Sales",G47="Marketing"),H47&lt;45000),"25000 BONUS","10000 BONUS")</f>
        <v>10000 BONUS</v>
      </c>
      <c r="N47" s="9" t="str">
        <f aca="false">IF(OR(G47="Director",G47="CEO"),"No Voucher","1500 Voucher")</f>
        <v>1500 Voucher</v>
      </c>
      <c r="O47" s="9" t="n">
        <f aca="false">IF(I47="North",5000,(IF(I47="South",4000,IF(I47="East",4200,3800))))</f>
        <v>3800</v>
      </c>
    </row>
    <row r="48" customFormat="false" ht="14.25" hidden="false" customHeight="false" outlineLevel="0" collapsed="false">
      <c r="A48" s="6" t="n">
        <v>150995</v>
      </c>
      <c r="B48" s="7" t="s">
        <v>101</v>
      </c>
      <c r="C48" s="7" t="s">
        <v>102</v>
      </c>
      <c r="D48" s="8" t="n">
        <v>35330</v>
      </c>
      <c r="E48" s="6" t="s">
        <v>18</v>
      </c>
      <c r="F48" s="7" t="s">
        <v>19</v>
      </c>
      <c r="G48" s="7" t="s">
        <v>39</v>
      </c>
      <c r="H48" s="7" t="n">
        <v>15000</v>
      </c>
      <c r="I48" s="7" t="s">
        <v>21</v>
      </c>
      <c r="J48" s="9" t="str">
        <f aca="false">IF(E48="Female",IF(H48&lt;50000,"Eligible For Gift","Not Eligible for Gift")," ")</f>
        <v> </v>
      </c>
      <c r="K48" s="9" t="str">
        <f aca="false">IF(AND(H48&lt;30000,G48="CCD"),"9000 BONUS","0 BONUS")</f>
        <v>0 BONUS</v>
      </c>
      <c r="L48" s="9" t="str">
        <f aca="false">IF(YEAR(D48)&lt;1980,"RETIRED","NOT RETIRED")</f>
        <v>NOT RETIRED</v>
      </c>
      <c r="M48" s="9" t="str">
        <f aca="false">IF(AND(OR(G48="Sales",G48="Marketing"),H48&lt;45000),"25000 BONUS","10000 BONUS")</f>
        <v>10000 BONUS</v>
      </c>
      <c r="N48" s="9" t="str">
        <f aca="false">IF(OR(G48="Director",G48="CEO"),"No Voucher","1500 Voucher")</f>
        <v>1500 Voucher</v>
      </c>
      <c r="O48" s="9" t="n">
        <f aca="false">IF(I48="North",5000,(IF(I48="South",4000,IF(I48="East",4200,3800))))</f>
        <v>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4:N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ColWidth="8.4296875" defaultRowHeight="14.25" zeroHeight="false" outlineLevelRow="0" outlineLevelCol="0"/>
  <cols>
    <col collapsed="false" customWidth="true" hidden="false" outlineLevel="0" max="6" min="6" style="0" width="9.88"/>
    <col collapsed="false" customWidth="true" hidden="false" outlineLevel="0" max="11" min="11" style="0" width="10.66"/>
    <col collapsed="false" customWidth="true" hidden="false" outlineLevel="0" max="13" min="13" style="0" width="38"/>
    <col collapsed="false" customWidth="true" hidden="false" outlineLevel="0" max="14" min="14" style="0" width="17.33"/>
  </cols>
  <sheetData>
    <row r="4" customFormat="false" ht="14.25" hidden="false" customHeight="false" outlineLevel="0" collapsed="false">
      <c r="C4" s="10" t="s">
        <v>103</v>
      </c>
      <c r="D4" s="10" t="s">
        <v>8</v>
      </c>
      <c r="E4" s="10" t="s">
        <v>9</v>
      </c>
      <c r="F4" s="10" t="s">
        <v>10</v>
      </c>
      <c r="G4" s="10" t="s">
        <v>11</v>
      </c>
      <c r="H4" s="10" t="s">
        <v>12</v>
      </c>
      <c r="I4" s="10" t="s">
        <v>13</v>
      </c>
      <c r="J4" s="10" t="s">
        <v>15</v>
      </c>
      <c r="K4" s="10" t="s">
        <v>104</v>
      </c>
    </row>
    <row r="5" customFormat="false" ht="14.25" hidden="false" customHeight="false" outlineLevel="0" collapsed="false">
      <c r="C5" s="6" t="n">
        <v>150834</v>
      </c>
      <c r="D5" s="7" t="s">
        <v>48</v>
      </c>
      <c r="E5" s="7" t="s">
        <v>49</v>
      </c>
      <c r="F5" s="11" t="n">
        <v>31199</v>
      </c>
      <c r="G5" s="6" t="s">
        <v>27</v>
      </c>
      <c r="H5" s="7" t="s">
        <v>19</v>
      </c>
      <c r="I5" s="7" t="s">
        <v>50</v>
      </c>
      <c r="J5" s="7" t="s">
        <v>21</v>
      </c>
      <c r="K5" s="7" t="n">
        <v>48000</v>
      </c>
    </row>
    <row r="6" customFormat="false" ht="14.25" hidden="false" customHeight="false" outlineLevel="0" collapsed="false">
      <c r="C6" s="6" t="n">
        <v>150784</v>
      </c>
      <c r="D6" s="7" t="s">
        <v>25</v>
      </c>
      <c r="E6" s="7" t="s">
        <v>26</v>
      </c>
      <c r="F6" s="11" t="n">
        <v>28365</v>
      </c>
      <c r="G6" s="6" t="s">
        <v>27</v>
      </c>
      <c r="H6" s="7" t="s">
        <v>28</v>
      </c>
      <c r="I6" s="7" t="s">
        <v>29</v>
      </c>
      <c r="J6" s="7" t="s">
        <v>21</v>
      </c>
      <c r="K6" s="7" t="n">
        <v>35000</v>
      </c>
    </row>
    <row r="7" customFormat="false" ht="14.25" hidden="false" customHeight="false" outlineLevel="0" collapsed="false">
      <c r="C7" s="6" t="n">
        <v>150791</v>
      </c>
      <c r="D7" s="7" t="s">
        <v>30</v>
      </c>
      <c r="E7" s="7" t="s">
        <v>31</v>
      </c>
      <c r="F7" s="11" t="n">
        <v>23346</v>
      </c>
      <c r="G7" s="6" t="s">
        <v>27</v>
      </c>
      <c r="H7" s="7" t="s">
        <v>19</v>
      </c>
      <c r="I7" s="7" t="s">
        <v>29</v>
      </c>
      <c r="J7" s="7" t="s">
        <v>21</v>
      </c>
      <c r="K7" s="7" t="n">
        <v>67000</v>
      </c>
      <c r="M7" s="12" t="s">
        <v>105</v>
      </c>
    </row>
    <row r="8" customFormat="false" ht="14.25" hidden="false" customHeight="false" outlineLevel="0" collapsed="false">
      <c r="C8" s="6" t="n">
        <v>150940</v>
      </c>
      <c r="D8" s="7" t="s">
        <v>86</v>
      </c>
      <c r="E8" s="7" t="s">
        <v>87</v>
      </c>
      <c r="F8" s="11" t="n">
        <v>26906</v>
      </c>
      <c r="G8" s="6" t="s">
        <v>18</v>
      </c>
      <c r="H8" s="7" t="s">
        <v>28</v>
      </c>
      <c r="I8" s="7" t="s">
        <v>39</v>
      </c>
      <c r="J8" s="7" t="s">
        <v>32</v>
      </c>
      <c r="K8" s="7" t="n">
        <v>87000</v>
      </c>
    </row>
    <row r="9" customFormat="false" ht="14.25" hidden="false" customHeight="false" outlineLevel="0" collapsed="false">
      <c r="C9" s="6" t="n">
        <v>150777</v>
      </c>
      <c r="D9" s="7" t="s">
        <v>22</v>
      </c>
      <c r="E9" s="7" t="s">
        <v>23</v>
      </c>
      <c r="F9" s="11" t="n">
        <v>21123</v>
      </c>
      <c r="G9" s="6" t="s">
        <v>18</v>
      </c>
      <c r="H9" s="7" t="s">
        <v>19</v>
      </c>
      <c r="I9" s="7" t="s">
        <v>24</v>
      </c>
      <c r="J9" s="7" t="s">
        <v>21</v>
      </c>
      <c r="K9" s="7" t="n">
        <v>22000</v>
      </c>
      <c r="M9" s="13" t="s">
        <v>106</v>
      </c>
      <c r="N9" s="3" t="s">
        <v>107</v>
      </c>
    </row>
    <row r="10" customFormat="false" ht="14.25" hidden="false" customHeight="false" outlineLevel="0" collapsed="false">
      <c r="C10" s="6" t="n">
        <v>150805</v>
      </c>
      <c r="D10" s="7" t="s">
        <v>30</v>
      </c>
      <c r="E10" s="7" t="s">
        <v>35</v>
      </c>
      <c r="F10" s="11" t="n">
        <v>26172</v>
      </c>
      <c r="G10" s="6" t="s">
        <v>18</v>
      </c>
      <c r="H10" s="7" t="s">
        <v>19</v>
      </c>
      <c r="I10" s="7" t="s">
        <v>36</v>
      </c>
      <c r="J10" s="7" t="s">
        <v>21</v>
      </c>
      <c r="K10" s="7" t="n">
        <v>91000</v>
      </c>
      <c r="M10" s="3" t="s">
        <v>108</v>
      </c>
      <c r="N10" s="7" t="str">
        <f aca="false">VLOOKUP((MAX(K4:K42)),(CHOOSE({1,2},K4:K42,D4:D42)),2,0)</f>
        <v>Dinesh</v>
      </c>
    </row>
    <row r="11" customFormat="false" ht="14.25" hidden="false" customHeight="false" outlineLevel="0" collapsed="false">
      <c r="C11" s="6" t="n">
        <v>150990</v>
      </c>
      <c r="D11" s="7" t="s">
        <v>100</v>
      </c>
      <c r="E11" s="7" t="s">
        <v>99</v>
      </c>
      <c r="F11" s="11" t="n">
        <v>36400</v>
      </c>
      <c r="G11" s="6" t="s">
        <v>18</v>
      </c>
      <c r="H11" s="7" t="s">
        <v>19</v>
      </c>
      <c r="I11" s="7" t="s">
        <v>68</v>
      </c>
      <c r="J11" s="7" t="s">
        <v>40</v>
      </c>
      <c r="K11" s="7" t="n">
        <v>77000</v>
      </c>
      <c r="M11" s="3" t="s">
        <v>109</v>
      </c>
      <c r="N11" s="7" t="str">
        <f aca="false">VLOOKUP((MIN(K4:K42)),(CHOOSE({1,2},K4:K42,D4:D42)),2,0)</f>
        <v>Satish</v>
      </c>
    </row>
    <row r="12" customFormat="false" ht="14.25" hidden="false" customHeight="false" outlineLevel="0" collapsed="false">
      <c r="C12" s="6" t="n">
        <v>150989</v>
      </c>
      <c r="D12" s="7" t="s">
        <v>98</v>
      </c>
      <c r="E12" s="7" t="s">
        <v>99</v>
      </c>
      <c r="F12" s="11" t="n">
        <v>33113</v>
      </c>
      <c r="G12" s="6" t="s">
        <v>18</v>
      </c>
      <c r="H12" s="7" t="s">
        <v>19</v>
      </c>
      <c r="I12" s="7" t="s">
        <v>29</v>
      </c>
      <c r="J12" s="7" t="s">
        <v>40</v>
      </c>
      <c r="K12" s="7" t="n">
        <v>45000</v>
      </c>
    </row>
    <row r="13" customFormat="false" ht="14.25" hidden="false" customHeight="false" outlineLevel="0" collapsed="false">
      <c r="C13" s="6" t="n">
        <v>150881</v>
      </c>
      <c r="D13" s="7" t="s">
        <v>65</v>
      </c>
      <c r="E13" s="7" t="s">
        <v>66</v>
      </c>
      <c r="F13" s="11" t="n">
        <v>30337</v>
      </c>
      <c r="G13" s="6" t="s">
        <v>18</v>
      </c>
      <c r="H13" s="7" t="s">
        <v>28</v>
      </c>
      <c r="I13" s="7" t="s">
        <v>29</v>
      </c>
      <c r="J13" s="7" t="s">
        <v>47</v>
      </c>
      <c r="K13" s="7" t="n">
        <v>92000</v>
      </c>
    </row>
    <row r="14" customFormat="false" ht="14.25" hidden="false" customHeight="false" outlineLevel="0" collapsed="false">
      <c r="C14" s="6" t="n">
        <v>150814</v>
      </c>
      <c r="D14" s="7" t="s">
        <v>37</v>
      </c>
      <c r="E14" s="7" t="s">
        <v>38</v>
      </c>
      <c r="F14" s="11" t="n">
        <v>26246</v>
      </c>
      <c r="G14" s="6" t="s">
        <v>18</v>
      </c>
      <c r="H14" s="7" t="s">
        <v>19</v>
      </c>
      <c r="I14" s="7" t="s">
        <v>39</v>
      </c>
      <c r="J14" s="7" t="s">
        <v>21</v>
      </c>
      <c r="K14" s="7" t="n">
        <v>50000</v>
      </c>
    </row>
    <row r="15" customFormat="false" ht="14.25" hidden="false" customHeight="false" outlineLevel="0" collapsed="false">
      <c r="C15" s="6" t="n">
        <v>150937</v>
      </c>
      <c r="D15" s="7" t="s">
        <v>53</v>
      </c>
      <c r="E15" s="7" t="s">
        <v>85</v>
      </c>
      <c r="F15" s="11" t="n">
        <v>24700</v>
      </c>
      <c r="G15" s="6" t="s">
        <v>18</v>
      </c>
      <c r="H15" s="7" t="s">
        <v>19</v>
      </c>
      <c r="I15" s="7" t="s">
        <v>68</v>
      </c>
      <c r="J15" s="7" t="s">
        <v>32</v>
      </c>
      <c r="K15" s="7" t="n">
        <v>37000</v>
      </c>
    </row>
    <row r="16" customFormat="false" ht="14.25" hidden="false" customHeight="false" outlineLevel="0" collapsed="false">
      <c r="C16" s="6" t="n">
        <v>150888</v>
      </c>
      <c r="D16" s="7" t="s">
        <v>67</v>
      </c>
      <c r="E16" s="7" t="s">
        <v>60</v>
      </c>
      <c r="F16" s="11" t="n">
        <v>29221</v>
      </c>
      <c r="G16" s="6" t="s">
        <v>18</v>
      </c>
      <c r="H16" s="7" t="s">
        <v>19</v>
      </c>
      <c r="I16" s="7" t="s">
        <v>68</v>
      </c>
      <c r="J16" s="7" t="s">
        <v>47</v>
      </c>
      <c r="K16" s="7" t="n">
        <v>43000</v>
      </c>
    </row>
    <row r="17" customFormat="false" ht="14.25" hidden="false" customHeight="false" outlineLevel="0" collapsed="false">
      <c r="C17" s="6" t="n">
        <v>150865</v>
      </c>
      <c r="D17" s="7" t="s">
        <v>59</v>
      </c>
      <c r="E17" s="7" t="s">
        <v>60</v>
      </c>
      <c r="F17" s="11" t="n">
        <v>31279</v>
      </c>
      <c r="G17" s="6" t="s">
        <v>27</v>
      </c>
      <c r="H17" s="7" t="s">
        <v>19</v>
      </c>
      <c r="I17" s="7" t="s">
        <v>61</v>
      </c>
      <c r="J17" s="7" t="s">
        <v>47</v>
      </c>
      <c r="K17" s="7" t="n">
        <v>90000</v>
      </c>
    </row>
    <row r="18" customFormat="false" ht="14.25" hidden="false" customHeight="false" outlineLevel="0" collapsed="false">
      <c r="C18" s="6" t="n">
        <v>150858</v>
      </c>
      <c r="D18" s="7" t="s">
        <v>57</v>
      </c>
      <c r="E18" s="7" t="s">
        <v>58</v>
      </c>
      <c r="F18" s="11" t="n">
        <v>34846</v>
      </c>
      <c r="G18" s="6" t="s">
        <v>18</v>
      </c>
      <c r="H18" s="7" t="s">
        <v>19</v>
      </c>
      <c r="I18" s="7" t="s">
        <v>43</v>
      </c>
      <c r="J18" s="7" t="s">
        <v>47</v>
      </c>
      <c r="K18" s="7" t="n">
        <v>34000</v>
      </c>
    </row>
    <row r="19" customFormat="false" ht="14.25" hidden="false" customHeight="false" outlineLevel="0" collapsed="false">
      <c r="C19" s="6" t="n">
        <v>150930</v>
      </c>
      <c r="D19" s="7" t="s">
        <v>51</v>
      </c>
      <c r="E19" s="7" t="s">
        <v>84</v>
      </c>
      <c r="F19" s="11" t="n">
        <v>37027</v>
      </c>
      <c r="G19" s="6" t="s">
        <v>18</v>
      </c>
      <c r="H19" s="7" t="s">
        <v>19</v>
      </c>
      <c r="I19" s="7" t="s">
        <v>29</v>
      </c>
      <c r="J19" s="7" t="s">
        <v>32</v>
      </c>
      <c r="K19" s="7" t="n">
        <v>82000</v>
      </c>
    </row>
    <row r="20" customFormat="false" ht="14.25" hidden="false" customHeight="false" outlineLevel="0" collapsed="false">
      <c r="C20" s="6" t="n">
        <v>150894</v>
      </c>
      <c r="D20" s="7" t="s">
        <v>69</v>
      </c>
      <c r="E20" s="7" t="s">
        <v>70</v>
      </c>
      <c r="F20" s="11" t="n">
        <v>37124</v>
      </c>
      <c r="G20" s="6" t="s">
        <v>18</v>
      </c>
      <c r="H20" s="7" t="s">
        <v>19</v>
      </c>
      <c r="I20" s="7" t="s">
        <v>39</v>
      </c>
      <c r="J20" s="7" t="s">
        <v>32</v>
      </c>
      <c r="K20" s="7" t="n">
        <v>67000</v>
      </c>
    </row>
    <row r="21" customFormat="false" ht="14.25" hidden="false" customHeight="false" outlineLevel="0" collapsed="false">
      <c r="C21" s="6" t="n">
        <v>150947</v>
      </c>
      <c r="D21" s="7" t="s">
        <v>88</v>
      </c>
      <c r="E21" s="7" t="s">
        <v>89</v>
      </c>
      <c r="F21" s="11" t="n">
        <v>33449</v>
      </c>
      <c r="G21" s="6" t="s">
        <v>27</v>
      </c>
      <c r="H21" s="7" t="s">
        <v>19</v>
      </c>
      <c r="I21" s="7" t="s">
        <v>43</v>
      </c>
      <c r="J21" s="7" t="s">
        <v>32</v>
      </c>
      <c r="K21" s="7" t="n">
        <v>85000</v>
      </c>
    </row>
    <row r="22" customFormat="false" ht="14.25" hidden="false" customHeight="false" outlineLevel="0" collapsed="false">
      <c r="C22" s="6" t="n">
        <v>150905</v>
      </c>
      <c r="D22" s="7" t="s">
        <v>75</v>
      </c>
      <c r="E22" s="7" t="s">
        <v>76</v>
      </c>
      <c r="F22" s="11" t="n">
        <v>30819</v>
      </c>
      <c r="G22" s="6" t="s">
        <v>27</v>
      </c>
      <c r="H22" s="7" t="s">
        <v>28</v>
      </c>
      <c r="I22" s="7" t="s">
        <v>50</v>
      </c>
      <c r="J22" s="7" t="s">
        <v>32</v>
      </c>
      <c r="K22" s="7" t="n">
        <v>62000</v>
      </c>
    </row>
    <row r="23" customFormat="false" ht="14.25" hidden="false" customHeight="false" outlineLevel="0" collapsed="false">
      <c r="C23" s="6" t="n">
        <v>150995</v>
      </c>
      <c r="D23" s="7" t="s">
        <v>101</v>
      </c>
      <c r="E23" s="7" t="s">
        <v>102</v>
      </c>
      <c r="F23" s="11" t="n">
        <v>35330</v>
      </c>
      <c r="G23" s="6" t="s">
        <v>18</v>
      </c>
      <c r="H23" s="7" t="s">
        <v>19</v>
      </c>
      <c r="I23" s="7" t="s">
        <v>39</v>
      </c>
      <c r="J23" s="7" t="s">
        <v>40</v>
      </c>
      <c r="K23" s="7" t="n">
        <v>15000</v>
      </c>
    </row>
    <row r="24" customFormat="false" ht="14.25" hidden="false" customHeight="false" outlineLevel="0" collapsed="false">
      <c r="C24" s="6" t="n">
        <v>150912</v>
      </c>
      <c r="D24" s="7" t="s">
        <v>77</v>
      </c>
      <c r="E24" s="7" t="s">
        <v>78</v>
      </c>
      <c r="F24" s="11" t="n">
        <v>37629</v>
      </c>
      <c r="G24" s="6" t="s">
        <v>27</v>
      </c>
      <c r="H24" s="7" t="s">
        <v>19</v>
      </c>
      <c r="I24" s="7" t="s">
        <v>79</v>
      </c>
      <c r="J24" s="7" t="s">
        <v>32</v>
      </c>
      <c r="K24" s="7" t="n">
        <v>81000</v>
      </c>
    </row>
    <row r="25" customFormat="false" ht="14.25" hidden="false" customHeight="false" outlineLevel="0" collapsed="false">
      <c r="C25" s="6" t="n">
        <v>150921</v>
      </c>
      <c r="D25" s="7" t="s">
        <v>80</v>
      </c>
      <c r="E25" s="7" t="s">
        <v>81</v>
      </c>
      <c r="F25" s="11" t="n">
        <v>38092</v>
      </c>
      <c r="G25" s="6" t="s">
        <v>18</v>
      </c>
      <c r="H25" s="7" t="s">
        <v>19</v>
      </c>
      <c r="I25" s="7" t="s">
        <v>20</v>
      </c>
      <c r="J25" s="7" t="s">
        <v>32</v>
      </c>
      <c r="K25" s="7" t="n">
        <v>19000</v>
      </c>
    </row>
    <row r="26" customFormat="false" ht="14.25" hidden="false" customHeight="false" outlineLevel="0" collapsed="false">
      <c r="C26" s="6" t="n">
        <v>150851</v>
      </c>
      <c r="D26" s="7" t="s">
        <v>55</v>
      </c>
      <c r="E26" s="7" t="s">
        <v>56</v>
      </c>
      <c r="F26" s="11" t="n">
        <v>29368</v>
      </c>
      <c r="G26" s="6" t="s">
        <v>18</v>
      </c>
      <c r="H26" s="7" t="s">
        <v>28</v>
      </c>
      <c r="I26" s="7" t="s">
        <v>39</v>
      </c>
      <c r="J26" s="7" t="s">
        <v>47</v>
      </c>
      <c r="K26" s="7" t="n">
        <v>75000</v>
      </c>
    </row>
    <row r="27" customFormat="false" ht="14.25" hidden="false" customHeight="false" outlineLevel="0" collapsed="false">
      <c r="C27" s="6" t="n">
        <v>150867</v>
      </c>
      <c r="D27" s="7" t="s">
        <v>62</v>
      </c>
      <c r="E27" s="7" t="s">
        <v>63</v>
      </c>
      <c r="F27" s="11" t="n">
        <v>29028</v>
      </c>
      <c r="G27" s="6" t="s">
        <v>27</v>
      </c>
      <c r="H27" s="7" t="s">
        <v>28</v>
      </c>
      <c r="I27" s="7" t="s">
        <v>20</v>
      </c>
      <c r="J27" s="7" t="s">
        <v>47</v>
      </c>
      <c r="K27" s="7" t="n">
        <v>49000</v>
      </c>
    </row>
    <row r="28" customFormat="false" ht="14.25" hidden="false" customHeight="false" outlineLevel="0" collapsed="false">
      <c r="C28" s="6" t="n">
        <v>150899</v>
      </c>
      <c r="D28" s="7" t="s">
        <v>71</v>
      </c>
      <c r="E28" s="7" t="s">
        <v>72</v>
      </c>
      <c r="F28" s="11" t="n">
        <v>37400</v>
      </c>
      <c r="G28" s="6" t="s">
        <v>18</v>
      </c>
      <c r="H28" s="7" t="s">
        <v>19</v>
      </c>
      <c r="I28" s="7" t="s">
        <v>43</v>
      </c>
      <c r="J28" s="7" t="s">
        <v>32</v>
      </c>
      <c r="K28" s="7" t="n">
        <v>50000</v>
      </c>
    </row>
    <row r="29" customFormat="false" ht="14.25" hidden="false" customHeight="false" outlineLevel="0" collapsed="false">
      <c r="C29" s="6" t="n">
        <v>150975</v>
      </c>
      <c r="D29" s="7" t="s">
        <v>94</v>
      </c>
      <c r="E29" s="7" t="s">
        <v>95</v>
      </c>
      <c r="F29" s="11" t="n">
        <v>31478</v>
      </c>
      <c r="G29" s="6" t="s">
        <v>18</v>
      </c>
      <c r="H29" s="7" t="s">
        <v>19</v>
      </c>
      <c r="I29" s="7" t="s">
        <v>20</v>
      </c>
      <c r="J29" s="7" t="s">
        <v>40</v>
      </c>
      <c r="K29" s="7" t="n">
        <v>83000</v>
      </c>
    </row>
    <row r="30" customFormat="false" ht="14.25" hidden="false" customHeight="false" outlineLevel="0" collapsed="false">
      <c r="C30" s="6" t="n">
        <v>150901</v>
      </c>
      <c r="D30" s="7" t="s">
        <v>73</v>
      </c>
      <c r="E30" s="7" t="s">
        <v>74</v>
      </c>
      <c r="F30" s="11" t="n">
        <v>32946</v>
      </c>
      <c r="G30" s="6" t="s">
        <v>27</v>
      </c>
      <c r="H30" s="7" t="s">
        <v>19</v>
      </c>
      <c r="I30" s="7" t="s">
        <v>46</v>
      </c>
      <c r="J30" s="7" t="s">
        <v>32</v>
      </c>
      <c r="K30" s="7" t="n">
        <v>53000</v>
      </c>
    </row>
    <row r="31" customFormat="false" ht="14.25" hidden="false" customHeight="false" outlineLevel="0" collapsed="false">
      <c r="C31" s="6" t="n">
        <v>150968</v>
      </c>
      <c r="D31" s="7" t="s">
        <v>92</v>
      </c>
      <c r="E31" s="7" t="s">
        <v>93</v>
      </c>
      <c r="F31" s="11" t="n">
        <v>37208</v>
      </c>
      <c r="G31" s="6" t="s">
        <v>18</v>
      </c>
      <c r="H31" s="7" t="s">
        <v>19</v>
      </c>
      <c r="I31" s="7" t="s">
        <v>79</v>
      </c>
      <c r="J31" s="7" t="s">
        <v>32</v>
      </c>
      <c r="K31" s="7" t="n">
        <v>65000</v>
      </c>
    </row>
    <row r="32" customFormat="false" ht="14.25" hidden="false" customHeight="false" outlineLevel="0" collapsed="false">
      <c r="C32" s="6" t="n">
        <v>150773</v>
      </c>
      <c r="D32" s="7" t="s">
        <v>16</v>
      </c>
      <c r="E32" s="7" t="s">
        <v>17</v>
      </c>
      <c r="F32" s="11" t="n">
        <v>26860</v>
      </c>
      <c r="G32" s="6" t="s">
        <v>18</v>
      </c>
      <c r="H32" s="7" t="s">
        <v>19</v>
      </c>
      <c r="I32" s="7" t="s">
        <v>20</v>
      </c>
      <c r="J32" s="7" t="s">
        <v>21</v>
      </c>
      <c r="K32" s="7" t="n">
        <v>85000</v>
      </c>
    </row>
    <row r="33" customFormat="false" ht="14.25" hidden="false" customHeight="false" outlineLevel="0" collapsed="false">
      <c r="C33" s="6" t="n">
        <v>150840</v>
      </c>
      <c r="D33" s="7" t="s">
        <v>51</v>
      </c>
      <c r="E33" s="7" t="s">
        <v>52</v>
      </c>
      <c r="F33" s="11" t="n">
        <v>23136</v>
      </c>
      <c r="G33" s="6" t="s">
        <v>27</v>
      </c>
      <c r="H33" s="7" t="s">
        <v>19</v>
      </c>
      <c r="I33" s="7" t="s">
        <v>39</v>
      </c>
      <c r="J33" s="7" t="s">
        <v>47</v>
      </c>
      <c r="K33" s="7" t="n">
        <v>20000</v>
      </c>
    </row>
    <row r="34" customFormat="false" ht="14.25" hidden="false" customHeight="false" outlineLevel="0" collapsed="false">
      <c r="C34" s="6" t="n">
        <v>150850</v>
      </c>
      <c r="D34" s="7" t="s">
        <v>53</v>
      </c>
      <c r="E34" s="7" t="s">
        <v>54</v>
      </c>
      <c r="F34" s="11" t="n">
        <v>32027</v>
      </c>
      <c r="G34" s="6" t="s">
        <v>18</v>
      </c>
      <c r="H34" s="7" t="s">
        <v>19</v>
      </c>
      <c r="I34" s="7" t="s">
        <v>43</v>
      </c>
      <c r="J34" s="7" t="s">
        <v>47</v>
      </c>
      <c r="K34" s="7" t="n">
        <v>47000</v>
      </c>
    </row>
    <row r="35" customFormat="false" ht="14.25" hidden="false" customHeight="false" outlineLevel="0" collapsed="false">
      <c r="C35" s="6" t="n">
        <v>150962</v>
      </c>
      <c r="D35" s="7" t="s">
        <v>91</v>
      </c>
      <c r="E35" s="7" t="s">
        <v>34</v>
      </c>
      <c r="F35" s="11" t="n">
        <v>37773</v>
      </c>
      <c r="G35" s="6" t="s">
        <v>27</v>
      </c>
      <c r="H35" s="7" t="s">
        <v>19</v>
      </c>
      <c r="I35" s="7" t="s">
        <v>36</v>
      </c>
      <c r="J35" s="7" t="s">
        <v>32</v>
      </c>
      <c r="K35" s="7" t="n">
        <v>87000</v>
      </c>
    </row>
    <row r="36" customFormat="false" ht="14.25" hidden="false" customHeight="false" outlineLevel="0" collapsed="false">
      <c r="C36" s="6" t="n">
        <v>150954</v>
      </c>
      <c r="D36" s="7" t="s">
        <v>90</v>
      </c>
      <c r="E36" s="7" t="s">
        <v>34</v>
      </c>
      <c r="F36" s="11" t="n">
        <v>35495</v>
      </c>
      <c r="G36" s="6" t="s">
        <v>27</v>
      </c>
      <c r="H36" s="7" t="s">
        <v>19</v>
      </c>
      <c r="I36" s="7" t="s">
        <v>46</v>
      </c>
      <c r="J36" s="7" t="s">
        <v>32</v>
      </c>
      <c r="K36" s="7" t="n">
        <v>57000</v>
      </c>
    </row>
    <row r="37" customFormat="false" ht="14.25" hidden="false" customHeight="false" outlineLevel="0" collapsed="false">
      <c r="C37" s="6" t="n">
        <v>150874</v>
      </c>
      <c r="D37" s="7" t="s">
        <v>64</v>
      </c>
      <c r="E37" s="7" t="s">
        <v>34</v>
      </c>
      <c r="F37" s="11" t="n">
        <v>37890</v>
      </c>
      <c r="G37" s="6" t="s">
        <v>27</v>
      </c>
      <c r="H37" s="7" t="s">
        <v>19</v>
      </c>
      <c r="I37" s="7" t="s">
        <v>24</v>
      </c>
      <c r="J37" s="7" t="s">
        <v>47</v>
      </c>
      <c r="K37" s="7" t="n">
        <v>27000</v>
      </c>
    </row>
    <row r="38" customFormat="false" ht="14.25" hidden="false" customHeight="false" outlineLevel="0" collapsed="false">
      <c r="C38" s="6" t="n">
        <v>150798</v>
      </c>
      <c r="D38" s="7" t="s">
        <v>33</v>
      </c>
      <c r="E38" s="7" t="s">
        <v>34</v>
      </c>
      <c r="F38" s="11" t="n">
        <v>28276</v>
      </c>
      <c r="G38" s="6" t="s">
        <v>27</v>
      </c>
      <c r="H38" s="7" t="s">
        <v>19</v>
      </c>
      <c r="I38" s="7" t="s">
        <v>29</v>
      </c>
      <c r="J38" s="7" t="s">
        <v>21</v>
      </c>
      <c r="K38" s="7" t="n">
        <v>81000</v>
      </c>
    </row>
    <row r="39" customFormat="false" ht="14.25" hidden="false" customHeight="false" outlineLevel="0" collapsed="false">
      <c r="C39" s="6" t="n">
        <v>150830</v>
      </c>
      <c r="D39" s="7" t="s">
        <v>44</v>
      </c>
      <c r="E39" s="7" t="s">
        <v>45</v>
      </c>
      <c r="F39" s="11" t="n">
        <v>29037</v>
      </c>
      <c r="G39" s="6" t="s">
        <v>27</v>
      </c>
      <c r="H39" s="7" t="s">
        <v>19</v>
      </c>
      <c r="I39" s="7" t="s">
        <v>46</v>
      </c>
      <c r="J39" s="7" t="s">
        <v>21</v>
      </c>
      <c r="K39" s="7" t="n">
        <v>52000</v>
      </c>
    </row>
    <row r="40" customFormat="false" ht="14.25" hidden="false" customHeight="false" outlineLevel="0" collapsed="false">
      <c r="C40" s="6" t="n">
        <v>150929</v>
      </c>
      <c r="D40" s="7" t="s">
        <v>82</v>
      </c>
      <c r="E40" s="7" t="s">
        <v>83</v>
      </c>
      <c r="F40" s="11" t="n">
        <v>26739</v>
      </c>
      <c r="G40" s="6" t="s">
        <v>18</v>
      </c>
      <c r="H40" s="7" t="s">
        <v>19</v>
      </c>
      <c r="I40" s="7" t="s">
        <v>24</v>
      </c>
      <c r="J40" s="7" t="s">
        <v>32</v>
      </c>
      <c r="K40" s="7" t="n">
        <v>58000</v>
      </c>
    </row>
    <row r="41" customFormat="false" ht="14.25" hidden="false" customHeight="false" outlineLevel="0" collapsed="false">
      <c r="C41" s="6" t="n">
        <v>150982</v>
      </c>
      <c r="D41" s="7" t="s">
        <v>96</v>
      </c>
      <c r="E41" s="7" t="s">
        <v>97</v>
      </c>
      <c r="F41" s="11" t="n">
        <v>35574</v>
      </c>
      <c r="G41" s="6" t="s">
        <v>18</v>
      </c>
      <c r="H41" s="7" t="s">
        <v>19</v>
      </c>
      <c r="I41" s="7" t="s">
        <v>24</v>
      </c>
      <c r="J41" s="7" t="s">
        <v>40</v>
      </c>
      <c r="K41" s="7" t="n">
        <v>47000</v>
      </c>
    </row>
    <row r="42" customFormat="false" ht="14.25" hidden="false" customHeight="false" outlineLevel="0" collapsed="false">
      <c r="C42" s="6" t="n">
        <v>150821</v>
      </c>
      <c r="D42" s="7" t="s">
        <v>41</v>
      </c>
      <c r="E42" s="7" t="s">
        <v>42</v>
      </c>
      <c r="F42" s="11" t="n">
        <v>29966</v>
      </c>
      <c r="G42" s="6" t="s">
        <v>18</v>
      </c>
      <c r="H42" s="7" t="s">
        <v>28</v>
      </c>
      <c r="I42" s="7" t="s">
        <v>43</v>
      </c>
      <c r="J42" s="7" t="s">
        <v>21</v>
      </c>
      <c r="K42" s="7" t="n">
        <v>26000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K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8" activeCellId="0" sqref="O8"/>
    </sheetView>
  </sheetViews>
  <sheetFormatPr defaultColWidth="8.4296875" defaultRowHeight="14.25" zeroHeight="false" outlineLevelRow="0" outlineLevelCol="0"/>
  <cols>
    <col collapsed="false" customWidth="true" hidden="false" outlineLevel="0" max="6" min="6" style="0" width="9.88"/>
    <col collapsed="false" customWidth="true" hidden="false" outlineLevel="0" max="10" min="10" style="0" width="22.22"/>
  </cols>
  <sheetData>
    <row r="2" customFormat="false" ht="14.25" hidden="false" customHeight="false" outlineLevel="0" collapsed="false">
      <c r="D2" s="14" t="s">
        <v>110</v>
      </c>
    </row>
    <row r="3" customFormat="false" ht="14.25" hidden="false" customHeight="false" outlineLevel="0" collapsed="false">
      <c r="D3" s="14" t="s">
        <v>111</v>
      </c>
    </row>
    <row r="4" customFormat="false" ht="14.25" hidden="false" customHeight="false" outlineLevel="0" collapsed="false">
      <c r="D4" s="14" t="s">
        <v>112</v>
      </c>
    </row>
    <row r="6" customFormat="false" ht="14.25" hidden="false" customHeight="false" outlineLevel="0" collapsed="false">
      <c r="C6" s="10" t="s">
        <v>7</v>
      </c>
      <c r="D6" s="10" t="s">
        <v>8</v>
      </c>
      <c r="E6" s="10" t="s">
        <v>9</v>
      </c>
      <c r="F6" s="10" t="s">
        <v>10</v>
      </c>
      <c r="G6" s="10" t="s">
        <v>11</v>
      </c>
      <c r="H6" s="10" t="s">
        <v>12</v>
      </c>
      <c r="I6" s="10" t="s">
        <v>15</v>
      </c>
      <c r="J6" s="10" t="s">
        <v>13</v>
      </c>
      <c r="K6" s="10" t="s">
        <v>113</v>
      </c>
    </row>
    <row r="7" customFormat="false" ht="14.25" hidden="false" customHeight="false" outlineLevel="0" collapsed="false">
      <c r="C7" s="6" t="n">
        <v>150834</v>
      </c>
      <c r="D7" s="7" t="s">
        <v>48</v>
      </c>
      <c r="E7" s="7" t="s">
        <v>49</v>
      </c>
      <c r="F7" s="11" t="n">
        <v>31199</v>
      </c>
      <c r="G7" s="6" t="s">
        <v>27</v>
      </c>
      <c r="H7" s="7" t="s">
        <v>19</v>
      </c>
      <c r="I7" s="7" t="str">
        <f aca="false">IFERROR(VLOOKUP(C7,Table,3,0),"Retired")</f>
        <v>North</v>
      </c>
      <c r="J7" s="7" t="str">
        <f aca="false">IFERROR(VLOOKUP(C7,Table,2,0),"Retired")</f>
        <v>FLM</v>
      </c>
      <c r="K7" s="7" t="n">
        <f aca="false">IFERROR(VLOOKUP(C7,Table,4,0),"Retired")</f>
        <v>48000</v>
      </c>
    </row>
    <row r="8" customFormat="false" ht="14.25" hidden="false" customHeight="false" outlineLevel="0" collapsed="false">
      <c r="C8" s="6" t="n">
        <v>150784</v>
      </c>
      <c r="D8" s="7" t="s">
        <v>25</v>
      </c>
      <c r="E8" s="7" t="s">
        <v>26</v>
      </c>
      <c r="F8" s="11" t="n">
        <v>28365</v>
      </c>
      <c r="G8" s="6" t="s">
        <v>27</v>
      </c>
      <c r="H8" s="7" t="s">
        <v>28</v>
      </c>
      <c r="I8" s="7" t="str">
        <f aca="false">IFERROR(VLOOKUP(C8,Table,3,0),"Retired")</f>
        <v>North</v>
      </c>
      <c r="J8" s="7" t="str">
        <f aca="false">IFERROR(VLOOKUP(C8,Table,2,0),"Retired")</f>
        <v>Digital Marketing</v>
      </c>
      <c r="K8" s="7" t="n">
        <f aca="false">IFERROR(VLOOKUP(C8,Table,4,0),"Retired")</f>
        <v>35000</v>
      </c>
    </row>
    <row r="9" customFormat="false" ht="14.25" hidden="false" customHeight="false" outlineLevel="0" collapsed="false">
      <c r="C9" s="6" t="n">
        <v>150791</v>
      </c>
      <c r="D9" s="7" t="s">
        <v>30</v>
      </c>
      <c r="E9" s="7" t="s">
        <v>31</v>
      </c>
      <c r="F9" s="11" t="n">
        <v>23346</v>
      </c>
      <c r="G9" s="6" t="s">
        <v>27</v>
      </c>
      <c r="H9" s="7" t="s">
        <v>19</v>
      </c>
      <c r="I9" s="7" t="str">
        <f aca="false">IFERROR(VLOOKUP(C9,Table,3,0),"Retired")</f>
        <v>North</v>
      </c>
      <c r="J9" s="7" t="str">
        <f aca="false">IFERROR(VLOOKUP(C9,Table,2,0),"Retired")</f>
        <v>Digital Marketing</v>
      </c>
      <c r="K9" s="7" t="n">
        <f aca="false">IFERROR(VLOOKUP(C9,Table,4,0),"Retired")</f>
        <v>67000</v>
      </c>
    </row>
    <row r="10" customFormat="false" ht="14.25" hidden="false" customHeight="false" outlineLevel="0" collapsed="false">
      <c r="C10" s="6" t="n">
        <v>150940</v>
      </c>
      <c r="D10" s="7" t="s">
        <v>86</v>
      </c>
      <c r="E10" s="7" t="s">
        <v>87</v>
      </c>
      <c r="F10" s="11" t="n">
        <v>26906</v>
      </c>
      <c r="G10" s="6" t="s">
        <v>18</v>
      </c>
      <c r="H10" s="7" t="s">
        <v>28</v>
      </c>
      <c r="I10" s="7" t="str">
        <f aca="false">IFERROR(VLOOKUP(C10,Table,3,0),"Retired")</f>
        <v>South</v>
      </c>
      <c r="J10" s="7" t="str">
        <f aca="false">IFERROR(VLOOKUP(C10,Table,2,0),"Retired")</f>
        <v>Inside Sales</v>
      </c>
      <c r="K10" s="7" t="n">
        <f aca="false">IFERROR(VLOOKUP(C10,Table,4,0),"Retired")</f>
        <v>87000</v>
      </c>
    </row>
    <row r="11" customFormat="false" ht="14.25" hidden="false" customHeight="false" outlineLevel="0" collapsed="false">
      <c r="C11" s="6" t="n">
        <v>150777</v>
      </c>
      <c r="D11" s="7" t="s">
        <v>22</v>
      </c>
      <c r="E11" s="7" t="s">
        <v>23</v>
      </c>
      <c r="F11" s="11" t="n">
        <v>21123</v>
      </c>
      <c r="G11" s="6" t="s">
        <v>18</v>
      </c>
      <c r="H11" s="7" t="s">
        <v>19</v>
      </c>
      <c r="I11" s="7" t="str">
        <f aca="false">IFERROR(VLOOKUP(C11,Table,3,0),"Retired")</f>
        <v>North</v>
      </c>
      <c r="J11" s="7" t="str">
        <f aca="false">IFERROR(VLOOKUP(C11,Table,2,0),"Retired")</f>
        <v>Marketing</v>
      </c>
      <c r="K11" s="7" t="n">
        <f aca="false">IFERROR(VLOOKUP(C11,Table,4,0),"Retired")</f>
        <v>22000</v>
      </c>
    </row>
    <row r="12" customFormat="false" ht="14.25" hidden="false" customHeight="false" outlineLevel="0" collapsed="false">
      <c r="C12" s="6" t="n">
        <v>150805</v>
      </c>
      <c r="D12" s="7" t="s">
        <v>30</v>
      </c>
      <c r="E12" s="7" t="s">
        <v>35</v>
      </c>
      <c r="F12" s="11" t="n">
        <v>26172</v>
      </c>
      <c r="G12" s="6" t="s">
        <v>18</v>
      </c>
      <c r="H12" s="7" t="s">
        <v>19</v>
      </c>
      <c r="I12" s="7" t="str">
        <f aca="false">IFERROR(VLOOKUP(C12,Table,3,0),"Retired")</f>
        <v>North</v>
      </c>
      <c r="J12" s="7" t="str">
        <f aca="false">IFERROR(VLOOKUP(C12,Table,2,0),"Retired")</f>
        <v>Director</v>
      </c>
      <c r="K12" s="7" t="n">
        <f aca="false">IFERROR(VLOOKUP(C12,Table,4,0),"Retired")</f>
        <v>91000</v>
      </c>
    </row>
    <row r="13" customFormat="false" ht="14.25" hidden="false" customHeight="false" outlineLevel="0" collapsed="false">
      <c r="C13" s="6" t="n">
        <v>150990</v>
      </c>
      <c r="D13" s="7" t="s">
        <v>100</v>
      </c>
      <c r="E13" s="7" t="s">
        <v>99</v>
      </c>
      <c r="F13" s="11" t="n">
        <v>36400</v>
      </c>
      <c r="G13" s="6" t="s">
        <v>18</v>
      </c>
      <c r="H13" s="7" t="s">
        <v>19</v>
      </c>
      <c r="I13" s="7" t="str">
        <f aca="false">IFERROR(VLOOKUP(C13,Table,3,0),"Retired")</f>
        <v>Mid West</v>
      </c>
      <c r="J13" s="7" t="str">
        <f aca="false">IFERROR(VLOOKUP(C13,Table,2,0),"Retired")</f>
        <v>Learning &amp; Development</v>
      </c>
      <c r="K13" s="7" t="n">
        <f aca="false">IFERROR(VLOOKUP(C13,Table,4,0),"Retired")</f>
        <v>77000</v>
      </c>
    </row>
    <row r="14" customFormat="false" ht="14.25" hidden="false" customHeight="false" outlineLevel="0" collapsed="false">
      <c r="C14" s="6" t="n">
        <v>150989</v>
      </c>
      <c r="D14" s="7" t="s">
        <v>98</v>
      </c>
      <c r="E14" s="7" t="s">
        <v>99</v>
      </c>
      <c r="F14" s="11" t="n">
        <v>33113</v>
      </c>
      <c r="G14" s="6" t="s">
        <v>18</v>
      </c>
      <c r="H14" s="7" t="s">
        <v>19</v>
      </c>
      <c r="I14" s="7" t="str">
        <f aca="false">IFERROR(VLOOKUP(C14,Table,3,0),"Retired")</f>
        <v>Mid West</v>
      </c>
      <c r="J14" s="7" t="str">
        <f aca="false">IFERROR(VLOOKUP(C14,Table,2,0),"Retired")</f>
        <v>Digital Marketing</v>
      </c>
      <c r="K14" s="7" t="n">
        <f aca="false">IFERROR(VLOOKUP(C14,Table,4,0),"Retired")</f>
        <v>45000</v>
      </c>
    </row>
    <row r="15" customFormat="false" ht="14.25" hidden="false" customHeight="false" outlineLevel="0" collapsed="false">
      <c r="C15" s="6" t="n">
        <v>150881</v>
      </c>
      <c r="D15" s="7" t="s">
        <v>65</v>
      </c>
      <c r="E15" s="7" t="s">
        <v>66</v>
      </c>
      <c r="F15" s="11" t="n">
        <v>30337</v>
      </c>
      <c r="G15" s="6" t="s">
        <v>18</v>
      </c>
      <c r="H15" s="7" t="s">
        <v>28</v>
      </c>
      <c r="I15" s="7" t="str">
        <f aca="false">IFERROR(VLOOKUP(C15,Table,3,0),"Retired")</f>
        <v>East</v>
      </c>
      <c r="J15" s="7" t="str">
        <f aca="false">IFERROR(VLOOKUP(C15,Table,2,0),"Retired")</f>
        <v>Digital Marketing</v>
      </c>
      <c r="K15" s="7" t="n">
        <f aca="false">IFERROR(VLOOKUP(C15,Table,4,0),"Retired")</f>
        <v>92000</v>
      </c>
    </row>
    <row r="16" customFormat="false" ht="14.25" hidden="false" customHeight="false" outlineLevel="0" collapsed="false">
      <c r="C16" s="6" t="n">
        <v>150814</v>
      </c>
      <c r="D16" s="7" t="s">
        <v>37</v>
      </c>
      <c r="E16" s="7" t="s">
        <v>38</v>
      </c>
      <c r="F16" s="11" t="n">
        <v>26246</v>
      </c>
      <c r="G16" s="6" t="s">
        <v>18</v>
      </c>
      <c r="H16" s="7" t="s">
        <v>19</v>
      </c>
      <c r="I16" s="7" t="str">
        <f aca="false">IFERROR(VLOOKUP(C16,Table,3,0),"Retired")</f>
        <v>North</v>
      </c>
      <c r="J16" s="7" t="str">
        <f aca="false">IFERROR(VLOOKUP(C16,Table,2,0),"Retired")</f>
        <v>Inside Sales</v>
      </c>
      <c r="K16" s="7" t="n">
        <f aca="false">IFERROR(VLOOKUP(C16,Table,4,0),"Retired")</f>
        <v>50000</v>
      </c>
    </row>
    <row r="17" customFormat="false" ht="14.25" hidden="false" customHeight="false" outlineLevel="0" collapsed="false">
      <c r="C17" s="6" t="n">
        <v>150937</v>
      </c>
      <c r="D17" s="7" t="s">
        <v>53</v>
      </c>
      <c r="E17" s="7" t="s">
        <v>85</v>
      </c>
      <c r="F17" s="11" t="n">
        <v>24700</v>
      </c>
      <c r="G17" s="6" t="s">
        <v>18</v>
      </c>
      <c r="H17" s="7" t="s">
        <v>19</v>
      </c>
      <c r="I17" s="7" t="str">
        <f aca="false">IFERROR(VLOOKUP(C17,Table,3,0),"Retired")</f>
        <v>South</v>
      </c>
      <c r="J17" s="7" t="str">
        <f aca="false">IFERROR(VLOOKUP(C17,Table,2,0),"Retired")</f>
        <v>Learning &amp; Development</v>
      </c>
      <c r="K17" s="7" t="n">
        <f aca="false">IFERROR(VLOOKUP(C17,Table,4,0),"Retired")</f>
        <v>37000</v>
      </c>
    </row>
    <row r="18" customFormat="false" ht="14.25" hidden="false" customHeight="false" outlineLevel="0" collapsed="false">
      <c r="C18" s="6" t="n">
        <v>150888</v>
      </c>
      <c r="D18" s="7" t="s">
        <v>67</v>
      </c>
      <c r="E18" s="7" t="s">
        <v>60</v>
      </c>
      <c r="F18" s="11" t="n">
        <v>29221</v>
      </c>
      <c r="G18" s="6" t="s">
        <v>18</v>
      </c>
      <c r="H18" s="7" t="s">
        <v>19</v>
      </c>
      <c r="I18" s="7" t="str">
        <f aca="false">IFERROR(VLOOKUP(C18,Table,3,0),"Retired")</f>
        <v>East</v>
      </c>
      <c r="J18" s="7" t="str">
        <f aca="false">IFERROR(VLOOKUP(C18,Table,2,0),"Retired")</f>
        <v>Learning &amp; Development</v>
      </c>
      <c r="K18" s="7" t="n">
        <f aca="false">IFERROR(VLOOKUP(C18,Table,4,0),"Retired")</f>
        <v>43000</v>
      </c>
    </row>
    <row r="19" customFormat="false" ht="14.25" hidden="false" customHeight="false" outlineLevel="0" collapsed="false">
      <c r="C19" s="6" t="n">
        <v>150865</v>
      </c>
      <c r="D19" s="7" t="s">
        <v>59</v>
      </c>
      <c r="E19" s="7" t="s">
        <v>60</v>
      </c>
      <c r="F19" s="11" t="n">
        <v>31279</v>
      </c>
      <c r="G19" s="6" t="s">
        <v>27</v>
      </c>
      <c r="H19" s="7" t="s">
        <v>19</v>
      </c>
      <c r="I19" s="7" t="str">
        <f aca="false">IFERROR(VLOOKUP(C19,Table,3,0),"Retired")</f>
        <v>East</v>
      </c>
      <c r="J19" s="7" t="str">
        <f aca="false">IFERROR(VLOOKUP(C19,Table,2,0),"Retired")</f>
        <v>CEO</v>
      </c>
      <c r="K19" s="7" t="n">
        <f aca="false">IFERROR(VLOOKUP(C19,Table,4,0),"Retired")</f>
        <v>90000</v>
      </c>
    </row>
    <row r="20" customFormat="false" ht="14.25" hidden="false" customHeight="false" outlineLevel="0" collapsed="false">
      <c r="C20" s="6" t="n">
        <v>150858</v>
      </c>
      <c r="D20" s="7" t="s">
        <v>57</v>
      </c>
      <c r="E20" s="7" t="s">
        <v>58</v>
      </c>
      <c r="F20" s="11" t="n">
        <v>34846</v>
      </c>
      <c r="G20" s="6" t="s">
        <v>18</v>
      </c>
      <c r="H20" s="7" t="s">
        <v>19</v>
      </c>
      <c r="I20" s="7" t="str">
        <f aca="false">IFERROR(VLOOKUP(C20,Table,3,0),"Retired")</f>
        <v>Retired</v>
      </c>
      <c r="J20" s="7" t="str">
        <f aca="false">IFERROR(VLOOKUP(C20,Table,2,0),"Retired")</f>
        <v>Retired</v>
      </c>
      <c r="K20" s="7" t="str">
        <f aca="false">IFERROR(VLOOKUP(C20,Table,4,0),"Retired")</f>
        <v>Retired</v>
      </c>
    </row>
    <row r="21" customFormat="false" ht="14.25" hidden="false" customHeight="false" outlineLevel="0" collapsed="false">
      <c r="C21" s="6" t="n">
        <v>150930</v>
      </c>
      <c r="D21" s="7" t="s">
        <v>51</v>
      </c>
      <c r="E21" s="7" t="s">
        <v>84</v>
      </c>
      <c r="F21" s="11" t="n">
        <v>37027</v>
      </c>
      <c r="G21" s="6" t="s">
        <v>18</v>
      </c>
      <c r="H21" s="7" t="s">
        <v>19</v>
      </c>
      <c r="I21" s="7" t="str">
        <f aca="false">IFERROR(VLOOKUP(C21,Table,3,0),"Retired")</f>
        <v>South</v>
      </c>
      <c r="J21" s="7" t="str">
        <f aca="false">IFERROR(VLOOKUP(C21,Table,2,0),"Retired")</f>
        <v>Digital Marketing</v>
      </c>
      <c r="K21" s="7" t="n">
        <f aca="false">IFERROR(VLOOKUP(C21,Table,4,0),"Retired")</f>
        <v>82000</v>
      </c>
    </row>
    <row r="22" customFormat="false" ht="14.25" hidden="false" customHeight="false" outlineLevel="0" collapsed="false">
      <c r="C22" s="6" t="n">
        <v>150894</v>
      </c>
      <c r="D22" s="7" t="s">
        <v>69</v>
      </c>
      <c r="E22" s="7" t="s">
        <v>70</v>
      </c>
      <c r="F22" s="11" t="n">
        <v>37124</v>
      </c>
      <c r="G22" s="6" t="s">
        <v>18</v>
      </c>
      <c r="H22" s="7" t="s">
        <v>19</v>
      </c>
      <c r="I22" s="7" t="str">
        <f aca="false">IFERROR(VLOOKUP(C22,Table,3,0),"Retired")</f>
        <v>South</v>
      </c>
      <c r="J22" s="7" t="str">
        <f aca="false">IFERROR(VLOOKUP(C22,Table,2,0),"Retired")</f>
        <v>Inside Sales</v>
      </c>
      <c r="K22" s="7" t="n">
        <f aca="false">IFERROR(VLOOKUP(C22,Table,4,0),"Retired")</f>
        <v>67000</v>
      </c>
    </row>
    <row r="23" customFormat="false" ht="14.25" hidden="false" customHeight="false" outlineLevel="0" collapsed="false">
      <c r="C23" s="6" t="n">
        <v>150947</v>
      </c>
      <c r="D23" s="7" t="s">
        <v>88</v>
      </c>
      <c r="E23" s="7" t="s">
        <v>89</v>
      </c>
      <c r="F23" s="11" t="n">
        <v>33449</v>
      </c>
      <c r="G23" s="6" t="s">
        <v>27</v>
      </c>
      <c r="H23" s="7" t="s">
        <v>19</v>
      </c>
      <c r="I23" s="7" t="str">
        <f aca="false">IFERROR(VLOOKUP(C23,Table,3,0),"Retired")</f>
        <v>South</v>
      </c>
      <c r="J23" s="7" t="str">
        <f aca="false">IFERROR(VLOOKUP(C23,Table,2,0),"Retired")</f>
        <v>CCD</v>
      </c>
      <c r="K23" s="7" t="n">
        <f aca="false">IFERROR(VLOOKUP(C23,Table,4,0),"Retired")</f>
        <v>85000</v>
      </c>
    </row>
    <row r="24" customFormat="false" ht="14.25" hidden="false" customHeight="false" outlineLevel="0" collapsed="false">
      <c r="C24" s="6" t="n">
        <v>150905</v>
      </c>
      <c r="D24" s="7" t="s">
        <v>75</v>
      </c>
      <c r="E24" s="7" t="s">
        <v>76</v>
      </c>
      <c r="F24" s="11" t="n">
        <v>30819</v>
      </c>
      <c r="G24" s="6" t="s">
        <v>27</v>
      </c>
      <c r="H24" s="7" t="s">
        <v>28</v>
      </c>
      <c r="I24" s="7" t="str">
        <f aca="false">IFERROR(VLOOKUP(C24,Table,3,0),"Retired")</f>
        <v>South</v>
      </c>
      <c r="J24" s="7" t="str">
        <f aca="false">IFERROR(VLOOKUP(C24,Table,2,0),"Retired")</f>
        <v>FLM</v>
      </c>
      <c r="K24" s="7" t="n">
        <f aca="false">IFERROR(VLOOKUP(C24,Table,4,0),"Retired")</f>
        <v>62000</v>
      </c>
    </row>
    <row r="25" customFormat="false" ht="14.25" hidden="false" customHeight="false" outlineLevel="0" collapsed="false">
      <c r="C25" s="6" t="n">
        <v>150995</v>
      </c>
      <c r="D25" s="7" t="s">
        <v>101</v>
      </c>
      <c r="E25" s="7" t="s">
        <v>102</v>
      </c>
      <c r="F25" s="11" t="n">
        <v>35330</v>
      </c>
      <c r="G25" s="6" t="s">
        <v>18</v>
      </c>
      <c r="H25" s="7" t="s">
        <v>19</v>
      </c>
      <c r="I25" s="7" t="str">
        <f aca="false">IFERROR(VLOOKUP(C25,Table,3,0),"Retired")</f>
        <v>Mid West</v>
      </c>
      <c r="J25" s="7" t="str">
        <f aca="false">IFERROR(VLOOKUP(C25,Table,2,0),"Retired")</f>
        <v>Inside Sales</v>
      </c>
      <c r="K25" s="7" t="n">
        <f aca="false">IFERROR(VLOOKUP(C25,Table,4,0),"Retired")</f>
        <v>15000</v>
      </c>
    </row>
    <row r="26" customFormat="false" ht="14.25" hidden="false" customHeight="false" outlineLevel="0" collapsed="false">
      <c r="C26" s="6" t="n">
        <v>150912</v>
      </c>
      <c r="D26" s="7" t="s">
        <v>77</v>
      </c>
      <c r="E26" s="7" t="s">
        <v>78</v>
      </c>
      <c r="F26" s="11" t="n">
        <v>37629</v>
      </c>
      <c r="G26" s="6" t="s">
        <v>27</v>
      </c>
      <c r="H26" s="7" t="s">
        <v>19</v>
      </c>
      <c r="I26" s="7" t="str">
        <f aca="false">IFERROR(VLOOKUP(C26,Table,3,0),"Retired")</f>
        <v>South</v>
      </c>
      <c r="J26" s="7" t="str">
        <f aca="false">IFERROR(VLOOKUP(C26,Table,2,0),"Retired")</f>
        <v>Operations</v>
      </c>
      <c r="K26" s="7" t="n">
        <f aca="false">IFERROR(VLOOKUP(C26,Table,4,0),"Retired")</f>
        <v>81000</v>
      </c>
    </row>
    <row r="27" customFormat="false" ht="14.25" hidden="false" customHeight="false" outlineLevel="0" collapsed="false">
      <c r="C27" s="6" t="n">
        <v>150921</v>
      </c>
      <c r="D27" s="7" t="s">
        <v>80</v>
      </c>
      <c r="E27" s="7" t="s">
        <v>81</v>
      </c>
      <c r="F27" s="11" t="n">
        <v>38092</v>
      </c>
      <c r="G27" s="6" t="s">
        <v>18</v>
      </c>
      <c r="H27" s="7" t="s">
        <v>19</v>
      </c>
      <c r="I27" s="7" t="str">
        <f aca="false">IFERROR(VLOOKUP(C27,Table,3,0),"Retired")</f>
        <v>South</v>
      </c>
      <c r="J27" s="7" t="str">
        <f aca="false">IFERROR(VLOOKUP(C27,Table,2,0),"Retired")</f>
        <v>Finance</v>
      </c>
      <c r="K27" s="7" t="n">
        <f aca="false">IFERROR(VLOOKUP(C27,Table,4,0),"Retired")</f>
        <v>19000</v>
      </c>
    </row>
    <row r="28" customFormat="false" ht="14.25" hidden="false" customHeight="false" outlineLevel="0" collapsed="false">
      <c r="C28" s="6" t="n">
        <v>150851</v>
      </c>
      <c r="D28" s="7" t="s">
        <v>55</v>
      </c>
      <c r="E28" s="7" t="s">
        <v>56</v>
      </c>
      <c r="F28" s="11" t="n">
        <v>29368</v>
      </c>
      <c r="G28" s="6" t="s">
        <v>18</v>
      </c>
      <c r="H28" s="7" t="s">
        <v>28</v>
      </c>
      <c r="I28" s="7" t="str">
        <f aca="false">IFERROR(VLOOKUP(C28,Table,3,0),"Retired")</f>
        <v>East</v>
      </c>
      <c r="J28" s="7" t="str">
        <f aca="false">IFERROR(VLOOKUP(C28,Table,2,0),"Retired")</f>
        <v>Inside Sales</v>
      </c>
      <c r="K28" s="7" t="n">
        <f aca="false">IFERROR(VLOOKUP(C28,Table,4,0),"Retired")</f>
        <v>75000</v>
      </c>
    </row>
    <row r="29" customFormat="false" ht="14.25" hidden="false" customHeight="false" outlineLevel="0" collapsed="false">
      <c r="C29" s="6" t="n">
        <v>150867</v>
      </c>
      <c r="D29" s="7" t="s">
        <v>62</v>
      </c>
      <c r="E29" s="7" t="s">
        <v>63</v>
      </c>
      <c r="F29" s="11" t="n">
        <v>29028</v>
      </c>
      <c r="G29" s="6" t="s">
        <v>27</v>
      </c>
      <c r="H29" s="7" t="s">
        <v>28</v>
      </c>
      <c r="I29" s="7" t="str">
        <f aca="false">IFERROR(VLOOKUP(C29,Table,3,0),"Retired")</f>
        <v>East</v>
      </c>
      <c r="J29" s="7" t="str">
        <f aca="false">IFERROR(VLOOKUP(C29,Table,2,0),"Retired")</f>
        <v>Finance</v>
      </c>
      <c r="K29" s="7" t="n">
        <f aca="false">IFERROR(VLOOKUP(C29,Table,4,0),"Retired")</f>
        <v>49000</v>
      </c>
    </row>
    <row r="30" customFormat="false" ht="14.25" hidden="false" customHeight="false" outlineLevel="0" collapsed="false">
      <c r="C30" s="6" t="n">
        <v>150899</v>
      </c>
      <c r="D30" s="7" t="s">
        <v>71</v>
      </c>
      <c r="E30" s="7" t="s">
        <v>72</v>
      </c>
      <c r="F30" s="11" t="n">
        <v>37400</v>
      </c>
      <c r="G30" s="6" t="s">
        <v>18</v>
      </c>
      <c r="H30" s="7" t="s">
        <v>19</v>
      </c>
      <c r="I30" s="7" t="str">
        <f aca="false">IFERROR(VLOOKUP(C30,Table,3,0),"Retired")</f>
        <v>Retired</v>
      </c>
      <c r="J30" s="7" t="str">
        <f aca="false">IFERROR(VLOOKUP(C30,Table,2,0),"Retired")</f>
        <v>Retired</v>
      </c>
      <c r="K30" s="7" t="str">
        <f aca="false">IFERROR(VLOOKUP(C30,Table,4,0),"Retired")</f>
        <v>Retired</v>
      </c>
    </row>
    <row r="31" customFormat="false" ht="14.25" hidden="false" customHeight="false" outlineLevel="0" collapsed="false">
      <c r="C31" s="6" t="n">
        <v>150975</v>
      </c>
      <c r="D31" s="7" t="s">
        <v>94</v>
      </c>
      <c r="E31" s="7" t="s">
        <v>95</v>
      </c>
      <c r="F31" s="11" t="n">
        <v>31478</v>
      </c>
      <c r="G31" s="6" t="s">
        <v>18</v>
      </c>
      <c r="H31" s="7" t="s">
        <v>19</v>
      </c>
      <c r="I31" s="7" t="str">
        <f aca="false">IFERROR(VLOOKUP(C31,Table,3,0),"Retired")</f>
        <v>Mid West</v>
      </c>
      <c r="J31" s="7" t="str">
        <f aca="false">IFERROR(VLOOKUP(C31,Table,2,0),"Retired")</f>
        <v>Finance</v>
      </c>
      <c r="K31" s="7" t="n">
        <f aca="false">IFERROR(VLOOKUP(C31,Table,4,0),"Retired")</f>
        <v>83000</v>
      </c>
    </row>
    <row r="32" customFormat="false" ht="14.25" hidden="false" customHeight="false" outlineLevel="0" collapsed="false">
      <c r="C32" s="6" t="n">
        <v>150901</v>
      </c>
      <c r="D32" s="7" t="s">
        <v>73</v>
      </c>
      <c r="E32" s="7" t="s">
        <v>74</v>
      </c>
      <c r="F32" s="11" t="n">
        <v>32946</v>
      </c>
      <c r="G32" s="6" t="s">
        <v>27</v>
      </c>
      <c r="H32" s="7" t="s">
        <v>19</v>
      </c>
      <c r="I32" s="7" t="str">
        <f aca="false">IFERROR(VLOOKUP(C32,Table,3,0),"Retired")</f>
        <v>South</v>
      </c>
      <c r="J32" s="7" t="str">
        <f aca="false">IFERROR(VLOOKUP(C32,Table,2,0),"Retired")</f>
        <v>Sales</v>
      </c>
      <c r="K32" s="7" t="n">
        <f aca="false">IFERROR(VLOOKUP(C32,Table,4,0),"Retired")</f>
        <v>53000</v>
      </c>
    </row>
    <row r="33" customFormat="false" ht="14.25" hidden="false" customHeight="false" outlineLevel="0" collapsed="false">
      <c r="C33" s="6" t="n">
        <v>150968</v>
      </c>
      <c r="D33" s="7" t="s">
        <v>92</v>
      </c>
      <c r="E33" s="7" t="s">
        <v>93</v>
      </c>
      <c r="F33" s="11" t="n">
        <v>37208</v>
      </c>
      <c r="G33" s="6" t="s">
        <v>18</v>
      </c>
      <c r="H33" s="7" t="s">
        <v>19</v>
      </c>
      <c r="I33" s="7" t="str">
        <f aca="false">IFERROR(VLOOKUP(C33,Table,3,0),"Retired")</f>
        <v>South</v>
      </c>
      <c r="J33" s="7" t="str">
        <f aca="false">IFERROR(VLOOKUP(C33,Table,2,0),"Retired")</f>
        <v>Operations</v>
      </c>
      <c r="K33" s="7" t="n">
        <f aca="false">IFERROR(VLOOKUP(C33,Table,4,0),"Retired")</f>
        <v>65000</v>
      </c>
    </row>
    <row r="34" customFormat="false" ht="14.25" hidden="false" customHeight="false" outlineLevel="0" collapsed="false">
      <c r="C34" s="6" t="n">
        <v>150773</v>
      </c>
      <c r="D34" s="7" t="s">
        <v>16</v>
      </c>
      <c r="E34" s="7" t="s">
        <v>17</v>
      </c>
      <c r="F34" s="11" t="n">
        <v>26860</v>
      </c>
      <c r="G34" s="6" t="s">
        <v>18</v>
      </c>
      <c r="H34" s="7" t="s">
        <v>19</v>
      </c>
      <c r="I34" s="7" t="str">
        <f aca="false">IFERROR(VLOOKUP(C34,Table,3,0),"Retired")</f>
        <v>North</v>
      </c>
      <c r="J34" s="7" t="str">
        <f aca="false">IFERROR(VLOOKUP(C34,Table,2,0),"Retired")</f>
        <v>Finance</v>
      </c>
      <c r="K34" s="7" t="n">
        <f aca="false">IFERROR(VLOOKUP(C34,Table,4,0),"Retired")</f>
        <v>85000</v>
      </c>
    </row>
    <row r="35" customFormat="false" ht="14.25" hidden="false" customHeight="false" outlineLevel="0" collapsed="false">
      <c r="C35" s="6" t="n">
        <v>150840</v>
      </c>
      <c r="D35" s="7" t="s">
        <v>51</v>
      </c>
      <c r="E35" s="7" t="s">
        <v>52</v>
      </c>
      <c r="F35" s="11" t="n">
        <v>23136</v>
      </c>
      <c r="G35" s="6" t="s">
        <v>27</v>
      </c>
      <c r="H35" s="7" t="s">
        <v>19</v>
      </c>
      <c r="I35" s="7" t="str">
        <f aca="false">IFERROR(VLOOKUP(C35,Table,3,0),"Retired")</f>
        <v>East</v>
      </c>
      <c r="J35" s="7" t="str">
        <f aca="false">IFERROR(VLOOKUP(C35,Table,2,0),"Retired")</f>
        <v>Inside Sales</v>
      </c>
      <c r="K35" s="7" t="n">
        <f aca="false">IFERROR(VLOOKUP(C35,Table,4,0),"Retired")</f>
        <v>20000</v>
      </c>
    </row>
    <row r="36" customFormat="false" ht="14.25" hidden="false" customHeight="false" outlineLevel="0" collapsed="false">
      <c r="C36" s="6" t="n">
        <v>150850</v>
      </c>
      <c r="D36" s="7" t="s">
        <v>53</v>
      </c>
      <c r="E36" s="7" t="s">
        <v>54</v>
      </c>
      <c r="F36" s="11" t="n">
        <v>32027</v>
      </c>
      <c r="G36" s="6" t="s">
        <v>18</v>
      </c>
      <c r="H36" s="7" t="s">
        <v>19</v>
      </c>
      <c r="I36" s="7" t="str">
        <f aca="false">IFERROR(VLOOKUP(C36,Table,3,0),"Retired")</f>
        <v>East</v>
      </c>
      <c r="J36" s="7" t="str">
        <f aca="false">IFERROR(VLOOKUP(C36,Table,2,0),"Retired")</f>
        <v>CCD</v>
      </c>
      <c r="K36" s="7" t="n">
        <f aca="false">IFERROR(VLOOKUP(C36,Table,4,0),"Retired")</f>
        <v>47000</v>
      </c>
    </row>
    <row r="37" customFormat="false" ht="14.25" hidden="false" customHeight="false" outlineLevel="0" collapsed="false">
      <c r="C37" s="6" t="n">
        <v>150962</v>
      </c>
      <c r="D37" s="7" t="s">
        <v>91</v>
      </c>
      <c r="E37" s="7" t="s">
        <v>34</v>
      </c>
      <c r="F37" s="11" t="n">
        <v>37773</v>
      </c>
      <c r="G37" s="6" t="s">
        <v>27</v>
      </c>
      <c r="H37" s="7" t="s">
        <v>19</v>
      </c>
      <c r="I37" s="7" t="str">
        <f aca="false">IFERROR(VLOOKUP(C37,Table,3,0),"Retired")</f>
        <v>South</v>
      </c>
      <c r="J37" s="7" t="str">
        <f aca="false">IFERROR(VLOOKUP(C37,Table,2,0),"Retired")</f>
        <v>Director</v>
      </c>
      <c r="K37" s="7" t="n">
        <f aca="false">IFERROR(VLOOKUP(C37,Table,4,0),"Retired")</f>
        <v>87000</v>
      </c>
    </row>
    <row r="38" customFormat="false" ht="14.25" hidden="false" customHeight="false" outlineLevel="0" collapsed="false">
      <c r="C38" s="6" t="n">
        <v>150954</v>
      </c>
      <c r="D38" s="7" t="s">
        <v>90</v>
      </c>
      <c r="E38" s="7" t="s">
        <v>34</v>
      </c>
      <c r="F38" s="11" t="n">
        <v>35495</v>
      </c>
      <c r="G38" s="6" t="s">
        <v>27</v>
      </c>
      <c r="H38" s="7" t="s">
        <v>19</v>
      </c>
      <c r="I38" s="7" t="str">
        <f aca="false">IFERROR(VLOOKUP(C38,Table,3,0),"Retired")</f>
        <v>Retired</v>
      </c>
      <c r="J38" s="7" t="str">
        <f aca="false">IFERROR(VLOOKUP(C38,Table,2,0),"Retired")</f>
        <v>Retired</v>
      </c>
      <c r="K38" s="7" t="str">
        <f aca="false">IFERROR(VLOOKUP(C38,Table,4,0),"Retired")</f>
        <v>Retired</v>
      </c>
    </row>
    <row r="39" customFormat="false" ht="14.25" hidden="false" customHeight="false" outlineLevel="0" collapsed="false">
      <c r="C39" s="6" t="n">
        <v>150874</v>
      </c>
      <c r="D39" s="7" t="s">
        <v>64</v>
      </c>
      <c r="E39" s="7" t="s">
        <v>34</v>
      </c>
      <c r="F39" s="11" t="n">
        <v>37890</v>
      </c>
      <c r="G39" s="6" t="s">
        <v>27</v>
      </c>
      <c r="H39" s="7" t="s">
        <v>19</v>
      </c>
      <c r="I39" s="7" t="str">
        <f aca="false">IFERROR(VLOOKUP(C39,Table,3,0),"Retired")</f>
        <v>East</v>
      </c>
      <c r="J39" s="7" t="str">
        <f aca="false">IFERROR(VLOOKUP(C39,Table,2,0),"Retired")</f>
        <v>Marketing</v>
      </c>
      <c r="K39" s="7" t="n">
        <f aca="false">IFERROR(VLOOKUP(C39,Table,4,0),"Retired")</f>
        <v>27000</v>
      </c>
    </row>
    <row r="40" customFormat="false" ht="14.25" hidden="false" customHeight="false" outlineLevel="0" collapsed="false">
      <c r="C40" s="6" t="n">
        <v>150798</v>
      </c>
      <c r="D40" s="7" t="s">
        <v>33</v>
      </c>
      <c r="E40" s="7" t="s">
        <v>34</v>
      </c>
      <c r="F40" s="11" t="n">
        <v>28276</v>
      </c>
      <c r="G40" s="6" t="s">
        <v>27</v>
      </c>
      <c r="H40" s="7" t="s">
        <v>19</v>
      </c>
      <c r="I40" s="7" t="str">
        <f aca="false">IFERROR(VLOOKUP(C40,Table,3,0),"Retired")</f>
        <v>North</v>
      </c>
      <c r="J40" s="7" t="str">
        <f aca="false">IFERROR(VLOOKUP(C40,Table,2,0),"Retired")</f>
        <v>Digital Marketing</v>
      </c>
      <c r="K40" s="7" t="n">
        <f aca="false">IFERROR(VLOOKUP(C40,Table,4,0),"Retired")</f>
        <v>81000</v>
      </c>
    </row>
    <row r="41" customFormat="false" ht="14.25" hidden="false" customHeight="false" outlineLevel="0" collapsed="false">
      <c r="C41" s="6" t="n">
        <v>150830</v>
      </c>
      <c r="D41" s="7" t="s">
        <v>44</v>
      </c>
      <c r="E41" s="7" t="s">
        <v>45</v>
      </c>
      <c r="F41" s="11" t="n">
        <v>29037</v>
      </c>
      <c r="G41" s="6" t="s">
        <v>27</v>
      </c>
      <c r="H41" s="7" t="s">
        <v>19</v>
      </c>
      <c r="I41" s="7" t="str">
        <f aca="false">IFERROR(VLOOKUP(C41,Table,3,0),"Retired")</f>
        <v>North</v>
      </c>
      <c r="J41" s="7" t="str">
        <f aca="false">IFERROR(VLOOKUP(C41,Table,2,0),"Retired")</f>
        <v>Sales</v>
      </c>
      <c r="K41" s="7" t="n">
        <f aca="false">IFERROR(VLOOKUP(C41,Table,4,0),"Retired")</f>
        <v>52000</v>
      </c>
    </row>
    <row r="42" customFormat="false" ht="14.25" hidden="false" customHeight="false" outlineLevel="0" collapsed="false">
      <c r="C42" s="6" t="n">
        <v>150929</v>
      </c>
      <c r="D42" s="7" t="s">
        <v>82</v>
      </c>
      <c r="E42" s="7" t="s">
        <v>83</v>
      </c>
      <c r="F42" s="11" t="n">
        <v>26739</v>
      </c>
      <c r="G42" s="6" t="s">
        <v>18</v>
      </c>
      <c r="H42" s="7" t="s">
        <v>19</v>
      </c>
      <c r="I42" s="7" t="str">
        <f aca="false">IFERROR(VLOOKUP(C42,Table,3,0),"Retired")</f>
        <v>South</v>
      </c>
      <c r="J42" s="7" t="str">
        <f aca="false">IFERROR(VLOOKUP(C42,Table,2,0),"Retired")</f>
        <v>Marketing</v>
      </c>
      <c r="K42" s="7" t="n">
        <f aca="false">IFERROR(VLOOKUP(C42,Table,4,0),"Retired")</f>
        <v>58000</v>
      </c>
    </row>
    <row r="43" customFormat="false" ht="14.25" hidden="false" customHeight="false" outlineLevel="0" collapsed="false">
      <c r="C43" s="6" t="n">
        <v>150982</v>
      </c>
      <c r="D43" s="7" t="s">
        <v>96</v>
      </c>
      <c r="E43" s="7" t="s">
        <v>97</v>
      </c>
      <c r="F43" s="11" t="n">
        <v>35574</v>
      </c>
      <c r="G43" s="6" t="s">
        <v>18</v>
      </c>
      <c r="H43" s="7" t="s">
        <v>19</v>
      </c>
      <c r="I43" s="7" t="str">
        <f aca="false">IFERROR(VLOOKUP(C43,Table,3,0),"Retired")</f>
        <v>Mid West</v>
      </c>
      <c r="J43" s="7" t="str">
        <f aca="false">IFERROR(VLOOKUP(C43,Table,2,0),"Retired")</f>
        <v>Marketing</v>
      </c>
      <c r="K43" s="7" t="n">
        <f aca="false">IFERROR(VLOOKUP(C43,Table,4,0),"Retired")</f>
        <v>47000</v>
      </c>
    </row>
    <row r="44" customFormat="false" ht="14.25" hidden="false" customHeight="false" outlineLevel="0" collapsed="false">
      <c r="C44" s="6" t="n">
        <v>150821</v>
      </c>
      <c r="D44" s="7" t="s">
        <v>41</v>
      </c>
      <c r="E44" s="7" t="s">
        <v>42</v>
      </c>
      <c r="F44" s="11" t="n">
        <v>29966</v>
      </c>
      <c r="G44" s="6" t="s">
        <v>18</v>
      </c>
      <c r="H44" s="7" t="s">
        <v>28</v>
      </c>
      <c r="I44" s="7" t="str">
        <f aca="false">IFERROR(VLOOKUP(C44,Table,3,0),"Retired")</f>
        <v>North</v>
      </c>
      <c r="J44" s="7" t="str">
        <f aca="false">IFERROR(VLOOKUP(C44,Table,2,0),"Retired")</f>
        <v>CCD</v>
      </c>
      <c r="K44" s="7" t="n">
        <f aca="false">IFERROR(VLOOKUP(C44,Table,4,0),"Retired")</f>
        <v>26000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5:F4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K32" activeCellId="0" sqref="K32"/>
    </sheetView>
  </sheetViews>
  <sheetFormatPr defaultColWidth="8.4296875" defaultRowHeight="14.25" zeroHeight="false" outlineLevelRow="0" outlineLevelCol="0"/>
  <cols>
    <col collapsed="false" customWidth="true" hidden="false" outlineLevel="0" max="4" min="4" style="0" width="21.33"/>
    <col collapsed="false" customWidth="true" hidden="false" outlineLevel="0" max="6" min="6" style="0" width="10.66"/>
  </cols>
  <sheetData>
    <row r="5" customFormat="false" ht="14.25" hidden="false" customHeight="false" outlineLevel="0" collapsed="false">
      <c r="C5" s="10" t="s">
        <v>7</v>
      </c>
      <c r="D5" s="10" t="s">
        <v>13</v>
      </c>
      <c r="E5" s="10" t="s">
        <v>15</v>
      </c>
      <c r="F5" s="10" t="s">
        <v>14</v>
      </c>
    </row>
    <row r="6" customFormat="false" ht="14.25" hidden="false" customHeight="false" outlineLevel="0" collapsed="false">
      <c r="C6" s="6" t="n">
        <v>150773</v>
      </c>
      <c r="D6" s="7" t="s">
        <v>20</v>
      </c>
      <c r="E6" s="7" t="s">
        <v>21</v>
      </c>
      <c r="F6" s="7" t="n">
        <v>85000</v>
      </c>
    </row>
    <row r="7" customFormat="false" ht="14.25" hidden="false" customHeight="false" outlineLevel="0" collapsed="false">
      <c r="C7" s="6" t="n">
        <v>150777</v>
      </c>
      <c r="D7" s="7" t="s">
        <v>24</v>
      </c>
      <c r="E7" s="7" t="s">
        <v>21</v>
      </c>
      <c r="F7" s="7" t="n">
        <v>22000</v>
      </c>
    </row>
    <row r="8" customFormat="false" ht="14.25" hidden="false" customHeight="false" outlineLevel="0" collapsed="false">
      <c r="C8" s="6" t="n">
        <v>150784</v>
      </c>
      <c r="D8" s="7" t="s">
        <v>29</v>
      </c>
      <c r="E8" s="7" t="s">
        <v>21</v>
      </c>
      <c r="F8" s="7" t="n">
        <v>35000</v>
      </c>
    </row>
    <row r="9" customFormat="false" ht="14.25" hidden="false" customHeight="false" outlineLevel="0" collapsed="false">
      <c r="C9" s="6" t="n">
        <v>150791</v>
      </c>
      <c r="D9" s="7" t="s">
        <v>29</v>
      </c>
      <c r="E9" s="7" t="s">
        <v>21</v>
      </c>
      <c r="F9" s="7" t="n">
        <v>67000</v>
      </c>
    </row>
    <row r="10" customFormat="false" ht="14.25" hidden="false" customHeight="false" outlineLevel="0" collapsed="false">
      <c r="C10" s="6" t="n">
        <v>150798</v>
      </c>
      <c r="D10" s="7" t="s">
        <v>29</v>
      </c>
      <c r="E10" s="7" t="s">
        <v>21</v>
      </c>
      <c r="F10" s="7" t="n">
        <v>81000</v>
      </c>
    </row>
    <row r="11" customFormat="false" ht="14.25" hidden="false" customHeight="false" outlineLevel="0" collapsed="false">
      <c r="C11" s="6" t="n">
        <v>150805</v>
      </c>
      <c r="D11" s="7" t="s">
        <v>36</v>
      </c>
      <c r="E11" s="7" t="s">
        <v>21</v>
      </c>
      <c r="F11" s="7" t="n">
        <v>91000</v>
      </c>
    </row>
    <row r="12" customFormat="false" ht="14.25" hidden="false" customHeight="false" outlineLevel="0" collapsed="false">
      <c r="C12" s="6" t="n">
        <v>150814</v>
      </c>
      <c r="D12" s="7" t="s">
        <v>39</v>
      </c>
      <c r="E12" s="7" t="s">
        <v>21</v>
      </c>
      <c r="F12" s="7" t="n">
        <v>50000</v>
      </c>
    </row>
    <row r="13" customFormat="false" ht="14.25" hidden="false" customHeight="false" outlineLevel="0" collapsed="false">
      <c r="C13" s="6" t="n">
        <v>150821</v>
      </c>
      <c r="D13" s="7" t="s">
        <v>43</v>
      </c>
      <c r="E13" s="7" t="s">
        <v>21</v>
      </c>
      <c r="F13" s="7" t="n">
        <v>26000</v>
      </c>
    </row>
    <row r="14" customFormat="false" ht="14.25" hidden="false" customHeight="false" outlineLevel="0" collapsed="false">
      <c r="C14" s="6" t="n">
        <v>150830</v>
      </c>
      <c r="D14" s="7" t="s">
        <v>46</v>
      </c>
      <c r="E14" s="7" t="s">
        <v>21</v>
      </c>
      <c r="F14" s="7" t="n">
        <v>52000</v>
      </c>
    </row>
    <row r="15" customFormat="false" ht="14.25" hidden="false" customHeight="false" outlineLevel="0" collapsed="false">
      <c r="C15" s="6" t="n">
        <v>150834</v>
      </c>
      <c r="D15" s="7" t="s">
        <v>50</v>
      </c>
      <c r="E15" s="7" t="s">
        <v>21</v>
      </c>
      <c r="F15" s="7" t="n">
        <v>48000</v>
      </c>
    </row>
    <row r="16" customFormat="false" ht="14.25" hidden="false" customHeight="false" outlineLevel="0" collapsed="false">
      <c r="C16" s="6" t="n">
        <v>150840</v>
      </c>
      <c r="D16" s="7" t="s">
        <v>39</v>
      </c>
      <c r="E16" s="7" t="s">
        <v>47</v>
      </c>
      <c r="F16" s="7" t="n">
        <v>20000</v>
      </c>
    </row>
    <row r="17" customFormat="false" ht="14.25" hidden="false" customHeight="false" outlineLevel="0" collapsed="false">
      <c r="C17" s="6" t="n">
        <v>150850</v>
      </c>
      <c r="D17" s="7" t="s">
        <v>43</v>
      </c>
      <c r="E17" s="7" t="s">
        <v>47</v>
      </c>
      <c r="F17" s="7" t="n">
        <v>47000</v>
      </c>
    </row>
    <row r="18" customFormat="false" ht="14.25" hidden="false" customHeight="false" outlineLevel="0" collapsed="false">
      <c r="C18" s="6" t="n">
        <v>150851</v>
      </c>
      <c r="D18" s="7" t="s">
        <v>39</v>
      </c>
      <c r="E18" s="7" t="s">
        <v>47</v>
      </c>
      <c r="F18" s="7" t="n">
        <v>75000</v>
      </c>
    </row>
    <row r="19" customFormat="false" ht="14.25" hidden="false" customHeight="false" outlineLevel="0" collapsed="false">
      <c r="C19" s="6" t="n">
        <v>150865</v>
      </c>
      <c r="D19" s="7" t="s">
        <v>61</v>
      </c>
      <c r="E19" s="7" t="s">
        <v>47</v>
      </c>
      <c r="F19" s="7" t="n">
        <v>90000</v>
      </c>
    </row>
    <row r="20" customFormat="false" ht="14.25" hidden="false" customHeight="false" outlineLevel="0" collapsed="false">
      <c r="C20" s="6" t="n">
        <v>150867</v>
      </c>
      <c r="D20" s="7" t="s">
        <v>20</v>
      </c>
      <c r="E20" s="7" t="s">
        <v>47</v>
      </c>
      <c r="F20" s="7" t="n">
        <v>49000</v>
      </c>
    </row>
    <row r="21" customFormat="false" ht="14.25" hidden="false" customHeight="false" outlineLevel="0" collapsed="false">
      <c r="C21" s="6" t="n">
        <v>150874</v>
      </c>
      <c r="D21" s="7" t="s">
        <v>24</v>
      </c>
      <c r="E21" s="7" t="s">
        <v>47</v>
      </c>
      <c r="F21" s="7" t="n">
        <v>27000</v>
      </c>
    </row>
    <row r="22" customFormat="false" ht="14.25" hidden="false" customHeight="false" outlineLevel="0" collapsed="false">
      <c r="C22" s="6" t="n">
        <v>150881</v>
      </c>
      <c r="D22" s="7" t="s">
        <v>29</v>
      </c>
      <c r="E22" s="7" t="s">
        <v>47</v>
      </c>
      <c r="F22" s="7" t="n">
        <v>92000</v>
      </c>
    </row>
    <row r="23" customFormat="false" ht="14.25" hidden="false" customHeight="false" outlineLevel="0" collapsed="false">
      <c r="C23" s="6" t="n">
        <v>150888</v>
      </c>
      <c r="D23" s="7" t="s">
        <v>68</v>
      </c>
      <c r="E23" s="7" t="s">
        <v>47</v>
      </c>
      <c r="F23" s="7" t="n">
        <v>43000</v>
      </c>
    </row>
    <row r="24" customFormat="false" ht="14.25" hidden="false" customHeight="false" outlineLevel="0" collapsed="false">
      <c r="C24" s="6" t="n">
        <v>150894</v>
      </c>
      <c r="D24" s="7" t="s">
        <v>39</v>
      </c>
      <c r="E24" s="7" t="s">
        <v>32</v>
      </c>
      <c r="F24" s="7" t="n">
        <v>67000</v>
      </c>
    </row>
    <row r="25" customFormat="false" ht="14.25" hidden="false" customHeight="false" outlineLevel="0" collapsed="false">
      <c r="C25" s="6" t="n">
        <v>150901</v>
      </c>
      <c r="D25" s="7" t="s">
        <v>46</v>
      </c>
      <c r="E25" s="7" t="s">
        <v>32</v>
      </c>
      <c r="F25" s="7" t="n">
        <v>53000</v>
      </c>
    </row>
    <row r="26" customFormat="false" ht="14.25" hidden="false" customHeight="false" outlineLevel="0" collapsed="false">
      <c r="C26" s="6" t="n">
        <v>150905</v>
      </c>
      <c r="D26" s="7" t="s">
        <v>50</v>
      </c>
      <c r="E26" s="7" t="s">
        <v>32</v>
      </c>
      <c r="F26" s="7" t="n">
        <v>62000</v>
      </c>
    </row>
    <row r="27" customFormat="false" ht="14.25" hidden="false" customHeight="false" outlineLevel="0" collapsed="false">
      <c r="C27" s="6" t="n">
        <v>150912</v>
      </c>
      <c r="D27" s="7" t="s">
        <v>79</v>
      </c>
      <c r="E27" s="7" t="s">
        <v>32</v>
      </c>
      <c r="F27" s="7" t="n">
        <v>81000</v>
      </c>
    </row>
    <row r="28" customFormat="false" ht="14.25" hidden="false" customHeight="false" outlineLevel="0" collapsed="false">
      <c r="C28" s="6" t="n">
        <v>150921</v>
      </c>
      <c r="D28" s="7" t="s">
        <v>20</v>
      </c>
      <c r="E28" s="7" t="s">
        <v>32</v>
      </c>
      <c r="F28" s="7" t="n">
        <v>19000</v>
      </c>
    </row>
    <row r="29" customFormat="false" ht="14.25" hidden="false" customHeight="false" outlineLevel="0" collapsed="false">
      <c r="C29" s="6" t="n">
        <v>150929</v>
      </c>
      <c r="D29" s="7" t="s">
        <v>24</v>
      </c>
      <c r="E29" s="7" t="s">
        <v>32</v>
      </c>
      <c r="F29" s="7" t="n">
        <v>58000</v>
      </c>
    </row>
    <row r="30" customFormat="false" ht="14.25" hidden="false" customHeight="false" outlineLevel="0" collapsed="false">
      <c r="C30" s="6" t="n">
        <v>150930</v>
      </c>
      <c r="D30" s="7" t="s">
        <v>29</v>
      </c>
      <c r="E30" s="7" t="s">
        <v>32</v>
      </c>
      <c r="F30" s="7" t="n">
        <v>82000</v>
      </c>
    </row>
    <row r="31" customFormat="false" ht="14.25" hidden="false" customHeight="false" outlineLevel="0" collapsed="false">
      <c r="C31" s="6" t="n">
        <v>150937</v>
      </c>
      <c r="D31" s="7" t="s">
        <v>68</v>
      </c>
      <c r="E31" s="7" t="s">
        <v>32</v>
      </c>
      <c r="F31" s="7" t="n">
        <v>37000</v>
      </c>
    </row>
    <row r="32" customFormat="false" ht="14.25" hidden="false" customHeight="false" outlineLevel="0" collapsed="false">
      <c r="C32" s="6" t="n">
        <v>150940</v>
      </c>
      <c r="D32" s="7" t="s">
        <v>39</v>
      </c>
      <c r="E32" s="7" t="s">
        <v>32</v>
      </c>
      <c r="F32" s="7" t="n">
        <v>87000</v>
      </c>
    </row>
    <row r="33" customFormat="false" ht="14.25" hidden="false" customHeight="false" outlineLevel="0" collapsed="false">
      <c r="C33" s="6" t="n">
        <v>150947</v>
      </c>
      <c r="D33" s="7" t="s">
        <v>43</v>
      </c>
      <c r="E33" s="7" t="s">
        <v>32</v>
      </c>
      <c r="F33" s="7" t="n">
        <v>85000</v>
      </c>
    </row>
    <row r="34" customFormat="false" ht="14.25" hidden="false" customHeight="false" outlineLevel="0" collapsed="false">
      <c r="C34" s="6" t="n">
        <v>150962</v>
      </c>
      <c r="D34" s="7" t="s">
        <v>36</v>
      </c>
      <c r="E34" s="7" t="s">
        <v>32</v>
      </c>
      <c r="F34" s="7" t="n">
        <v>87000</v>
      </c>
    </row>
    <row r="35" customFormat="false" ht="14.25" hidden="false" customHeight="false" outlineLevel="0" collapsed="false">
      <c r="C35" s="6" t="n">
        <v>150968</v>
      </c>
      <c r="D35" s="7" t="s">
        <v>79</v>
      </c>
      <c r="E35" s="7" t="s">
        <v>32</v>
      </c>
      <c r="F35" s="7" t="n">
        <v>65000</v>
      </c>
    </row>
    <row r="36" customFormat="false" ht="14.25" hidden="false" customHeight="false" outlineLevel="0" collapsed="false">
      <c r="C36" s="6" t="n">
        <v>150975</v>
      </c>
      <c r="D36" s="7" t="s">
        <v>20</v>
      </c>
      <c r="E36" s="7" t="s">
        <v>40</v>
      </c>
      <c r="F36" s="7" t="n">
        <v>83000</v>
      </c>
    </row>
    <row r="37" customFormat="false" ht="14.25" hidden="false" customHeight="false" outlineLevel="0" collapsed="false">
      <c r="C37" s="6" t="n">
        <v>150982</v>
      </c>
      <c r="D37" s="7" t="s">
        <v>24</v>
      </c>
      <c r="E37" s="7" t="s">
        <v>40</v>
      </c>
      <c r="F37" s="7" t="n">
        <v>47000</v>
      </c>
    </row>
    <row r="38" customFormat="false" ht="14.25" hidden="false" customHeight="false" outlineLevel="0" collapsed="false">
      <c r="C38" s="6" t="n">
        <v>150989</v>
      </c>
      <c r="D38" s="7" t="s">
        <v>29</v>
      </c>
      <c r="E38" s="7" t="s">
        <v>40</v>
      </c>
      <c r="F38" s="7" t="n">
        <v>45000</v>
      </c>
    </row>
    <row r="39" customFormat="false" ht="14.25" hidden="false" customHeight="false" outlineLevel="0" collapsed="false">
      <c r="C39" s="6" t="n">
        <v>150990</v>
      </c>
      <c r="D39" s="7" t="s">
        <v>68</v>
      </c>
      <c r="E39" s="7" t="s">
        <v>40</v>
      </c>
      <c r="F39" s="7" t="n">
        <v>77000</v>
      </c>
    </row>
    <row r="40" customFormat="false" ht="14.25" hidden="false" customHeight="false" outlineLevel="0" collapsed="false">
      <c r="C40" s="6" t="n">
        <v>150995</v>
      </c>
      <c r="D40" s="7" t="s">
        <v>39</v>
      </c>
      <c r="E40" s="7" t="s">
        <v>40</v>
      </c>
      <c r="F40" s="7" t="n">
        <v>15000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  <Company>Alliance Data Card 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2020-05-11T11:02:27Z</dcterms:created>
  <dc:creator>Jha, Neha</dc:creator>
  <dc:description/>
  <dc:language>en-IN</dc:language>
  <cp:lastModifiedBy>vasu thakkar</cp:lastModifiedBy>
  <dcterms:modified xsi:type="dcterms:W3CDTF">2023-04-26T13:10:08Z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