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pivotTables/pivotTable20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tadhq.sharepoint.com/sites/TAILDTeam/Shared Documents/Backup/TAI/L&amp;D 2026 🎉/Team Data &amp; Reports/Data/Attendence &amp; Feedback/"/>
    </mc:Choice>
  </mc:AlternateContent>
  <xr:revisionPtr revIDLastSave="3536" documentId="8_{BADC7620-DA5F-457B-A3AE-F56239514984}" xr6:coauthVersionLast="47" xr6:coauthVersionMax="47" xr10:uidLastSave="{32FA03D2-D0F8-4D78-8992-5ED7B8F206B1}"/>
  <bookViews>
    <workbookView xWindow="-110" yWindow="-110" windowWidth="19420" windowHeight="11500" tabRatio="842" activeTab="3" xr2:uid="{A2E25450-71A5-4E2A-BE12-32E623968E84}"/>
  </bookViews>
  <sheets>
    <sheet name="DASHBOARD" sheetId="12" r:id="rId1"/>
    <sheet name="Program Pivots" sheetId="21" r:id="rId2"/>
    <sheet name="Top Learner" sheetId="34" r:id="rId3"/>
    <sheet name="Evaluation Pivots" sheetId="29" r:id="rId4"/>
    <sheet name="Attendance Master Sheet" sheetId="19" r:id="rId5"/>
    <sheet name="Sheet2" sheetId="36" r:id="rId6"/>
    <sheet name="Evaluation Master Sheet" sheetId="2" r:id="rId7"/>
    <sheet name="Linked In no" sheetId="27" r:id="rId8"/>
    <sheet name="Attendance Prep" sheetId="24" r:id="rId9"/>
    <sheet name="Head Count 212" sheetId="25" r:id="rId10"/>
    <sheet name="HC Email 1st" sheetId="26" r:id="rId11"/>
    <sheet name="Calc" sheetId="30" r:id="rId12"/>
  </sheets>
  <externalReferences>
    <externalReference r:id="rId13"/>
  </externalReferences>
  <definedNames>
    <definedName name="_xlnm._FilterDatabase" localSheetId="4" hidden="1">'Attendance Master Sheet'!$Q$1:$Q$800</definedName>
    <definedName name="_xlnm._FilterDatabase" localSheetId="6" hidden="1">'Evaluation Master Sheet'!$A$1:$N$21</definedName>
    <definedName name="_xlnm._FilterDatabase" localSheetId="9" hidden="1">'Head Count 212'!$A$1:$V$213</definedName>
    <definedName name="_xlcn.WorksheetConnection_AttendanceMasterSheetA1P5001" hidden="1">'Attendance Master Sheet'!$A$1:$S$502</definedName>
    <definedName name="_xlcn.WorksheetConnection_EvaluationMSAX1" hidden="1">'Evaluation Master Sheet'!$A:$X</definedName>
    <definedName name="_xlcn.WorksheetConnection_LDMainReports.xlsxTable11" hidden="1">Table1[]</definedName>
    <definedName name="_xlcn.WorksheetConnection_LDMainReports.xlsxTable71" hidden="1">Table7[]</definedName>
    <definedName name="Timeline_Date">#N/A</definedName>
    <definedName name="Timeline_Date1">#N/A</definedName>
  </definedNames>
  <calcPr calcId="191028"/>
  <pivotCaches>
    <pivotCache cacheId="452" r:id="rId14"/>
    <pivotCache cacheId="455" r:id="rId15"/>
    <pivotCache cacheId="458" r:id="rId16"/>
    <pivotCache cacheId="461" r:id="rId17"/>
    <pivotCache cacheId="464" r:id="rId18"/>
    <pivotCache cacheId="467" r:id="rId19"/>
    <pivotCache cacheId="470" r:id="rId20"/>
    <pivotCache cacheId="473" r:id="rId21"/>
    <pivotCache cacheId="476" r:id="rId22"/>
    <pivotCache cacheId="479" r:id="rId23"/>
    <pivotCache cacheId="482" r:id="rId24"/>
    <pivotCache cacheId="486" r:id="rId25"/>
    <pivotCache cacheId="489" r:id="rId26"/>
    <pivotCache cacheId="492" r:id="rId27"/>
    <pivotCache cacheId="495" r:id="rId28"/>
    <pivotCache cacheId="498" r:id="rId29"/>
    <pivotCache cacheId="501" r:id="rId30"/>
    <pivotCache cacheId="504" r:id="rId31"/>
    <pivotCache cacheId="507" r:id="rId32"/>
    <pivotCache cacheId="509" r:id="rId3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485" r:id="rId34"/>
      </x15:timelineCachePivotCaches>
    </ext>
    <ext xmlns:x15="http://schemas.microsoft.com/office/spreadsheetml/2010/11/main" uri="{D0CA8CA8-9F24-4464-BF8E-62219DCF47F9}">
      <x15:timelineCacheRefs>
        <x15:timelineCacheRef r:id="rId35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7" name="Table7" connection="WorksheetConnection_L&amp;D Main Reports.xlsx!Table7"/>
          <x15:modelTable id="Table1" name="Table1" connection="WorksheetConnection_L&amp;D Main Reports.xlsx!Table1"/>
          <x15:modelTable id="Range 1" name="Range 1" connection="WorksheetConnection_Evaluation MS!$A:$X"/>
          <x15:modelTable id="Range" name="Range" connection="WorksheetConnection_Attendance Master Sheet!$A$1:$P$500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354" i="2" l="1"/>
  <c r="X353" i="2"/>
  <c r="X352" i="2"/>
  <c r="X351" i="2"/>
  <c r="W353" i="2"/>
  <c r="W354" i="2"/>
  <c r="W352" i="2"/>
  <c r="W351" i="2"/>
  <c r="W56" i="2"/>
  <c r="V354" i="2"/>
  <c r="V353" i="2"/>
  <c r="V352" i="2"/>
  <c r="V351" i="2"/>
  <c r="V56" i="2"/>
  <c r="X56" i="2"/>
  <c r="U354" i="2"/>
  <c r="U353" i="2"/>
  <c r="U352" i="2"/>
  <c r="U351" i="2"/>
  <c r="U56" i="2"/>
  <c r="R354" i="2"/>
  <c r="R353" i="2"/>
  <c r="R352" i="2"/>
  <c r="R351" i="2"/>
  <c r="R56" i="2"/>
  <c r="Q354" i="2"/>
  <c r="Q353" i="2"/>
  <c r="S353" i="2" s="1"/>
  <c r="Q352" i="2"/>
  <c r="Q351" i="2"/>
  <c r="Q56" i="2"/>
  <c r="S56" i="2" s="1"/>
  <c r="P354" i="2"/>
  <c r="P353" i="2"/>
  <c r="P352" i="2"/>
  <c r="P351" i="2"/>
  <c r="P56" i="2"/>
  <c r="O354" i="2"/>
  <c r="O353" i="2"/>
  <c r="T353" i="2" s="1"/>
  <c r="O352" i="2"/>
  <c r="O351" i="2"/>
  <c r="O56" i="2"/>
  <c r="T56" i="2" s="1"/>
  <c r="E3" i="34"/>
  <c r="E4" i="34"/>
  <c r="E5" i="34"/>
  <c r="E6" i="34"/>
  <c r="C3" i="34"/>
  <c r="C6" i="34"/>
  <c r="C5" i="34"/>
  <c r="C4" i="34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P57" i="2"/>
  <c r="Q57" i="2" s="1"/>
  <c r="P58" i="2"/>
  <c r="Q58" i="2" s="1"/>
  <c r="P59" i="2"/>
  <c r="Q59" i="2" s="1"/>
  <c r="P60" i="2"/>
  <c r="P61" i="2"/>
  <c r="P62" i="2"/>
  <c r="Q62" i="2" s="1"/>
  <c r="P63" i="2"/>
  <c r="Q63" i="2" s="1"/>
  <c r="P64" i="2"/>
  <c r="Q64" i="2" s="1"/>
  <c r="P65" i="2"/>
  <c r="Q65" i="2" s="1"/>
  <c r="P66" i="2"/>
  <c r="Q66" i="2" s="1"/>
  <c r="P67" i="2"/>
  <c r="Q67" i="2" s="1"/>
  <c r="P68" i="2"/>
  <c r="Q68" i="2" s="1"/>
  <c r="P69" i="2"/>
  <c r="P70" i="2"/>
  <c r="P71" i="2"/>
  <c r="Q71" i="2" s="1"/>
  <c r="P72" i="2"/>
  <c r="P73" i="2"/>
  <c r="P74" i="2"/>
  <c r="Q74" i="2" s="1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S337" i="19"/>
  <c r="S336" i="19"/>
  <c r="S334" i="19"/>
  <c r="S333" i="19"/>
  <c r="S332" i="19"/>
  <c r="S331" i="19"/>
  <c r="S330" i="19"/>
  <c r="S329" i="19"/>
  <c r="G4" i="27"/>
  <c r="G3" i="27"/>
  <c r="G2" i="27"/>
  <c r="X51" i="2"/>
  <c r="X52" i="2"/>
  <c r="X53" i="2"/>
  <c r="X54" i="2"/>
  <c r="X55" i="2"/>
  <c r="W51" i="2"/>
  <c r="W52" i="2"/>
  <c r="W53" i="2"/>
  <c r="W54" i="2"/>
  <c r="W55" i="2"/>
  <c r="V51" i="2"/>
  <c r="V52" i="2"/>
  <c r="V53" i="2"/>
  <c r="V54" i="2"/>
  <c r="V55" i="2"/>
  <c r="U51" i="2"/>
  <c r="U52" i="2"/>
  <c r="U53" i="2"/>
  <c r="U54" i="2"/>
  <c r="U55" i="2"/>
  <c r="R51" i="2"/>
  <c r="R52" i="2"/>
  <c r="R53" i="2"/>
  <c r="R54" i="2"/>
  <c r="R55" i="2"/>
  <c r="P51" i="2"/>
  <c r="P52" i="2"/>
  <c r="P53" i="2"/>
  <c r="P54" i="2"/>
  <c r="P55" i="2"/>
  <c r="O51" i="2"/>
  <c r="O52" i="2"/>
  <c r="O53" i="2"/>
  <c r="O54" i="2"/>
  <c r="O55" i="2"/>
  <c r="X45" i="2"/>
  <c r="X46" i="2"/>
  <c r="X47" i="2"/>
  <c r="X48" i="2"/>
  <c r="X49" i="2"/>
  <c r="X50" i="2"/>
  <c r="W45" i="2"/>
  <c r="W46" i="2"/>
  <c r="W47" i="2"/>
  <c r="W48" i="2"/>
  <c r="W49" i="2"/>
  <c r="W50" i="2"/>
  <c r="V45" i="2"/>
  <c r="V46" i="2"/>
  <c r="V47" i="2"/>
  <c r="V48" i="2"/>
  <c r="V49" i="2"/>
  <c r="V50" i="2"/>
  <c r="U45" i="2"/>
  <c r="U46" i="2"/>
  <c r="U47" i="2"/>
  <c r="U48" i="2"/>
  <c r="U49" i="2"/>
  <c r="U50" i="2"/>
  <c r="R45" i="2"/>
  <c r="R46" i="2"/>
  <c r="R47" i="2"/>
  <c r="R48" i="2"/>
  <c r="R49" i="2"/>
  <c r="R50" i="2"/>
  <c r="P45" i="2"/>
  <c r="P46" i="2"/>
  <c r="P47" i="2"/>
  <c r="P48" i="2"/>
  <c r="P49" i="2"/>
  <c r="P50" i="2"/>
  <c r="O45" i="2"/>
  <c r="O46" i="2"/>
  <c r="O47" i="2"/>
  <c r="O48" i="2"/>
  <c r="O49" i="2"/>
  <c r="O50" i="2"/>
  <c r="X33" i="2"/>
  <c r="X34" i="2"/>
  <c r="X35" i="2"/>
  <c r="X36" i="2"/>
  <c r="X37" i="2"/>
  <c r="X38" i="2"/>
  <c r="X39" i="2"/>
  <c r="X40" i="2"/>
  <c r="X41" i="2"/>
  <c r="X42" i="2"/>
  <c r="X43" i="2"/>
  <c r="X44" i="2"/>
  <c r="W33" i="2"/>
  <c r="W34" i="2"/>
  <c r="W35" i="2"/>
  <c r="W36" i="2"/>
  <c r="W37" i="2"/>
  <c r="W38" i="2"/>
  <c r="W39" i="2"/>
  <c r="W40" i="2"/>
  <c r="W41" i="2"/>
  <c r="W42" i="2"/>
  <c r="W43" i="2"/>
  <c r="W44" i="2"/>
  <c r="V33" i="2"/>
  <c r="V34" i="2"/>
  <c r="V35" i="2"/>
  <c r="V36" i="2"/>
  <c r="V37" i="2"/>
  <c r="V38" i="2"/>
  <c r="V39" i="2"/>
  <c r="V40" i="2"/>
  <c r="V41" i="2"/>
  <c r="V42" i="2"/>
  <c r="V43" i="2"/>
  <c r="V44" i="2"/>
  <c r="U33" i="2"/>
  <c r="U34" i="2"/>
  <c r="U35" i="2"/>
  <c r="U36" i="2"/>
  <c r="U37" i="2"/>
  <c r="U38" i="2"/>
  <c r="U39" i="2"/>
  <c r="U40" i="2"/>
  <c r="U41" i="2"/>
  <c r="U42" i="2"/>
  <c r="U43" i="2"/>
  <c r="U44" i="2"/>
  <c r="R33" i="2"/>
  <c r="R34" i="2"/>
  <c r="R35" i="2"/>
  <c r="R36" i="2"/>
  <c r="R37" i="2"/>
  <c r="R38" i="2"/>
  <c r="R39" i="2"/>
  <c r="R40" i="2"/>
  <c r="R41" i="2"/>
  <c r="R42" i="2"/>
  <c r="R43" i="2"/>
  <c r="R44" i="2"/>
  <c r="P33" i="2"/>
  <c r="P34" i="2"/>
  <c r="P35" i="2"/>
  <c r="P36" i="2"/>
  <c r="P37" i="2"/>
  <c r="P38" i="2"/>
  <c r="P39" i="2"/>
  <c r="P40" i="2"/>
  <c r="P41" i="2"/>
  <c r="P42" i="2"/>
  <c r="P43" i="2"/>
  <c r="P44" i="2"/>
  <c r="O33" i="2"/>
  <c r="O34" i="2"/>
  <c r="O35" i="2"/>
  <c r="O36" i="2"/>
  <c r="O37" i="2"/>
  <c r="O38" i="2"/>
  <c r="O39" i="2"/>
  <c r="O40" i="2"/>
  <c r="O41" i="2"/>
  <c r="O42" i="2"/>
  <c r="O43" i="2"/>
  <c r="O44" i="2"/>
  <c r="O31" i="2"/>
  <c r="X22" i="2"/>
  <c r="X23" i="2"/>
  <c r="X24" i="2"/>
  <c r="X25" i="2"/>
  <c r="X26" i="2"/>
  <c r="X27" i="2"/>
  <c r="X28" i="2"/>
  <c r="X29" i="2"/>
  <c r="X30" i="2"/>
  <c r="X31" i="2"/>
  <c r="X32" i="2"/>
  <c r="W22" i="2"/>
  <c r="W23" i="2"/>
  <c r="W24" i="2"/>
  <c r="W25" i="2"/>
  <c r="W26" i="2"/>
  <c r="W27" i="2"/>
  <c r="W28" i="2"/>
  <c r="W29" i="2"/>
  <c r="W30" i="2"/>
  <c r="W31" i="2"/>
  <c r="W32" i="2"/>
  <c r="V22" i="2"/>
  <c r="V23" i="2"/>
  <c r="V24" i="2"/>
  <c r="V25" i="2"/>
  <c r="V26" i="2"/>
  <c r="V27" i="2"/>
  <c r="V28" i="2"/>
  <c r="V29" i="2"/>
  <c r="V30" i="2"/>
  <c r="V31" i="2"/>
  <c r="V32" i="2"/>
  <c r="U22" i="2"/>
  <c r="U23" i="2"/>
  <c r="U24" i="2"/>
  <c r="U25" i="2"/>
  <c r="U26" i="2"/>
  <c r="U27" i="2"/>
  <c r="U28" i="2"/>
  <c r="U29" i="2"/>
  <c r="U30" i="2"/>
  <c r="U31" i="2"/>
  <c r="U32" i="2"/>
  <c r="R22" i="2"/>
  <c r="R23" i="2"/>
  <c r="R24" i="2"/>
  <c r="R25" i="2"/>
  <c r="R26" i="2"/>
  <c r="R27" i="2"/>
  <c r="R28" i="2"/>
  <c r="R29" i="2"/>
  <c r="R30" i="2"/>
  <c r="R31" i="2"/>
  <c r="R32" i="2"/>
  <c r="P22" i="2"/>
  <c r="P23" i="2"/>
  <c r="P24" i="2"/>
  <c r="P25" i="2"/>
  <c r="P26" i="2"/>
  <c r="P27" i="2"/>
  <c r="P28" i="2"/>
  <c r="P29" i="2"/>
  <c r="P30" i="2"/>
  <c r="P31" i="2"/>
  <c r="P32" i="2"/>
  <c r="O22" i="2"/>
  <c r="O23" i="2"/>
  <c r="O24" i="2"/>
  <c r="O25" i="2"/>
  <c r="O26" i="2"/>
  <c r="O27" i="2"/>
  <c r="O28" i="2"/>
  <c r="O29" i="2"/>
  <c r="O30" i="2"/>
  <c r="O3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B5" i="21"/>
  <c r="B3" i="21"/>
  <c r="D8" i="12"/>
  <c r="B8" i="12"/>
  <c r="F8" i="12"/>
  <c r="B23" i="21"/>
  <c r="B20" i="21"/>
  <c r="B7" i="21"/>
  <c r="B8" i="21"/>
  <c r="B19" i="21"/>
  <c r="B24" i="21"/>
  <c r="B4" i="21"/>
  <c r="B6" i="21"/>
  <c r="Q8" i="12"/>
  <c r="T8" i="12"/>
  <c r="W8" i="12"/>
  <c r="O8" i="12"/>
  <c r="L8" i="12"/>
  <c r="T352" i="2" l="1"/>
  <c r="Q61" i="2"/>
  <c r="S61" i="2" s="1"/>
  <c r="T61" i="2" s="1"/>
  <c r="Q60" i="2"/>
  <c r="S351" i="2"/>
  <c r="T351" i="2" s="1"/>
  <c r="Q73" i="2"/>
  <c r="Q72" i="2"/>
  <c r="S352" i="2"/>
  <c r="S354" i="2"/>
  <c r="T354" i="2" s="1"/>
  <c r="Q70" i="2"/>
  <c r="Q69" i="2"/>
  <c r="AB8" i="12"/>
  <c r="AB7" i="12"/>
  <c r="S57" i="2"/>
  <c r="T57" i="2" s="1"/>
  <c r="S58" i="2"/>
  <c r="T58" i="2"/>
  <c r="S59" i="2"/>
  <c r="T59" i="2"/>
  <c r="S60" i="2"/>
  <c r="T60" i="2"/>
  <c r="S62" i="2"/>
  <c r="T62" i="2" s="1"/>
  <c r="S63" i="2"/>
  <c r="T63" i="2"/>
  <c r="S64" i="2"/>
  <c r="T64" i="2" s="1"/>
  <c r="S65" i="2"/>
  <c r="T65" i="2" s="1"/>
  <c r="S66" i="2"/>
  <c r="T66" i="2" s="1"/>
  <c r="S67" i="2"/>
  <c r="T67" i="2" s="1"/>
  <c r="S68" i="2"/>
  <c r="T68" i="2" s="1"/>
  <c r="S69" i="2"/>
  <c r="T69" i="2" s="1"/>
  <c r="S70" i="2"/>
  <c r="T70" i="2" s="1"/>
  <c r="S71" i="2"/>
  <c r="T71" i="2" s="1"/>
  <c r="S72" i="2"/>
  <c r="T72" i="2" s="1"/>
  <c r="S73" i="2"/>
  <c r="T73" i="2" s="1"/>
  <c r="S74" i="2"/>
  <c r="T74" i="2" s="1"/>
  <c r="Z7" i="12"/>
  <c r="H8" i="12"/>
  <c r="Q55" i="2"/>
  <c r="S55" i="2" s="1"/>
  <c r="T55" i="2" s="1"/>
  <c r="Q54" i="2"/>
  <c r="S54" i="2" s="1"/>
  <c r="T54" i="2" s="1"/>
  <c r="Q53" i="2"/>
  <c r="S53" i="2" s="1"/>
  <c r="T53" i="2" s="1"/>
  <c r="Q52" i="2"/>
  <c r="S52" i="2" s="1"/>
  <c r="T52" i="2" s="1"/>
  <c r="Q51" i="2"/>
  <c r="S51" i="2" s="1"/>
  <c r="T51" i="2" s="1"/>
  <c r="Q48" i="2"/>
  <c r="S48" i="2" s="1"/>
  <c r="T48" i="2" s="1"/>
  <c r="Q50" i="2"/>
  <c r="S50" i="2" s="1"/>
  <c r="T50" i="2" s="1"/>
  <c r="Q49" i="2"/>
  <c r="S49" i="2" s="1"/>
  <c r="T49" i="2" s="1"/>
  <c r="Q47" i="2"/>
  <c r="S47" i="2" s="1"/>
  <c r="T47" i="2" s="1"/>
  <c r="Q46" i="2"/>
  <c r="S46" i="2" s="1"/>
  <c r="T46" i="2" s="1"/>
  <c r="Q45" i="2"/>
  <c r="S45" i="2" s="1"/>
  <c r="T45" i="2" s="1"/>
  <c r="Q40" i="2"/>
  <c r="S40" i="2" s="1"/>
  <c r="T40" i="2" s="1"/>
  <c r="Q39" i="2"/>
  <c r="S39" i="2" s="1"/>
  <c r="T39" i="2" s="1"/>
  <c r="Q38" i="2"/>
  <c r="S38" i="2" s="1"/>
  <c r="T38" i="2" s="1"/>
  <c r="Q37" i="2"/>
  <c r="S37" i="2" s="1"/>
  <c r="T37" i="2" s="1"/>
  <c r="Q36" i="2"/>
  <c r="S36" i="2" s="1"/>
  <c r="T36" i="2" s="1"/>
  <c r="Q43" i="2"/>
  <c r="S43" i="2" s="1"/>
  <c r="T43" i="2" s="1"/>
  <c r="Q35" i="2"/>
  <c r="S35" i="2" s="1"/>
  <c r="T35" i="2" s="1"/>
  <c r="Q42" i="2"/>
  <c r="S42" i="2" s="1"/>
  <c r="T42" i="2" s="1"/>
  <c r="Q34" i="2"/>
  <c r="S34" i="2" s="1"/>
  <c r="T34" i="2" s="1"/>
  <c r="Q41" i="2"/>
  <c r="S41" i="2" s="1"/>
  <c r="T41" i="2" s="1"/>
  <c r="Q33" i="2"/>
  <c r="S33" i="2" s="1"/>
  <c r="T33" i="2" s="1"/>
  <c r="Q44" i="2"/>
  <c r="S44" i="2" s="1"/>
  <c r="T44" i="2" s="1"/>
  <c r="Q30" i="2"/>
  <c r="S30" i="2" s="1"/>
  <c r="T30" i="2" s="1"/>
  <c r="Q29" i="2"/>
  <c r="S29" i="2" s="1"/>
  <c r="T29" i="2" s="1"/>
  <c r="Q28" i="2"/>
  <c r="S28" i="2" s="1"/>
  <c r="T28" i="2" s="1"/>
  <c r="Q24" i="2"/>
  <c r="S24" i="2" s="1"/>
  <c r="T24" i="2" s="1"/>
  <c r="Q32" i="2"/>
  <c r="S32" i="2" s="1"/>
  <c r="T32" i="2" s="1"/>
  <c r="Q23" i="2"/>
  <c r="S23" i="2" s="1"/>
  <c r="T23" i="2" s="1"/>
  <c r="Q31" i="2"/>
  <c r="S31" i="2" s="1"/>
  <c r="T31" i="2" s="1"/>
  <c r="Q22" i="2"/>
  <c r="S22" i="2" s="1"/>
  <c r="T22" i="2" s="1"/>
  <c r="Q25" i="2"/>
  <c r="S25" i="2" s="1"/>
  <c r="T25" i="2" s="1"/>
  <c r="Q27" i="2"/>
  <c r="S27" i="2" s="1"/>
  <c r="T27" i="2" s="1"/>
  <c r="Q26" i="2"/>
  <c r="S26" i="2" s="1"/>
  <c r="T26" i="2" s="1"/>
  <c r="Q19" i="2"/>
  <c r="S19" i="2" s="1"/>
  <c r="T19" i="2" s="1"/>
  <c r="Q18" i="2"/>
  <c r="S18" i="2" s="1"/>
  <c r="T18" i="2" s="1"/>
  <c r="Q17" i="2"/>
  <c r="S17" i="2" s="1"/>
  <c r="T17" i="2" s="1"/>
  <c r="Q16" i="2"/>
  <c r="S16" i="2" s="1"/>
  <c r="T16" i="2" s="1"/>
  <c r="Q11" i="2"/>
  <c r="S11" i="2" s="1"/>
  <c r="T11" i="2" s="1"/>
  <c r="Q14" i="2"/>
  <c r="S14" i="2" s="1"/>
  <c r="T14" i="2" s="1"/>
  <c r="Q12" i="2"/>
  <c r="S12" i="2" s="1"/>
  <c r="T12" i="2" s="1"/>
  <c r="Q20" i="2"/>
  <c r="S20" i="2" s="1"/>
  <c r="T20" i="2" s="1"/>
  <c r="Q10" i="2"/>
  <c r="S10" i="2" s="1"/>
  <c r="T10" i="2" s="1"/>
  <c r="Q8" i="2"/>
  <c r="S8" i="2" s="1"/>
  <c r="T8" i="2" s="1"/>
  <c r="Q15" i="2"/>
  <c r="S15" i="2" s="1"/>
  <c r="T15" i="2" s="1"/>
  <c r="Q5" i="2"/>
  <c r="S5" i="2" s="1"/>
  <c r="T5" i="2" s="1"/>
  <c r="Q4" i="2"/>
  <c r="S4" i="2" s="1"/>
  <c r="T4" i="2" s="1"/>
  <c r="Q21" i="2"/>
  <c r="S21" i="2" s="1"/>
  <c r="T21" i="2" s="1"/>
  <c r="Q6" i="2"/>
  <c r="S6" i="2" s="1"/>
  <c r="T6" i="2" s="1"/>
  <c r="Q3" i="2"/>
  <c r="S3" i="2" s="1"/>
  <c r="T3" i="2" s="1"/>
  <c r="Q7" i="2"/>
  <c r="S7" i="2" s="1"/>
  <c r="T7" i="2" s="1"/>
  <c r="Q13" i="2"/>
  <c r="S13" i="2" s="1"/>
  <c r="T13" i="2" s="1"/>
  <c r="Q9" i="2"/>
  <c r="S9" i="2" s="1"/>
  <c r="T9" i="2" s="1"/>
  <c r="Q2" i="2"/>
  <c r="S2" i="2" s="1"/>
  <c r="T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C53E2D-416F-481C-AC59-5A068BB056D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B55BACB-339A-49B8-B6FD-717656623CA3}" name="WorksheetConnection_Attendance Master Sheet!$A$1:$P$50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AttendanceMasterSheetA1P5001"/>
        </x15:connection>
      </ext>
    </extLst>
  </connection>
  <connection id="3" xr16:uid="{83265046-8FC6-4312-91F8-6CE2324BB3EA}" name="WorksheetConnection_Evaluation MS!$A:$X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EvaluationMSAX1"/>
        </x15:connection>
      </ext>
    </extLst>
  </connection>
  <connection id="4" xr16:uid="{81C7A963-458B-4C79-92D4-DE0D406DF4AD}" name="WorksheetConnection_L&amp;D Main Reports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LDMainReports.xlsxTable11"/>
        </x15:connection>
      </ext>
    </extLst>
  </connection>
  <connection id="5" xr16:uid="{F553F66F-73EE-4113-8E29-01EF3A5C3827}" name="WorksheetConnection_L&amp;D Main Reports.xlsx!Table7" type="102" refreshedVersion="8" minRefreshableVersion="5">
    <extLst>
      <ext xmlns:x15="http://schemas.microsoft.com/office/spreadsheetml/2010/11/main" uri="{DE250136-89BD-433C-8126-D09CA5730AF9}">
        <x15:connection id="Table7" autoDelete="1">
          <x15:rangePr sourceName="_xlcn.WorksheetConnection_LDMainReports.xlsxTable7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Table7].[Completion Time].&amp;,[Table7].[Completion Time].&amp;[17/03/2026 14:00],[Table7].[Completion Time].&amp;[22/04/2026 14:00],[Table7].[Completion Time].&amp;[24/02/2026 14:00],[Table7].[Completion Time].&amp;[31/03/2026 15:00],[Table7].[Completion Time].&amp;[2026-05-13 13:00:00],[Table7].[Completion Time].&amp;[2026-05-20 14:00:00],[Table7].[Completion Time].&amp;[2026-06-04 14:00:00],[Table7].[Completion Time].&amp;[2026-06-15 12:30:00],[Table7].[Completion Time].&amp;[2026-06-25 14:00:00]}"/>
    <s v="{[Range].[Date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<sst xmlns="http://schemas.openxmlformats.org/spreadsheetml/2006/main" count="14594" uniqueCount="1956">
  <si>
    <t xml:space="preserve">Learning and Development Dash Board </t>
  </si>
  <si>
    <t xml:space="preserve">Participation rate </t>
  </si>
  <si>
    <t>Total Programs</t>
  </si>
  <si>
    <t xml:space="preserve">Training Days </t>
  </si>
  <si>
    <t xml:space="preserve">Total Participants </t>
  </si>
  <si>
    <t>Training Hours</t>
  </si>
  <si>
    <t xml:space="preserve">NPS Overall Score </t>
  </si>
  <si>
    <t xml:space="preserve">Facilitators Performance </t>
  </si>
  <si>
    <t>Knowledge Relevance</t>
  </si>
  <si>
    <t>Activity Effectivness</t>
  </si>
  <si>
    <t>Logistics Effectivness</t>
  </si>
  <si>
    <t>Excel 101</t>
  </si>
  <si>
    <t>Moaataz</t>
  </si>
  <si>
    <t>Aya Khaled Naeem Elkhawaga</t>
  </si>
  <si>
    <t xml:space="preserve"> 01111879328</t>
  </si>
  <si>
    <t>aya.elkhawaga@themarq.com.eg</t>
  </si>
  <si>
    <t>HR Business Partner</t>
  </si>
  <si>
    <t>HR Business Partner Supervisor</t>
  </si>
  <si>
    <t>TM4-32448</t>
  </si>
  <si>
    <t>External</t>
  </si>
  <si>
    <t>Human Resources</t>
  </si>
  <si>
    <t>Jul</t>
  </si>
  <si>
    <t>Toka Khaled Farouk Hassan Hagag</t>
  </si>
  <si>
    <t xml:space="preserve"> 01156052000</t>
  </si>
  <si>
    <t>toka.khaled@themarq.com.eg</t>
  </si>
  <si>
    <t>HR Operations</t>
  </si>
  <si>
    <t>HR Operations Supervisor</t>
  </si>
  <si>
    <t>TM4-12707</t>
  </si>
  <si>
    <t>Mariam Ibrahim Mohamed Ibrahim</t>
  </si>
  <si>
    <t xml:space="preserve"> 01007512970</t>
  </si>
  <si>
    <t>mariam.ibrahim@themarq.com.eg</t>
  </si>
  <si>
    <t>TM4-22886</t>
  </si>
  <si>
    <t>Date</t>
  </si>
  <si>
    <t>All</t>
  </si>
  <si>
    <t>Main L&amp;D Data (YTD)</t>
  </si>
  <si>
    <t>Internal vs External Training</t>
  </si>
  <si>
    <t>Participation per Program</t>
  </si>
  <si>
    <t>Participation per Sector</t>
  </si>
  <si>
    <t>Training Days</t>
  </si>
  <si>
    <t>Monthly Track</t>
  </si>
  <si>
    <t>Trainer Profile</t>
  </si>
  <si>
    <t xml:space="preserve">Enrollment vs Participation per Program </t>
  </si>
  <si>
    <t>Unique User count</t>
  </si>
  <si>
    <t>Learning Hours per Participant</t>
  </si>
  <si>
    <t xml:space="preserve">No.of Programs </t>
  </si>
  <si>
    <t>Row Labels</t>
  </si>
  <si>
    <t>Distinct Count of Program Name</t>
  </si>
  <si>
    <t>Distinct Count of Name</t>
  </si>
  <si>
    <t>Sum of Program Duration/hrs</t>
  </si>
  <si>
    <t>Sum of No.of sessions</t>
  </si>
  <si>
    <t>Participation</t>
  </si>
  <si>
    <t>No. of Programs</t>
  </si>
  <si>
    <t xml:space="preserve"> Programs</t>
  </si>
  <si>
    <t>Enrollments</t>
  </si>
  <si>
    <t>Sum of Learning Hrs</t>
  </si>
  <si>
    <t>No. of Participants</t>
  </si>
  <si>
    <t>Ai 4 Marq - AI Foundations - Wave 2</t>
  </si>
  <si>
    <t>CCE</t>
  </si>
  <si>
    <t>Feb</t>
  </si>
  <si>
    <t>Ahmed Elshiaty</t>
  </si>
  <si>
    <t>Abdelaziz Youssef Abo El Wafa Mohamed</t>
  </si>
  <si>
    <t>Training Hrs</t>
  </si>
  <si>
    <t>Internal</t>
  </si>
  <si>
    <t>Ai 4 Marq - Level 1</t>
  </si>
  <si>
    <t>Commercial</t>
  </si>
  <si>
    <t>Mar</t>
  </si>
  <si>
    <t>Ahmed Magdi</t>
  </si>
  <si>
    <t>Abdelrahman Ismail Abdallah Elshahat</t>
  </si>
  <si>
    <t>Grand Total</t>
  </si>
  <si>
    <t>AI for real estate (Projects-D&amp;I)</t>
  </si>
  <si>
    <t>Communities &amp; Clients Excellence</t>
  </si>
  <si>
    <t>Apr</t>
  </si>
  <si>
    <t>Amr Alaa</t>
  </si>
  <si>
    <t>Abdelrahman Khaled Saber Mohamed</t>
  </si>
  <si>
    <t>Participation Rate</t>
  </si>
  <si>
    <t>Customer Focus</t>
  </si>
  <si>
    <t>Development &amp; Innovation</t>
  </si>
  <si>
    <t>May</t>
  </si>
  <si>
    <t>Aya Sameh</t>
  </si>
  <si>
    <t>Abdelrahman Mohamed Saad Ahmed</t>
  </si>
  <si>
    <t>Internal %</t>
  </si>
  <si>
    <t>Finance</t>
  </si>
  <si>
    <t>Jun</t>
  </si>
  <si>
    <t>Belton Academy</t>
  </si>
  <si>
    <t>Ahmad Mohamed Ahmad Mohamed Mansour</t>
  </si>
  <si>
    <t>Compiled Participation</t>
  </si>
  <si>
    <t>Goal Setting &amp;Building Habits -HS</t>
  </si>
  <si>
    <t>Ahmed Abdel Hakim</t>
  </si>
  <si>
    <t xml:space="preserve">Linked In </t>
  </si>
  <si>
    <t>Hard Talks</t>
  </si>
  <si>
    <t>Omar Ali</t>
  </si>
  <si>
    <t>Ahmed elsayed elsayed elshiaty</t>
  </si>
  <si>
    <t>HPI</t>
  </si>
  <si>
    <t>Investment</t>
  </si>
  <si>
    <t>Yehia Maklad</t>
  </si>
  <si>
    <t>Ahmed Gamal Mostafa Kamel</t>
  </si>
  <si>
    <t>Island of Seacrets-(Finance  Dept)</t>
  </si>
  <si>
    <t>Marketing</t>
  </si>
  <si>
    <t>Ahmed kamal El Din Hassan El Khateeb</t>
  </si>
  <si>
    <t>LinkedIn Learning Kick-Off Session</t>
  </si>
  <si>
    <t>Marketing &amp; PR</t>
  </si>
  <si>
    <t>Ahmed Khaled Kamal Ibrahim</t>
  </si>
  <si>
    <t>Master The Shift</t>
  </si>
  <si>
    <t>Projects</t>
  </si>
  <si>
    <t>Ahmed Magdy Fekry Elhagaa</t>
  </si>
  <si>
    <t>Parenting 101</t>
  </si>
  <si>
    <t>Treasury</t>
  </si>
  <si>
    <t>Ahmed Medhat Sayed Baioumy el Atbany</t>
  </si>
  <si>
    <t>Presentation Skills-HS</t>
  </si>
  <si>
    <t>Ahmed mohamed AboelMagd Eldardiri</t>
  </si>
  <si>
    <t>Sales Skills 1-HS</t>
  </si>
  <si>
    <t>Ahmed Mohamed Ahmed Salem</t>
  </si>
  <si>
    <t>Sales Skills 2-HS</t>
  </si>
  <si>
    <t>Ahmed Mohamed Gamal Mohamed Mohamed Youssef Elbehery</t>
  </si>
  <si>
    <t>Self Discovery Lab</t>
  </si>
  <si>
    <t>Ahmed Raouf Abdel Menaam Hanafy</t>
  </si>
  <si>
    <t>Slide Design</t>
  </si>
  <si>
    <t>Ahmed Saber Abdelrady Mohamed</t>
  </si>
  <si>
    <t>Story Craft</t>
  </si>
  <si>
    <t>Ahmed Samir Galal Elelemy Ahmed</t>
  </si>
  <si>
    <t>The Connected Leader</t>
  </si>
  <si>
    <t>Ahmed Shawky Abdo El Bastawisy El Sahy</t>
  </si>
  <si>
    <t>The Influence Map</t>
  </si>
  <si>
    <t>Ahmed Sobhy Mohamed Bayoumi</t>
  </si>
  <si>
    <t>The Influence Map (Projects)</t>
  </si>
  <si>
    <t>Aida Fouad Mohamed Kamal</t>
  </si>
  <si>
    <t>Think Human</t>
  </si>
  <si>
    <t>Alaa Essam Mohamed Ibrahim</t>
  </si>
  <si>
    <t>Time &amp;Self Management -HS</t>
  </si>
  <si>
    <t>Amira Tarek Mohamed Abdelmutaal Ali El Sherkawy</t>
  </si>
  <si>
    <t>Amr Alaa Eldin Maged Ahmed</t>
  </si>
  <si>
    <t>Amr Ali Abdelwahab Sobh</t>
  </si>
  <si>
    <t>Amr Ali Mahmoud Elhanbaly</t>
  </si>
  <si>
    <t>Amr Hani Mohamed Abdel Latif</t>
  </si>
  <si>
    <t>Amr Hussein Hassan Mohamed Ali</t>
  </si>
  <si>
    <t>Aya Sameh Hassan Ibrahim</t>
  </si>
  <si>
    <t>Aya Tarek Mossad Abdelaziz</t>
  </si>
  <si>
    <t>Ayman Mousa Haneen Mokbel</t>
  </si>
  <si>
    <t>Baher Saeed Khamis Mahmoud Elshamy</t>
  </si>
  <si>
    <t>Diana Hossam Abdelrahman Osman</t>
  </si>
  <si>
    <t>Eleonora Christo Paraskevas Vostanis</t>
  </si>
  <si>
    <t>eslam fathy abdelhamid mohamed</t>
  </si>
  <si>
    <t>Farouk Mohamed Farouk Soliman</t>
  </si>
  <si>
    <t>Gehad Badr El Sayed Bayoumi</t>
  </si>
  <si>
    <t>Gihan Mohamed Labib Abdelbasset Auf</t>
  </si>
  <si>
    <t>Hamed Ramadan Aliu Abdel Aal</t>
  </si>
  <si>
    <t>Hany Refaat Abdallah Mohamed</t>
  </si>
  <si>
    <t>heba ashraf youssef ibrahim</t>
  </si>
  <si>
    <t>Heba Magdy Elbialy Hashish</t>
  </si>
  <si>
    <t>Ibrahim Essam Mansour Hasanen</t>
  </si>
  <si>
    <t>Islam Mokhtar Mohamed Ali</t>
  </si>
  <si>
    <t>Israa Mahmoud Elsayed Maraie</t>
  </si>
  <si>
    <t>Jilan mohamed saeed elzanaty</t>
  </si>
  <si>
    <t>Khadija Mohamed Ahmed Zayed</t>
  </si>
  <si>
    <t>Magy Safwat Abdelsayed  Ayyad Elbyady</t>
  </si>
  <si>
    <t>Mahmoud Ahmed Mohamed Attallah</t>
  </si>
  <si>
    <t>Mahmoud Alaa Eldin Elsayed Abdelmaged</t>
  </si>
  <si>
    <t>Mahmoud Gamal Mahmoud Aboulila</t>
  </si>
  <si>
    <t>Mahmoud Walid</t>
  </si>
  <si>
    <t>Marwan Yackout</t>
  </si>
  <si>
    <t>Mazen Adnan Ahmed Mostafa Elshamy</t>
  </si>
  <si>
    <t>MennatAllah Yahya Mohamed Tawfik Ahmed Abdul Aziz</t>
  </si>
  <si>
    <t>Moataz Ahmed Fares Hussein Abdelnaby</t>
  </si>
  <si>
    <t>Mohab Ahmed Mohamed Amin</t>
  </si>
  <si>
    <t>Mohamed Abdelsalam Mohamed AbouAgaga</t>
  </si>
  <si>
    <t>Mohamed Abed Salama Ghanem</t>
  </si>
  <si>
    <t>Mohamed Adel mohamed khader</t>
  </si>
  <si>
    <t>Mohamed Ahmed Abdallah Ahmed Sharaf</t>
  </si>
  <si>
    <t>Mohamed Hussein Yaqoub Mohamed</t>
  </si>
  <si>
    <t>Mohamed Khaled Gamil Khalaf</t>
  </si>
  <si>
    <t>Mohamed Mabrouk Ismail Mohamed</t>
  </si>
  <si>
    <t>Mohamed Mahmoud Eid Mohamed</t>
  </si>
  <si>
    <t>Mohanad Tamer Hussein Elsayed Ibrahim</t>
  </si>
  <si>
    <t>Morzak Abobakr Tamer Reyan</t>
  </si>
  <si>
    <t>Mosaad Abd El hameed Mohamed Abd elhameed</t>
  </si>
  <si>
    <t>Mostafa Ali Abdelmohsen Mohamed</t>
  </si>
  <si>
    <t>Moustafa Salah Mohamed Hassan</t>
  </si>
  <si>
    <t>Noha Hassan Sabry Mohamed Ibrahim</t>
  </si>
  <si>
    <t>Nour Eldin Fathy Mohamed Khaky</t>
  </si>
  <si>
    <t>Nour Sherif Mohamed Hussien Abbas</t>
  </si>
  <si>
    <t>Nourhan yasser Hamed Elmoaz</t>
  </si>
  <si>
    <t>Omar Amr Mohamed Adel</t>
  </si>
  <si>
    <t>Omar BahaaEldin Helmy Kamel</t>
  </si>
  <si>
    <t>Osama Abdelaziz Elsayed Salama</t>
  </si>
  <si>
    <t>Passant El Ghandour</t>
  </si>
  <si>
    <t>Passant Magdy Abdel Razek Eliwa</t>
  </si>
  <si>
    <t>Saeed Mohamed Saeed Zalabya</t>
  </si>
  <si>
    <t>Salah Hassan ElBanna Mohamad Abdo</t>
  </si>
  <si>
    <t>Sameh Mahmoud Mohamed Khamis</t>
  </si>
  <si>
    <t>Shereen walaa mohamed askar</t>
  </si>
  <si>
    <t>Sondos Abdelaziz Mohamed Abdelaziz</t>
  </si>
  <si>
    <t>Tarnem Mohamed Mohamed El sherbini</t>
  </si>
  <si>
    <t>Toaa Abdelrahman Abdallah Ghanem</t>
  </si>
  <si>
    <t>Waleed Mohamed Hassan Ali</t>
  </si>
  <si>
    <t>Youssef Ehab Kamal AbdelHady Ahmed</t>
  </si>
  <si>
    <t>Youssef Hussien Abdelrahman Abdelmeged</t>
  </si>
  <si>
    <t>Alaa Eldin Medhat Ibrahim Hendi</t>
  </si>
  <si>
    <t>Hager Ebrahem Hassan Mohamed Elkammar</t>
  </si>
  <si>
    <t>Karim Ahmed Ghareeb elshahat</t>
  </si>
  <si>
    <t>Lana Hany Mohamed Kamal Afifi</t>
  </si>
  <si>
    <t>Maged Hatem Mohamed Amin Fouad</t>
  </si>
  <si>
    <t>Maged Mostafa morsi attia</t>
  </si>
  <si>
    <t>Maria Maged Kamal Halim</t>
  </si>
  <si>
    <t>Mohamed Abd ElHaris Mohamed AbuZeid</t>
  </si>
  <si>
    <t>Mohamed Ahmed Mohamed Morsy</t>
  </si>
  <si>
    <t>Nadeem Nabil Ahmed Fahmy</t>
  </si>
  <si>
    <t>Perihan Osama Abdelazim Sharaf</t>
  </si>
  <si>
    <t>Randa Mohamed Abdel Moneim Fayad</t>
  </si>
  <si>
    <t>Sandra Atallah Fouad Benjamin</t>
  </si>
  <si>
    <t>Youssef Abdelhamid Youssef Gad</t>
  </si>
  <si>
    <t>Aya Karim Thomas Konstantin</t>
  </si>
  <si>
    <t>Abdelaziz Ali Bakr Abdelaziz</t>
  </si>
  <si>
    <t>Ahmed AlaaEldin Abdelhalim Ismail Keshk</t>
  </si>
  <si>
    <t>Akram Ibrahim Mohamed Ibrahim Mubarak</t>
  </si>
  <si>
    <t>Almohsen Abdelwahab Abdelzaher Youssef</t>
  </si>
  <si>
    <t>AlShimaa Ahmed Mohamed Abdullatif</t>
  </si>
  <si>
    <t>Aya Hussein Omar Ahmed</t>
  </si>
  <si>
    <t>Ayman Mostafa Yousri Ahmed Mohamed</t>
  </si>
  <si>
    <t>Mahmoud AbdElaziem Mohamed Ali</t>
  </si>
  <si>
    <t>Mohamed Maged Mohamed Khalil</t>
  </si>
  <si>
    <t>Mohamed Mahmoud Ahmed ElBelawey</t>
  </si>
  <si>
    <t>Mohamed Osama Hassan Moussa</t>
  </si>
  <si>
    <t>Mostafa Ahmed Mostafa Mohamed</t>
  </si>
  <si>
    <t>Samir Mansour Mohamed Ahmed</t>
  </si>
  <si>
    <t>Shady Amir Ahmed Mirdan</t>
  </si>
  <si>
    <t xml:space="preserve">Attended </t>
  </si>
  <si>
    <t>Head Count (212)</t>
  </si>
  <si>
    <t>Didn’t attend yet</t>
  </si>
  <si>
    <t>Sector</t>
  </si>
  <si>
    <t>Amr Mohamed Abdel-Hay Badr</t>
  </si>
  <si>
    <t>CEO Office</t>
  </si>
  <si>
    <t>Moustafa Mohamed Mohamed El Assal</t>
  </si>
  <si>
    <t>Mohamed Ahmed Ibrahim Youssef</t>
  </si>
  <si>
    <t>Omar Anas Abdel Fattah Lasheen</t>
  </si>
  <si>
    <t>Marwa Gamal Eldin Elsayed Eissa Elsisy</t>
  </si>
  <si>
    <t xml:space="preserve">CEO Office </t>
  </si>
  <si>
    <t>Mohamed Nezar Ibrahim Abou Elfetouh</t>
  </si>
  <si>
    <t>Mennatullah Hassan Elshabrawy Mohamed Ali</t>
  </si>
  <si>
    <t>Ahmed Amgad Mohammed Ezzat Ali Eltaweel</t>
  </si>
  <si>
    <t xml:space="preserve">Commercial </t>
  </si>
  <si>
    <t>Ahmed Essam mohamed zayed</t>
  </si>
  <si>
    <t>Ahmed Mohamed Naguib Abdelhakim Abdelhakim Farag</t>
  </si>
  <si>
    <t>Sara Ahmed Ezz eldin Moursy Abu elabbas</t>
  </si>
  <si>
    <t>Ahmed Sayed Abdel Satar Elsayed</t>
  </si>
  <si>
    <t>Sherifa Ehab Helmy Ibrahim Abuzaid</t>
  </si>
  <si>
    <t>Ahmed Taha Nagdy Ibrahim</t>
  </si>
  <si>
    <t>Ahmed Tarek Ahmed Refaat Abdelmawla</t>
  </si>
  <si>
    <t>Ahmed Yasser Salah Mohamed</t>
  </si>
  <si>
    <t>Assem Adel Abdelaziz Amin Seheem</t>
  </si>
  <si>
    <t>Atef Rezk El Sayed El Sayed El Sabbagh</t>
  </si>
  <si>
    <t>Aya Mohamed Gamal ELdin Elshemy</t>
  </si>
  <si>
    <t>Reem Fawzy Ibrahim Soliman</t>
  </si>
  <si>
    <t>Ayman Mohamed Refaat Ahmed</t>
  </si>
  <si>
    <t>Daiana Youssef Yehia Youssef Greiss</t>
  </si>
  <si>
    <t>Mohamed DiaaElDin Ahmed Shehata ElShamy</t>
  </si>
  <si>
    <t>Fady Fayek Fouad Rezk</t>
  </si>
  <si>
    <t>Farah Alaa Mohammed Menshawy</t>
  </si>
  <si>
    <t>Hosny Magdy Hosny Abdel Baqi</t>
  </si>
  <si>
    <t>Mohamed Shehata Kamel Abdelghany</t>
  </si>
  <si>
    <t>Ibrahim Abdelaziz Osama Ibrahim Hafez</t>
  </si>
  <si>
    <t>Karim Mohamed Othman Hassan</t>
  </si>
  <si>
    <t>Karim Mohsen Ahmed Elweshey</t>
  </si>
  <si>
    <t>Khaled Mohamed El-mesilhy Mohamed Ibrahim</t>
  </si>
  <si>
    <t>Mahmoud Amr Mahmoud Kamel Rashad Tawakol</t>
  </si>
  <si>
    <t>Mahmoud Samy Mohamed El Meligy</t>
  </si>
  <si>
    <t>Mahmoud Waleed Hamdy Abdelghany</t>
  </si>
  <si>
    <t>manar mohamed yousry fathi</t>
  </si>
  <si>
    <t>Marwan Mohamed Elsayed Mohamed Yakout</t>
  </si>
  <si>
    <t>Mennat Allah ihab Mohammed hanafy</t>
  </si>
  <si>
    <t>Meriam Atef Labib Asaad</t>
  </si>
  <si>
    <t>Ahmed Mohamed Mohamed Salem</t>
  </si>
  <si>
    <t>Nayera Ibrahim ElShabrawy Ibrahim</t>
  </si>
  <si>
    <t>Mostafa Mohamed Wagdy Hussien Ahmed Abdelkader</t>
  </si>
  <si>
    <t>Sylvia Nabih Doss Abd Allah</t>
  </si>
  <si>
    <t>Naira Adel Abdelgalil Nasr Shahin</t>
  </si>
  <si>
    <t>Omar Abdel Hamid Mahmoud Mohamed Elsginy</t>
  </si>
  <si>
    <t>Abdelhakim Mohamed Ali Nasser</t>
  </si>
  <si>
    <t>Omar Ismail Ismail Elsebaey Eldrageny</t>
  </si>
  <si>
    <t>Abdelrahman Amer Abdelrahman Ahmed</t>
  </si>
  <si>
    <t>Passant Mohamed Ibrahim Elghandour Attia</t>
  </si>
  <si>
    <t>Nabil Hamed Metwaly Mohamed</t>
  </si>
  <si>
    <t>Rana Mohamed Ahmed Attya Saad</t>
  </si>
  <si>
    <t>Mostafa Fahim Hamdy Ellaithy</t>
  </si>
  <si>
    <t>Samar Mohamed Sona-Allah Mohamed</t>
  </si>
  <si>
    <t>Sefien Kameil Saad Kamel</t>
  </si>
  <si>
    <t>Mohamed Magdy Elsaeed Elfiky</t>
  </si>
  <si>
    <t>Shady Ahmed Mohamed Mostafa</t>
  </si>
  <si>
    <t>Steven Samy Alfred Abadir</t>
  </si>
  <si>
    <t>Ahmed Mohamed Adel Taha Abdelaal</t>
  </si>
  <si>
    <t xml:space="preserve">Communities &amp; Clients Excellence </t>
  </si>
  <si>
    <t>Abdelrahman Eid Abdelgaffar Abdullah</t>
  </si>
  <si>
    <t>Hania Yehia Abdelfattah Sabry</t>
  </si>
  <si>
    <t>Ahmed Elhussini Abdelwahed Ahmed</t>
  </si>
  <si>
    <t>Ahmed Mohsen Ahmed Hassan</t>
  </si>
  <si>
    <t>Ahmed Osama Roshdy Abdelgawad</t>
  </si>
  <si>
    <t>Habiba Sadek Mohamed AlSayed</t>
  </si>
  <si>
    <t>Hazem Tarek Mohamed Abdelfattah</t>
  </si>
  <si>
    <t>Ibrahim Nagaty Ali Saleh</t>
  </si>
  <si>
    <t>Maged Nasreldeen Abduallah Shehata</t>
  </si>
  <si>
    <t>Mahmoud Abdelrahman Taha Mohamed</t>
  </si>
  <si>
    <t>Mayar mohamed kamal mohamed</t>
  </si>
  <si>
    <t>Mohamed Abdelfattah Saeed Abdelmaged</t>
  </si>
  <si>
    <t>Abdelhameed Mahmoud Abdelhameed Saleh</t>
  </si>
  <si>
    <t>Mohamed Fawzy Ragab Ali</t>
  </si>
  <si>
    <t>Mohamed Gomaa Abd Elfattah Gomaa</t>
  </si>
  <si>
    <t>Efrayem Refaat Hanna Shalaby</t>
  </si>
  <si>
    <t>Mayar Yasser Abdel Razek Ibrahim</t>
  </si>
  <si>
    <t>Nancy Farid Shawky Mahmoud</t>
  </si>
  <si>
    <t>Seif Mohamed Abd El Halim</t>
  </si>
  <si>
    <t>Yasmine Marzouk Sayed mohamed</t>
  </si>
  <si>
    <t>Youssef mohamed hassan abdelreheem bakry</t>
  </si>
  <si>
    <t>Ahmed Mahmoud Gomaa Mahmoud Alwy</t>
  </si>
  <si>
    <t>Corporate Operational Excellence</t>
  </si>
  <si>
    <t>Ahmed Shawky Shaaban Hassan</t>
  </si>
  <si>
    <t xml:space="preserve">Development &amp; Innovation </t>
  </si>
  <si>
    <t>Nariman Nabil Shohdy Zakria</t>
  </si>
  <si>
    <t>Abdelrahman Aboelela Mohamed Riyad</t>
  </si>
  <si>
    <t xml:space="preserve">Finance </t>
  </si>
  <si>
    <t>Ahmed Abdelfatah Saied Abdelmeged Asaker</t>
  </si>
  <si>
    <t>Ahmed Hamdy Mohamed Abdelftah Mostafa Awaimar</t>
  </si>
  <si>
    <t>Dina Mostafa Qorany Khalifa Arafa</t>
  </si>
  <si>
    <t>Karim ayman ahmed helmy</t>
  </si>
  <si>
    <t>Hassan Hesham Hassan Fouad Ahmed</t>
  </si>
  <si>
    <t>Mahmoud kareem mohamed Zakaria</t>
  </si>
  <si>
    <t>Youssef Mohamed Abdelaziz Ali</t>
  </si>
  <si>
    <t>Abdelrahman Gamal Abdelfattah Mahmoud Ebied</t>
  </si>
  <si>
    <t xml:space="preserve">Human Resources </t>
  </si>
  <si>
    <t>Amr Abdelnaby Mahmoud Ibrahim</t>
  </si>
  <si>
    <t>Aya Alaa Eldin Mahmoud Ahmed Ahmed</t>
  </si>
  <si>
    <t>Mohamed Magdy Ahmed Ali Elshamy</t>
  </si>
  <si>
    <t>Salma Amr Mohamed Shafiek</t>
  </si>
  <si>
    <t>Internal Audit</t>
  </si>
  <si>
    <t>Mohamed Elsayed Shamata Abdelbaky</t>
  </si>
  <si>
    <t>Soha Sabry Aziz Nakola</t>
  </si>
  <si>
    <t>Hania Ahmed Abdelmoez Ahmed</t>
  </si>
  <si>
    <t xml:space="preserve">Marketing &amp; PR </t>
  </si>
  <si>
    <t>Mirna Mamdouh Zaki Andrawes</t>
  </si>
  <si>
    <t>Shaza Hassan Ahmed Sherif</t>
  </si>
  <si>
    <t>Abdelfatah Abdelmoniem Abdelraouf Elsayd</t>
  </si>
  <si>
    <t>Procurement</t>
  </si>
  <si>
    <t>Ahmed Magdy Mohamed Saeed Lotfy</t>
  </si>
  <si>
    <t xml:space="preserve">Projects </t>
  </si>
  <si>
    <t>Moatazbellah Sabry Elsayed Abdo Mohamed</t>
  </si>
  <si>
    <t>Remon Magdy Mounir Gerges</t>
  </si>
  <si>
    <t xml:space="preserve">Technology </t>
  </si>
  <si>
    <t>Adel Abdelfattah Elmeselhy Hassan</t>
  </si>
  <si>
    <t>Ahmed Molham Ahmed Abdelrahman ElGammal</t>
  </si>
  <si>
    <t>Salma Mohamed Youssry Mohamed Abdelmoniem Serry</t>
  </si>
  <si>
    <t>#</t>
  </si>
  <si>
    <t xml:space="preserve"> Enrollments</t>
  </si>
  <si>
    <t>Program Name</t>
  </si>
  <si>
    <t>Trainer Name</t>
  </si>
  <si>
    <t>Program Duration/hrs</t>
  </si>
  <si>
    <t>Learning Hrs</t>
  </si>
  <si>
    <t>No.of sessions</t>
  </si>
  <si>
    <t>Name</t>
  </si>
  <si>
    <t>Phone Number</t>
  </si>
  <si>
    <t>Email</t>
  </si>
  <si>
    <t>Department</t>
  </si>
  <si>
    <t>Job Title</t>
  </si>
  <si>
    <t>Employee Code</t>
  </si>
  <si>
    <t>Internal/External</t>
  </si>
  <si>
    <t xml:space="preserve"> 01001483748</t>
  </si>
  <si>
    <t>eleonora.christo@themarq.com.eg</t>
  </si>
  <si>
    <t>Content Writing</t>
  </si>
  <si>
    <t>Junior Content Writer</t>
  </si>
  <si>
    <t>TM4-16669</t>
  </si>
  <si>
    <t xml:space="preserve"> 01148322683</t>
  </si>
  <si>
    <t>aya.tarek@themarq.com.eg</t>
  </si>
  <si>
    <t>Call Center</t>
  </si>
  <si>
    <t>Communication Center Representative</t>
  </si>
  <si>
    <t>TM4-21925</t>
  </si>
  <si>
    <t xml:space="preserve"> 01285727056</t>
  </si>
  <si>
    <t>mohamed.abdullah@themarq.com.eg</t>
  </si>
  <si>
    <t>TM4-32401</t>
  </si>
  <si>
    <t xml:space="preserve"> 1099170090</t>
  </si>
  <si>
    <t>khadija.zayed@themarq.com.eg</t>
  </si>
  <si>
    <t>TM4-31843</t>
  </si>
  <si>
    <t>Count of Name</t>
  </si>
  <si>
    <t xml:space="preserve">HPI </t>
  </si>
  <si>
    <t>01006856836</t>
  </si>
  <si>
    <t>ahmed.elshiaty@themarq.com.eg</t>
  </si>
  <si>
    <t>Learning &amp; Development</t>
  </si>
  <si>
    <t>Learning &amp; Development Director</t>
  </si>
  <si>
    <t>TM4-17746</t>
  </si>
  <si>
    <t>01099691693</t>
  </si>
  <si>
    <t>passant.magdy@themarq.com.eg</t>
  </si>
  <si>
    <t>Organization Development &amp; Talent Management</t>
  </si>
  <si>
    <t>OD &amp; Talent Management Director</t>
  </si>
  <si>
    <t>TM4-14720</t>
  </si>
  <si>
    <t>01024642618</t>
  </si>
  <si>
    <t>a.magdi@themarq.com.eg</t>
  </si>
  <si>
    <t>Learning &amp; Development Manager</t>
  </si>
  <si>
    <t>TM4-21123</t>
  </si>
  <si>
    <t>01002527457</t>
  </si>
  <si>
    <t>a.alaa@themarq.com.eg</t>
  </si>
  <si>
    <t>TM4-21124</t>
  </si>
  <si>
    <t>01015101500</t>
  </si>
  <si>
    <t>aya.sameh@themarq.com.eg</t>
  </si>
  <si>
    <t>TM4-27684</t>
  </si>
  <si>
    <t>01115455761</t>
  </si>
  <si>
    <t>ahmad.mansour@themarq.com.eg</t>
  </si>
  <si>
    <t>Associate OD &amp; Talent Management Manager</t>
  </si>
  <si>
    <t>TMC-33188</t>
  </si>
  <si>
    <t xml:space="preserve">Mohamed Mabrouk Ismail Mohamed </t>
  </si>
  <si>
    <t xml:space="preserve"> 01099262847</t>
  </si>
  <si>
    <t>mohamed.mabrouk@themarq.com.eg</t>
  </si>
  <si>
    <t>Accounts Receivable</t>
  </si>
  <si>
    <t>Associate Accounts Receivable Manager</t>
  </si>
  <si>
    <t>TM4-8006</t>
  </si>
  <si>
    <t xml:space="preserve"> 01093124080</t>
  </si>
  <si>
    <t>mohamed.husien@themarq.com.eg</t>
  </si>
  <si>
    <t>Senior Communication Center Representative</t>
  </si>
  <si>
    <t>TM4-21494</t>
  </si>
  <si>
    <t xml:space="preserve"> 01005397775</t>
  </si>
  <si>
    <t>menna.yahya@themarq.com.eg</t>
  </si>
  <si>
    <t>Business Development</t>
  </si>
  <si>
    <t>Business Development Director</t>
  </si>
  <si>
    <t>TM4-15460</t>
  </si>
  <si>
    <t xml:space="preserve">Gehad Badr El Sayed Bayoumi </t>
  </si>
  <si>
    <t xml:space="preserve"> 01277237484</t>
  </si>
  <si>
    <t>gehad.badr@themarq.com.eg</t>
  </si>
  <si>
    <t>Accounts Receivable Supervisor</t>
  </si>
  <si>
    <t>TM4-8010</t>
  </si>
  <si>
    <t xml:space="preserve"> 01117139927</t>
  </si>
  <si>
    <t>diana.elsehemy@themarq.com.eg</t>
  </si>
  <si>
    <t>Design Management</t>
  </si>
  <si>
    <t>Design Management Section Head</t>
  </si>
  <si>
    <t>TM4-19302</t>
  </si>
  <si>
    <t xml:space="preserve"> 01008039820</t>
  </si>
  <si>
    <t>shereen.walaa@themarq.com.eg</t>
  </si>
  <si>
    <t>Architecture</t>
  </si>
  <si>
    <t>Architecture Design Review Section Head</t>
  </si>
  <si>
    <t>TM4-27126</t>
  </si>
  <si>
    <t xml:space="preserve"> 01102078925</t>
  </si>
  <si>
    <t>ahmed.gamal@themarq.com.eg</t>
  </si>
  <si>
    <t>MEP</t>
  </si>
  <si>
    <t>MEP Design Review Section Head</t>
  </si>
  <si>
    <t>TM4-31608</t>
  </si>
  <si>
    <t xml:space="preserve"> 01007764944</t>
  </si>
  <si>
    <t>mohamed.khafaga@themarq.com.eg</t>
  </si>
  <si>
    <t>Communication Center Manager</t>
  </si>
  <si>
    <t>TM4-22654</t>
  </si>
  <si>
    <t xml:space="preserve"> 01000461636</t>
  </si>
  <si>
    <t>nourhan.yasser@themarq.com.eg</t>
  </si>
  <si>
    <t>Business Development Supervisor</t>
  </si>
  <si>
    <t>TM4-12569</t>
  </si>
  <si>
    <t>abdelaziz.youssef@themarq.com.eg</t>
  </si>
  <si>
    <t>Sales</t>
  </si>
  <si>
    <t>Senior Property Consultant</t>
  </si>
  <si>
    <t>TM4-2456</t>
  </si>
  <si>
    <t>ahmed.kamal@themarq.com.eg</t>
  </si>
  <si>
    <t>TM4-14995</t>
  </si>
  <si>
    <t>ahmed.saber@themarq.com.eg</t>
  </si>
  <si>
    <t>N/A</t>
  </si>
  <si>
    <t>ahmed.jalal@themarq.com.eg</t>
  </si>
  <si>
    <t>Property Consultant</t>
  </si>
  <si>
    <t>amr.elhanbaly@themarq.com.eg</t>
  </si>
  <si>
    <t>Sales Supervisor</t>
  </si>
  <si>
    <t>amr.hussien@themarq.com.eg</t>
  </si>
  <si>
    <t>Tarneem.mohamed@themarq.com.eg </t>
  </si>
  <si>
    <t>New Hire</t>
  </si>
  <si>
    <t>amira.tareq@themarq.com.eg</t>
  </si>
  <si>
    <t>eslam.fathyy@themarq.com.eg</t>
  </si>
  <si>
    <t>TM4-16864</t>
  </si>
  <si>
    <t>ahmed.elsahy@themarq.com.eg</t>
  </si>
  <si>
    <t>Senior Sales Manager</t>
  </si>
  <si>
    <t>TM4-28515</t>
  </si>
  <si>
    <t>farouk.soliman@themarq.com.eg</t>
  </si>
  <si>
    <t>TM4-31899</t>
  </si>
  <si>
    <t>TM4-32315</t>
  </si>
  <si>
    <t>hany.refaat@themarq.com.eg</t>
  </si>
  <si>
    <t>Accounts Receivable Teamleader</t>
  </si>
  <si>
    <t>TM4-11403</t>
  </si>
  <si>
    <t>mahmoud.alaa@themarq.com.eg</t>
  </si>
  <si>
    <t>Accounts Payable</t>
  </si>
  <si>
    <t>Accounts Payable Teamleader</t>
  </si>
  <si>
    <t>TM4-26340</t>
  </si>
  <si>
    <t>ahmed.elbehery@themarq.com.eg</t>
  </si>
  <si>
    <t>TM4-29847</t>
  </si>
  <si>
    <t>sondos.abdelaziz@themarq.com.eg</t>
  </si>
  <si>
    <t>Graphic Design</t>
  </si>
  <si>
    <t>Senior Graphic designer</t>
  </si>
  <si>
    <t>TM4-20303</t>
  </si>
  <si>
    <t>Associate Sales Manager</t>
  </si>
  <si>
    <t>TM4-3227</t>
  </si>
  <si>
    <t>omar.amr@themarq.com.eg</t>
  </si>
  <si>
    <t>TM4-10185</t>
  </si>
  <si>
    <t>mahmoud.abulila@themarq.com.eg</t>
  </si>
  <si>
    <t>General</t>
  </si>
  <si>
    <t>Accounting Teamleader</t>
  </si>
  <si>
    <t>TM4-29016</t>
  </si>
  <si>
    <t>gihan.auf@themarq.com.eg</t>
  </si>
  <si>
    <t>Brand Strategy</t>
  </si>
  <si>
    <t>Associate Marketing Manager</t>
  </si>
  <si>
    <t>TM4-20298</t>
  </si>
  <si>
    <t>heba.ashraf@themarq.com.eg</t>
  </si>
  <si>
    <t>Senior Marketing Specialist</t>
  </si>
  <si>
    <t>TM4-16641</t>
  </si>
  <si>
    <t>nour.fathy@themarq.com.eg</t>
  </si>
  <si>
    <t>Urban</t>
  </si>
  <si>
    <t>Associate Urban Design Manager</t>
  </si>
  <si>
    <t>TM4-13328</t>
  </si>
  <si>
    <t>youssef.eldairy@themarq.com.eg</t>
  </si>
  <si>
    <t>Senior Design Management Engineer</t>
  </si>
  <si>
    <t>TM4-3009</t>
  </si>
  <si>
    <t>alaa.omar@themarq.com.eg</t>
  </si>
  <si>
    <t>Urban Design Teamleader</t>
  </si>
  <si>
    <t>TM4-11401</t>
  </si>
  <si>
    <t>amr.hany@themarq.com.eg</t>
  </si>
  <si>
    <t>Senior Design Management Manager</t>
  </si>
  <si>
    <t>TM4-8016</t>
  </si>
  <si>
    <t>MEP Design Section Head</t>
  </si>
  <si>
    <t>amr.ali@themarq.com.eg</t>
  </si>
  <si>
    <t>Urban Design Section Head</t>
  </si>
  <si>
    <t>TM4-8047</t>
  </si>
  <si>
    <t>mohanad.tamer@themarq.com.eg</t>
  </si>
  <si>
    <t>Financial Planning &amp; Analysis</t>
  </si>
  <si>
    <t>Senior FP&amp;A Analyst</t>
  </si>
  <si>
    <t>TM4-32929</t>
  </si>
  <si>
    <t>mosaad.abdelhameed@themarq.com.eg</t>
  </si>
  <si>
    <t>Accounting</t>
  </si>
  <si>
    <t>Accounting Director</t>
  </si>
  <si>
    <t>TM4-24634</t>
  </si>
  <si>
    <t>abdelrahman.saad@themarq.com.eg</t>
  </si>
  <si>
    <t>TM4-1038</t>
  </si>
  <si>
    <t>mohamed.abdelsalam@themarq.com.eg</t>
  </si>
  <si>
    <t>Treasury Accountant</t>
  </si>
  <si>
    <t>TM4-27180</t>
  </si>
  <si>
    <t>mostafa.salah@themarq.com.eg</t>
  </si>
  <si>
    <t>Accounting Manager</t>
  </si>
  <si>
    <t>TM4-8005</t>
  </si>
  <si>
    <t xml:space="preserve"> 01118629856 - 01281537420</t>
  </si>
  <si>
    <t>sameh.mohamed@themarq.com.eg</t>
  </si>
  <si>
    <t>Executive Accountant</t>
  </si>
  <si>
    <t>TM4-8044</t>
  </si>
  <si>
    <t>mostafa.ali@themarq.com.eg</t>
  </si>
  <si>
    <t>TM4-19906</t>
  </si>
  <si>
    <t>mohamed.refaey@themarq.com.eg</t>
  </si>
  <si>
    <t>Treasury Supervisor</t>
  </si>
  <si>
    <t>TM4-25988</t>
  </si>
  <si>
    <t>saieed.mohamed@themarq.com.eg</t>
  </si>
  <si>
    <t>TM4-32923</t>
  </si>
  <si>
    <t>moataz.fares@themarq.com.eg</t>
  </si>
  <si>
    <t>Treasury Manager</t>
  </si>
  <si>
    <t>TM4-24972</t>
  </si>
  <si>
    <t>heba.hashish@themarq.com.eg</t>
  </si>
  <si>
    <t>Business Development Manager</t>
  </si>
  <si>
    <t>TM4-17254</t>
  </si>
  <si>
    <t xml:space="preserve"> 01201082999</t>
  </si>
  <si>
    <t xml:space="preserve"> 01092832193</t>
  </si>
  <si>
    <t>Residents Relations</t>
  </si>
  <si>
    <t>Executive Residents Relations Specialist</t>
  </si>
  <si>
    <t xml:space="preserve"> 01277733725</t>
  </si>
  <si>
    <t>ayman.mousa@themarq.com.eg</t>
  </si>
  <si>
    <t>Facility Management</t>
  </si>
  <si>
    <t>Senior Facility Management Manager</t>
  </si>
  <si>
    <t>TM4-32691</t>
  </si>
  <si>
    <t xml:space="preserve"> 01006114931</t>
  </si>
  <si>
    <t>nour.sherif@themarq.com.eg</t>
  </si>
  <si>
    <t>Communication &amp; Administration</t>
  </si>
  <si>
    <t>Executive Communication &amp; Administration Specialist</t>
  </si>
  <si>
    <t>TM4-31967</t>
  </si>
  <si>
    <t xml:space="preserve"> 01062540976</t>
  </si>
  <si>
    <t xml:space="preserve"> 01001018738</t>
  </si>
  <si>
    <t>mohab.amin@themarq.com.eg</t>
  </si>
  <si>
    <t>Development</t>
  </si>
  <si>
    <t>Development Manager</t>
  </si>
  <si>
    <t>TM4-13357</t>
  </si>
  <si>
    <t xml:space="preserve"> 01029867676</t>
  </si>
  <si>
    <t xml:space="preserve"> 01001910776</t>
  </si>
  <si>
    <t>noha.sabry@themarq.com.eg</t>
  </si>
  <si>
    <t>Digital Marketing</t>
  </si>
  <si>
    <t>Associate Digital Marketing Director</t>
  </si>
  <si>
    <t>TM4-32335</t>
  </si>
  <si>
    <t xml:space="preserve"> 01125565819</t>
  </si>
  <si>
    <t xml:space="preserve"> 01157615063</t>
  </si>
  <si>
    <t>toaa.ghanem@themarq.com.eg</t>
  </si>
  <si>
    <t>Public Relations</t>
  </si>
  <si>
    <t>Public Relations Manager</t>
  </si>
  <si>
    <t>TM4-25596</t>
  </si>
  <si>
    <t xml:space="preserve"> 01023229021</t>
  </si>
  <si>
    <t>jilan.mohamed@themarq.com.eg</t>
  </si>
  <si>
    <t>Clients Relations</t>
  </si>
  <si>
    <t>Executive Clients Relations Specialist</t>
  </si>
  <si>
    <t>TM4-21496</t>
  </si>
  <si>
    <t xml:space="preserve"> 01224692381</t>
  </si>
  <si>
    <t>israa.maraie@themarq.com.eg</t>
  </si>
  <si>
    <t>Tendering</t>
  </si>
  <si>
    <t>Senior Tendering Manager</t>
  </si>
  <si>
    <t>TM4-25001</t>
  </si>
  <si>
    <t xml:space="preserve"> 01001709593</t>
  </si>
  <si>
    <t>abdelrahman.ismail@themarq.com.eg</t>
  </si>
  <si>
    <t>Finance Admin</t>
  </si>
  <si>
    <t>TM4-29051</t>
  </si>
  <si>
    <t xml:space="preserve"> 01285342768</t>
  </si>
  <si>
    <t>ahmed.medhat@themarq.com.eg</t>
  </si>
  <si>
    <t>Senior Investment Manager</t>
  </si>
  <si>
    <t>TM4-8036</t>
  </si>
  <si>
    <t xml:space="preserve"> 01124339090</t>
  </si>
  <si>
    <t xml:space="preserve"> 01149991436</t>
  </si>
  <si>
    <t>abdelrahman.mana@themarq.com.eg</t>
  </si>
  <si>
    <t>Senior Investment Analyst</t>
  </si>
  <si>
    <t>TM4-27683</t>
  </si>
  <si>
    <t xml:space="preserve"> 01228776636</t>
  </si>
  <si>
    <t xml:space="preserve"> 01090348691</t>
  </si>
  <si>
    <t xml:space="preserve"> 01150812762</t>
  </si>
  <si>
    <t xml:space="preserve"> 01222750776</t>
  </si>
  <si>
    <t xml:space="preserve"> 01153697515</t>
  </si>
  <si>
    <t xml:space="preserve"> 01147760466</t>
  </si>
  <si>
    <t xml:space="preserve"> 01224070029</t>
  </si>
  <si>
    <t>magy.safwat@themarq.com.eg</t>
  </si>
  <si>
    <t>TM4-31027</t>
  </si>
  <si>
    <t xml:space="preserve"> 01067626955</t>
  </si>
  <si>
    <t xml:space="preserve"> 01126099391</t>
  </si>
  <si>
    <t>mazen.elshamy@themarq.com.eg</t>
  </si>
  <si>
    <t>Sales Manager</t>
  </si>
  <si>
    <t>TM4-11379</t>
  </si>
  <si>
    <t xml:space="preserve"> 1277300584</t>
  </si>
  <si>
    <t>ahmed.raouf@themarq.com.eg</t>
  </si>
  <si>
    <t>Associate Business Development Manager</t>
  </si>
  <si>
    <t>TM4-9062</t>
  </si>
  <si>
    <t xml:space="preserve"> 01156170952</t>
  </si>
  <si>
    <t xml:space="preserve"> 01110005077</t>
  </si>
  <si>
    <t>ahmed.elkhateeb@themarq.com.eg</t>
  </si>
  <si>
    <t xml:space="preserve"> 01020405978</t>
  </si>
  <si>
    <t>hamed.ramadan@themarq.com.eg</t>
  </si>
  <si>
    <t>TM4-12115</t>
  </si>
  <si>
    <t xml:space="preserve"> 01003924005</t>
  </si>
  <si>
    <t xml:space="preserve"> 01204718238</t>
  </si>
  <si>
    <t>mohamed.khalaf@themarq.com.eg</t>
  </si>
  <si>
    <t>TMC-33780</t>
  </si>
  <si>
    <t xml:space="preserve"> +201097184617</t>
  </si>
  <si>
    <t>ibrahim.mansour@themarq.com.eg</t>
  </si>
  <si>
    <t>Communication Center</t>
  </si>
  <si>
    <t>TMC-33666</t>
  </si>
  <si>
    <t xml:space="preserve"> 01098775171</t>
  </si>
  <si>
    <t>yousef.hussin@themarq.com.eg</t>
  </si>
  <si>
    <t>TM4-22018</t>
  </si>
  <si>
    <t xml:space="preserve"> 01143003133</t>
  </si>
  <si>
    <t>aida.fouad@themarq.com.eg</t>
  </si>
  <si>
    <t>Administration</t>
  </si>
  <si>
    <t>Senior Finance Admin</t>
  </si>
  <si>
    <t>TM4-3716</t>
  </si>
  <si>
    <t xml:space="preserve"> 01100797081</t>
  </si>
  <si>
    <t xml:space="preserve"> 01118099906</t>
  </si>
  <si>
    <t xml:space="preserve"> 1140535256</t>
  </si>
  <si>
    <t xml:space="preserve"> 01110890074</t>
  </si>
  <si>
    <t>islam.mokhtar@themarq.com.eg</t>
  </si>
  <si>
    <t>TMC-33404</t>
  </si>
  <si>
    <t xml:space="preserve"> 01281810056</t>
  </si>
  <si>
    <t>omar.bahaa@themarq.com.eg</t>
  </si>
  <si>
    <t>TM4-32338</t>
  </si>
  <si>
    <t>01270833325</t>
  </si>
  <si>
    <t>ahmed.eldardiri@themarq.com.eg</t>
  </si>
  <si>
    <t xml:space="preserve"> Facility Management </t>
  </si>
  <si>
    <t>Community MEP</t>
  </si>
  <si>
    <t>TM4-19108</t>
  </si>
  <si>
    <t>01032177721</t>
  </si>
  <si>
    <t>ahmed.salem@themarq.com.eg</t>
  </si>
  <si>
    <t xml:space="preserve">Facility Management </t>
  </si>
  <si>
    <t>Soft FM</t>
  </si>
  <si>
    <t>TM4-12973</t>
  </si>
  <si>
    <t>01227257551</t>
  </si>
  <si>
    <t>ahmed.sobhy@themarq.com.eg</t>
  </si>
  <si>
    <t xml:space="preserve"> Community Engineering </t>
  </si>
  <si>
    <t>Site Supervision</t>
  </si>
  <si>
    <t>TM4-20296</t>
  </si>
  <si>
    <t>01028333413</t>
  </si>
  <si>
    <t>baher.elshamy@themarq.com.eg</t>
  </si>
  <si>
    <t xml:space="preserve"> Community Safety &amp; Security</t>
  </si>
  <si>
    <t>Community Safety &amp; Security</t>
  </si>
  <si>
    <t>TM4-19116</t>
  </si>
  <si>
    <t>01019753317</t>
  </si>
  <si>
    <t>mahmoud.attallah@addressdev.com</t>
  </si>
  <si>
    <t>TM4-19334</t>
  </si>
  <si>
    <t>1007391465</t>
  </si>
  <si>
    <t>mohamed.abed@themarq.com.eg</t>
  </si>
  <si>
    <t xml:space="preserve"> Facility Management</t>
  </si>
  <si>
    <t>TM4-19109</t>
  </si>
  <si>
    <t>01128207419</t>
  </si>
  <si>
    <t>merzk.tamer@themarq.com.eg</t>
  </si>
  <si>
    <t>TM4-19112</t>
  </si>
  <si>
    <t>01285259267</t>
  </si>
  <si>
    <t>osama.salama@themarq.com.eg</t>
  </si>
  <si>
    <t>TM4-19337</t>
  </si>
  <si>
    <t>1127310567</t>
  </si>
  <si>
    <t>salah.elbanna@themarq.com.eg</t>
  </si>
  <si>
    <t>TM4-18958</t>
  </si>
  <si>
    <t>01000289776</t>
  </si>
  <si>
    <t>walid.mohamed@themarq.com.eg</t>
  </si>
  <si>
    <t xml:space="preserve"> 1094298431</t>
  </si>
  <si>
    <t xml:space="preserve"> 01010714069</t>
  </si>
  <si>
    <t>alaa.hendi@themarq.com.eg</t>
  </si>
  <si>
    <t>Research &amp; Development Specialist</t>
  </si>
  <si>
    <t>TM4-32574</t>
  </si>
  <si>
    <t xml:space="preserve"> 01018405333</t>
  </si>
  <si>
    <t>maged.hatem@themarq.com.eg</t>
  </si>
  <si>
    <t>Budgeting &amp; Cost Control</t>
  </si>
  <si>
    <t>Budgeting &amp; Cost Control Manager</t>
  </si>
  <si>
    <t>TM4-31747</t>
  </si>
  <si>
    <t xml:space="preserve"> 01001051508</t>
  </si>
  <si>
    <t>aya.vayoniti@themarq.com.eg</t>
  </si>
  <si>
    <t>Research &amp; Development</t>
  </si>
  <si>
    <t>Research &amp; Development Manager</t>
  </si>
  <si>
    <t>TM4-13037</t>
  </si>
  <si>
    <t xml:space="preserve"> 01020037957</t>
  </si>
  <si>
    <t>mohamed.morsy@themarq.com.eg</t>
  </si>
  <si>
    <t>TM4-32624</t>
  </si>
  <si>
    <t xml:space="preserve"> 01111005349</t>
  </si>
  <si>
    <t>lana.afifi@themarq.com.eg</t>
  </si>
  <si>
    <t>Development Pricing</t>
  </si>
  <si>
    <t>Development Pricing Supervisor</t>
  </si>
  <si>
    <t>TM4-17255</t>
  </si>
  <si>
    <t xml:space="preserve"> 1274985641</t>
  </si>
  <si>
    <t>sandra.benjamin@themarq.com.eg</t>
  </si>
  <si>
    <t>Innovation &amp; Product Development</t>
  </si>
  <si>
    <t>Innovation &amp; Product Development Manager</t>
  </si>
  <si>
    <t>TM4-9022</t>
  </si>
  <si>
    <t xml:space="preserve"> 01001070827</t>
  </si>
  <si>
    <t>randa.fayad@themarq.com.eg</t>
  </si>
  <si>
    <t>Senior Development Pricing Manager</t>
  </si>
  <si>
    <t>TM4-8027</t>
  </si>
  <si>
    <t xml:space="preserve"> 01280418880</t>
  </si>
  <si>
    <t>mohamed.haris@themarq.com.eg</t>
  </si>
  <si>
    <t>Planning</t>
  </si>
  <si>
    <t>Senior Planning Manager</t>
  </si>
  <si>
    <t>TM4-29848</t>
  </si>
  <si>
    <t xml:space="preserve"> 01224298898</t>
  </si>
  <si>
    <t>maged.mostafa@themarq.com.eg</t>
  </si>
  <si>
    <t>Construction Project Management</t>
  </si>
  <si>
    <t>Senior Project Manager</t>
  </si>
  <si>
    <t>TM4-15486</t>
  </si>
  <si>
    <t xml:space="preserve"> 01283932707</t>
  </si>
  <si>
    <t>maria.halim@themarq.com.eg</t>
  </si>
  <si>
    <t>Development Section Head</t>
  </si>
  <si>
    <t>TM4-11556</t>
  </si>
  <si>
    <t xml:space="preserve"> 01227800419</t>
  </si>
  <si>
    <t>perihan.sharaf@themarq.com.eg</t>
  </si>
  <si>
    <t>Senior Development Manager</t>
  </si>
  <si>
    <t>TM4-16011</t>
  </si>
  <si>
    <t>nadeem.fahmy@eclatic.com</t>
  </si>
  <si>
    <t>Senior Activation Specialist</t>
  </si>
  <si>
    <t>ECLA-33517</t>
  </si>
  <si>
    <t xml:space="preserve"> 01119157037</t>
  </si>
  <si>
    <t>youssef.abdelhamid@themarq.com.eg</t>
  </si>
  <si>
    <t>Document Control</t>
  </si>
  <si>
    <t>Document Control Teamleader</t>
  </si>
  <si>
    <t>TMC-33630</t>
  </si>
  <si>
    <t xml:space="preserve"> 01159703568</t>
  </si>
  <si>
    <t>karim.elshahat@themarq.com.eg</t>
  </si>
  <si>
    <t>Senior Document Controller</t>
  </si>
  <si>
    <t>TM4-13168</t>
  </si>
  <si>
    <t xml:space="preserve"> 01120966120</t>
  </si>
  <si>
    <t>hager.ebrahem@themarq.com.eg</t>
  </si>
  <si>
    <t>TM4-29182</t>
  </si>
  <si>
    <t xml:space="preserve">Internal </t>
  </si>
  <si>
    <t xml:space="preserve"> 01280180303</t>
  </si>
  <si>
    <t>mostafa.elabbasi@themarq.com.eg</t>
  </si>
  <si>
    <t>Construction Management</t>
  </si>
  <si>
    <t>Project Director</t>
  </si>
  <si>
    <t>TM4-13203</t>
  </si>
  <si>
    <t xml:space="preserve"> 01114606611</t>
  </si>
  <si>
    <t>mohamed.elbeblawy@themarq.com.eg</t>
  </si>
  <si>
    <t>Project Manager</t>
  </si>
  <si>
    <t>TM4-25000</t>
  </si>
  <si>
    <t xml:space="preserve"> 01025684419</t>
  </si>
  <si>
    <t>mohamed.maged@themarq.com.eg</t>
  </si>
  <si>
    <t>Construction Document Control</t>
  </si>
  <si>
    <t>Senior Construction Document Controller</t>
  </si>
  <si>
    <t>TM4-24999</t>
  </si>
  <si>
    <t xml:space="preserve"> 011113086802</t>
  </si>
  <si>
    <t>mohamed.osama@themarq.com.eg</t>
  </si>
  <si>
    <t>Associate Project Manager</t>
  </si>
  <si>
    <t>TM4-17920</t>
  </si>
  <si>
    <t xml:space="preserve"> 01008352815</t>
  </si>
  <si>
    <t>ayman.yosri@themarq.com.eg</t>
  </si>
  <si>
    <t>Associate Tendering Manager</t>
  </si>
  <si>
    <t>TMC-33778</t>
  </si>
  <si>
    <t xml:space="preserve"> 01069121035</t>
  </si>
  <si>
    <t>shady.amir@themarq.com.eg</t>
  </si>
  <si>
    <t>Site Supervisor III</t>
  </si>
  <si>
    <t>TM4-18704</t>
  </si>
  <si>
    <t xml:space="preserve"> 01128330367</t>
  </si>
  <si>
    <t>abdalaziz.saiif@themarq.com.eg</t>
  </si>
  <si>
    <t>Executive Construction Document Controller</t>
  </si>
  <si>
    <t>TM4-17750</t>
  </si>
  <si>
    <t xml:space="preserve"> 01001032133</t>
  </si>
  <si>
    <t>akram.mubarak@themarq.com.eg</t>
  </si>
  <si>
    <t>MEP Construction</t>
  </si>
  <si>
    <t>Construction MEP Director</t>
  </si>
  <si>
    <t>TM4-24034</t>
  </si>
  <si>
    <t xml:space="preserve"> 01097201809</t>
  </si>
  <si>
    <t>aya.hussien@themarq.com.eg</t>
  </si>
  <si>
    <t>Associate Budgeting &amp; Cost Control Manager</t>
  </si>
  <si>
    <t>TMC-33936</t>
  </si>
  <si>
    <t xml:space="preserve"> 01000002740</t>
  </si>
  <si>
    <t>alshimaa.abdullatif@themarq.com.eg</t>
  </si>
  <si>
    <t>Contracts</t>
  </si>
  <si>
    <t>Senior Contracts Manager</t>
  </si>
  <si>
    <t>TMC-33781</t>
  </si>
  <si>
    <t xml:space="preserve"> 01145329664</t>
  </si>
  <si>
    <t>mahmoud.abdelaziem@themarq.com.eg</t>
  </si>
  <si>
    <t>Associate Governmental Affairs Manager</t>
  </si>
  <si>
    <t>TM4-26339</t>
  </si>
  <si>
    <t xml:space="preserve"> 01114860383</t>
  </si>
  <si>
    <t>elmohsen.abdelwhab@themarq.com.eg</t>
  </si>
  <si>
    <t>Document Control Supervisor</t>
  </si>
  <si>
    <t>TMC-33633</t>
  </si>
  <si>
    <t xml:space="preserve"> 01008893317</t>
  </si>
  <si>
    <t>samir.mansour@themarq.com.eg</t>
  </si>
  <si>
    <t>Document Control Manager</t>
  </si>
  <si>
    <t>TM4-18696</t>
  </si>
  <si>
    <t xml:space="preserve"> 01015506230</t>
  </si>
  <si>
    <t>ahmed.keshk@themarq.com.eg</t>
  </si>
  <si>
    <t>Senior Budgeting &amp; Cost Control Engineer</t>
  </si>
  <si>
    <t>TM4-32770</t>
  </si>
  <si>
    <t>Completion Time</t>
  </si>
  <si>
    <t>(Multiple Items)</t>
  </si>
  <si>
    <t>Average of FACILITATOR PERFORMANCE</t>
  </si>
  <si>
    <t>Average of NPS</t>
  </si>
  <si>
    <t>Average of KNOWLEDGE RELVEANCE</t>
  </si>
  <si>
    <t>Average of LOGISTICS EFFECTIVNESS</t>
  </si>
  <si>
    <t>Average of ACTIVITY EFFECTIVNESS</t>
  </si>
  <si>
    <t>Ahmed ElShiaty</t>
  </si>
  <si>
    <t xml:space="preserve"> </t>
  </si>
  <si>
    <t>Survey ID</t>
  </si>
  <si>
    <t>Start Time</t>
  </si>
  <si>
    <t>Topic Name</t>
  </si>
  <si>
    <t>Trainers</t>
  </si>
  <si>
    <t>Q1 - How relevant was the knowledge you gained throughout the training?</t>
  </si>
  <si>
    <t>Q2 - How effective were the learning activities used in this training?</t>
  </si>
  <si>
    <t>Q3 - How effective were the logistics (handouts, room, food, etc.) used in the training?</t>
  </si>
  <si>
    <t>Q4 - How would you rate the facilitator's overall performance?</t>
  </si>
  <si>
    <t>Q5 - How likely are you to recommend this training to a friend or teammate?</t>
  </si>
  <si>
    <t>Q6 - Mention any comments or suggestions to improve the overall learning experience</t>
  </si>
  <si>
    <t>PROMOTOR</t>
  </si>
  <si>
    <t>PASSIVE 1</t>
  </si>
  <si>
    <t>PASSIVE</t>
  </si>
  <si>
    <t>DETRACTOR</t>
  </si>
  <si>
    <t>Total Reponses</t>
  </si>
  <si>
    <t>NPS</t>
  </si>
  <si>
    <t>FACILITATOR PERFORMANCE</t>
  </si>
  <si>
    <t>ACTIVITY EFFECTIVNESS</t>
  </si>
  <si>
    <t>LOGISTICS EFFECTIVNESS</t>
  </si>
  <si>
    <t>KNOWLEDGE RELVEANCE</t>
  </si>
  <si>
    <t>nothing</t>
  </si>
  <si>
    <t>Extending the duration would allow for better coverage and understanding.</t>
  </si>
  <si>
    <t>Excellent thanks a lot</t>
  </si>
  <si>
    <t>2026-05-11 10:00:00</t>
  </si>
  <si>
    <t>2026-05-13 13:00:00</t>
  </si>
  <si>
    <t>nothing everything is awesome</t>
  </si>
  <si>
    <t>very good</t>
  </si>
  <si>
    <t>very very talented team</t>
  </si>
  <si>
    <t xml:space="preserve"> 01140171761</t>
  </si>
  <si>
    <t>2026-05-19 11:00:00</t>
  </si>
  <si>
    <t>2026-05-20 14:00:00</t>
  </si>
  <si>
    <t>2026-06-03 11:30:00</t>
  </si>
  <si>
    <t>2026-06-04 14:00:00</t>
  </si>
  <si>
    <t>more sessions and applications</t>
  </si>
  <si>
    <t>thank you!</t>
  </si>
  <si>
    <t>2026-06-15 10:00:00</t>
  </si>
  <si>
    <t>2026-06-15 12:30:00</t>
  </si>
  <si>
    <t>thanks for the good information</t>
  </si>
  <si>
    <t>2026-06-23 11:00:00</t>
  </si>
  <si>
    <t>2026-06-25 14:00:00</t>
  </si>
  <si>
    <t>2026-07-06 11:00:00</t>
  </si>
  <si>
    <t>2026-07-07 14:00:00</t>
  </si>
  <si>
    <t>All the MarQ department need this training</t>
  </si>
  <si>
    <t>thank you ♥️</t>
  </si>
  <si>
    <t>it was great</t>
  </si>
  <si>
    <t>Linked In above 10mins</t>
  </si>
  <si>
    <t>Unique in Class</t>
  </si>
  <si>
    <t>Inclass</t>
  </si>
  <si>
    <t>Linked In</t>
  </si>
  <si>
    <t>Uniques</t>
  </si>
  <si>
    <t>Abdelrahman Ismail</t>
  </si>
  <si>
    <t>Abdelrhman Amer</t>
  </si>
  <si>
    <t>Afef Rizk</t>
  </si>
  <si>
    <t>Ahmed Elkhateeb</t>
  </si>
  <si>
    <t>Ahmed Jalal</t>
  </si>
  <si>
    <t>Ahmed Raouf</t>
  </si>
  <si>
    <t>Aida Fouad</t>
  </si>
  <si>
    <t>Amr Hany</t>
  </si>
  <si>
    <t>Eslam Fathyy</t>
  </si>
  <si>
    <t>Gehad Badr</t>
  </si>
  <si>
    <t>Hany Refaat</t>
  </si>
  <si>
    <t>Israa Marie</t>
  </si>
  <si>
    <t>Karim Osman</t>
  </si>
  <si>
    <t>Khadija Zayed</t>
  </si>
  <si>
    <t>Khaled Elmesilhy</t>
  </si>
  <si>
    <t>Mahmoud Abulila</t>
  </si>
  <si>
    <t>Mahmoud Alaa</t>
  </si>
  <si>
    <t>Menna Yahya</t>
  </si>
  <si>
    <t>Mohab Amin</t>
  </si>
  <si>
    <t>Mohamed Abdullah</t>
  </si>
  <si>
    <t>Mohamed Husien</t>
  </si>
  <si>
    <t>Mohamed Khafaga</t>
  </si>
  <si>
    <t>Mohamed Mabrouk</t>
  </si>
  <si>
    <t>Mona Morgan</t>
  </si>
  <si>
    <t>Mostafa Salah</t>
  </si>
  <si>
    <t>Seif Mohamed</t>
  </si>
  <si>
    <t>Shady Amir</t>
  </si>
  <si>
    <t>Toaa Ghanem</t>
  </si>
  <si>
    <t>Yousef Hussin</t>
  </si>
  <si>
    <t>id</t>
  </si>
  <si>
    <t>full_name</t>
  </si>
  <si>
    <t>email</t>
  </si>
  <si>
    <t>mobile</t>
  </si>
  <si>
    <t>status</t>
  </si>
  <si>
    <t>company</t>
  </si>
  <si>
    <t>franchise</t>
  </si>
  <si>
    <t>sector</t>
  </si>
  <si>
    <t>department</t>
  </si>
  <si>
    <t>parent</t>
  </si>
  <si>
    <t>identification_id</t>
  </si>
  <si>
    <t>position</t>
  </si>
  <si>
    <t>employee_code</t>
  </si>
  <si>
    <t>hire_date</t>
  </si>
  <si>
    <t>payscale_cluster_name</t>
  </si>
  <si>
    <t>payscale_cluster_code</t>
  </si>
  <si>
    <t>job_level_name</t>
  </si>
  <si>
    <t>job_level_grade</t>
  </si>
  <si>
    <t>allocation_company</t>
  </si>
  <si>
    <t>ahmed.hamdy@themarq.com.eg</t>
  </si>
  <si>
    <t>01004379643</t>
  </si>
  <si>
    <t>active</t>
  </si>
  <si>
    <t>The MarQ Communities</t>
  </si>
  <si>
    <t xml:space="preserve"> Credit Control</t>
  </si>
  <si>
    <t>Credit Control</t>
  </si>
  <si>
    <t>28706191401617</t>
  </si>
  <si>
    <t>Credit Control Director</t>
  </si>
  <si>
    <t>TM4-8031</t>
  </si>
  <si>
    <t>2021-02-15</t>
  </si>
  <si>
    <t>Executive Management</t>
  </si>
  <si>
    <t>2</t>
  </si>
  <si>
    <t>Director</t>
  </si>
  <si>
    <t>17</t>
  </si>
  <si>
    <t>ahmed.adel@themarq.com.eg</t>
  </si>
  <si>
    <t>01228233334</t>
  </si>
  <si>
    <t>28911221300091</t>
  </si>
  <si>
    <t>Credit Control Manager</t>
  </si>
  <si>
    <t>TM4-8032</t>
  </si>
  <si>
    <t>2021-02-17</t>
  </si>
  <si>
    <t>Middle Management</t>
  </si>
  <si>
    <t>3</t>
  </si>
  <si>
    <t>Manager</t>
  </si>
  <si>
    <t>14</t>
  </si>
  <si>
    <t>ahmed.abdelsatar@themarq.com.eg</t>
  </si>
  <si>
    <t>01005999810</t>
  </si>
  <si>
    <t xml:space="preserve"> Sales Operations</t>
  </si>
  <si>
    <t>Sales Operations</t>
  </si>
  <si>
    <t>28410100105631</t>
  </si>
  <si>
    <t>Sales Operations Supervisor</t>
  </si>
  <si>
    <t>TM4-11458</t>
  </si>
  <si>
    <t>2022-03-16</t>
  </si>
  <si>
    <t>Professional</t>
  </si>
  <si>
    <t>5</t>
  </si>
  <si>
    <t>Supervisor</t>
  </si>
  <si>
    <t>10</t>
  </si>
  <si>
    <t>01117559150</t>
  </si>
  <si>
    <t xml:space="preserve"> Design Review </t>
  </si>
  <si>
    <t xml:space="preserve"> Urban</t>
  </si>
  <si>
    <t>29505308800168</t>
  </si>
  <si>
    <t>Urban Design Review Teamleader</t>
  </si>
  <si>
    <t>2022-03-13</t>
  </si>
  <si>
    <t>Supervisory Management</t>
  </si>
  <si>
    <t>4</t>
  </si>
  <si>
    <t>Teamleader</t>
  </si>
  <si>
    <t>11</t>
  </si>
  <si>
    <t>01092832193</t>
  </si>
  <si>
    <t>29310011210919</t>
  </si>
  <si>
    <t>Urban Design Review Section Head</t>
  </si>
  <si>
    <t>2021-08-01</t>
  </si>
  <si>
    <t>Section Head</t>
  </si>
  <si>
    <t>12</t>
  </si>
  <si>
    <t>01062540976</t>
  </si>
  <si>
    <t xml:space="preserve"> Design Management</t>
  </si>
  <si>
    <t>29211012108354</t>
  </si>
  <si>
    <t>2020-09-01</t>
  </si>
  <si>
    <t>Senior Manager</t>
  </si>
  <si>
    <t>15</t>
  </si>
  <si>
    <t>atef.rizk@themarq.com.eg</t>
  </si>
  <si>
    <t>01150111783</t>
  </si>
  <si>
    <t>28107232101614</t>
  </si>
  <si>
    <t>Sales Operations Manager</t>
  </si>
  <si>
    <t>TM4-8002</t>
  </si>
  <si>
    <t>2019-09-01</t>
  </si>
  <si>
    <t>ayman.refaat@themarq.com.eg</t>
  </si>
  <si>
    <t>01090080320</t>
  </si>
  <si>
    <t>28209018800715</t>
  </si>
  <si>
    <t>Senior Sales Operations Director</t>
  </si>
  <si>
    <t>TM4-8001</t>
  </si>
  <si>
    <t>Senior Director</t>
  </si>
  <si>
    <t>18</t>
  </si>
  <si>
    <t>diana.greiss@themarq.com.eg</t>
  </si>
  <si>
    <t>1001096061</t>
  </si>
  <si>
    <t xml:space="preserve"> Sales</t>
  </si>
  <si>
    <t>28707070102864</t>
  </si>
  <si>
    <t>Senior Sales Director</t>
  </si>
  <si>
    <t>TM4-3643</t>
  </si>
  <si>
    <t>01277237484</t>
  </si>
  <si>
    <t xml:space="preserve"> Accounting </t>
  </si>
  <si>
    <t xml:space="preserve"> Accounts Receivable</t>
  </si>
  <si>
    <t>29601102105284</t>
  </si>
  <si>
    <t>2020-02-17</t>
  </si>
  <si>
    <t>hunya.yehia@themarq.com.eg</t>
  </si>
  <si>
    <t>01125997743</t>
  </si>
  <si>
    <t>30007190103381</t>
  </si>
  <si>
    <t>Senior Credit Control Specialist</t>
  </si>
  <si>
    <t>TM4-2197</t>
  </si>
  <si>
    <t>2021-03-15</t>
  </si>
  <si>
    <t>Senior Specialist</t>
  </si>
  <si>
    <t>9</t>
  </si>
  <si>
    <t>01156170952</t>
  </si>
  <si>
    <t>28108090100433</t>
  </si>
  <si>
    <t>2022-03-10</t>
  </si>
  <si>
    <t>karim.elwishy@themarq.com.eg</t>
  </si>
  <si>
    <t>01111229023</t>
  </si>
  <si>
    <t xml:space="preserve"> Sales Operations </t>
  </si>
  <si>
    <t xml:space="preserve"> Contracts</t>
  </si>
  <si>
    <t>29203318800071</t>
  </si>
  <si>
    <t>Senior Contracts Specialist</t>
  </si>
  <si>
    <t>TM4-8034</t>
  </si>
  <si>
    <t>2021-04-01</t>
  </si>
  <si>
    <t>khaled.elmesilhy@themarq.com.eg</t>
  </si>
  <si>
    <t>01002277836</t>
  </si>
  <si>
    <t>29111070103139</t>
  </si>
  <si>
    <t>TM4-11497</t>
  </si>
  <si>
    <t>2022-03-22</t>
  </si>
  <si>
    <t>mahmoud.tawakol@themarq.com.eg</t>
  </si>
  <si>
    <t>01008986995</t>
  </si>
  <si>
    <t>29504030103073</t>
  </si>
  <si>
    <t>TM4-1707</t>
  </si>
  <si>
    <t>2025-11-02</t>
  </si>
  <si>
    <t>01126099391</t>
  </si>
  <si>
    <t>29610120200072</t>
  </si>
  <si>
    <t>2022-03-01</t>
  </si>
  <si>
    <t>01099262847</t>
  </si>
  <si>
    <t>28903030100471</t>
  </si>
  <si>
    <t>2019-10-01</t>
  </si>
  <si>
    <t>Associate Manager</t>
  </si>
  <si>
    <t>13</t>
  </si>
  <si>
    <t>01201082999</t>
  </si>
  <si>
    <t xml:space="preserve"> Accounting</t>
  </si>
  <si>
    <t>28706040104017</t>
  </si>
  <si>
    <t>2025-05-11</t>
  </si>
  <si>
    <t>Maxim For Real Estate Investment</t>
  </si>
  <si>
    <t>omar.elseginy@themarq.com.eg</t>
  </si>
  <si>
    <t>01015151552</t>
  </si>
  <si>
    <t>29404230101852</t>
  </si>
  <si>
    <t>TM4-8041</t>
  </si>
  <si>
    <t>2021-05-23</t>
  </si>
  <si>
    <t>samar.sonaallah@themarq.com.eg</t>
  </si>
  <si>
    <t>01008395000</t>
  </si>
  <si>
    <t>Mohamed Ibrahim Ibrahim Darwiesh</t>
  </si>
  <si>
    <t>29203103500068</t>
  </si>
  <si>
    <t>Associate Sales Director</t>
  </si>
  <si>
    <t>TM4-11375</t>
  </si>
  <si>
    <t>Associate Director</t>
  </si>
  <si>
    <t>16</t>
  </si>
  <si>
    <t>01118629856 - 01281537420</t>
  </si>
  <si>
    <t xml:space="preserve"> General</t>
  </si>
  <si>
    <t>29504240101537</t>
  </si>
  <si>
    <t>2021-06-21</t>
  </si>
  <si>
    <t>Specialist</t>
  </si>
  <si>
    <t>8</t>
  </si>
  <si>
    <t>sara.ezzo@themarq.com.eg</t>
  </si>
  <si>
    <t>01005293911</t>
  </si>
  <si>
    <t>29006098800147</t>
  </si>
  <si>
    <t>TM4-11576</t>
  </si>
  <si>
    <t>2022-04-10</t>
  </si>
  <si>
    <t>shady.elkadry@themarq.com.eg</t>
  </si>
  <si>
    <t>01155774442</t>
  </si>
  <si>
    <t>29302070108912</t>
  </si>
  <si>
    <t>TM4-8038</t>
  </si>
  <si>
    <t>sherifa.ehab@themarq.com.eg</t>
  </si>
  <si>
    <t>01027781928</t>
  </si>
  <si>
    <t>29806040103302</t>
  </si>
  <si>
    <t>Credit Control Supervisor</t>
  </si>
  <si>
    <t>TM4-10656</t>
  </si>
  <si>
    <t>2021-11-15</t>
  </si>
  <si>
    <t>01150812762</t>
  </si>
  <si>
    <t>29706030101218</t>
  </si>
  <si>
    <t>2020-07-01</t>
  </si>
  <si>
    <t>01020405978</t>
  </si>
  <si>
    <t>30009122700412</t>
  </si>
  <si>
    <t>2022-07-01</t>
  </si>
  <si>
    <t>01143003133</t>
  </si>
  <si>
    <t xml:space="preserve"> General </t>
  </si>
  <si>
    <t xml:space="preserve"> Administration</t>
  </si>
  <si>
    <t>29203022102441</t>
  </si>
  <si>
    <t>Executive Finance Admin</t>
  </si>
  <si>
    <t>2022-10-16</t>
  </si>
  <si>
    <t>01156052000</t>
  </si>
  <si>
    <t>The Address Holding</t>
  </si>
  <si>
    <t xml:space="preserve"> HR Business Partner </t>
  </si>
  <si>
    <t xml:space="preserve"> HR Operations</t>
  </si>
  <si>
    <t>30008170104647</t>
  </si>
  <si>
    <t>2024-03-17</t>
  </si>
  <si>
    <t>01001051508</t>
  </si>
  <si>
    <t xml:space="preserve"> Research &amp; Development</t>
  </si>
  <si>
    <t>29309280108103</t>
  </si>
  <si>
    <t>2022-12-15</t>
  </si>
  <si>
    <t>01159703568</t>
  </si>
  <si>
    <t xml:space="preserve"> Document Control</t>
  </si>
  <si>
    <t>29701260101339</t>
  </si>
  <si>
    <t>2023-01-15</t>
  </si>
  <si>
    <t>01280180303</t>
  </si>
  <si>
    <t xml:space="preserve"> Construction Management</t>
  </si>
  <si>
    <t>28109060100397</t>
  </si>
  <si>
    <t>01029867676</t>
  </si>
  <si>
    <t>29204200103916</t>
  </si>
  <si>
    <t>Associate Urban Design Review Manager</t>
  </si>
  <si>
    <t>2023-02-01</t>
  </si>
  <si>
    <t>reem.elhalawany@themarq.com.eg</t>
  </si>
  <si>
    <t>010026117621</t>
  </si>
  <si>
    <t xml:space="preserve"> Development</t>
  </si>
  <si>
    <t>29001160101704</t>
  </si>
  <si>
    <t>TM4-13207</t>
  </si>
  <si>
    <t>01283932707</t>
  </si>
  <si>
    <t>29702020101869</t>
  </si>
  <si>
    <t>hosny.magdy@themarq.com.eg</t>
  </si>
  <si>
    <t>01113108000</t>
  </si>
  <si>
    <t>28605212102851</t>
  </si>
  <si>
    <t>TM4-1405</t>
  </si>
  <si>
    <t>2023-06-04</t>
  </si>
  <si>
    <t>ahmed.elhussini@themarq.com.eg</t>
  </si>
  <si>
    <t>01030369917</t>
  </si>
  <si>
    <t xml:space="preserve"> Business Support</t>
  </si>
  <si>
    <t>Business Support</t>
  </si>
  <si>
    <t>27812090104094</t>
  </si>
  <si>
    <t>Senior Business Support Specialist</t>
  </si>
  <si>
    <t>TM4-15424</t>
  </si>
  <si>
    <t>2023-06-15</t>
  </si>
  <si>
    <t>mohamed.diaa@themarq.com.eg</t>
  </si>
  <si>
    <t>01002751606</t>
  </si>
  <si>
    <t>28807110101593</t>
  </si>
  <si>
    <t>Sales Operations Section Head</t>
  </si>
  <si>
    <t>TM4-15410</t>
  </si>
  <si>
    <t>tarneem.mohamed@themarq.com.eg</t>
  </si>
  <si>
    <t>01027390399</t>
  </si>
  <si>
    <t>28911180300048</t>
  </si>
  <si>
    <t>TM4-1255</t>
  </si>
  <si>
    <t>2025-11-09</t>
  </si>
  <si>
    <t>01224298898</t>
  </si>
  <si>
    <t xml:space="preserve"> Construction Management </t>
  </si>
  <si>
    <t xml:space="preserve"> Construction Project Management</t>
  </si>
  <si>
    <t>28301188800675</t>
  </si>
  <si>
    <t>2023-07-09</t>
  </si>
  <si>
    <t>menna.ihab@themarq.com.eg</t>
  </si>
  <si>
    <t>01016911128</t>
  </si>
  <si>
    <t>29304140102308</t>
  </si>
  <si>
    <t>TM4-15605</t>
  </si>
  <si>
    <t>yasmine.marzouk@themarq.com.eg</t>
  </si>
  <si>
    <t>01111858403</t>
  </si>
  <si>
    <t xml:space="preserve"> Client Relations &amp; Community Experience </t>
  </si>
  <si>
    <t xml:space="preserve"> Clients Relations</t>
  </si>
  <si>
    <t>29004012100323</t>
  </si>
  <si>
    <t>Clients Relations Manager</t>
  </si>
  <si>
    <t>TM4-15492</t>
  </si>
  <si>
    <t>karim.ayman@themarq.com.eg</t>
  </si>
  <si>
    <t>01119961995</t>
  </si>
  <si>
    <t>29501028800272</t>
  </si>
  <si>
    <t>TM4-15717</t>
  </si>
  <si>
    <t>2023-07-17</t>
  </si>
  <si>
    <t>farah.elmenshawi@themarq.com.eg</t>
  </si>
  <si>
    <t>1000509917</t>
  </si>
  <si>
    <t>29307092101981</t>
  </si>
  <si>
    <t>TM4-9029</t>
  </si>
  <si>
    <t>2021-01-31</t>
  </si>
  <si>
    <t>01090348691</t>
  </si>
  <si>
    <t>29409150101675</t>
  </si>
  <si>
    <t>2023-10-01</t>
  </si>
  <si>
    <t>mohameed.shehata@themarq.com.eg</t>
  </si>
  <si>
    <t>01064076531</t>
  </si>
  <si>
    <t xml:space="preserve"> Construction Project Management </t>
  </si>
  <si>
    <t xml:space="preserve"> Site Supervision</t>
  </si>
  <si>
    <t>28406052300471</t>
  </si>
  <si>
    <t>Site Supervisor II</t>
  </si>
  <si>
    <t>TM4-17265</t>
  </si>
  <si>
    <t>2023-11-05</t>
  </si>
  <si>
    <t>Basic</t>
  </si>
  <si>
    <t>6</t>
  </si>
  <si>
    <t>Junior Specialist - Worker Senior supervisor</t>
  </si>
  <si>
    <t>7</t>
  </si>
  <si>
    <t>01128330367</t>
  </si>
  <si>
    <t xml:space="preserve"> Construction Document Control</t>
  </si>
  <si>
    <t>29910108800777</t>
  </si>
  <si>
    <t>2023-12-03</t>
  </si>
  <si>
    <t>01110005077</t>
  </si>
  <si>
    <t>29405088800051</t>
  </si>
  <si>
    <t>2023-12-10</t>
  </si>
  <si>
    <t>aasem.sehim@themarq.com.eg</t>
  </si>
  <si>
    <t>1146677789</t>
  </si>
  <si>
    <t>29804220103871</t>
  </si>
  <si>
    <t>TM4-12659</t>
  </si>
  <si>
    <t>011113086802</t>
  </si>
  <si>
    <t>28909252105372</t>
  </si>
  <si>
    <t>2024-01-01</t>
  </si>
  <si>
    <t>01005397775</t>
  </si>
  <si>
    <t xml:space="preserve"> Business Development</t>
  </si>
  <si>
    <t>28608310101366</t>
  </si>
  <si>
    <t>2023-07-04</t>
  </si>
  <si>
    <t>01001070827</t>
  </si>
  <si>
    <t xml:space="preserve"> Development Pricing</t>
  </si>
  <si>
    <t>29108010103449</t>
  </si>
  <si>
    <t>2021-01-12</t>
  </si>
  <si>
    <t>01005669889</t>
  </si>
  <si>
    <t>28901241200526</t>
  </si>
  <si>
    <t>2023-11-01</t>
  </si>
  <si>
    <t>01111005349</t>
  </si>
  <si>
    <t>30002021311828</t>
  </si>
  <si>
    <t>01285342768</t>
  </si>
  <si>
    <t>29002222102733</t>
  </si>
  <si>
    <t>2021-05-06</t>
  </si>
  <si>
    <t>1277300584</t>
  </si>
  <si>
    <t>28507150107213</t>
  </si>
  <si>
    <t>2021-08-22</t>
  </si>
  <si>
    <t>01001483748</t>
  </si>
  <si>
    <t xml:space="preserve"> Brand Strategy </t>
  </si>
  <si>
    <t xml:space="preserve"> Content Writing</t>
  </si>
  <si>
    <t>30002140100061</t>
  </si>
  <si>
    <t>2023-09-14</t>
  </si>
  <si>
    <t>mahmoud.samy@themarq.com.eg</t>
  </si>
  <si>
    <t>01274772894</t>
  </si>
  <si>
    <t>29304052102519</t>
  </si>
  <si>
    <t>TM4-1883</t>
  </si>
  <si>
    <t>2025-09-01</t>
  </si>
  <si>
    <t>01001018738</t>
  </si>
  <si>
    <t>29304138800154</t>
  </si>
  <si>
    <t>mostafa.elassal@themarq.com.eg</t>
  </si>
  <si>
    <t>1000774065</t>
  </si>
  <si>
    <t>28805020103314</t>
  </si>
  <si>
    <t>Deputy CEO</t>
  </si>
  <si>
    <t>TM4-9005</t>
  </si>
  <si>
    <t>Top Management</t>
  </si>
  <si>
    <t>1</t>
  </si>
  <si>
    <t>CEOs -Board Member</t>
  </si>
  <si>
    <t>21</t>
  </si>
  <si>
    <t>omar.lasheen@themarq.com.eg</t>
  </si>
  <si>
    <t>1008485582</t>
  </si>
  <si>
    <t>29205050103811</t>
  </si>
  <si>
    <t>TM4-9004</t>
  </si>
  <si>
    <t>2021-01-01</t>
  </si>
  <si>
    <t>01227800419</t>
  </si>
  <si>
    <t>29409302104446</t>
  </si>
  <si>
    <t>2025-05-05</t>
  </si>
  <si>
    <t>1274985641</t>
  </si>
  <si>
    <t xml:space="preserve"> Innovation &amp; Product Development</t>
  </si>
  <si>
    <t>29807270103561</t>
  </si>
  <si>
    <t>2020-07-06</t>
  </si>
  <si>
    <t>mohamed.nezar@themarq.com.eg</t>
  </si>
  <si>
    <t>01234525900</t>
  </si>
  <si>
    <t xml:space="preserve"> Community Operations</t>
  </si>
  <si>
    <t>Community Operations</t>
  </si>
  <si>
    <t>28911202100897</t>
  </si>
  <si>
    <t>Senior Community Operations Director</t>
  </si>
  <si>
    <t>TM4-18456</t>
  </si>
  <si>
    <t>2024-02-01</t>
  </si>
  <si>
    <t>fady.rezk@themarq.com.eg</t>
  </si>
  <si>
    <t>01284939672</t>
  </si>
  <si>
    <t>29709282101333</t>
  </si>
  <si>
    <t>TM4-12201</t>
  </si>
  <si>
    <t>2024-02-11</t>
  </si>
  <si>
    <t>01008893317</t>
  </si>
  <si>
    <t>28705211400853</t>
  </si>
  <si>
    <t>2024-02-05</t>
  </si>
  <si>
    <t>01069121035</t>
  </si>
  <si>
    <t>27610060300156</t>
  </si>
  <si>
    <t>2024-02-06</t>
  </si>
  <si>
    <t>27312061200073</t>
  </si>
  <si>
    <t>Security Manager</t>
  </si>
  <si>
    <t>2024-02-15</t>
  </si>
  <si>
    <t>a.saleh@themarq.com.eg</t>
  </si>
  <si>
    <t>01005325045</t>
  </si>
  <si>
    <t>27105252102513</t>
  </si>
  <si>
    <t>Chief Internal Audit Officer / Board Member</t>
  </si>
  <si>
    <t>TM4-11423</t>
  </si>
  <si>
    <t>Chief Officer</t>
  </si>
  <si>
    <t>20</t>
  </si>
  <si>
    <t>ahmed.nafie@themarq.com.eg</t>
  </si>
  <si>
    <t>01000198526</t>
  </si>
  <si>
    <t>29008100100134</t>
  </si>
  <si>
    <t>Corporate Operational Excellence Director</t>
  </si>
  <si>
    <t>TM4-12308</t>
  </si>
  <si>
    <t>2022-09-04</t>
  </si>
  <si>
    <t xml:space="preserve"> Learning &amp; Development</t>
  </si>
  <si>
    <t>28608011608012</t>
  </si>
  <si>
    <t>01005353396</t>
  </si>
  <si>
    <t>29601251200125</t>
  </si>
  <si>
    <t>TM4-15065</t>
  </si>
  <si>
    <t>amr.badr@themarq.com.eg</t>
  </si>
  <si>
    <t>1007607215</t>
  </si>
  <si>
    <t>Donia Helal</t>
  </si>
  <si>
    <t>28510148800379</t>
  </si>
  <si>
    <t>CEO</t>
  </si>
  <si>
    <t>TM4-9001</t>
  </si>
  <si>
    <t>2016-03-01</t>
  </si>
  <si>
    <t>aya.elshemy@themarq.com.eg</t>
  </si>
  <si>
    <t>01032929299</t>
  </si>
  <si>
    <t>29212090102288</t>
  </si>
  <si>
    <t>Business Support Manager</t>
  </si>
  <si>
    <t>TM4-2040</t>
  </si>
  <si>
    <t>efrayem.refaat@themarq.com.eg</t>
  </si>
  <si>
    <t>01287373523</t>
  </si>
  <si>
    <t>29110222500612</t>
  </si>
  <si>
    <t>Chief Investment Officer</t>
  </si>
  <si>
    <t>TM4-14538</t>
  </si>
  <si>
    <t>2023-03-05</t>
  </si>
  <si>
    <t>mayar.yasser@themarq.com.eg</t>
  </si>
  <si>
    <t>01098452794</t>
  </si>
  <si>
    <t>30006030104725</t>
  </si>
  <si>
    <t>Senior Research &amp; Development Specialist</t>
  </si>
  <si>
    <t>TM4-1069</t>
  </si>
  <si>
    <t>2023-09-27</t>
  </si>
  <si>
    <t>meriam.atef@themarq.com.eg</t>
  </si>
  <si>
    <t>01211498779</t>
  </si>
  <si>
    <t>30011050105462</t>
  </si>
  <si>
    <t>TM4-19013</t>
  </si>
  <si>
    <t>nariman.nabil@themarq.com.eg</t>
  </si>
  <si>
    <t>01111148998</t>
  </si>
  <si>
    <t xml:space="preserve"> Learning &amp; Development </t>
  </si>
  <si>
    <t xml:space="preserve"> Employer Branding</t>
  </si>
  <si>
    <t>Employer Branding</t>
  </si>
  <si>
    <t>29805260103145</t>
  </si>
  <si>
    <t>Employer Branding Section Head</t>
  </si>
  <si>
    <t>TM4-17892</t>
  </si>
  <si>
    <t>2024-01-08</t>
  </si>
  <si>
    <t>nayera.elshabrawy@themarq.com.eg</t>
  </si>
  <si>
    <t>01226299986</t>
  </si>
  <si>
    <t xml:space="preserve"> Brand Strategy</t>
  </si>
  <si>
    <t>28610270104248</t>
  </si>
  <si>
    <t>Senior Marketing Manager</t>
  </si>
  <si>
    <t>TM4-9045</t>
  </si>
  <si>
    <t>2021-06-01</t>
  </si>
  <si>
    <t>01000461636</t>
  </si>
  <si>
    <t>29304011708763</t>
  </si>
  <si>
    <t>2022-10-02</t>
  </si>
  <si>
    <t xml:space="preserve"> Organization Development &amp; Talent Management</t>
  </si>
  <si>
    <t>29101290102448</t>
  </si>
  <si>
    <t>2023-04-02</t>
  </si>
  <si>
    <t>sylvia.doss@themarq.com.eg</t>
  </si>
  <si>
    <t>01226181018</t>
  </si>
  <si>
    <t>27402070100501</t>
  </si>
  <si>
    <t>Chief Human Resources Officer</t>
  </si>
  <si>
    <t>TM4-11719</t>
  </si>
  <si>
    <t>2022-05-15</t>
  </si>
  <si>
    <t>01204105555</t>
  </si>
  <si>
    <t>30104040103885</t>
  </si>
  <si>
    <t>01117139927</t>
  </si>
  <si>
    <t>29410160101183</t>
  </si>
  <si>
    <t>2024-03-10</t>
  </si>
  <si>
    <t>hania.moez@themarq.com.eg</t>
  </si>
  <si>
    <t>01111233006</t>
  </si>
  <si>
    <t xml:space="preserve"> Graphic Design</t>
  </si>
  <si>
    <t>29911150105546</t>
  </si>
  <si>
    <t>TM4-19332</t>
  </si>
  <si>
    <t>ibrahim.hafez@themarq.com.eg</t>
  </si>
  <si>
    <t>01125796378</t>
  </si>
  <si>
    <t>29612230104152</t>
  </si>
  <si>
    <t>Executive Sales Operations Specialist</t>
  </si>
  <si>
    <t>TM4-19296</t>
  </si>
  <si>
    <t>m.youssef@themarq.com.eg</t>
  </si>
  <si>
    <t xml:space="preserve"> Community Operations </t>
  </si>
  <si>
    <t xml:space="preserve"> Communication &amp; Administration</t>
  </si>
  <si>
    <t>28905040102513</t>
  </si>
  <si>
    <t>Associate Communication &amp; Administration Manager</t>
  </si>
  <si>
    <t>TM4-19270</t>
  </si>
  <si>
    <t>2024-03-01</t>
  </si>
  <si>
    <t>abdelhakiem.mohamed@themarq.com.eg</t>
  </si>
  <si>
    <t>01062227790</t>
  </si>
  <si>
    <t xml:space="preserve"> Community MEP</t>
  </si>
  <si>
    <t>26702052701735</t>
  </si>
  <si>
    <t>Senior Community MEP Supervisor</t>
  </si>
  <si>
    <t>TM4-19571</t>
  </si>
  <si>
    <t>2024-03-05</t>
  </si>
  <si>
    <t>abdelrhman.amer@themarq.com.eg</t>
  </si>
  <si>
    <t>01067880457</t>
  </si>
  <si>
    <t>29602210101259</t>
  </si>
  <si>
    <t>TM4-19766</t>
  </si>
  <si>
    <t>2025-04-17</t>
  </si>
  <si>
    <t>nabil.elshabany@themarq.com.eg</t>
  </si>
  <si>
    <t>01092727849</t>
  </si>
  <si>
    <t xml:space="preserve"> Community Engineering</t>
  </si>
  <si>
    <t>Community Engineering</t>
  </si>
  <si>
    <t>29105101100273</t>
  </si>
  <si>
    <t>Community Engineering Teamleader</t>
  </si>
  <si>
    <t>TM4-19739</t>
  </si>
  <si>
    <t>mohamed.abdelfattah@themarq.com.eg</t>
  </si>
  <si>
    <t>01150981043</t>
  </si>
  <si>
    <t xml:space="preserve"> Community Experience </t>
  </si>
  <si>
    <t xml:space="preserve"> Community Quality Control</t>
  </si>
  <si>
    <t>Community Quality Control</t>
  </si>
  <si>
    <t>29810180100572</t>
  </si>
  <si>
    <t>Senior Community Quality Control Specialist</t>
  </si>
  <si>
    <t>TM4-19875</t>
  </si>
  <si>
    <t>2024-04-17</t>
  </si>
  <si>
    <t>01140171761</t>
  </si>
  <si>
    <t>29709270102318</t>
  </si>
  <si>
    <t>2024-05-01</t>
  </si>
  <si>
    <t>01152488862</t>
  </si>
  <si>
    <t>29511180101245</t>
  </si>
  <si>
    <t>2024-05-15</t>
  </si>
  <si>
    <t>mohamed.fawzy@themarq.com.eg</t>
  </si>
  <si>
    <t>01001545653</t>
  </si>
  <si>
    <t xml:space="preserve"> Communication Center</t>
  </si>
  <si>
    <t>28701011421176</t>
  </si>
  <si>
    <t>Communication Center Director</t>
  </si>
  <si>
    <t>TM4-20070</t>
  </si>
  <si>
    <t>mostafa.m.ellaithy@themarq.com.eg</t>
  </si>
  <si>
    <t>01002528283</t>
  </si>
  <si>
    <t xml:space="preserve"> MEP</t>
  </si>
  <si>
    <t>29005142103355</t>
  </si>
  <si>
    <t>TM4-20208</t>
  </si>
  <si>
    <t>01100797081</t>
  </si>
  <si>
    <t>29807282103664</t>
  </si>
  <si>
    <t>2024-05-19</t>
  </si>
  <si>
    <t>27912010111693</t>
  </si>
  <si>
    <t>Senior Community Safety &amp; Security Director</t>
  </si>
  <si>
    <t>ahmed.salah@themarq.com.eg</t>
  </si>
  <si>
    <t>01118839985</t>
  </si>
  <si>
    <t>30009010104795</t>
  </si>
  <si>
    <t>TM4-20639</t>
  </si>
  <si>
    <t>mohamed.magdy@themarq.com.eg</t>
  </si>
  <si>
    <t>01015526623</t>
  </si>
  <si>
    <t>29601288800459</t>
  </si>
  <si>
    <t>Community MEP Section Head</t>
  </si>
  <si>
    <t>TM4-20642</t>
  </si>
  <si>
    <t>2024-06-01</t>
  </si>
  <si>
    <t>28801301700278</t>
  </si>
  <si>
    <t>2024-07-02</t>
  </si>
  <si>
    <t>29503010106495</t>
  </si>
  <si>
    <t>mohamed.shamata@themarq.com.eg</t>
  </si>
  <si>
    <t>01001516724</t>
  </si>
  <si>
    <t>28108272102016</t>
  </si>
  <si>
    <t>Chief Projects Officer</t>
  </si>
  <si>
    <t>TM4-20671</t>
  </si>
  <si>
    <t>2024-06-02</t>
  </si>
  <si>
    <t>01093124080</t>
  </si>
  <si>
    <t xml:space="preserve"> Communication Center </t>
  </si>
  <si>
    <t xml:space="preserve"> Call Center</t>
  </si>
  <si>
    <t>30210200102737</t>
  </si>
  <si>
    <t>2024-07-01</t>
  </si>
  <si>
    <t>01023229021</t>
  </si>
  <si>
    <t>30304110100845</t>
  </si>
  <si>
    <t>abdelrahman.eid@themarq.com.eg</t>
  </si>
  <si>
    <t>01025252966</t>
  </si>
  <si>
    <t xml:space="preserve"> Client Relations &amp; Community Experience</t>
  </si>
  <si>
    <t>Client Relations &amp; Community Experience</t>
  </si>
  <si>
    <t>28909010103715</t>
  </si>
  <si>
    <t>Senior Client Relations &amp; Community Experience Director</t>
  </si>
  <si>
    <t>TM4-21847</t>
  </si>
  <si>
    <t>2024-07-14</t>
  </si>
  <si>
    <t>mohamed.gomaa@themarq.com.eg</t>
  </si>
  <si>
    <t>01017141566</t>
  </si>
  <si>
    <t>28110260201692</t>
  </si>
  <si>
    <t>TM4-21917</t>
  </si>
  <si>
    <t>01148322683</t>
  </si>
  <si>
    <t>29811040100528</t>
  </si>
  <si>
    <t>2024-07-15</t>
  </si>
  <si>
    <t>01098775171</t>
  </si>
  <si>
    <t>30206220101578</t>
  </si>
  <si>
    <t>2025-03-09</t>
  </si>
  <si>
    <t>ahmed.osama@themarq.com.eg</t>
  </si>
  <si>
    <t>01015959784</t>
  </si>
  <si>
    <t>29609132400176</t>
  </si>
  <si>
    <t>Community Quality Control Teamleader</t>
  </si>
  <si>
    <t>TM4-22339</t>
  </si>
  <si>
    <t>2024-08-01</t>
  </si>
  <si>
    <t>adel.hassan@themarq.com.eg</t>
  </si>
  <si>
    <t>01066611015</t>
  </si>
  <si>
    <t>28012070100791</t>
  </si>
  <si>
    <t>Senior Treasury Director</t>
  </si>
  <si>
    <t>TM4-22408</t>
  </si>
  <si>
    <t>2024-08-04</t>
  </si>
  <si>
    <t>01007764944</t>
  </si>
  <si>
    <t>28111130100335</t>
  </si>
  <si>
    <t>2024-08-15</t>
  </si>
  <si>
    <t>28202011309477</t>
  </si>
  <si>
    <t>Senior Security Supervisor</t>
  </si>
  <si>
    <t>2024-03-04</t>
  </si>
  <si>
    <t>01007512970</t>
  </si>
  <si>
    <t xml:space="preserve"> HR Business Partner</t>
  </si>
  <si>
    <t>29705100105287</t>
  </si>
  <si>
    <t>2024-08-19</t>
  </si>
  <si>
    <t>ahmed.essam@themarq.com.eg</t>
  </si>
  <si>
    <t>01068143701</t>
  </si>
  <si>
    <t>29306292100494</t>
  </si>
  <si>
    <t>TM4-24032</t>
  </si>
  <si>
    <t>2024-10-01</t>
  </si>
  <si>
    <t>01001032133</t>
  </si>
  <si>
    <t xml:space="preserve"> MEP Construction</t>
  </si>
  <si>
    <t>28603260102119</t>
  </si>
  <si>
    <t>ahmed.mohsen@themarq.com.eg</t>
  </si>
  <si>
    <t>01067877761</t>
  </si>
  <si>
    <t>27608150100399</t>
  </si>
  <si>
    <t>Senior Clients Relations Specialist</t>
  </si>
  <si>
    <t>TM4-24227</t>
  </si>
  <si>
    <t>ahmed.abdelfatah@themarq.com.eg</t>
  </si>
  <si>
    <t>01069669607</t>
  </si>
  <si>
    <t>29409180100533</t>
  </si>
  <si>
    <t>TM4-24451</t>
  </si>
  <si>
    <t>2024-10-15</t>
  </si>
  <si>
    <t>shaza.sherif@themarq.com.eg</t>
  </si>
  <si>
    <t>01009941102</t>
  </si>
  <si>
    <t>29507190101661</t>
  </si>
  <si>
    <t>Marketing Manager</t>
  </si>
  <si>
    <t>TM4-24488</t>
  </si>
  <si>
    <t>01222750776</t>
  </si>
  <si>
    <t>27211081400892</t>
  </si>
  <si>
    <t>mahmoud.kareem@themarq.com.eg</t>
  </si>
  <si>
    <t>01002513478</t>
  </si>
  <si>
    <t>28602082701635</t>
  </si>
  <si>
    <t>Accounting Supervisor</t>
  </si>
  <si>
    <t>TM4-24639</t>
  </si>
  <si>
    <t>abdelrahman.aboelela@themarq.com.eg</t>
  </si>
  <si>
    <t>01110692664</t>
  </si>
  <si>
    <t>29108080100471</t>
  </si>
  <si>
    <t>TM4-24641</t>
  </si>
  <si>
    <t>abdulrahman.ebied@themarq.com.eg</t>
  </si>
  <si>
    <t>01066178007</t>
  </si>
  <si>
    <t xml:space="preserve"> Compensation &amp; Benefits</t>
  </si>
  <si>
    <t>Compensation &amp; Benefits</t>
  </si>
  <si>
    <t>29603050101733</t>
  </si>
  <si>
    <t>Compensation &amp; Benefits Section Head</t>
  </si>
  <si>
    <t>TM4-23760</t>
  </si>
  <si>
    <t>2024-09-01</t>
  </si>
  <si>
    <t xml:space="preserve"> Soft FM</t>
  </si>
  <si>
    <t>29110291601374</t>
  </si>
  <si>
    <t>Executive Landscape &amp; Irrigation Engineer</t>
  </si>
  <si>
    <t>01003924005</t>
  </si>
  <si>
    <t>29004060100416</t>
  </si>
  <si>
    <t>2024-10-20</t>
  </si>
  <si>
    <t>salma.youssry@themarq.com.eg</t>
  </si>
  <si>
    <t>01001426959</t>
  </si>
  <si>
    <t>28909030104441</t>
  </si>
  <si>
    <t>Senior Treasury Manager</t>
  </si>
  <si>
    <t>TM4-24974</t>
  </si>
  <si>
    <t>2024-10-14</t>
  </si>
  <si>
    <t>01025684419</t>
  </si>
  <si>
    <t>28808120100214</t>
  </si>
  <si>
    <t>2024-11-03</t>
  </si>
  <si>
    <t>01114606611</t>
  </si>
  <si>
    <t>28805298800474</t>
  </si>
  <si>
    <t>01224692381</t>
  </si>
  <si>
    <t xml:space="preserve"> Construction Commercial </t>
  </si>
  <si>
    <t xml:space="preserve"> Tendering</t>
  </si>
  <si>
    <t>28910211300126</t>
  </si>
  <si>
    <t>01157615063</t>
  </si>
  <si>
    <t xml:space="preserve"> Public Relations</t>
  </si>
  <si>
    <t>29607230102202</t>
  </si>
  <si>
    <t>2024-12-01</t>
  </si>
  <si>
    <t>1023388233</t>
  </si>
  <si>
    <t>29506288800758</t>
  </si>
  <si>
    <t>2025-12-01</t>
  </si>
  <si>
    <t>remon.magdy@theaddressinvestments.com</t>
  </si>
  <si>
    <t>01226910718</t>
  </si>
  <si>
    <t>TAI</t>
  </si>
  <si>
    <t xml:space="preserve"> Delivery Management</t>
  </si>
  <si>
    <t>Delivery Management</t>
  </si>
  <si>
    <t>Mohamed Reda Abd El Fattah Abd El Hamid El Gendy</t>
  </si>
  <si>
    <t>29002180103394</t>
  </si>
  <si>
    <t>Delivery Director</t>
  </si>
  <si>
    <t>TAI-25784</t>
  </si>
  <si>
    <t>2024-12-15</t>
  </si>
  <si>
    <t>The Address Investments</t>
  </si>
  <si>
    <t>abdelfatah.abdelmoniem@themarq.com.eg</t>
  </si>
  <si>
    <t>01283911268</t>
  </si>
  <si>
    <t>Hisham Mohamed Assem Mohamed Zaki</t>
  </si>
  <si>
    <t>29701011364231</t>
  </si>
  <si>
    <t>Procurement Supervisor</t>
  </si>
  <si>
    <t>TM4-25992</t>
  </si>
  <si>
    <t>2025-01-05</t>
  </si>
  <si>
    <t>01153697515</t>
  </si>
  <si>
    <t>29603012111997</t>
  </si>
  <si>
    <t>habiba.sadek@themarq.com.eg</t>
  </si>
  <si>
    <t>01012001143</t>
  </si>
  <si>
    <t xml:space="preserve"> Residents Relations</t>
  </si>
  <si>
    <t>29604180100344</t>
  </si>
  <si>
    <t>Associate Residents Relations Manager</t>
  </si>
  <si>
    <t>TM4-26327</t>
  </si>
  <si>
    <t>2025-02-03</t>
  </si>
  <si>
    <t>28404171401797</t>
  </si>
  <si>
    <t>Senior Warehouse Supervisor</t>
  </si>
  <si>
    <t>1140535256</t>
  </si>
  <si>
    <t>29607172100237</t>
  </si>
  <si>
    <t>2025-02-01</t>
  </si>
  <si>
    <t>01145329664</t>
  </si>
  <si>
    <t>29203180103152</t>
  </si>
  <si>
    <t>2025-02-02</t>
  </si>
  <si>
    <t>01147760466</t>
  </si>
  <si>
    <t xml:space="preserve"> Accounts Payable</t>
  </si>
  <si>
    <t>29601100103951</t>
  </si>
  <si>
    <t>mahmoud.albanna@themarq.com.eg</t>
  </si>
  <si>
    <t>01010436997</t>
  </si>
  <si>
    <t>28208200107352</t>
  </si>
  <si>
    <t>Security Supervisor</t>
  </si>
  <si>
    <t>TM4-27112</t>
  </si>
  <si>
    <t>2025-02-17</t>
  </si>
  <si>
    <t>Clerk-Worker Supervisor</t>
  </si>
  <si>
    <t>ibrahim.ali@themarq.com.eg</t>
  </si>
  <si>
    <t>1063725087</t>
  </si>
  <si>
    <t>29409131501336</t>
  </si>
  <si>
    <t>TM4-19335</t>
  </si>
  <si>
    <t>29801081601692</t>
  </si>
  <si>
    <t>Gardner III</t>
  </si>
  <si>
    <t>Vocational Jobs</t>
  </si>
  <si>
    <t>Worker A</t>
  </si>
  <si>
    <t>28109122500494</t>
  </si>
  <si>
    <t>Associate Security Manager</t>
  </si>
  <si>
    <t>27008131701139</t>
  </si>
  <si>
    <t>01008039820</t>
  </si>
  <si>
    <t xml:space="preserve"> Architecture</t>
  </si>
  <si>
    <t>29209010100785</t>
  </si>
  <si>
    <t>2025-03-02</t>
  </si>
  <si>
    <t>mohamed.elshamy@themarq.com.eg</t>
  </si>
  <si>
    <t>01225000881</t>
  </si>
  <si>
    <t>28901011709675</t>
  </si>
  <si>
    <t>Compensation &amp; Benefits Director</t>
  </si>
  <si>
    <t>TM4-27127</t>
  </si>
  <si>
    <t>rana.attya@themarq.com.eg</t>
  </si>
  <si>
    <t>01159808728</t>
  </si>
  <si>
    <t>30011170104028</t>
  </si>
  <si>
    <t>TM4-12049</t>
  </si>
  <si>
    <t>2025-03-04</t>
  </si>
  <si>
    <t>01063584342</t>
  </si>
  <si>
    <t>30008051700495</t>
  </si>
  <si>
    <t>2025-03-03</t>
  </si>
  <si>
    <t>ahmed.shawky@themarq.com.eg</t>
  </si>
  <si>
    <t>01005069214</t>
  </si>
  <si>
    <t>28109050100151</t>
  </si>
  <si>
    <t>Head of Design Management</t>
  </si>
  <si>
    <t>TM4-27679</t>
  </si>
  <si>
    <t>2025-04-06</t>
  </si>
  <si>
    <t>Head</t>
  </si>
  <si>
    <t>19</t>
  </si>
  <si>
    <t>01149991436</t>
  </si>
  <si>
    <t>29805070102657</t>
  </si>
  <si>
    <t>28908200107249</t>
  </si>
  <si>
    <t>2025-04-07</t>
  </si>
  <si>
    <t>marwa.elsisy@themarq.com.eg</t>
  </si>
  <si>
    <t>01223130606</t>
  </si>
  <si>
    <t xml:space="preserve"> Executive Office</t>
  </si>
  <si>
    <t>Executive Office</t>
  </si>
  <si>
    <t>28510318800361</t>
  </si>
  <si>
    <t>Executive CEO Office Manager</t>
  </si>
  <si>
    <t>TM4-27682</t>
  </si>
  <si>
    <t>1094298431</t>
  </si>
  <si>
    <t>29808210102813</t>
  </si>
  <si>
    <t>Senior Architecture Design Review Engineer</t>
  </si>
  <si>
    <t>2025-04-01</t>
  </si>
  <si>
    <t>ahmed.gomaa@themarq.com.eg</t>
  </si>
  <si>
    <t>01555353333</t>
  </si>
  <si>
    <t>29406090202176</t>
  </si>
  <si>
    <t>Corporate Operational Excellence Supervisor</t>
  </si>
  <si>
    <t>TM4-27834</t>
  </si>
  <si>
    <t>2025-04-13</t>
  </si>
  <si>
    <t>seif.mohamed@themarq.com.eg</t>
  </si>
  <si>
    <t>01144475935</t>
  </si>
  <si>
    <t>29709200100393</t>
  </si>
  <si>
    <t>Clients Relations Supervisor</t>
  </si>
  <si>
    <t>TM4-28489</t>
  </si>
  <si>
    <t>mayar.kamal@themarq.com.eg</t>
  </si>
  <si>
    <t>01149791004</t>
  </si>
  <si>
    <t>29705080103444</t>
  </si>
  <si>
    <t>TM4-28490</t>
  </si>
  <si>
    <t>01228776636</t>
  </si>
  <si>
    <t>28810180103977</t>
  </si>
  <si>
    <t>2025-05-01</t>
  </si>
  <si>
    <t>maged.nasreldeen@themarq.com.eg</t>
  </si>
  <si>
    <t>01111869293</t>
  </si>
  <si>
    <t>30212090101392</t>
  </si>
  <si>
    <t>TM4-28644</t>
  </si>
  <si>
    <t>hassan.hesham@themarq.com.eg</t>
  </si>
  <si>
    <t>01116745162</t>
  </si>
  <si>
    <t>29709222100796</t>
  </si>
  <si>
    <t>Senior Accountant</t>
  </si>
  <si>
    <t>TM4-28706</t>
  </si>
  <si>
    <t>2025-05-18</t>
  </si>
  <si>
    <t>manar.yousry@themarq.com.eg</t>
  </si>
  <si>
    <t>01113585999</t>
  </si>
  <si>
    <t>29712010204681</t>
  </si>
  <si>
    <t>TM4-28779</t>
  </si>
  <si>
    <t>ahmed.molham@themarq.com.eg</t>
  </si>
  <si>
    <t>01115877983</t>
  </si>
  <si>
    <t>29806260103257</t>
  </si>
  <si>
    <t>TM4-28825</t>
  </si>
  <si>
    <t>2025-05-20</t>
  </si>
  <si>
    <t>01001709593</t>
  </si>
  <si>
    <t>30208280102614</t>
  </si>
  <si>
    <t>2025-06-01</t>
  </si>
  <si>
    <t>01125565819</t>
  </si>
  <si>
    <t>29605111401533</t>
  </si>
  <si>
    <t>2025-05-25</t>
  </si>
  <si>
    <t>01120966120</t>
  </si>
  <si>
    <t>30011030103269</t>
  </si>
  <si>
    <t>2025-06-15</t>
  </si>
  <si>
    <t>ahmed.nagdy@themarq.com.eg</t>
  </si>
  <si>
    <t>01012678737</t>
  </si>
  <si>
    <t>30005052800435</t>
  </si>
  <si>
    <t>TM4-29183</t>
  </si>
  <si>
    <t>29109122100759</t>
  </si>
  <si>
    <t>Site Supervisor I</t>
  </si>
  <si>
    <t>2022-12-01</t>
  </si>
  <si>
    <t>01280418880</t>
  </si>
  <si>
    <t xml:space="preserve"> Project Controls </t>
  </si>
  <si>
    <t xml:space="preserve"> Planning</t>
  </si>
  <si>
    <t>29104202100952</t>
  </si>
  <si>
    <t>2025-07-01</t>
  </si>
  <si>
    <t>youssef.bakry@themarq.com.eg</t>
  </si>
  <si>
    <t>01151030303</t>
  </si>
  <si>
    <t>29609010202675</t>
  </si>
  <si>
    <t>TM4-29849</t>
  </si>
  <si>
    <t>01111229326</t>
  </si>
  <si>
    <t>29305300101971</t>
  </si>
  <si>
    <t>omar.esmail@themarq.com.eg</t>
  </si>
  <si>
    <t>01023494852</t>
  </si>
  <si>
    <t>30011150102657</t>
  </si>
  <si>
    <t>TM4-30511</t>
  </si>
  <si>
    <t>2025-07-13</t>
  </si>
  <si>
    <t>mustafa.wagdy@themarq.com.eg</t>
  </si>
  <si>
    <t>01091250146</t>
  </si>
  <si>
    <t>29312110100991</t>
  </si>
  <si>
    <t>TM4-30751</t>
  </si>
  <si>
    <t>2025-07-19</t>
  </si>
  <si>
    <t>01224070029</t>
  </si>
  <si>
    <t>28501150100288</t>
  </si>
  <si>
    <t>2025-08-03</t>
  </si>
  <si>
    <t>menna.hassan@themarq.com.eg</t>
  </si>
  <si>
    <t>01005523599</t>
  </si>
  <si>
    <t>29308141900343</t>
  </si>
  <si>
    <t>Executive Assistant</t>
  </si>
  <si>
    <t>TM4-31035</t>
  </si>
  <si>
    <t>karim.osman@themarq.com.eg</t>
  </si>
  <si>
    <t>01114334183</t>
  </si>
  <si>
    <t>28902258800493</t>
  </si>
  <si>
    <t>Document Controller</t>
  </si>
  <si>
    <t>TM4-31462</t>
  </si>
  <si>
    <t>2025-08-17</t>
  </si>
  <si>
    <t>youssef.mohamed@themarq.com.eg</t>
  </si>
  <si>
    <t>01066822901</t>
  </si>
  <si>
    <t>29906090104037</t>
  </si>
  <si>
    <t>TM4-31233</t>
  </si>
  <si>
    <t>2025-08-10</t>
  </si>
  <si>
    <t>01102078925</t>
  </si>
  <si>
    <t>29311168800058</t>
  </si>
  <si>
    <t>2025-08-24</t>
  </si>
  <si>
    <t>ahmed.amgad@themarq.com.eg</t>
  </si>
  <si>
    <t>01111894940</t>
  </si>
  <si>
    <t>30012128800231</t>
  </si>
  <si>
    <t>TM4-31737</t>
  </si>
  <si>
    <t>01018405333</t>
  </si>
  <si>
    <t xml:space="preserve"> Budgeting &amp; Cost Control</t>
  </si>
  <si>
    <t>28908200100198</t>
  </si>
  <si>
    <t>ahmed.magdi@themarq.com.eg</t>
  </si>
  <si>
    <t>01094805319</t>
  </si>
  <si>
    <t>28108232102994</t>
  </si>
  <si>
    <t>Senior Project Director</t>
  </si>
  <si>
    <t>TM4-31752</t>
  </si>
  <si>
    <t>ahmed.tarek@themarq.com.eg</t>
  </si>
  <si>
    <t>01141931941</t>
  </si>
  <si>
    <t>29810141301331</t>
  </si>
  <si>
    <t>TM4-31767</t>
  </si>
  <si>
    <t>steven.samy@themarq.com.eg</t>
  </si>
  <si>
    <t>01224965588</t>
  </si>
  <si>
    <t>29603170102695</t>
  </si>
  <si>
    <t>TM4-31816</t>
  </si>
  <si>
    <t>1099170090</t>
  </si>
  <si>
    <t>30205100100865</t>
  </si>
  <si>
    <t>2025-09-07</t>
  </si>
  <si>
    <t>01119755538</t>
  </si>
  <si>
    <t>29910060104358</t>
  </si>
  <si>
    <t>01006114931</t>
  </si>
  <si>
    <t>30212242100141</t>
  </si>
  <si>
    <t>2025-09-14</t>
  </si>
  <si>
    <t>nancy.farid@themarq.com.eg</t>
  </si>
  <si>
    <t>01100400842</t>
  </si>
  <si>
    <t>30012010106942</t>
  </si>
  <si>
    <t>TM4-31991</t>
  </si>
  <si>
    <t>2025-09-15</t>
  </si>
  <si>
    <t>mirna.andrawes@themarq.com.eg</t>
  </si>
  <si>
    <t>01112223120</t>
  </si>
  <si>
    <t>29011200102305</t>
  </si>
  <si>
    <t>Associate Marketing Director</t>
  </si>
  <si>
    <t>TM4-32087</t>
  </si>
  <si>
    <t>2025-09-21</t>
  </si>
  <si>
    <t>soha.sabry@themarq.com.eg</t>
  </si>
  <si>
    <t>27309100104248</t>
  </si>
  <si>
    <t>Marketing &amp; PR Consultant</t>
  </si>
  <si>
    <t>TM4-29861</t>
  </si>
  <si>
    <t>Freelancer</t>
  </si>
  <si>
    <t>0</t>
  </si>
  <si>
    <t>01118099906</t>
  </si>
  <si>
    <t>29503038800591</t>
  </si>
  <si>
    <t>2025-10-01</t>
  </si>
  <si>
    <t>01001910776</t>
  </si>
  <si>
    <t xml:space="preserve"> Digital Marketing</t>
  </si>
  <si>
    <t>29002100106363</t>
  </si>
  <si>
    <t>2025-10-12</t>
  </si>
  <si>
    <t>01281810056</t>
  </si>
  <si>
    <t>30205260104255</t>
  </si>
  <si>
    <t>2025-10-13</t>
  </si>
  <si>
    <t>01285727056</t>
  </si>
  <si>
    <t>30201180103074</t>
  </si>
  <si>
    <t>2025-10-15</t>
  </si>
  <si>
    <t>hazem.abdelfattah@themarq.com.eg</t>
  </si>
  <si>
    <t>01100109105</t>
  </si>
  <si>
    <t>30001180100378</t>
  </si>
  <si>
    <t>Executive Community Quality Control Specialist</t>
  </si>
  <si>
    <t>TM4-32405</t>
  </si>
  <si>
    <t>01111879328</t>
  </si>
  <si>
    <t>29505280100661</t>
  </si>
  <si>
    <t>2025-10-19</t>
  </si>
  <si>
    <t>01010714069</t>
  </si>
  <si>
    <t>29611230104512</t>
  </si>
  <si>
    <t>2025-11-01</t>
  </si>
  <si>
    <t>salma.amr@themarq.com.eg</t>
  </si>
  <si>
    <t>01115553079</t>
  </si>
  <si>
    <t>29508050102907</t>
  </si>
  <si>
    <t>Associate HR Business Partner Director</t>
  </si>
  <si>
    <t>TM4-32449</t>
  </si>
  <si>
    <t>2025-10-26</t>
  </si>
  <si>
    <t>01020037957</t>
  </si>
  <si>
    <t>28712012300676</t>
  </si>
  <si>
    <t>2025-11-03</t>
  </si>
  <si>
    <t>dina.mustafa@themarq.com.eg</t>
  </si>
  <si>
    <t>01159799186</t>
  </si>
  <si>
    <t>29909230105305</t>
  </si>
  <si>
    <t>TM4-32676</t>
  </si>
  <si>
    <t>01277733725</t>
  </si>
  <si>
    <t>28511100104911</t>
  </si>
  <si>
    <t>01005406501</t>
  </si>
  <si>
    <t>30009152701294</t>
  </si>
  <si>
    <t>TM4-32769</t>
  </si>
  <si>
    <t>2025-11-04</t>
  </si>
  <si>
    <t>01015506230</t>
  </si>
  <si>
    <t>29805241200156</t>
  </si>
  <si>
    <t>2025-11-16</t>
  </si>
  <si>
    <t>amr.abdelnaby@addressinv.com</t>
  </si>
  <si>
    <t>01146302173</t>
  </si>
  <si>
    <t>Corporate Services TAI</t>
  </si>
  <si>
    <t xml:space="preserve"> Administration </t>
  </si>
  <si>
    <t>Sameh Rezk Elsayed Elsayed</t>
  </si>
  <si>
    <t>28802202102918</t>
  </si>
  <si>
    <t>Storekeeper II</t>
  </si>
  <si>
    <t>TMC-32780</t>
  </si>
  <si>
    <t>Worker B</t>
  </si>
  <si>
    <t>01124339090</t>
  </si>
  <si>
    <t xml:space="preserve"> Financial Planning &amp; Analysis</t>
  </si>
  <si>
    <t>30008081301811</t>
  </si>
  <si>
    <t>01067626955</t>
  </si>
  <si>
    <t>30004011709516</t>
  </si>
  <si>
    <t>01008910521</t>
  </si>
  <si>
    <t>28412120104316</t>
  </si>
  <si>
    <t>TM4-32997</t>
  </si>
  <si>
    <t>2026-01-01</t>
  </si>
  <si>
    <t>29501220100578</t>
  </si>
  <si>
    <t>2026-02-01</t>
  </si>
  <si>
    <t>passant.elghandour@themarq.com.eg</t>
  </si>
  <si>
    <t>01092254432</t>
  </si>
  <si>
    <t>30202260104566</t>
  </si>
  <si>
    <t>TMC-33260</t>
  </si>
  <si>
    <t>2026-02-08</t>
  </si>
  <si>
    <t>ahmed.abdelhakim@themarq.com.eg</t>
  </si>
  <si>
    <t>01006965887</t>
  </si>
  <si>
    <t>29501010106034</t>
  </si>
  <si>
    <t>TMC-33332</t>
  </si>
  <si>
    <t>mahmoud.waleed@themarq.com.eg</t>
  </si>
  <si>
    <t>01200028027</t>
  </si>
  <si>
    <t>29802010109254</t>
  </si>
  <si>
    <t>TMC-33334</t>
  </si>
  <si>
    <t>aya.alaaeldin@themarq.com.eg</t>
  </si>
  <si>
    <t>01095414333</t>
  </si>
  <si>
    <t>Rania Salama</t>
  </si>
  <si>
    <t>29807070100088</t>
  </si>
  <si>
    <t>Senior Employer Branding Specialist</t>
  </si>
  <si>
    <t>TMC-33354</t>
  </si>
  <si>
    <t>2026-03-01</t>
  </si>
  <si>
    <t>sefein.saad@themarq.com.eg</t>
  </si>
  <si>
    <t>01121992196</t>
  </si>
  <si>
    <t>30203210106475</t>
  </si>
  <si>
    <t>TMC-33359</t>
  </si>
  <si>
    <t>marwan.yakout@themarq.com.eg</t>
  </si>
  <si>
    <t>01142056756</t>
  </si>
  <si>
    <t>Mahmoud Wael</t>
  </si>
  <si>
    <t>28909260201798</t>
  </si>
  <si>
    <t>TMC-33381</t>
  </si>
  <si>
    <t>01110890074</t>
  </si>
  <si>
    <t>Aalaa Medhet</t>
  </si>
  <si>
    <t>29305172500697</t>
  </si>
  <si>
    <t>2026-03-05</t>
  </si>
  <si>
    <t>naira.shahin@themarq.com.eg</t>
  </si>
  <si>
    <t>01285985808</t>
  </si>
  <si>
    <t>30112228801086</t>
  </si>
  <si>
    <t>TMC-33436</t>
  </si>
  <si>
    <t>moataz.sabry@themarq.com.eg</t>
  </si>
  <si>
    <t>01005752175</t>
  </si>
  <si>
    <t>TMC-33525</t>
  </si>
  <si>
    <t>2026-04-01</t>
  </si>
  <si>
    <t>#N/A</t>
  </si>
  <si>
    <t>Customer XP Cycle-CCE ONLY</t>
  </si>
  <si>
    <t>Shahenda Ashraf Elsayed Othman</t>
  </si>
  <si>
    <t xml:space="preserve"> 01091161919</t>
  </si>
  <si>
    <t>shahinda.othman@themarq.com.eg</t>
  </si>
  <si>
    <t>TMC-33959</t>
  </si>
  <si>
    <t>Senior FM Help Desk Specialist</t>
  </si>
  <si>
    <t xml:space="preserve"> 01111858403</t>
  </si>
  <si>
    <t xml:space="preserve"> 01111869293</t>
  </si>
  <si>
    <t>Hassan Mohamed Mohamed Hassan Ragab</t>
  </si>
  <si>
    <t xml:space="preserve"> 01285571068</t>
  </si>
  <si>
    <t>hassan.mohamed@themarq.com.eg</t>
  </si>
  <si>
    <t>TMC-34038</t>
  </si>
  <si>
    <t>Mariam Mohamed Hussein Shafei</t>
  </si>
  <si>
    <t xml:space="preserve"> 01024312179</t>
  </si>
  <si>
    <t>mariam.elshafei@themarq.com.eg</t>
  </si>
  <si>
    <t>TMC-34024</t>
  </si>
  <si>
    <t>Mohamed Ayman Assem Hassan</t>
  </si>
  <si>
    <t xml:space="preserve"> 01152750364</t>
  </si>
  <si>
    <t>mohamed.assem@themarq.com.eg</t>
  </si>
  <si>
    <t>TM4-21493</t>
  </si>
  <si>
    <t xml:space="preserve"> 01030369917</t>
  </si>
  <si>
    <t>Public Calender</t>
  </si>
  <si>
    <t>Count of Program Name</t>
  </si>
  <si>
    <t>Customised</t>
  </si>
  <si>
    <t>L&amp;D</t>
  </si>
  <si>
    <t>Customised (Dept)</t>
  </si>
  <si>
    <t>I&amp;D</t>
  </si>
  <si>
    <t>Linkedin hours</t>
  </si>
  <si>
    <t>No.of Cust Programs</t>
  </si>
  <si>
    <t>No.of Public Calender Topics</t>
  </si>
  <si>
    <t>PC/Cust (Per Topic)</t>
  </si>
  <si>
    <t>Participation PC/Cust</t>
  </si>
  <si>
    <t>(blank)</t>
  </si>
  <si>
    <t>Learner</t>
  </si>
  <si>
    <t>Position</t>
  </si>
  <si>
    <t>Trophy</t>
  </si>
  <si>
    <t>TM</t>
  </si>
  <si>
    <t>Planned</t>
  </si>
  <si>
    <t>Actual</t>
  </si>
  <si>
    <t>HC</t>
  </si>
  <si>
    <t>Customised Track</t>
  </si>
  <si>
    <t>PC vs Customised</t>
  </si>
  <si>
    <t>TL 1</t>
  </si>
  <si>
    <t>TL 2</t>
  </si>
  <si>
    <t>TL 3</t>
  </si>
  <si>
    <t>Participation per Focus</t>
  </si>
  <si>
    <t>Programs per Focus</t>
  </si>
  <si>
    <t>Session ID</t>
  </si>
  <si>
    <t>Duration</t>
  </si>
  <si>
    <t>Attendance Date</t>
  </si>
  <si>
    <t>inside out</t>
  </si>
  <si>
    <t>2026-08-03 11:00:00</t>
  </si>
  <si>
    <t>2026-08-04 14:00:00</t>
  </si>
  <si>
    <t>sequence of activity is perfect....only the traits need to be explained deeper</t>
  </si>
  <si>
    <t>the instractor was great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</si>
</sst>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[$-409]dd\-mmm\-yy;@"/>
    <numFmt numFmtId="166" formatCode="0.0"/>
    <numFmt numFmtId="167" formatCode="mm/dd/yy;@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2"/>
      <color theme="0"/>
      <name val="Aptos"/>
      <family val="2"/>
    </font>
    <font>
      <b/>
      <sz val="28"/>
      <color theme="0"/>
      <name val="Calibri"/>
      <family val="2"/>
    </font>
    <font>
      <b/>
      <sz val="12"/>
      <color theme="0"/>
      <name val="Calibri"/>
      <family val="2"/>
    </font>
    <font>
      <sz val="9"/>
      <color rgb="FF000000"/>
      <name val="Calibri"/>
      <family val="2"/>
    </font>
    <font>
      <b/>
      <sz val="11"/>
      <color theme="0"/>
      <name val="Calibri"/>
      <family val="2"/>
    </font>
    <font>
      <b/>
      <sz val="18"/>
      <color rgb="FF92D050"/>
      <name val="Calibri"/>
      <family val="2"/>
    </font>
    <font>
      <b/>
      <sz val="18"/>
      <color theme="9" tint="-0.249977111117893"/>
      <name val="Calibri"/>
      <family val="2"/>
    </font>
    <font>
      <b/>
      <sz val="18"/>
      <color theme="3" tint="0.39997558519241921"/>
      <name val="Calibri"/>
      <family val="2"/>
    </font>
    <font>
      <b/>
      <sz val="18"/>
      <color theme="0"/>
      <name val="Calibri"/>
      <family val="2"/>
    </font>
    <font>
      <b/>
      <sz val="28"/>
      <color theme="9" tint="-0.249977111117893"/>
      <name val="Calibri"/>
      <family val="2"/>
    </font>
    <font>
      <sz val="28"/>
      <color rgb="FF000000"/>
      <name val="Calibri"/>
      <family val="2"/>
    </font>
    <font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b/>
      <sz val="20"/>
      <color theme="5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rgb="FF92D05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3" tint="0.49998474074526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</font>
    <font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9" tint="-0.249977111117893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/>
      <right/>
      <top/>
      <bottom style="thin">
        <color theme="4" tint="0.7999816888943144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7" fillId="0" borderId="0"/>
  </cellStyleXfs>
  <cellXfs count="149">
    <xf numFmtId="0" fontId="0" fillId="0" borderId="0" xfId="0"/>
    <xf numFmtId="164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8" fillId="5" borderId="0" xfId="0" applyFont="1" applyFill="1" applyAlignment="1">
      <alignment horizontal="left"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9" fillId="5" borderId="0" xfId="0" applyFont="1" applyFill="1"/>
    <xf numFmtId="0" fontId="10" fillId="5" borderId="0" xfId="0" applyFont="1" applyFill="1"/>
    <xf numFmtId="9" fontId="11" fillId="5" borderId="0" xfId="1" applyFont="1" applyFill="1" applyAlignment="1">
      <alignment horizontal="left"/>
    </xf>
    <xf numFmtId="9" fontId="13" fillId="5" borderId="0" xfId="1" applyFont="1" applyFill="1" applyAlignment="1">
      <alignment horizontal="center"/>
    </xf>
    <xf numFmtId="9" fontId="14" fillId="5" borderId="0" xfId="1" applyFont="1" applyFill="1" applyAlignment="1">
      <alignment horizontal="center"/>
    </xf>
    <xf numFmtId="0" fontId="18" fillId="5" borderId="0" xfId="0" applyFont="1" applyFill="1"/>
    <xf numFmtId="0" fontId="15" fillId="5" borderId="0" xfId="0" applyFont="1" applyFill="1" applyAlignment="1">
      <alignment horizontal="center"/>
    </xf>
    <xf numFmtId="0" fontId="8" fillId="5" borderId="0" xfId="0" applyFont="1" applyFill="1"/>
    <xf numFmtId="0" fontId="8" fillId="5" borderId="0" xfId="0" applyFont="1" applyFill="1" applyAlignment="1">
      <alignment horizontal="center"/>
    </xf>
    <xf numFmtId="0" fontId="16" fillId="5" borderId="0" xfId="0" applyFont="1" applyFill="1"/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4" xfId="0" applyFill="1" applyBorder="1"/>
    <xf numFmtId="0" fontId="17" fillId="5" borderId="0" xfId="0" applyFont="1" applyFill="1"/>
    <xf numFmtId="0" fontId="3" fillId="5" borderId="0" xfId="0" applyFont="1" applyFill="1"/>
    <xf numFmtId="0" fontId="19" fillId="5" borderId="0" xfId="0" applyFont="1" applyFill="1" applyAlignment="1">
      <alignment horizontal="center"/>
    </xf>
    <xf numFmtId="9" fontId="19" fillId="5" borderId="0" xfId="1" applyFont="1" applyFill="1" applyAlignment="1">
      <alignment horizontal="center"/>
    </xf>
    <xf numFmtId="0" fontId="20" fillId="6" borderId="0" xfId="0" applyFont="1" applyFill="1"/>
    <xf numFmtId="0" fontId="0" fillId="0" borderId="0" xfId="0" applyAlignment="1">
      <alignment horizontal="right"/>
    </xf>
    <xf numFmtId="0" fontId="20" fillId="0" borderId="0" xfId="0" applyFont="1"/>
    <xf numFmtId="0" fontId="20" fillId="0" borderId="0" xfId="0" applyFont="1" applyAlignment="1">
      <alignment horizontal="center"/>
    </xf>
    <xf numFmtId="9" fontId="21" fillId="5" borderId="0" xfId="1" applyFont="1" applyFill="1" applyAlignment="1">
      <alignment horizontal="center"/>
    </xf>
    <xf numFmtId="9" fontId="20" fillId="0" borderId="0" xfId="1" applyFont="1"/>
    <xf numFmtId="0" fontId="0" fillId="2" borderId="5" xfId="0" applyFill="1" applyBorder="1"/>
    <xf numFmtId="0" fontId="0" fillId="2" borderId="2" xfId="0" applyFill="1" applyBorder="1"/>
    <xf numFmtId="22" fontId="0" fillId="2" borderId="1" xfId="0" applyNumberFormat="1" applyFill="1" applyBorder="1"/>
    <xf numFmtId="0" fontId="0" fillId="2" borderId="1" xfId="0" applyFill="1" applyBorder="1"/>
    <xf numFmtId="0" fontId="5" fillId="2" borderId="1" xfId="2" applyFill="1" applyBorder="1"/>
    <xf numFmtId="9" fontId="0" fillId="2" borderId="1" xfId="1" applyFont="1" applyFill="1" applyBorder="1"/>
    <xf numFmtId="9" fontId="0" fillId="2" borderId="3" xfId="1" applyFont="1" applyFill="1" applyBorder="1"/>
    <xf numFmtId="0" fontId="0" fillId="0" borderId="2" xfId="0" applyBorder="1"/>
    <xf numFmtId="22" fontId="0" fillId="0" borderId="1" xfId="0" applyNumberFormat="1" applyBorder="1"/>
    <xf numFmtId="0" fontId="0" fillId="0" borderId="1" xfId="0" applyBorder="1"/>
    <xf numFmtId="0" fontId="5" fillId="0" borderId="1" xfId="2" applyBorder="1"/>
    <xf numFmtId="9" fontId="0" fillId="0" borderId="1" xfId="1" applyFont="1" applyBorder="1"/>
    <xf numFmtId="9" fontId="0" fillId="0" borderId="3" xfId="1" applyFont="1" applyBorder="1"/>
    <xf numFmtId="0" fontId="0" fillId="2" borderId="6" xfId="0" applyFill="1" applyBorder="1"/>
    <xf numFmtId="22" fontId="0" fillId="2" borderId="5" xfId="0" applyNumberFormat="1" applyFill="1" applyBorder="1"/>
    <xf numFmtId="0" fontId="5" fillId="2" borderId="5" xfId="2" applyFill="1" applyBorder="1"/>
    <xf numFmtId="9" fontId="0" fillId="2" borderId="5" xfId="1" applyFont="1" applyFill="1" applyBorder="1"/>
    <xf numFmtId="9" fontId="0" fillId="2" borderId="7" xfId="1" applyFont="1" applyFill="1" applyBorder="1"/>
    <xf numFmtId="0" fontId="0" fillId="8" borderId="0" xfId="0" applyFill="1"/>
    <xf numFmtId="0" fontId="22" fillId="0" borderId="0" xfId="3"/>
    <xf numFmtId="0" fontId="14" fillId="5" borderId="0" xfId="0" applyFont="1" applyFill="1" applyAlignment="1">
      <alignment horizontal="center" vertical="center"/>
    </xf>
    <xf numFmtId="0" fontId="24" fillId="0" borderId="0" xfId="0" applyFon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5" fillId="0" borderId="0" xfId="2"/>
    <xf numFmtId="0" fontId="25" fillId="0" borderId="0" xfId="0" applyFont="1"/>
    <xf numFmtId="0" fontId="0" fillId="0" borderId="8" xfId="0" applyBorder="1" applyAlignment="1">
      <alignment horizontal="left"/>
    </xf>
    <xf numFmtId="0" fontId="26" fillId="9" borderId="0" xfId="0" applyFont="1" applyFill="1"/>
    <xf numFmtId="0" fontId="20" fillId="0" borderId="9" xfId="0" applyFont="1" applyBorder="1"/>
    <xf numFmtId="0" fontId="20" fillId="0" borderId="10" xfId="0" applyFont="1" applyBorder="1"/>
    <xf numFmtId="0" fontId="20" fillId="0" borderId="11" xfId="0" applyFont="1" applyBorder="1"/>
    <xf numFmtId="0" fontId="20" fillId="0" borderId="12" xfId="0" applyFont="1" applyBorder="1"/>
    <xf numFmtId="0" fontId="20" fillId="0" borderId="13" xfId="0" applyFont="1" applyBorder="1" applyAlignment="1">
      <alignment horizontal="left"/>
    </xf>
    <xf numFmtId="0" fontId="20" fillId="0" borderId="14" xfId="0" applyFont="1" applyBorder="1"/>
    <xf numFmtId="0" fontId="0" fillId="2" borderId="7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2" borderId="3" xfId="0" applyFill="1" applyBorder="1"/>
    <xf numFmtId="1" fontId="20" fillId="6" borderId="0" xfId="0" applyNumberFormat="1" applyFont="1" applyFill="1"/>
    <xf numFmtId="1" fontId="22" fillId="0" borderId="0" xfId="3" applyNumberFormat="1"/>
    <xf numFmtId="1" fontId="20" fillId="0" borderId="0" xfId="0" applyNumberFormat="1" applyFont="1"/>
    <xf numFmtId="9" fontId="20" fillId="0" borderId="0" xfId="0" applyNumberFormat="1" applyFont="1"/>
    <xf numFmtId="0" fontId="2" fillId="3" borderId="0" xfId="0" applyFont="1" applyFill="1" applyAlignment="1">
      <alignment horizontal="center"/>
    </xf>
    <xf numFmtId="0" fontId="27" fillId="0" borderId="0" xfId="4"/>
    <xf numFmtId="0" fontId="27" fillId="10" borderId="0" xfId="4" applyFill="1"/>
    <xf numFmtId="0" fontId="0" fillId="10" borderId="0" xfId="0" applyFill="1"/>
    <xf numFmtId="164" fontId="0" fillId="10" borderId="0" xfId="0" applyNumberFormat="1" applyFill="1"/>
    <xf numFmtId="167" fontId="27" fillId="0" borderId="0" xfId="4" applyNumberFormat="1"/>
    <xf numFmtId="0" fontId="20" fillId="11" borderId="0" xfId="0" applyFont="1" applyFill="1"/>
    <xf numFmtId="1" fontId="20" fillId="11" borderId="0" xfId="0" applyNumberFormat="1" applyFont="1" applyFill="1"/>
    <xf numFmtId="0" fontId="27" fillId="12" borderId="0" xfId="4" applyFill="1"/>
    <xf numFmtId="0" fontId="0" fillId="13" borderId="1" xfId="0" applyFill="1" applyBorder="1"/>
    <xf numFmtId="0" fontId="0" fillId="12" borderId="1" xfId="0" applyFill="1" applyBorder="1"/>
    <xf numFmtId="9" fontId="0" fillId="13" borderId="1" xfId="1" applyFont="1" applyFill="1" applyBorder="1"/>
    <xf numFmtId="9" fontId="0" fillId="12" borderId="1" xfId="1" applyFont="1" applyFill="1" applyBorder="1"/>
    <xf numFmtId="9" fontId="0" fillId="12" borderId="3" xfId="1" applyFont="1" applyFill="1" applyBorder="1"/>
    <xf numFmtId="0" fontId="0" fillId="12" borderId="0" xfId="0" applyFill="1"/>
    <xf numFmtId="0" fontId="0" fillId="3" borderId="0" xfId="0" applyFill="1"/>
    <xf numFmtId="0" fontId="2" fillId="4" borderId="24" xfId="0" applyFont="1" applyFill="1" applyBorder="1"/>
    <xf numFmtId="0" fontId="2" fillId="4" borderId="0" xfId="0" applyFont="1" applyFill="1"/>
    <xf numFmtId="0" fontId="6" fillId="4" borderId="0" xfId="0" applyFont="1" applyFill="1" applyAlignment="1">
      <alignment vertical="center"/>
    </xf>
    <xf numFmtId="9" fontId="2" fillId="4" borderId="25" xfId="1" applyFont="1" applyFill="1" applyBorder="1"/>
    <xf numFmtId="0" fontId="28" fillId="0" borderId="0" xfId="0" applyFont="1"/>
    <xf numFmtId="0" fontId="28" fillId="0" borderId="26" xfId="0" applyFont="1" applyBorder="1"/>
    <xf numFmtId="0" fontId="28" fillId="0" borderId="8" xfId="0" applyFont="1" applyBorder="1"/>
    <xf numFmtId="0" fontId="0" fillId="0" borderId="26" xfId="0" applyBorder="1" applyAlignment="1">
      <alignment horizontal="left"/>
    </xf>
    <xf numFmtId="0" fontId="29" fillId="0" borderId="0" xfId="0" applyFont="1"/>
    <xf numFmtId="164" fontId="27" fillId="0" borderId="0" xfId="4" applyNumberFormat="1"/>
    <xf numFmtId="0" fontId="4" fillId="0" borderId="0" xfId="3" applyFont="1"/>
    <xf numFmtId="1" fontId="0" fillId="10" borderId="0" xfId="0" applyNumberFormat="1" applyFill="1"/>
    <xf numFmtId="166" fontId="27" fillId="0" borderId="0" xfId="4" applyNumberFormat="1"/>
    <xf numFmtId="0" fontId="30" fillId="0" borderId="0" xfId="0" applyFont="1"/>
    <xf numFmtId="0" fontId="2" fillId="4" borderId="2" xfId="0" applyFont="1" applyFill="1" applyBorder="1"/>
    <xf numFmtId="0" fontId="2" fillId="4" borderId="1" xfId="0" applyFont="1" applyFill="1" applyBorder="1"/>
    <xf numFmtId="0" fontId="2" fillId="4" borderId="3" xfId="0" applyFont="1" applyFill="1" applyBorder="1"/>
    <xf numFmtId="0" fontId="26" fillId="14" borderId="2" xfId="0" applyFont="1" applyFill="1" applyBorder="1"/>
    <xf numFmtId="0" fontId="26" fillId="14" borderId="1" xfId="0" applyFont="1" applyFill="1" applyBorder="1"/>
    <xf numFmtId="0" fontId="26" fillId="16" borderId="1" xfId="0" applyFont="1" applyFill="1" applyBorder="1"/>
    <xf numFmtId="0" fontId="26" fillId="16" borderId="3" xfId="0" applyFont="1" applyFill="1" applyBorder="1"/>
    <xf numFmtId="0" fontId="26" fillId="14" borderId="3" xfId="0" applyFont="1" applyFill="1" applyBorder="1"/>
    <xf numFmtId="0" fontId="26" fillId="15" borderId="2" xfId="0" applyFont="1" applyFill="1" applyBorder="1"/>
    <xf numFmtId="0" fontId="26" fillId="15" borderId="1" xfId="0" applyFont="1" applyFill="1" applyBorder="1"/>
    <xf numFmtId="0" fontId="26" fillId="15" borderId="3" xfId="0" applyFont="1" applyFill="1" applyBorder="1"/>
    <xf numFmtId="0" fontId="0" fillId="0" borderId="0" xfId="0" applyAlignment="1">
      <alignment horizontal="left" indent="1"/>
    </xf>
    <xf numFmtId="0" fontId="31" fillId="12" borderId="27" xfId="0" applyFont="1" applyFill="1" applyBorder="1"/>
    <xf numFmtId="0" fontId="31" fillId="12" borderId="28" xfId="0" applyFont="1" applyFill="1" applyBorder="1"/>
    <xf numFmtId="0" fontId="20" fillId="17" borderId="0" xfId="0" applyFont="1" applyFill="1" applyAlignment="1">
      <alignment horizontal="center"/>
    </xf>
    <xf numFmtId="0" fontId="14" fillId="5" borderId="0" xfId="0" applyFont="1" applyFill="1" applyAlignment="1">
      <alignment horizontal="left" vertical="center"/>
    </xf>
    <xf numFmtId="9" fontId="21" fillId="5" borderId="0" xfId="1" applyFont="1" applyFill="1" applyAlignment="1">
      <alignment horizontal="center" vertical="center"/>
    </xf>
    <xf numFmtId="0" fontId="10" fillId="5" borderId="0" xfId="0" applyFont="1" applyFill="1" applyAlignment="1">
      <alignment horizontal="center"/>
    </xf>
    <xf numFmtId="9" fontId="12" fillId="5" borderId="0" xfId="1" applyFont="1" applyFill="1" applyAlignment="1">
      <alignment horizontal="center"/>
    </xf>
    <xf numFmtId="0" fontId="7" fillId="5" borderId="0" xfId="0" applyFont="1" applyFill="1" applyAlignment="1">
      <alignment horizontal="center" vertical="center"/>
    </xf>
    <xf numFmtId="9" fontId="19" fillId="5" borderId="0" xfId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0" fillId="17" borderId="0" xfId="0" applyFont="1" applyFill="1" applyAlignment="1">
      <alignment horizontal="center"/>
    </xf>
    <xf numFmtId="0" fontId="27" fillId="15" borderId="0" xfId="4" applyFill="1"/>
    <xf numFmtId="0" fontId="27" fillId="0" borderId="0" xfId="4"/>
    <xf numFmtId="0" fontId="27" fillId="0" borderId="0" xfId="4"/>
    <xf numFmtId="164" fontId="27" fillId="15" borderId="0" xfId="4" applyNumberFormat="1" applyFill="1"/>
    <xf numFmtId="0" fontId="0" fillId="15" borderId="0" xfId="0" applyFill="1"/>
    <xf numFmtId="167" fontId="27" fillId="15" borderId="0" xfId="4" applyNumberFormat="1" applyFill="1"/>
    <xf numFmtId="164" fontId="0" fillId="15" borderId="0" xfId="0" applyNumberFormat="1" applyFill="1"/>
    <xf numFmtId="0" fontId="20" fillId="0" borderId="0" xfId="0" applyFont="1" applyFill="1"/>
    <xf numFmtId="1" fontId="20" fillId="0" borderId="0" xfId="0" applyNumberFormat="1" applyFont="1" applyFill="1"/>
    <xf numFmtId="165" fontId="27" fillId="0" borderId="0" xfId="4" applyNumberFormat="1"/>
    <xf numFmtId="0" fontId="27" fillId="0" borderId="0" xfId="4" applyFill="1"/>
    <xf numFmtId="0" fontId="0" fillId="0" borderId="0" xfId="0" applyNumberFormat="1"/>
    <xf numFmtId="0" fontId="27" fillId="0" borderId="0" xfId="4"/>
  </cellXfs>
  <cellStyles count="5">
    <cellStyle name="Hyperlink" xfId="2" builtinId="8"/>
    <cellStyle name="Normal" xfId="0" builtinId="0"/>
    <cellStyle name="Normal 2" xfId="3" xr:uid="{2A412610-C22E-406C-920D-C85961E9D784}"/>
    <cellStyle name="Normal 3" xfId="4" xr:uid="{4C7D6367-6F1F-4358-B222-4DA1C021C9DB}"/>
    <cellStyle name="Percent" xfId="1" builtinId="5"/>
  </cellStyles>
  <dxfs count="27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3" formatCode="0%"/>
    </dxf>
    <dxf>
      <numFmt numFmtId="13" formatCode="0%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[$-409]d\-mmm\-yy;@"/>
    </dxf>
    <dxf>
      <numFmt numFmtId="166" formatCode="0.0"/>
    </dxf>
    <dxf>
      <numFmt numFmtId="166" formatCode="0.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numFmt numFmtId="13" formatCode="0%"/>
    </dxf>
    <dxf>
      <numFmt numFmtId="13" formatCode="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pivotCacheDefinition" Target="pivotCache/pivotCacheDefinition5.xml"/><Relationship Id="rId26" Type="http://schemas.openxmlformats.org/officeDocument/2006/relationships/pivotCacheDefinition" Target="pivotCache/pivotCacheDefinition13.xml"/><Relationship Id="rId39" Type="http://schemas.openxmlformats.org/officeDocument/2006/relationships/sharedStrings" Target="sharedStrings.xml"/><Relationship Id="rId21" Type="http://schemas.openxmlformats.org/officeDocument/2006/relationships/pivotCacheDefinition" Target="pivotCache/pivotCacheDefinition8.xml"/><Relationship Id="rId34" Type="http://schemas.openxmlformats.org/officeDocument/2006/relationships/pivotCacheDefinition" Target="pivotCache/pivotCacheDefinition21.xml"/><Relationship Id="rId42" Type="http://schemas.openxmlformats.org/officeDocument/2006/relationships/calcChain" Target="calcChain.xml"/><Relationship Id="rId47" Type="http://schemas.openxmlformats.org/officeDocument/2006/relationships/customXml" Target="../customXml/item5.xml"/><Relationship Id="rId50" Type="http://schemas.openxmlformats.org/officeDocument/2006/relationships/customXml" Target="../customXml/item8.xml"/><Relationship Id="rId55" Type="http://schemas.openxmlformats.org/officeDocument/2006/relationships/customXml" Target="../customXml/item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9" Type="http://schemas.openxmlformats.org/officeDocument/2006/relationships/pivotCacheDefinition" Target="pivotCache/pivotCacheDefinition1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1.xml"/><Relationship Id="rId32" Type="http://schemas.openxmlformats.org/officeDocument/2006/relationships/pivotCacheDefinition" Target="pivotCache/pivotCacheDefinition19.xml"/><Relationship Id="rId37" Type="http://schemas.openxmlformats.org/officeDocument/2006/relationships/connections" Target="connections.xml"/><Relationship Id="rId40" Type="http://schemas.openxmlformats.org/officeDocument/2006/relationships/sheetMetadata" Target="metadata.xml"/><Relationship Id="rId45" Type="http://schemas.openxmlformats.org/officeDocument/2006/relationships/customXml" Target="../customXml/item3.xml"/><Relationship Id="rId53" Type="http://schemas.openxmlformats.org/officeDocument/2006/relationships/customXml" Target="../customXml/item11.xml"/><Relationship Id="rId58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9.xml"/><Relationship Id="rId1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9.xml"/><Relationship Id="rId27" Type="http://schemas.openxmlformats.org/officeDocument/2006/relationships/pivotCacheDefinition" Target="pivotCache/pivotCacheDefinition14.xml"/><Relationship Id="rId30" Type="http://schemas.openxmlformats.org/officeDocument/2006/relationships/pivotCacheDefinition" Target="pivotCache/pivotCacheDefinition17.xml"/><Relationship Id="rId35" Type="http://schemas.microsoft.com/office/2011/relationships/timelineCache" Target="timelineCaches/timelineCache1.xml"/><Relationship Id="rId43" Type="http://schemas.openxmlformats.org/officeDocument/2006/relationships/customXml" Target="../customXml/item1.xml"/><Relationship Id="rId48" Type="http://schemas.openxmlformats.org/officeDocument/2006/relationships/customXml" Target="../customXml/item6.xml"/><Relationship Id="rId56" Type="http://schemas.openxmlformats.org/officeDocument/2006/relationships/customXml" Target="../customXml/item14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pivotCacheDefinition" Target="pivotCache/pivotCacheDefinition12.xml"/><Relationship Id="rId33" Type="http://schemas.openxmlformats.org/officeDocument/2006/relationships/pivotCacheDefinition" Target="pivotCache/pivotCacheDefinition20.xml"/><Relationship Id="rId38" Type="http://schemas.openxmlformats.org/officeDocument/2006/relationships/styles" Target="styles.xml"/><Relationship Id="rId46" Type="http://schemas.openxmlformats.org/officeDocument/2006/relationships/customXml" Target="../customXml/item4.xml"/><Relationship Id="rId59" Type="http://schemas.openxmlformats.org/officeDocument/2006/relationships/customXml" Target="../customXml/item17.xml"/><Relationship Id="rId20" Type="http://schemas.openxmlformats.org/officeDocument/2006/relationships/pivotCacheDefinition" Target="pivotCache/pivotCacheDefinition7.xml"/><Relationship Id="rId41" Type="http://schemas.openxmlformats.org/officeDocument/2006/relationships/powerPivotData" Target="model/item.data"/><Relationship Id="rId54" Type="http://schemas.openxmlformats.org/officeDocument/2006/relationships/customXml" Target="../customXml/item12.xml"/><Relationship Id="rId62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0.xml"/><Relationship Id="rId28" Type="http://schemas.openxmlformats.org/officeDocument/2006/relationships/pivotCacheDefinition" Target="pivotCache/pivotCacheDefinition15.xml"/><Relationship Id="rId36" Type="http://schemas.openxmlformats.org/officeDocument/2006/relationships/theme" Target="theme/theme1.xml"/><Relationship Id="rId49" Type="http://schemas.openxmlformats.org/officeDocument/2006/relationships/customXml" Target="../customXml/item7.xml"/><Relationship Id="rId57" Type="http://schemas.openxmlformats.org/officeDocument/2006/relationships/customXml" Target="../customXml/item15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18.xml"/><Relationship Id="rId44" Type="http://schemas.openxmlformats.org/officeDocument/2006/relationships/customXml" Target="../customXml/item2.xml"/><Relationship Id="rId52" Type="http://schemas.openxmlformats.org/officeDocument/2006/relationships/customXml" Target="../customXml/item10.xml"/><Relationship Id="rId60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[L&amp;D Main Reports.xlsx]Program Pivots!PivotTable7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Internal vs External Trainings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solidFill>
            <a:srgbClr val="92D050"/>
          </a:solidFill>
          <a:ln>
            <a:noFill/>
          </a:ln>
          <a:effectLst>
            <a:innerShdw blurRad="63500" dist="50800" dir="18900000">
              <a:prstClr val="black">
                <a:alpha val="50000"/>
              </a:prstClr>
            </a:innerShdw>
          </a:effectLst>
        </c:spPr>
        <c:dLbl>
          <c:idx val="0"/>
          <c:layout>
            <c:manualLayout>
              <c:x val="5.4799756764548319E-2"/>
              <c:y val="-0.176356128494050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'Program Pivots'!$E$3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37C-4C0B-B24E-4173F165E62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237C-4C0B-B24E-4173F165E627}"/>
              </c:ext>
            </c:extLst>
          </c:dPt>
          <c:dLbls>
            <c:dLbl>
              <c:idx val="1"/>
              <c:layout>
                <c:manualLayout>
                  <c:x val="5.4799756764548319E-2"/>
                  <c:y val="-0.1763561284940503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7C-4C0B-B24E-4173F165E6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'Program Pivots'!$D$4:$D$6</c:f>
              <c:strCache>
                <c:ptCount val="2"/>
                <c:pt idx="0">
                  <c:v>External</c:v>
                </c:pt>
                <c:pt idx="1">
                  <c:v>Internal</c:v>
                </c:pt>
              </c:strCache>
            </c:strRef>
          </c:cat>
          <c:val>
            <c:numRef>
              <c:f>'Program Pivots'!$E$4:$E$6</c:f>
              <c:numCache>
                <c:formatCode>General</c:formatCode>
                <c:ptCount val="2"/>
                <c:pt idx="0">
                  <c:v>3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7C-4C0B-B24E-4173F165E62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[L&amp;D Main Reports.xlsx]Program Pivots!PivotTable12</c:name>
    <c:fmtId val="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70C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2D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70C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92D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'Program Pivots'!$T$3</c:f>
              <c:strCache>
                <c:ptCount val="1"/>
                <c:pt idx="0">
                  <c:v>Training Days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'Program Pivots'!$S$4:$S$10</c:f>
              <c:strCache>
                <c:ptCount val="6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'Program Pivots'!$T$4:$T$10</c:f>
              <c:numCache>
                <c:formatCode>General</c:formatCode>
                <c:ptCount val="6"/>
                <c:pt idx="0">
                  <c:v>7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8-4A12-9E93-51AD9C5A9718}"/>
            </c:ext>
          </c:extLst>
        </c:ser>
        <c:ser>
          <c:idx val="1"/>
          <c:order val="1"/>
          <c:tx>
            <c:strRef>
              <c:f>'Program Pivots'!$U$3</c:f>
              <c:strCache>
                <c:ptCount val="1"/>
                <c:pt idx="0">
                  <c:v>Participation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'Program Pivots'!$S$4:$S$10</c:f>
              <c:strCache>
                <c:ptCount val="6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'Program Pivots'!$U$4:$U$10</c:f>
              <c:numCache>
                <c:formatCode>General</c:formatCode>
                <c:ptCount val="6"/>
                <c:pt idx="0">
                  <c:v>18</c:v>
                </c:pt>
                <c:pt idx="1">
                  <c:v>16</c:v>
                </c:pt>
                <c:pt idx="2">
                  <c:v>24</c:v>
                </c:pt>
                <c:pt idx="3">
                  <c:v>48</c:v>
                </c:pt>
                <c:pt idx="4">
                  <c:v>64</c:v>
                </c:pt>
                <c:pt idx="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78-4A12-9E93-51AD9C5A9718}"/>
            </c:ext>
          </c:extLst>
        </c:ser>
        <c:ser>
          <c:idx val="2"/>
          <c:order val="2"/>
          <c:tx>
            <c:strRef>
              <c:f>'Program Pivots'!$V$3</c:f>
              <c:strCache>
                <c:ptCount val="1"/>
                <c:pt idx="0">
                  <c:v>No. of Programs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'Program Pivots'!$S$4:$S$10</c:f>
              <c:strCache>
                <c:ptCount val="6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'Program Pivots'!$V$4:$V$10</c:f>
              <c:numCache>
                <c:formatCode>General</c:formatCode>
                <c:ptCount val="6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78-4A12-9E93-51AD9C5A97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92806832"/>
        <c:axId val="892807312"/>
      </c:barChart>
      <c:catAx>
        <c:axId val="89280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807312"/>
        <c:crosses val="autoZero"/>
        <c:auto val="1"/>
        <c:lblAlgn val="ctr"/>
        <c:lblOffset val="100"/>
        <c:noMultiLvlLbl val="0"/>
      </c:catAx>
      <c:valAx>
        <c:axId val="8928073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2806832"/>
        <c:crosses val="autoZero"/>
        <c:crossBetween val="between"/>
      </c:valAx>
      <c:spPr>
        <a:noFill/>
        <a:ln w="25400"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[L&amp;D Main Reports.xlsx]Program Pivots!PivotTable13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Trainer Profile</a:t>
            </a:r>
          </a:p>
        </c:rich>
      </c:tx>
      <c:layout>
        <c:manualLayout>
          <c:xMode val="edge"/>
          <c:yMode val="edge"/>
          <c:x val="0.74757160339983986"/>
          <c:y val="0.238679981358035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70C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70C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196418535833082"/>
          <c:y val="0.14070362942288459"/>
          <c:w val="0.63705092552962206"/>
          <c:h val="0.7824239266470124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'Program Pivots'!$Y$3</c:f>
              <c:strCache>
                <c:ptCount val="1"/>
                <c:pt idx="0">
                  <c:v>Training Days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'Program Pivots'!$X$4:$X$12</c:f>
              <c:strCache>
                <c:ptCount val="8"/>
                <c:pt idx="0">
                  <c:v>Ahmed Elshiaty</c:v>
                </c:pt>
                <c:pt idx="1">
                  <c:v>Ahmed Magdi</c:v>
                </c:pt>
                <c:pt idx="2">
                  <c:v>Amr Alaa</c:v>
                </c:pt>
                <c:pt idx="3">
                  <c:v>Aya Sameh</c:v>
                </c:pt>
                <c:pt idx="4">
                  <c:v>Belton Academy</c:v>
                </c:pt>
                <c:pt idx="5">
                  <c:v>Moaataz</c:v>
                </c:pt>
                <c:pt idx="6">
                  <c:v>Omar Ali</c:v>
                </c:pt>
                <c:pt idx="7">
                  <c:v>Yehia Maklad</c:v>
                </c:pt>
              </c:strCache>
            </c:strRef>
          </c:cat>
          <c:val>
            <c:numRef>
              <c:f>'Program Pivots'!$Y$4:$Y$12</c:f>
              <c:numCache>
                <c:formatCode>General</c:formatCode>
                <c:ptCount val="8"/>
                <c:pt idx="0">
                  <c:v>10</c:v>
                </c:pt>
                <c:pt idx="1">
                  <c:v>2</c:v>
                </c:pt>
                <c:pt idx="2">
                  <c:v>11</c:v>
                </c:pt>
                <c:pt idx="3">
                  <c:v>8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7-4D8C-923E-C72FBF11062F}"/>
            </c:ext>
          </c:extLst>
        </c:ser>
        <c:ser>
          <c:idx val="1"/>
          <c:order val="1"/>
          <c:tx>
            <c:strRef>
              <c:f>'Program Pivots'!$Z$3</c:f>
              <c:strCache>
                <c:ptCount val="1"/>
                <c:pt idx="0">
                  <c:v> Programs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'Program Pivots'!$X$4:$X$12</c:f>
              <c:strCache>
                <c:ptCount val="8"/>
                <c:pt idx="0">
                  <c:v>Ahmed Elshiaty</c:v>
                </c:pt>
                <c:pt idx="1">
                  <c:v>Ahmed Magdi</c:v>
                </c:pt>
                <c:pt idx="2">
                  <c:v>Amr Alaa</c:v>
                </c:pt>
                <c:pt idx="3">
                  <c:v>Aya Sameh</c:v>
                </c:pt>
                <c:pt idx="4">
                  <c:v>Belton Academy</c:v>
                </c:pt>
                <c:pt idx="5">
                  <c:v>Moaataz</c:v>
                </c:pt>
                <c:pt idx="6">
                  <c:v>Omar Ali</c:v>
                </c:pt>
                <c:pt idx="7">
                  <c:v>Yehia Maklad</c:v>
                </c:pt>
              </c:strCache>
            </c:strRef>
          </c:cat>
          <c:val>
            <c:numRef>
              <c:f>'Program Pivots'!$Z$4:$Z$12</c:f>
              <c:numCache>
                <c:formatCode>General</c:formatCode>
                <c:ptCount val="8"/>
                <c:pt idx="0">
                  <c:v>5</c:v>
                </c:pt>
                <c:pt idx="1">
                  <c:v>1</c:v>
                </c:pt>
                <c:pt idx="2">
                  <c:v>8</c:v>
                </c:pt>
                <c:pt idx="3">
                  <c:v>6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07-4D8C-923E-C72FBF11062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00363408"/>
        <c:axId val="1500363888"/>
      </c:barChart>
      <c:catAx>
        <c:axId val="150036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363888"/>
        <c:crosses val="autoZero"/>
        <c:auto val="1"/>
        <c:lblAlgn val="ctr"/>
        <c:lblOffset val="100"/>
        <c:noMultiLvlLbl val="0"/>
      </c:catAx>
      <c:valAx>
        <c:axId val="15003638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0036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[L&amp;D Main Reports.xlsx]Program Pivots!PivotTable8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Participation per Program</a:t>
            </a:r>
          </a:p>
        </c:rich>
      </c:tx>
      <c:layout>
        <c:manualLayout>
          <c:xMode val="edge"/>
          <c:yMode val="edge"/>
          <c:x val="0.38892615984713846"/>
          <c:y val="5.89626015343717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'Program Pivots'!$H$3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'Program Pivots'!$G$4:$G$29</c:f>
              <c:strCache>
                <c:ptCount val="25"/>
                <c:pt idx="0">
                  <c:v>Ai 4 Marq - AI Foundations - Wave 2</c:v>
                </c:pt>
                <c:pt idx="1">
                  <c:v>Ai 4 Marq - Level 1</c:v>
                </c:pt>
                <c:pt idx="2">
                  <c:v>AI for real estate (Projects-D&amp;I)</c:v>
                </c:pt>
                <c:pt idx="3">
                  <c:v>Customer Focus</c:v>
                </c:pt>
                <c:pt idx="4">
                  <c:v>Customer XP Cycle-CCE ONLY</c:v>
                </c:pt>
                <c:pt idx="5">
                  <c:v>Excel 101</c:v>
                </c:pt>
                <c:pt idx="6">
                  <c:v>Goal Setting &amp;Building Habits -HS</c:v>
                </c:pt>
                <c:pt idx="7">
                  <c:v>Hard Talks</c:v>
                </c:pt>
                <c:pt idx="8">
                  <c:v>HPI</c:v>
                </c:pt>
                <c:pt idx="9">
                  <c:v>inside out</c:v>
                </c:pt>
                <c:pt idx="10">
                  <c:v>Island of Seacrets-(Finance  Dept)</c:v>
                </c:pt>
                <c:pt idx="11">
                  <c:v>LinkedIn Learning Kick-Off Session</c:v>
                </c:pt>
                <c:pt idx="12">
                  <c:v>Master The Shift</c:v>
                </c:pt>
                <c:pt idx="13">
                  <c:v>Parenting 101</c:v>
                </c:pt>
                <c:pt idx="14">
                  <c:v>Presentation Skills-HS</c:v>
                </c:pt>
                <c:pt idx="15">
                  <c:v>Sales Skills 1-HS</c:v>
                </c:pt>
                <c:pt idx="16">
                  <c:v>Sales Skills 2-HS</c:v>
                </c:pt>
                <c:pt idx="17">
                  <c:v>Self Discovery Lab</c:v>
                </c:pt>
                <c:pt idx="18">
                  <c:v>Slide Design</c:v>
                </c:pt>
                <c:pt idx="19">
                  <c:v>Story Craft</c:v>
                </c:pt>
                <c:pt idx="20">
                  <c:v>The Connected Leader</c:v>
                </c:pt>
                <c:pt idx="21">
                  <c:v>The Influence Map</c:v>
                </c:pt>
                <c:pt idx="22">
                  <c:v>The Influence Map (Projects)</c:v>
                </c:pt>
                <c:pt idx="23">
                  <c:v>Think Human</c:v>
                </c:pt>
                <c:pt idx="24">
                  <c:v>Time &amp;Self Management -HS</c:v>
                </c:pt>
              </c:strCache>
            </c:strRef>
          </c:cat>
          <c:val>
            <c:numRef>
              <c:f>'Program Pivots'!$H$4:$H$29</c:f>
              <c:numCache>
                <c:formatCode>General</c:formatCode>
                <c:ptCount val="25"/>
                <c:pt idx="0">
                  <c:v>5</c:v>
                </c:pt>
                <c:pt idx="1">
                  <c:v>17</c:v>
                </c:pt>
                <c:pt idx="2">
                  <c:v>23</c:v>
                </c:pt>
                <c:pt idx="3">
                  <c:v>10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11</c:v>
                </c:pt>
                <c:pt idx="11">
                  <c:v>16</c:v>
                </c:pt>
                <c:pt idx="12">
                  <c:v>10</c:v>
                </c:pt>
                <c:pt idx="13">
                  <c:v>9</c:v>
                </c:pt>
                <c:pt idx="14">
                  <c:v>7</c:v>
                </c:pt>
                <c:pt idx="15">
                  <c:v>9</c:v>
                </c:pt>
                <c:pt idx="16">
                  <c:v>9</c:v>
                </c:pt>
                <c:pt idx="17">
                  <c:v>6</c:v>
                </c:pt>
                <c:pt idx="18">
                  <c:v>1</c:v>
                </c:pt>
                <c:pt idx="19">
                  <c:v>13</c:v>
                </c:pt>
                <c:pt idx="20">
                  <c:v>23</c:v>
                </c:pt>
                <c:pt idx="21">
                  <c:v>21</c:v>
                </c:pt>
                <c:pt idx="22">
                  <c:v>20</c:v>
                </c:pt>
                <c:pt idx="23">
                  <c:v>3</c:v>
                </c:pt>
                <c:pt idx="2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C2-49FA-AF26-5FB0558874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68893584"/>
        <c:axId val="768888784"/>
      </c:barChart>
      <c:catAx>
        <c:axId val="768893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888784"/>
        <c:crosses val="autoZero"/>
        <c:auto val="1"/>
        <c:lblAlgn val="ctr"/>
        <c:lblOffset val="100"/>
        <c:noMultiLvlLbl val="0"/>
      </c:catAx>
      <c:valAx>
        <c:axId val="7688887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68893584"/>
        <c:crosses val="autoZero"/>
        <c:crossBetween val="between"/>
      </c:valAx>
      <c:spPr>
        <a:noFill/>
        <a:ln>
          <a:noFill/>
        </a:ln>
        <a:effectLst>
          <a:innerShdw blurRad="63500" dist="50800" dir="5400000">
            <a:prstClr val="black">
              <a:alpha val="50000"/>
            </a:prstClr>
          </a:inn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[L&amp;D Main Reports.xlsx]Program Pivots!PivotTable14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Enrollment Vs Participation</a:t>
            </a:r>
          </a:p>
        </c:rich>
      </c:tx>
      <c:layout>
        <c:manualLayout>
          <c:xMode val="edge"/>
          <c:yMode val="edge"/>
          <c:x val="0.36811426856635876"/>
          <c:y val="1.770664594810236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5883414498307751"/>
          <c:y val="5.6929556074532706E-2"/>
          <c:w val="0.54116589314964925"/>
          <c:h val="0.874810800384099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'Program Pivots'!$AD$3</c:f>
              <c:strCache>
                <c:ptCount val="1"/>
                <c:pt idx="0">
                  <c:v>Participation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'Program Pivots'!$AC$4:$AC$29</c:f>
              <c:strCache>
                <c:ptCount val="25"/>
                <c:pt idx="0">
                  <c:v>Ai 4 Marq - AI Foundations - Wave 2</c:v>
                </c:pt>
                <c:pt idx="1">
                  <c:v>Ai 4 Marq - Level 1</c:v>
                </c:pt>
                <c:pt idx="2">
                  <c:v>AI for real estate (Projects-D&amp;I)</c:v>
                </c:pt>
                <c:pt idx="3">
                  <c:v>Customer Focus</c:v>
                </c:pt>
                <c:pt idx="4">
                  <c:v>Customer XP Cycle-CCE ONLY</c:v>
                </c:pt>
                <c:pt idx="5">
                  <c:v>Excel 101</c:v>
                </c:pt>
                <c:pt idx="6">
                  <c:v>Goal Setting &amp;Building Habits -HS</c:v>
                </c:pt>
                <c:pt idx="7">
                  <c:v>Hard Talks</c:v>
                </c:pt>
                <c:pt idx="8">
                  <c:v>HPI</c:v>
                </c:pt>
                <c:pt idx="9">
                  <c:v>inside out</c:v>
                </c:pt>
                <c:pt idx="10">
                  <c:v>Island of Seacrets-(Finance  Dept)</c:v>
                </c:pt>
                <c:pt idx="11">
                  <c:v>LinkedIn Learning Kick-Off Session</c:v>
                </c:pt>
                <c:pt idx="12">
                  <c:v>Master The Shift</c:v>
                </c:pt>
                <c:pt idx="13">
                  <c:v>Parenting 101</c:v>
                </c:pt>
                <c:pt idx="14">
                  <c:v>Presentation Skills-HS</c:v>
                </c:pt>
                <c:pt idx="15">
                  <c:v>Sales Skills 1-HS</c:v>
                </c:pt>
                <c:pt idx="16">
                  <c:v>Sales Skills 2-HS</c:v>
                </c:pt>
                <c:pt idx="17">
                  <c:v>Self Discovery Lab</c:v>
                </c:pt>
                <c:pt idx="18">
                  <c:v>Slide Design</c:v>
                </c:pt>
                <c:pt idx="19">
                  <c:v>Story Craft</c:v>
                </c:pt>
                <c:pt idx="20">
                  <c:v>The Connected Leader</c:v>
                </c:pt>
                <c:pt idx="21">
                  <c:v>The Influence Map</c:v>
                </c:pt>
                <c:pt idx="22">
                  <c:v>The Influence Map (Projects)</c:v>
                </c:pt>
                <c:pt idx="23">
                  <c:v>Think Human</c:v>
                </c:pt>
                <c:pt idx="24">
                  <c:v>Time &amp;Self Management -HS</c:v>
                </c:pt>
              </c:strCache>
            </c:strRef>
          </c:cat>
          <c:val>
            <c:numRef>
              <c:f>'Program Pivots'!$AD$4:$AD$29</c:f>
              <c:numCache>
                <c:formatCode>General</c:formatCode>
                <c:ptCount val="25"/>
                <c:pt idx="0">
                  <c:v>5</c:v>
                </c:pt>
                <c:pt idx="1">
                  <c:v>17</c:v>
                </c:pt>
                <c:pt idx="2">
                  <c:v>23</c:v>
                </c:pt>
                <c:pt idx="3">
                  <c:v>10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11</c:v>
                </c:pt>
                <c:pt idx="11">
                  <c:v>16</c:v>
                </c:pt>
                <c:pt idx="12">
                  <c:v>10</c:v>
                </c:pt>
                <c:pt idx="13">
                  <c:v>9</c:v>
                </c:pt>
                <c:pt idx="14">
                  <c:v>7</c:v>
                </c:pt>
                <c:pt idx="15">
                  <c:v>9</c:v>
                </c:pt>
                <c:pt idx="16">
                  <c:v>9</c:v>
                </c:pt>
                <c:pt idx="17">
                  <c:v>6</c:v>
                </c:pt>
                <c:pt idx="18">
                  <c:v>1</c:v>
                </c:pt>
                <c:pt idx="19">
                  <c:v>13</c:v>
                </c:pt>
                <c:pt idx="20">
                  <c:v>23</c:v>
                </c:pt>
                <c:pt idx="21">
                  <c:v>21</c:v>
                </c:pt>
                <c:pt idx="22">
                  <c:v>20</c:v>
                </c:pt>
                <c:pt idx="23">
                  <c:v>3</c:v>
                </c:pt>
                <c:pt idx="2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0-4C9B-B370-8B4236388356}"/>
            </c:ext>
          </c:extLst>
        </c:ser>
        <c:ser>
          <c:idx val="1"/>
          <c:order val="1"/>
          <c:tx>
            <c:strRef>
              <c:f>'Program Pivots'!$AE$3</c:f>
              <c:strCache>
                <c:ptCount val="1"/>
                <c:pt idx="0">
                  <c:v>Enrollments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'Program Pivots'!$AC$4:$AC$29</c:f>
              <c:strCache>
                <c:ptCount val="25"/>
                <c:pt idx="0">
                  <c:v>Ai 4 Marq - AI Foundations - Wave 2</c:v>
                </c:pt>
                <c:pt idx="1">
                  <c:v>Ai 4 Marq - Level 1</c:v>
                </c:pt>
                <c:pt idx="2">
                  <c:v>AI for real estate (Projects-D&amp;I)</c:v>
                </c:pt>
                <c:pt idx="3">
                  <c:v>Customer Focus</c:v>
                </c:pt>
                <c:pt idx="4">
                  <c:v>Customer XP Cycle-CCE ONLY</c:v>
                </c:pt>
                <c:pt idx="5">
                  <c:v>Excel 101</c:v>
                </c:pt>
                <c:pt idx="6">
                  <c:v>Goal Setting &amp;Building Habits -HS</c:v>
                </c:pt>
                <c:pt idx="7">
                  <c:v>Hard Talks</c:v>
                </c:pt>
                <c:pt idx="8">
                  <c:v>HPI</c:v>
                </c:pt>
                <c:pt idx="9">
                  <c:v>inside out</c:v>
                </c:pt>
                <c:pt idx="10">
                  <c:v>Island of Seacrets-(Finance  Dept)</c:v>
                </c:pt>
                <c:pt idx="11">
                  <c:v>LinkedIn Learning Kick-Off Session</c:v>
                </c:pt>
                <c:pt idx="12">
                  <c:v>Master The Shift</c:v>
                </c:pt>
                <c:pt idx="13">
                  <c:v>Parenting 101</c:v>
                </c:pt>
                <c:pt idx="14">
                  <c:v>Presentation Skills-HS</c:v>
                </c:pt>
                <c:pt idx="15">
                  <c:v>Sales Skills 1-HS</c:v>
                </c:pt>
                <c:pt idx="16">
                  <c:v>Sales Skills 2-HS</c:v>
                </c:pt>
                <c:pt idx="17">
                  <c:v>Self Discovery Lab</c:v>
                </c:pt>
                <c:pt idx="18">
                  <c:v>Slide Design</c:v>
                </c:pt>
                <c:pt idx="19">
                  <c:v>Story Craft</c:v>
                </c:pt>
                <c:pt idx="20">
                  <c:v>The Connected Leader</c:v>
                </c:pt>
                <c:pt idx="21">
                  <c:v>The Influence Map</c:v>
                </c:pt>
                <c:pt idx="22">
                  <c:v>The Influence Map (Projects)</c:v>
                </c:pt>
                <c:pt idx="23">
                  <c:v>Think Human</c:v>
                </c:pt>
                <c:pt idx="24">
                  <c:v>Time &amp;Self Management -HS</c:v>
                </c:pt>
              </c:strCache>
            </c:strRef>
          </c:cat>
          <c:val>
            <c:numRef>
              <c:f>'Program Pivots'!$AE$4:$AE$29</c:f>
              <c:numCache>
                <c:formatCode>General</c:formatCode>
                <c:ptCount val="25"/>
                <c:pt idx="0">
                  <c:v>17</c:v>
                </c:pt>
                <c:pt idx="1">
                  <c:v>26</c:v>
                </c:pt>
                <c:pt idx="2">
                  <c:v>46</c:v>
                </c:pt>
                <c:pt idx="3">
                  <c:v>10</c:v>
                </c:pt>
                <c:pt idx="4">
                  <c:v>15</c:v>
                </c:pt>
                <c:pt idx="5">
                  <c:v>14</c:v>
                </c:pt>
                <c:pt idx="6">
                  <c:v>12</c:v>
                </c:pt>
                <c:pt idx="7">
                  <c:v>14</c:v>
                </c:pt>
                <c:pt idx="8">
                  <c:v>6</c:v>
                </c:pt>
                <c:pt idx="9">
                  <c:v>6</c:v>
                </c:pt>
                <c:pt idx="10">
                  <c:v>16</c:v>
                </c:pt>
                <c:pt idx="11">
                  <c:v>23</c:v>
                </c:pt>
                <c:pt idx="12">
                  <c:v>13</c:v>
                </c:pt>
                <c:pt idx="13">
                  <c:v>10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27</c:v>
                </c:pt>
                <c:pt idx="23">
                  <c:v>9</c:v>
                </c:pt>
                <c:pt idx="2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D0-4C9B-B370-8B42363883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32246080"/>
        <c:axId val="532246560"/>
      </c:barChart>
      <c:catAx>
        <c:axId val="532246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46560"/>
        <c:crosses val="autoZero"/>
        <c:auto val="1"/>
        <c:lblAlgn val="ctr"/>
        <c:lblOffset val="100"/>
        <c:noMultiLvlLbl val="0"/>
      </c:catAx>
      <c:valAx>
        <c:axId val="532246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224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" Type="http://schemas.openxmlformats.org/officeDocument/2006/relationships/image" Target="../media/image3.png"/><Relationship Id="rId21" Type="http://schemas.openxmlformats.org/officeDocument/2006/relationships/chart" Target="../charts/chart3.xml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chart" Target="../charts/chart2.xml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chart" Target="../charts/chart5.xml"/><Relationship Id="rId10" Type="http://schemas.openxmlformats.org/officeDocument/2006/relationships/image" Target="../media/image10.svg"/><Relationship Id="rId19" Type="http://schemas.openxmlformats.org/officeDocument/2006/relationships/chart" Target="../charts/chart1.xml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sv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140138</xdr:colOff>
      <xdr:row>4</xdr:row>
      <xdr:rowOff>33570</xdr:rowOff>
    </xdr:from>
    <xdr:to>
      <xdr:col>24</xdr:col>
      <xdr:colOff>205442</xdr:colOff>
      <xdr:row>9</xdr:row>
      <xdr:rowOff>97692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ABAA045-ACA5-4ED7-AB03-04EE9BC27937}"/>
            </a:ext>
          </a:extLst>
        </xdr:cNvPr>
        <xdr:cNvSpPr/>
      </xdr:nvSpPr>
      <xdr:spPr>
        <a:xfrm>
          <a:off x="5939182" y="920702"/>
          <a:ext cx="9086039" cy="1399490"/>
        </a:xfrm>
        <a:prstGeom prst="rect">
          <a:avLst/>
        </a:prstGeom>
        <a:noFill/>
        <a:ln w="190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346658</xdr:colOff>
      <xdr:row>4</xdr:row>
      <xdr:rowOff>111206</xdr:rowOff>
    </xdr:from>
    <xdr:to>
      <xdr:col>6</xdr:col>
      <xdr:colOff>127949</xdr:colOff>
      <xdr:row>6</xdr:row>
      <xdr:rowOff>81616</xdr:rowOff>
    </xdr:to>
    <xdr:pic>
      <xdr:nvPicPr>
        <xdr:cNvPr id="31" name="Graphic 30" descr="Users with solid fill">
          <a:extLst>
            <a:ext uri="{FF2B5EF4-FFF2-40B4-BE49-F238E27FC236}">
              <a16:creationId xmlns:a16="http://schemas.microsoft.com/office/drawing/2014/main" id="{86E24CA1-F7B9-4318-8FA9-8842CC159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96329" y="863180"/>
          <a:ext cx="469620" cy="453344"/>
        </a:xfrm>
        <a:prstGeom prst="rect">
          <a:avLst/>
        </a:prstGeom>
      </xdr:spPr>
    </xdr:pic>
    <xdr:clientData/>
  </xdr:twoCellAnchor>
  <xdr:twoCellAnchor editAs="oneCell">
    <xdr:from>
      <xdr:col>1</xdr:col>
      <xdr:colOff>195161</xdr:colOff>
      <xdr:row>4</xdr:row>
      <xdr:rowOff>125465</xdr:rowOff>
    </xdr:from>
    <xdr:to>
      <xdr:col>2</xdr:col>
      <xdr:colOff>51028</xdr:colOff>
      <xdr:row>6</xdr:row>
      <xdr:rowOff>96282</xdr:rowOff>
    </xdr:to>
    <xdr:pic>
      <xdr:nvPicPr>
        <xdr:cNvPr id="32" name="Graphic 31" descr="Teacher with solid fill">
          <a:extLst>
            <a:ext uri="{FF2B5EF4-FFF2-40B4-BE49-F238E27FC236}">
              <a16:creationId xmlns:a16="http://schemas.microsoft.com/office/drawing/2014/main" id="{B6811F7C-0E5E-4107-AE52-BFD4F32C4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03703" y="879528"/>
          <a:ext cx="464408" cy="452010"/>
        </a:xfrm>
        <a:prstGeom prst="rect">
          <a:avLst/>
        </a:prstGeom>
      </xdr:spPr>
    </xdr:pic>
    <xdr:clientData/>
  </xdr:twoCellAnchor>
  <xdr:oneCellAnchor>
    <xdr:from>
      <xdr:col>3</xdr:col>
      <xdr:colOff>204380</xdr:colOff>
      <xdr:row>4</xdr:row>
      <xdr:rowOff>91926</xdr:rowOff>
    </xdr:from>
    <xdr:ext cx="457200" cy="457200"/>
    <xdr:pic>
      <xdr:nvPicPr>
        <xdr:cNvPr id="33" name="Graphic 32" descr="Daily calendar with solid fill">
          <a:extLst>
            <a:ext uri="{FF2B5EF4-FFF2-40B4-BE49-F238E27FC236}">
              <a16:creationId xmlns:a16="http://schemas.microsoft.com/office/drawing/2014/main" id="{FC5650FB-ECDB-4B72-9509-D80EBBDE7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rcRect/>
        <a:stretch/>
      </xdr:blipFill>
      <xdr:spPr>
        <a:xfrm>
          <a:off x="2036111" y="836830"/>
          <a:ext cx="457200" cy="457200"/>
        </a:xfrm>
        <a:prstGeom prst="rect">
          <a:avLst/>
        </a:prstGeom>
      </xdr:spPr>
    </xdr:pic>
    <xdr:clientData/>
  </xdr:oneCellAnchor>
  <xdr:twoCellAnchor editAs="oneCell">
    <xdr:from>
      <xdr:col>7</xdr:col>
      <xdr:colOff>111763</xdr:colOff>
      <xdr:row>4</xdr:row>
      <xdr:rowOff>127639</xdr:rowOff>
    </xdr:from>
    <xdr:to>
      <xdr:col>7</xdr:col>
      <xdr:colOff>574920</xdr:colOff>
      <xdr:row>6</xdr:row>
      <xdr:rowOff>98049</xdr:rowOff>
    </xdr:to>
    <xdr:pic>
      <xdr:nvPicPr>
        <xdr:cNvPr id="34" name="Graphic 33" descr="Stopwatch 75% with solid fill">
          <a:extLst>
            <a:ext uri="{FF2B5EF4-FFF2-40B4-BE49-F238E27FC236}">
              <a16:creationId xmlns:a16="http://schemas.microsoft.com/office/drawing/2014/main" id="{C3C0493A-6172-4911-93A0-CCCBC4593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622909" y="881702"/>
          <a:ext cx="463157" cy="451603"/>
        </a:xfrm>
        <a:prstGeom prst="rect">
          <a:avLst/>
        </a:prstGeom>
      </xdr:spPr>
    </xdr:pic>
    <xdr:clientData/>
  </xdr:twoCellAnchor>
  <xdr:twoCellAnchor>
    <xdr:from>
      <xdr:col>0</xdr:col>
      <xdr:colOff>208882</xdr:colOff>
      <xdr:row>4</xdr:row>
      <xdr:rowOff>33210</xdr:rowOff>
    </xdr:from>
    <xdr:to>
      <xdr:col>9</xdr:col>
      <xdr:colOff>31358</xdr:colOff>
      <xdr:row>9</xdr:row>
      <xdr:rowOff>97692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B1089573-9E5F-4622-806B-4D8BC4FEA172}"/>
            </a:ext>
          </a:extLst>
        </xdr:cNvPr>
        <xdr:cNvSpPr/>
      </xdr:nvSpPr>
      <xdr:spPr>
        <a:xfrm>
          <a:off x="208882" y="911235"/>
          <a:ext cx="5647229" cy="1389358"/>
        </a:xfrm>
        <a:prstGeom prst="rect">
          <a:avLst/>
        </a:prstGeom>
        <a:noFill/>
        <a:ln w="190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156520</xdr:colOff>
      <xdr:row>4</xdr:row>
      <xdr:rowOff>7449</xdr:rowOff>
    </xdr:from>
    <xdr:to>
      <xdr:col>11</xdr:col>
      <xdr:colOff>816957</xdr:colOff>
      <xdr:row>6</xdr:row>
      <xdr:rowOff>187060</xdr:rowOff>
    </xdr:to>
    <xdr:pic>
      <xdr:nvPicPr>
        <xdr:cNvPr id="36" name="Graphic 35" descr="Speedometer Low with solid fill">
          <a:extLst>
            <a:ext uri="{FF2B5EF4-FFF2-40B4-BE49-F238E27FC236}">
              <a16:creationId xmlns:a16="http://schemas.microsoft.com/office/drawing/2014/main" id="{81DF9620-E6A3-415F-BF3B-86107F852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 flipH="1">
          <a:off x="6581226" y="894581"/>
          <a:ext cx="660437" cy="663529"/>
        </a:xfrm>
        <a:prstGeom prst="rect">
          <a:avLst/>
        </a:prstGeom>
      </xdr:spPr>
    </xdr:pic>
    <xdr:clientData/>
  </xdr:twoCellAnchor>
  <xdr:twoCellAnchor editAs="oneCell">
    <xdr:from>
      <xdr:col>13</xdr:col>
      <xdr:colOff>433154</xdr:colOff>
      <xdr:row>4</xdr:row>
      <xdr:rowOff>4532</xdr:rowOff>
    </xdr:from>
    <xdr:to>
      <xdr:col>14</xdr:col>
      <xdr:colOff>574575</xdr:colOff>
      <xdr:row>6</xdr:row>
      <xdr:rowOff>180231</xdr:rowOff>
    </xdr:to>
    <xdr:pic>
      <xdr:nvPicPr>
        <xdr:cNvPr id="37" name="Graphic 36" descr="Speedometer Low with solid fill">
          <a:extLst>
            <a:ext uri="{FF2B5EF4-FFF2-40B4-BE49-F238E27FC236}">
              <a16:creationId xmlns:a16="http://schemas.microsoft.com/office/drawing/2014/main" id="{99A2697A-2CB9-450E-B94B-2D9E5EA1A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 flipH="1">
          <a:off x="8426683" y="891664"/>
          <a:ext cx="664362" cy="659617"/>
        </a:xfrm>
        <a:prstGeom prst="rect">
          <a:avLst/>
        </a:prstGeom>
      </xdr:spPr>
    </xdr:pic>
    <xdr:clientData/>
  </xdr:twoCellAnchor>
  <xdr:twoCellAnchor editAs="oneCell">
    <xdr:from>
      <xdr:col>16</xdr:col>
      <xdr:colOff>411271</xdr:colOff>
      <xdr:row>3</xdr:row>
      <xdr:rowOff>147256</xdr:rowOff>
    </xdr:from>
    <xdr:to>
      <xdr:col>17</xdr:col>
      <xdr:colOff>400956</xdr:colOff>
      <xdr:row>6</xdr:row>
      <xdr:rowOff>137339</xdr:rowOff>
    </xdr:to>
    <xdr:pic>
      <xdr:nvPicPr>
        <xdr:cNvPr id="38" name="Graphic 37" descr="Speedometer Low with solid fill">
          <a:extLst>
            <a:ext uri="{FF2B5EF4-FFF2-40B4-BE49-F238E27FC236}">
              <a16:creationId xmlns:a16="http://schemas.microsoft.com/office/drawing/2014/main" id="{539EE097-A1DE-4ACF-9053-C740BE8CA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0281786" y="847624"/>
          <a:ext cx="662038" cy="660765"/>
        </a:xfrm>
        <a:prstGeom prst="rect">
          <a:avLst/>
        </a:prstGeom>
      </xdr:spPr>
    </xdr:pic>
    <xdr:clientData/>
  </xdr:twoCellAnchor>
  <xdr:twoCellAnchor editAs="oneCell">
    <xdr:from>
      <xdr:col>18</xdr:col>
      <xdr:colOff>635184</xdr:colOff>
      <xdr:row>3</xdr:row>
      <xdr:rowOff>181526</xdr:rowOff>
    </xdr:from>
    <xdr:to>
      <xdr:col>20</xdr:col>
      <xdr:colOff>193161</xdr:colOff>
      <xdr:row>6</xdr:row>
      <xdr:rowOff>174373</xdr:rowOff>
    </xdr:to>
    <xdr:pic>
      <xdr:nvPicPr>
        <xdr:cNvPr id="39" name="Graphic 38" descr="Speedometer Low with solid fill">
          <a:extLst>
            <a:ext uri="{FF2B5EF4-FFF2-40B4-BE49-F238E27FC236}">
              <a16:creationId xmlns:a16="http://schemas.microsoft.com/office/drawing/2014/main" id="{11C45FFF-2C8D-4AE7-B7EA-FA6AE9C59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flipH="1">
          <a:off x="11999816" y="881894"/>
          <a:ext cx="669227" cy="663529"/>
        </a:xfrm>
        <a:prstGeom prst="rect">
          <a:avLst/>
        </a:prstGeom>
      </xdr:spPr>
    </xdr:pic>
    <xdr:clientData/>
  </xdr:twoCellAnchor>
  <xdr:twoCellAnchor editAs="oneCell">
    <xdr:from>
      <xdr:col>21</xdr:col>
      <xdr:colOff>705866</xdr:colOff>
      <xdr:row>3</xdr:row>
      <xdr:rowOff>159313</xdr:rowOff>
    </xdr:from>
    <xdr:to>
      <xdr:col>23</xdr:col>
      <xdr:colOff>125917</xdr:colOff>
      <xdr:row>6</xdr:row>
      <xdr:rowOff>152160</xdr:rowOff>
    </xdr:to>
    <xdr:pic>
      <xdr:nvPicPr>
        <xdr:cNvPr id="40" name="Graphic 39" descr="Speedometer Low with solid fill">
          <a:extLst>
            <a:ext uri="{FF2B5EF4-FFF2-40B4-BE49-F238E27FC236}">
              <a16:creationId xmlns:a16="http://schemas.microsoft.com/office/drawing/2014/main" id="{9395A25D-1C98-45AA-B14F-BBBA33837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 flipH="1">
          <a:off x="13695351" y="859681"/>
          <a:ext cx="662036" cy="663529"/>
        </a:xfrm>
        <a:prstGeom prst="rect">
          <a:avLst/>
        </a:prstGeom>
      </xdr:spPr>
    </xdr:pic>
    <xdr:clientData/>
  </xdr:twoCellAnchor>
  <xdr:twoCellAnchor>
    <xdr:from>
      <xdr:col>0</xdr:col>
      <xdr:colOff>177427</xdr:colOff>
      <xdr:row>10</xdr:row>
      <xdr:rowOff>168086</xdr:rowOff>
    </xdr:from>
    <xdr:to>
      <xdr:col>5</xdr:col>
      <xdr:colOff>569633</xdr:colOff>
      <xdr:row>26</xdr:row>
      <xdr:rowOff>28014</xdr:rowOff>
    </xdr:to>
    <xdr:graphicFrame macro="">
      <xdr:nvGraphicFramePr>
        <xdr:cNvPr id="2" name="int vs ext">
          <a:extLst>
            <a:ext uri="{FF2B5EF4-FFF2-40B4-BE49-F238E27FC236}">
              <a16:creationId xmlns:a16="http://schemas.microsoft.com/office/drawing/2014/main" id="{7850F1F8-9CAF-4E67-9756-46AE96123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</xdr:col>
      <xdr:colOff>492498</xdr:colOff>
      <xdr:row>10</xdr:row>
      <xdr:rowOff>121397</xdr:rowOff>
    </xdr:from>
    <xdr:to>
      <xdr:col>14</xdr:col>
      <xdr:colOff>198717</xdr:colOff>
      <xdr:row>25</xdr:row>
      <xdr:rowOff>63127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B856737-894C-448B-9EF2-18CB5B449F2F}"/>
            </a:ext>
            <a:ext uri="{147F2762-F138-4A5C-976F-8EAC2B608ADB}">
              <a16:predDERef xmlns:a16="http://schemas.microsoft.com/office/drawing/2014/main" pred="{7850F1F8-9CAF-4E67-9756-46AE96123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14</xdr:col>
      <xdr:colOff>261472</xdr:colOff>
      <xdr:row>9</xdr:row>
      <xdr:rowOff>93381</xdr:rowOff>
    </xdr:from>
    <xdr:to>
      <xdr:col>24</xdr:col>
      <xdr:colOff>28015</xdr:colOff>
      <xdr:row>29</xdr:row>
      <xdr:rowOff>177427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EE89A6-CF1F-44CB-8A4D-80457CADD8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204838</xdr:colOff>
      <xdr:row>29</xdr:row>
      <xdr:rowOff>122903</xdr:rowOff>
    </xdr:from>
    <xdr:to>
      <xdr:col>13</xdr:col>
      <xdr:colOff>322429</xdr:colOff>
      <xdr:row>58</xdr:row>
      <xdr:rowOff>51836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9BA519-938D-4344-89B6-C72862755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188933</xdr:colOff>
      <xdr:row>58</xdr:row>
      <xdr:rowOff>169590</xdr:rowOff>
    </xdr:from>
    <xdr:to>
      <xdr:col>13</xdr:col>
      <xdr:colOff>181428</xdr:colOff>
      <xdr:row>64</xdr:row>
      <xdr:rowOff>3912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" name="Date">
              <a:extLst>
                <a:ext uri="{FF2B5EF4-FFF2-40B4-BE49-F238E27FC236}">
                  <a16:creationId xmlns:a16="http://schemas.microsoft.com/office/drawing/2014/main" id="{B0F47E34-2DF3-968C-CE7B-C672CC0721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933" y="11431121"/>
              <a:ext cx="8079026" cy="9228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12</xdr:col>
      <xdr:colOff>577594</xdr:colOff>
      <xdr:row>31</xdr:row>
      <xdr:rowOff>111198</xdr:rowOff>
    </xdr:from>
    <xdr:to>
      <xdr:col>25</xdr:col>
      <xdr:colOff>314736</xdr:colOff>
      <xdr:row>61</xdr:row>
      <xdr:rowOff>171673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A9B7B53-FB63-4820-92CF-2D6FB05FD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24</xdr:col>
      <xdr:colOff>300181</xdr:colOff>
      <xdr:row>4</xdr:row>
      <xdr:rowOff>46182</xdr:rowOff>
    </xdr:from>
    <xdr:to>
      <xdr:col>29</xdr:col>
      <xdr:colOff>337983</xdr:colOff>
      <xdr:row>9</xdr:row>
      <xdr:rowOff>92363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2F13EB5-CFF5-A51B-A2FA-4A09B12C563A}"/>
            </a:ext>
          </a:extLst>
        </xdr:cNvPr>
        <xdr:cNvSpPr/>
      </xdr:nvSpPr>
      <xdr:spPr>
        <a:xfrm>
          <a:off x="15038326" y="916747"/>
          <a:ext cx="4277963" cy="1510777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0.77056</cdr:x>
      <cdr:y>0</cdr:y>
    </cdr:from>
    <cdr:to>
      <cdr:x>0.96552</cdr:x>
      <cdr:y>0.28632</cdr:y>
    </cdr:to>
    <cdr:pic>
      <cdr:nvPicPr>
        <cdr:cNvPr id="3" name="Graphic 2" descr="User with solid fill">
          <a:extLst xmlns:a="http://schemas.openxmlformats.org/drawingml/2006/main">
            <a:ext uri="{FF2B5EF4-FFF2-40B4-BE49-F238E27FC236}">
              <a16:creationId xmlns:a16="http://schemas.microsoft.com/office/drawing/2014/main" id="{993563B6-562E-AA89-CCF4-721D2949E9C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568205" y="0"/>
          <a:ext cx="1155785" cy="1101460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eadcount%202026/Employee%20(hr.employee)%20-%2021%20July.xlsx" TargetMode="External"/><Relationship Id="rId2" Type="http://schemas.openxmlformats.org/officeDocument/2006/relationships/externalLinkPath" Target="https://tadhq.sharepoint.com/sites/TAILDTeam/Shared%20Documents/Backup/TAI/L&amp;D%202026%20&#127881;/Team%20Data%20&amp;%20Reports/Data/Headcount%202026/Employee%20(hr.employee)%20-%2021%20July.xlsx" TargetMode="External"/><Relationship Id="rId1" Type="http://schemas.openxmlformats.org/officeDocument/2006/relationships/externalLinkPath" Target="/sites/TAILDTeam/Shared%20Documents/Backup/TAI/L&amp;D%202026%20&#127881;/Team%20Data%20&amp;%20Reports/Data/Headcount%202026/Employee%20(hr.employee)%20-%2021%20Ju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A1" t="str">
            <v>Employee Name</v>
          </cell>
          <cell r="B1" t="str">
            <v>Phone</v>
          </cell>
          <cell r="C1" t="str">
            <v>Work Email</v>
          </cell>
          <cell r="D1" t="str">
            <v>Company</v>
          </cell>
          <cell r="E1" t="str">
            <v>Department</v>
          </cell>
          <cell r="F1" t="str">
            <v>Job Position</v>
          </cell>
        </row>
        <row r="2">
          <cell r="A2" t="str">
            <v>Abdelaziz Ali Bakr Abdelaziz</v>
          </cell>
          <cell r="B2" t="str">
            <v>01128330367</v>
          </cell>
          <cell r="C2" t="str">
            <v>abdalaziz.saiif@themarq.com.eg</v>
          </cell>
          <cell r="D2" t="str">
            <v>The MarQ Communities</v>
          </cell>
          <cell r="E2" t="str">
            <v>Projects / Construction Management / Construction Project Management / Construction Document Control</v>
          </cell>
          <cell r="F2" t="str">
            <v>Executive Construction Document Controller</v>
          </cell>
        </row>
        <row r="3">
          <cell r="A3" t="str">
            <v>Abdelfatah Abdelmoniem Abdelraouf Elsayd</v>
          </cell>
          <cell r="B3" t="str">
            <v>01283911268</v>
          </cell>
          <cell r="C3" t="str">
            <v>abdelfatah.abdelmoniem@themarq.com.eg</v>
          </cell>
          <cell r="D3" t="str">
            <v>The MarQ Communities</v>
          </cell>
          <cell r="E3" t="str">
            <v>Procurement</v>
          </cell>
          <cell r="F3" t="str">
            <v>Procurement Supervisor</v>
          </cell>
        </row>
        <row r="4">
          <cell r="A4" t="str">
            <v>Abdelhameed Mahmoud Abdelhameed Saleh</v>
          </cell>
          <cell r="B4" t="str">
            <v>01005325045</v>
          </cell>
          <cell r="C4" t="str">
            <v>a.saleh@themarq.com.eg</v>
          </cell>
          <cell r="D4" t="str">
            <v>The MarQ Communities</v>
          </cell>
          <cell r="E4" t="str">
            <v>Internal Audit</v>
          </cell>
          <cell r="F4" t="str">
            <v>Chief Internal Audit Officer / Board Member</v>
          </cell>
        </row>
        <row r="5">
          <cell r="A5" t="str">
            <v>Abdelrahman Aboelela Mohamed Riyad</v>
          </cell>
          <cell r="B5" t="str">
            <v>01110692664</v>
          </cell>
          <cell r="C5" t="str">
            <v>abdelrahman.aboelela@themarq.com.eg</v>
          </cell>
          <cell r="D5" t="str">
            <v>The MarQ Communities</v>
          </cell>
          <cell r="E5" t="str">
            <v>Finance / Accounting / General</v>
          </cell>
          <cell r="F5" t="str">
            <v>Accounting Teamleader</v>
          </cell>
        </row>
        <row r="6">
          <cell r="A6" t="str">
            <v>Abdelrahman Eid Abdelgaffar Abdullah</v>
          </cell>
          <cell r="B6" t="str">
            <v>01025252966</v>
          </cell>
          <cell r="C6" t="str">
            <v>abdelrahman.eid@themarq.com.eg</v>
          </cell>
          <cell r="D6" t="str">
            <v>The MarQ Communities</v>
          </cell>
          <cell r="E6" t="str">
            <v>Communities &amp; Clients Excellence / Clients &amp; Community Experience</v>
          </cell>
          <cell r="F6" t="str">
            <v>Senior Client Relations &amp; Community Experience Director</v>
          </cell>
        </row>
        <row r="7">
          <cell r="A7" t="str">
            <v>Abdelrahman Gamal Abdelfattah Mahmoud Ebied</v>
          </cell>
          <cell r="B7" t="str">
            <v>01066178007</v>
          </cell>
          <cell r="C7" t="str">
            <v>abdulrahman.ebied@themarq.com.eg</v>
          </cell>
          <cell r="D7" t="str">
            <v>The MarQ Communities</v>
          </cell>
          <cell r="E7" t="str">
            <v>Human Resources / Compensation &amp; Benefits</v>
          </cell>
          <cell r="F7" t="str">
            <v>Compensation &amp; Benefits Section Head</v>
          </cell>
        </row>
        <row r="8">
          <cell r="A8" t="str">
            <v>Abdelrahman Ismail Abdallah Elshahat</v>
          </cell>
          <cell r="B8" t="str">
            <v>01001709593</v>
          </cell>
          <cell r="C8" t="str">
            <v>abdelrahman.ismail@themarq.com.eg</v>
          </cell>
          <cell r="D8" t="str">
            <v>The MarQ Communities</v>
          </cell>
          <cell r="E8" t="str">
            <v>Finance</v>
          </cell>
          <cell r="F8" t="str">
            <v>Finance Admin</v>
          </cell>
        </row>
        <row r="9">
          <cell r="A9" t="str">
            <v>Abdelrahman Khaled Saber Mohamed</v>
          </cell>
          <cell r="B9" t="str">
            <v>01149991436</v>
          </cell>
          <cell r="C9" t="str">
            <v>abdelrahman.mana@themarq.com.eg</v>
          </cell>
          <cell r="D9" t="str">
            <v>The MarQ Communities</v>
          </cell>
          <cell r="E9" t="str">
            <v>Investment</v>
          </cell>
          <cell r="F9" t="str">
            <v>Investment Supervisor</v>
          </cell>
        </row>
        <row r="10">
          <cell r="A10" t="str">
            <v>Abdelrahman Mohamed Saad Ahmed</v>
          </cell>
          <cell r="B10" t="str">
            <v>01150812762</v>
          </cell>
          <cell r="C10" t="str">
            <v>abdelrahman.saad@themarq.com.eg</v>
          </cell>
          <cell r="D10" t="str">
            <v>The MarQ Communities</v>
          </cell>
          <cell r="E10" t="str">
            <v>Finance / Accounting / Accounts Receivable</v>
          </cell>
          <cell r="F10" t="str">
            <v>Accounts Receivable Supervisor</v>
          </cell>
        </row>
        <row r="11">
          <cell r="A11" t="str">
            <v>Adel Abdelfattah Elmeselhy Hassan</v>
          </cell>
          <cell r="B11" t="str">
            <v>01066611015</v>
          </cell>
          <cell r="C11" t="str">
            <v>adel.hassan@themarq.com.eg</v>
          </cell>
          <cell r="D11" t="str">
            <v>The MarQ Communities</v>
          </cell>
          <cell r="E11" t="str">
            <v>Treasury</v>
          </cell>
          <cell r="F11" t="str">
            <v>Senior Treasury Director</v>
          </cell>
        </row>
        <row r="12">
          <cell r="A12" t="str">
            <v>Ahmad Mohamed Ahmad Mohamed Mansour</v>
          </cell>
          <cell r="B12" t="str">
            <v>01115455761</v>
          </cell>
          <cell r="C12" t="str">
            <v>ahmad.mansour@themarq.com.eg</v>
          </cell>
          <cell r="D12" t="str">
            <v>The MarQ Communities</v>
          </cell>
          <cell r="E12" t="str">
            <v>Human Resources / Organization Development &amp; Talent Management</v>
          </cell>
          <cell r="F12" t="str">
            <v>Associate OD &amp; Talent Management Manager</v>
          </cell>
        </row>
        <row r="13">
          <cell r="A13" t="str">
            <v>Ahmed AlaaEldin Abdelhalim Ismail Keshk</v>
          </cell>
          <cell r="B13" t="str">
            <v>01015506230</v>
          </cell>
          <cell r="C13" t="str">
            <v>ahmed.keshk@themarq.com.eg</v>
          </cell>
          <cell r="D13" t="str">
            <v>The MarQ Communities</v>
          </cell>
          <cell r="E13" t="str">
            <v>Projects / Construction Commercial / Project Controls / Budgeting &amp; Cost Control</v>
          </cell>
          <cell r="F13" t="str">
            <v>Senior Budgeting &amp; Cost Control Engineer</v>
          </cell>
        </row>
        <row r="14">
          <cell r="A14" t="str">
            <v>Ahmed Amgad Mohammed Ezzat Ali Eltaweel</v>
          </cell>
          <cell r="B14" t="str">
            <v>01111894940</v>
          </cell>
          <cell r="C14" t="str">
            <v>Ahmed.amgad@themarq.com.eg</v>
          </cell>
          <cell r="D14" t="str">
            <v>The MarQ Communities</v>
          </cell>
          <cell r="E14" t="str">
            <v>Commercial / Sales</v>
          </cell>
          <cell r="F14" t="str">
            <v>Property Consultant</v>
          </cell>
        </row>
        <row r="15">
          <cell r="A15" t="str">
            <v>Ahmed Elhussini Abdelwahed Ahmed</v>
          </cell>
          <cell r="B15" t="str">
            <v>01030369917</v>
          </cell>
          <cell r="C15" t="str">
            <v>ahmed.elhussini@themarq.com.eg</v>
          </cell>
          <cell r="D15" t="str">
            <v>The MarQ Communities</v>
          </cell>
          <cell r="E15" t="str">
            <v>Communities &amp; Clients Excellence / Clients &amp; Community Experience / Clients Relations / Document Control</v>
          </cell>
          <cell r="F15" t="str">
            <v>Senior Document Controller</v>
          </cell>
        </row>
        <row r="16">
          <cell r="A16" t="str">
            <v>Ahmed Gamal Mostafa Kamel</v>
          </cell>
          <cell r="B16" t="str">
            <v>01102078925</v>
          </cell>
          <cell r="C16" t="str">
            <v>ahmed.gamal@themarq.com.eg</v>
          </cell>
          <cell r="D16" t="str">
            <v>The MarQ Communities</v>
          </cell>
          <cell r="E16" t="str">
            <v>Development &amp; Innovation / Design Management / MEP</v>
          </cell>
          <cell r="F16" t="str">
            <v>MEP Design Section Head</v>
          </cell>
        </row>
        <row r="17">
          <cell r="A17" t="str">
            <v xml:space="preserve">Ahmed Hamdy Mohamed Abdelftah Mostafa Awaimar </v>
          </cell>
          <cell r="B17" t="str">
            <v>01004379643</v>
          </cell>
          <cell r="C17" t="str">
            <v>ahmed.hamdy@themarq.com.eg</v>
          </cell>
          <cell r="D17" t="str">
            <v>The MarQ Communities</v>
          </cell>
          <cell r="E17" t="str">
            <v>Finance / Credit Control</v>
          </cell>
          <cell r="F17" t="str">
            <v>Credit Control Director</v>
          </cell>
        </row>
        <row r="18">
          <cell r="A18" t="str">
            <v>Ahmed Magdy Mohamed Saeed Lotfy</v>
          </cell>
          <cell r="B18" t="str">
            <v>01094805319</v>
          </cell>
          <cell r="C18" t="str">
            <v>ahmed.magdi@themarq.com.eg</v>
          </cell>
          <cell r="D18" t="str">
            <v>The MarQ Communities</v>
          </cell>
          <cell r="E18" t="str">
            <v>Projects / Construction Management</v>
          </cell>
          <cell r="F18" t="str">
            <v>Senior Project Director</v>
          </cell>
        </row>
        <row r="19">
          <cell r="A19" t="str">
            <v>Ahmed Mahmoud Gomaa Mahmoud Alwy</v>
          </cell>
          <cell r="B19" t="str">
            <v>01555353333</v>
          </cell>
          <cell r="C19" t="str">
            <v>ahmed.gomaa@themarq.com.eg</v>
          </cell>
          <cell r="D19" t="str">
            <v>The MarQ Communities</v>
          </cell>
          <cell r="E19" t="str">
            <v>Corporate Operational Excellence</v>
          </cell>
          <cell r="F19" t="str">
            <v>Corporate Operational Excellence Section Head</v>
          </cell>
        </row>
        <row r="20">
          <cell r="A20" t="str">
            <v>Ahmed Medhat Sayed Baioumy el Atbany</v>
          </cell>
          <cell r="B20" t="str">
            <v>01285342768</v>
          </cell>
          <cell r="C20" t="str">
            <v>ahmed.medhat@themarq.com.eg</v>
          </cell>
          <cell r="D20" t="str">
            <v>The MarQ Communities</v>
          </cell>
          <cell r="E20" t="str">
            <v>Investment</v>
          </cell>
          <cell r="F20" t="str">
            <v>Senior Investment Manager</v>
          </cell>
        </row>
        <row r="21">
          <cell r="A21" t="str">
            <v>Ahmed Mohamed Adel Taha Abdelaal</v>
          </cell>
          <cell r="B21" t="str">
            <v>01228233334</v>
          </cell>
          <cell r="C21" t="str">
            <v>ahmed.adel@themarq.com.eg</v>
          </cell>
          <cell r="D21" t="str">
            <v>The MarQ Communities</v>
          </cell>
          <cell r="E21" t="str">
            <v>Finance / Credit Control</v>
          </cell>
          <cell r="F21" t="str">
            <v>Credit Control Manager</v>
          </cell>
        </row>
        <row r="22">
          <cell r="A22" t="str">
            <v>Ahmed Mohamed Ahmed Salem</v>
          </cell>
          <cell r="B22" t="str">
            <v>01032177721</v>
          </cell>
          <cell r="C22" t="str">
            <v>ahmed.salem@themarq.com.eg</v>
          </cell>
          <cell r="D22" t="str">
            <v>The MarQ Communities</v>
          </cell>
          <cell r="E22" t="str">
            <v>Communities &amp; Clients Excellence / Clients &amp; Community Experience / Facility Management / Soft FM</v>
          </cell>
          <cell r="F22" t="str">
            <v>Executive Landscape &amp; Irrigation Engineer</v>
          </cell>
        </row>
        <row r="23">
          <cell r="A23" t="str">
            <v>Ahmed Mohamed Mohamed Salem</v>
          </cell>
          <cell r="B23" t="str">
            <v>01000198526</v>
          </cell>
          <cell r="C23" t="str">
            <v>ahmed.nafie@themarq.com.eg</v>
          </cell>
          <cell r="D23" t="str">
            <v>The MarQ Communities</v>
          </cell>
          <cell r="E23" t="str">
            <v>Corporate Operational Excellence</v>
          </cell>
          <cell r="F23" t="str">
            <v>Corporate Operational Excellence Director</v>
          </cell>
        </row>
        <row r="24">
          <cell r="A24" t="str">
            <v>Ahmed Mohsen Ahmed Hassan</v>
          </cell>
          <cell r="B24" t="str">
            <v>01067877761</v>
          </cell>
          <cell r="C24" t="str">
            <v>Ahmed.Mohsen@themarq.com.eg</v>
          </cell>
          <cell r="D24" t="str">
            <v>The MarQ Communities</v>
          </cell>
          <cell r="E24" t="str">
            <v>Communities &amp; Clients Excellence / Clients &amp; Community Experience / Clients Relations</v>
          </cell>
          <cell r="F24" t="str">
            <v>Senior Clients Relations Specialist</v>
          </cell>
        </row>
        <row r="25">
          <cell r="A25" t="str">
            <v>Ahmed Molham Ahmed Abdelrahman ElGammal</v>
          </cell>
          <cell r="B25" t="str">
            <v>01115877983</v>
          </cell>
          <cell r="C25" t="str">
            <v>ahmed.molham@themarq.com.eg</v>
          </cell>
          <cell r="D25" t="str">
            <v>The MarQ Communities</v>
          </cell>
          <cell r="E25" t="str">
            <v>Treasury</v>
          </cell>
          <cell r="F25" t="str">
            <v>Treasury Accountant</v>
          </cell>
        </row>
        <row r="26">
          <cell r="A26" t="str">
            <v>Ahmed Osama Roshdy Abdelgawad</v>
          </cell>
          <cell r="B26" t="str">
            <v>01015959784</v>
          </cell>
          <cell r="C26" t="str">
            <v>ahmed.osama@themarq.com.eg</v>
          </cell>
          <cell r="D26" t="str">
            <v>The MarQ Communities</v>
          </cell>
          <cell r="E26" t="str">
            <v>Communities &amp; Clients Excellence / Clients &amp; Community Experience / Community Experience / Community Quality Control</v>
          </cell>
          <cell r="F26" t="str">
            <v>Community Quality Control Section Head</v>
          </cell>
        </row>
        <row r="27">
          <cell r="A27" t="str">
            <v>Ahmed Raouf Abdel Menaam Hanafy</v>
          </cell>
          <cell r="B27" t="str">
            <v>1277300584</v>
          </cell>
          <cell r="C27" t="str">
            <v>ahmed.raouf@themarq.com.eg</v>
          </cell>
          <cell r="D27" t="str">
            <v>The MarQ Communities</v>
          </cell>
          <cell r="E27" t="str">
            <v>Commercial / Business Development</v>
          </cell>
          <cell r="F27" t="str">
            <v>Associate Business Development Manager</v>
          </cell>
        </row>
        <row r="28">
          <cell r="A28" t="str">
            <v>Ahmed Samir Galal Elelemy Ahmed</v>
          </cell>
          <cell r="B28" t="str">
            <v>01118099906</v>
          </cell>
          <cell r="C28" t="str">
            <v>ahmed.jalal@themarq.com.eg</v>
          </cell>
          <cell r="D28" t="str">
            <v>The MarQ Communities</v>
          </cell>
          <cell r="E28" t="str">
            <v>Commercial / Sales</v>
          </cell>
          <cell r="F28" t="str">
            <v>Property Consultant</v>
          </cell>
        </row>
        <row r="29">
          <cell r="A29" t="str">
            <v>Ahmed Sayed Abdel Satar Elsayed</v>
          </cell>
          <cell r="B29" t="str">
            <v>01005999810</v>
          </cell>
          <cell r="C29" t="str">
            <v>ahmed.abdelsatar@themarq.com.eg</v>
          </cell>
          <cell r="D29" t="str">
            <v>The MarQ Communities</v>
          </cell>
          <cell r="E29" t="str">
            <v>Commercial / Sales Operations</v>
          </cell>
          <cell r="F29" t="str">
            <v>Sales Operations Supervisor</v>
          </cell>
        </row>
        <row r="30">
          <cell r="A30" t="str">
            <v>Ahmed Sobhy Mohamed Bayoumi</v>
          </cell>
          <cell r="B30" t="str">
            <v>01227257551</v>
          </cell>
          <cell r="C30" t="str">
            <v>ahmed.sobhy@themarq.com.eg</v>
          </cell>
          <cell r="D30" t="str">
            <v>The MarQ Communities</v>
          </cell>
          <cell r="E30" t="str">
            <v>Communities &amp; Clients Excellence / Clients &amp; Community Experience / Handovers &amp; Alterations / Site Supervision</v>
          </cell>
          <cell r="F30" t="str">
            <v>Site Supervisor I</v>
          </cell>
        </row>
        <row r="31">
          <cell r="A31" t="str">
            <v>Ahmed Taha Nagdy Ibrahim</v>
          </cell>
          <cell r="B31" t="str">
            <v>01012678737</v>
          </cell>
          <cell r="C31" t="str">
            <v>ahmed.nagdy@themarq.com.eg</v>
          </cell>
          <cell r="D31" t="str">
            <v>The MarQ Communities</v>
          </cell>
          <cell r="E31" t="str">
            <v>Commercial / Sales Operations / Contracts</v>
          </cell>
          <cell r="F31" t="str">
            <v>Senior Contracts Specialist</v>
          </cell>
        </row>
        <row r="32">
          <cell r="A32" t="str">
            <v>Ahmed elsayed elsayed elshiaty</v>
          </cell>
          <cell r="B32" t="str">
            <v>01006856836</v>
          </cell>
          <cell r="C32" t="str">
            <v>ahmed.elshiaty@themarq.com.eg</v>
          </cell>
          <cell r="D32" t="str">
            <v>The MarQ Communities</v>
          </cell>
          <cell r="E32" t="str">
            <v>Human Resources / Learning &amp; Development</v>
          </cell>
          <cell r="F32" t="str">
            <v>Learning &amp; Development Director</v>
          </cell>
        </row>
        <row r="33">
          <cell r="A33" t="str">
            <v>Ahmed kamal El Din Hassan El Khateeb</v>
          </cell>
          <cell r="B33" t="str">
            <v>01110005077</v>
          </cell>
          <cell r="C33" t="str">
            <v>ahmed.elkhateeb@themarq.com.eg</v>
          </cell>
          <cell r="D33" t="str">
            <v>The MarQ Communities</v>
          </cell>
          <cell r="E33" t="str">
            <v>Commercial / Sales</v>
          </cell>
          <cell r="F33" t="str">
            <v>Associate Sales Manager</v>
          </cell>
        </row>
        <row r="34">
          <cell r="A34" t="str">
            <v>Ahmed mohamed AboelMagd Eldardiri</v>
          </cell>
          <cell r="B34" t="str">
            <v>01270833325</v>
          </cell>
          <cell r="C34" t="str">
            <v>ahmed.eldardiri@themarq.com.eg</v>
          </cell>
          <cell r="D34" t="str">
            <v>The MarQ Communities</v>
          </cell>
          <cell r="E34" t="str">
            <v>Communities &amp; Clients Excellence / Clients &amp; Community Experience / Facility Management / Community MEP</v>
          </cell>
          <cell r="F34" t="str">
            <v>Community MEP Supervisor</v>
          </cell>
        </row>
        <row r="35">
          <cell r="A35" t="str">
            <v>Aida Fouad Mohamed Kamal</v>
          </cell>
          <cell r="B35" t="str">
            <v>01143003133</v>
          </cell>
          <cell r="C35" t="str">
            <v>aida.fouad@themarq.com.eg</v>
          </cell>
          <cell r="D35" t="str">
            <v>The MarQ Communities</v>
          </cell>
          <cell r="E35" t="str">
            <v>Finance / Accounting / General / Administration</v>
          </cell>
          <cell r="F35" t="str">
            <v>Senior Finance Admin</v>
          </cell>
        </row>
        <row r="36">
          <cell r="A36" t="str">
            <v>Akram Ibrahim Mohamed Ibrahim Mubarak</v>
          </cell>
          <cell r="B36" t="str">
            <v>01001032133</v>
          </cell>
          <cell r="C36" t="str">
            <v>akram.mubarak@themarq.com.eg</v>
          </cell>
          <cell r="D36" t="str">
            <v>The MarQ Communities</v>
          </cell>
          <cell r="E36" t="str">
            <v>Projects / Construction Management / MEP Construction</v>
          </cell>
          <cell r="F36" t="str">
            <v>Construction MEP Director</v>
          </cell>
        </row>
        <row r="37">
          <cell r="A37" t="str">
            <v>AlShimaa Ahmed Mohamed Abdullatif</v>
          </cell>
          <cell r="B37" t="str">
            <v>01000002740</v>
          </cell>
          <cell r="C37" t="str">
            <v>alshimaa.abdullatif@themarq.com.eg</v>
          </cell>
          <cell r="D37" t="str">
            <v>The MarQ Communities</v>
          </cell>
          <cell r="E37" t="str">
            <v>Projects / Construction Commercial / Contracts</v>
          </cell>
          <cell r="F37" t="str">
            <v>Senior Contracts Manager</v>
          </cell>
        </row>
        <row r="38">
          <cell r="A38" t="str">
            <v>Alaa Eldin Medhat Ibrahim Hendi</v>
          </cell>
          <cell r="B38" t="str">
            <v>01010714069</v>
          </cell>
          <cell r="C38" t="str">
            <v>alaa.hendi@themarq.com.eg</v>
          </cell>
          <cell r="D38" t="str">
            <v>The MarQ Communities</v>
          </cell>
          <cell r="E38" t="str">
            <v>Development &amp; Innovation / Design Management</v>
          </cell>
          <cell r="F38" t="str">
            <v>Research &amp; Development Specialist</v>
          </cell>
        </row>
        <row r="39">
          <cell r="A39" t="str">
            <v>Alaa Essam Mohamed Ibrahim</v>
          </cell>
          <cell r="B39" t="str">
            <v>01117559150</v>
          </cell>
          <cell r="C39" t="str">
            <v>alaa.omar@themarq.com.eg</v>
          </cell>
          <cell r="D39" t="str">
            <v>The MarQ Communities</v>
          </cell>
          <cell r="E39" t="str">
            <v>Development &amp; Innovation / Design Management / Urban</v>
          </cell>
          <cell r="F39" t="str">
            <v>Urban Design Teamleader</v>
          </cell>
        </row>
        <row r="40">
          <cell r="A40" t="str">
            <v>Almohsen Abdelwahab Abdelzaher Youssef</v>
          </cell>
          <cell r="B40" t="str">
            <v>01114860383</v>
          </cell>
          <cell r="C40" t="str">
            <v>elmohsen.abdelwhab@themarq.com.eg</v>
          </cell>
          <cell r="D40" t="str">
            <v>The MarQ Communities</v>
          </cell>
          <cell r="E40" t="str">
            <v>Projects / Construction Management / Construction Project Management / Construction Document Control</v>
          </cell>
          <cell r="F40" t="str">
            <v>Document Control Supervisor</v>
          </cell>
        </row>
        <row r="41">
          <cell r="A41" t="str">
            <v>Amr Alaa Eldin Maged Ahmed</v>
          </cell>
          <cell r="B41" t="str">
            <v>01002527457</v>
          </cell>
          <cell r="C41" t="str">
            <v>a.alaa@themarq.com.eg</v>
          </cell>
          <cell r="D41" t="str">
            <v>The MarQ Communities</v>
          </cell>
          <cell r="E41" t="str">
            <v>Human Resources / Learning &amp; Development</v>
          </cell>
          <cell r="F41" t="str">
            <v>Learning &amp; Development Manager</v>
          </cell>
        </row>
        <row r="42">
          <cell r="A42" t="str">
            <v>Amr Ali Abdelwahab Sobh</v>
          </cell>
          <cell r="B42" t="str">
            <v>01092832193</v>
          </cell>
          <cell r="C42" t="str">
            <v>amr.ali@themarq.com.eg</v>
          </cell>
          <cell r="D42" t="str">
            <v>The MarQ Communities</v>
          </cell>
          <cell r="E42" t="str">
            <v>Development &amp; Innovation / Design Management / Urban</v>
          </cell>
          <cell r="F42" t="str">
            <v>Urban Design Section Head</v>
          </cell>
        </row>
        <row r="43">
          <cell r="A43" t="str">
            <v>Amr Hani Mohamed Abdel Latif</v>
          </cell>
          <cell r="B43" t="str">
            <v>01062540976</v>
          </cell>
          <cell r="C43" t="str">
            <v>amr.hany@themarq.com.eg</v>
          </cell>
          <cell r="D43" t="str">
            <v>The MarQ Communities</v>
          </cell>
          <cell r="E43" t="str">
            <v>Development &amp; Innovation / Design Management</v>
          </cell>
          <cell r="F43" t="str">
            <v>Senior Design Management Manager</v>
          </cell>
        </row>
        <row r="44">
          <cell r="A44" t="str">
            <v>Amr Mohamed AbdelHay Badr</v>
          </cell>
          <cell r="B44" t="str">
            <v>1007607215</v>
          </cell>
          <cell r="C44" t="str">
            <v>amr.badr@themarq.com.eg</v>
          </cell>
          <cell r="D44" t="str">
            <v>The MarQ Communities</v>
          </cell>
          <cell r="E44" t="str">
            <v>CEO Office</v>
          </cell>
          <cell r="F44" t="str">
            <v>CEO</v>
          </cell>
        </row>
        <row r="45">
          <cell r="A45" t="str">
            <v xml:space="preserve">Atef Rezk El Sayed El Sayed El Sabbagh </v>
          </cell>
          <cell r="B45" t="str">
            <v>01150111783</v>
          </cell>
          <cell r="C45" t="str">
            <v>atef.rizk@themarq.com.eg</v>
          </cell>
          <cell r="D45" t="str">
            <v>The MarQ Communities</v>
          </cell>
          <cell r="E45" t="str">
            <v>Commercial / Sales Operations</v>
          </cell>
          <cell r="F45" t="str">
            <v>Sales Operations Manager</v>
          </cell>
        </row>
        <row r="46">
          <cell r="A46" t="str">
            <v>Aya Alaa Eldin Mahmoud Ahmed Ahmed</v>
          </cell>
          <cell r="B46" t="str">
            <v>01095414333</v>
          </cell>
          <cell r="C46" t="str">
            <v>aya.alaaeldin@themarq.com.eg</v>
          </cell>
          <cell r="D46" t="str">
            <v>The MarQ Communities</v>
          </cell>
          <cell r="E46" t="str">
            <v>Human Resources / Learning &amp; Development / Employer Branding</v>
          </cell>
          <cell r="F46" t="str">
            <v>Senior Employer Branding Specialist</v>
          </cell>
        </row>
        <row r="47">
          <cell r="A47" t="str">
            <v>Aya Hussein Omar Ahmed</v>
          </cell>
          <cell r="B47" t="str">
            <v>01097201809</v>
          </cell>
          <cell r="C47" t="str">
            <v>aya.hussien@themarq.com.eg</v>
          </cell>
          <cell r="D47" t="str">
            <v>The MarQ Communities</v>
          </cell>
          <cell r="E47" t="str">
            <v>Projects / Construction Commercial / Project Controls / Budgeting &amp; Cost Control</v>
          </cell>
          <cell r="F47" t="str">
            <v>Associate Budgeting &amp; Cost Control Manager</v>
          </cell>
        </row>
        <row r="48">
          <cell r="A48" t="str">
            <v>Aya Karim Thomas Konstantin</v>
          </cell>
          <cell r="B48" t="str">
            <v>01001051508</v>
          </cell>
          <cell r="C48" t="str">
            <v>aya.vayoniti@themarq.com.eg</v>
          </cell>
          <cell r="D48" t="str">
            <v>The MarQ Communities</v>
          </cell>
          <cell r="E48" t="str">
            <v>Development &amp; Innovation / Research &amp; Development</v>
          </cell>
          <cell r="F48" t="str">
            <v>Research &amp; Development Manager</v>
          </cell>
        </row>
        <row r="49">
          <cell r="A49" t="str">
            <v>Aya Khaled Naeem Elkhawaga</v>
          </cell>
          <cell r="B49" t="str">
            <v>01111879328</v>
          </cell>
          <cell r="C49" t="str">
            <v>aya.elkhawaga@themarq.com.eg</v>
          </cell>
          <cell r="D49" t="str">
            <v>The MarQ Communities</v>
          </cell>
          <cell r="E49" t="str">
            <v>Human Resources / HR Business Partner</v>
          </cell>
          <cell r="F49" t="str">
            <v>HR Business Partner Supervisor</v>
          </cell>
        </row>
        <row r="50">
          <cell r="A50" t="str">
            <v>Aya Mohamed Gamal ELdin Elshemy</v>
          </cell>
          <cell r="B50" t="str">
            <v>01032929299</v>
          </cell>
          <cell r="C50" t="str">
            <v>aya.elshemy@themarq.com.eg</v>
          </cell>
          <cell r="D50" t="str">
            <v>The MarQ Communities</v>
          </cell>
          <cell r="E50" t="str">
            <v>Commercial / Business Support</v>
          </cell>
          <cell r="F50" t="str">
            <v>Business Support Manager</v>
          </cell>
        </row>
        <row r="51">
          <cell r="A51" t="str">
            <v>Aya Sameh Hassan Ibrahim</v>
          </cell>
          <cell r="B51" t="str">
            <v>01015101500</v>
          </cell>
          <cell r="C51" t="str">
            <v>aya.sameh@themarq.com.eg</v>
          </cell>
          <cell r="D51" t="str">
            <v>The MarQ Communities</v>
          </cell>
          <cell r="E51" t="str">
            <v>Human Resources / Learning &amp; Development</v>
          </cell>
          <cell r="F51" t="str">
            <v>Learning &amp; Development Manager</v>
          </cell>
        </row>
        <row r="52">
          <cell r="A52" t="str">
            <v>Aya Tarek Mossad Abdelaziz</v>
          </cell>
          <cell r="B52" t="str">
            <v>01148322683</v>
          </cell>
          <cell r="C52" t="str">
            <v>aya.tarek@themarq.com.eg</v>
          </cell>
          <cell r="D52" t="str">
            <v>The MarQ Communities</v>
          </cell>
          <cell r="E52" t="str">
            <v>Communities &amp; Clients Excellence / Clients &amp; Community Experience / Community Experience / Residents Relations</v>
          </cell>
          <cell r="F52" t="str">
            <v>Executive Residents Relations Specialist</v>
          </cell>
        </row>
        <row r="53">
          <cell r="A53" t="str">
            <v>Ayman Mohamed Refaat Ahmed</v>
          </cell>
          <cell r="B53" t="str">
            <v>01090080320</v>
          </cell>
          <cell r="C53" t="str">
            <v>ayman.refaat@themarq.com.eg</v>
          </cell>
          <cell r="D53" t="str">
            <v>The MarQ Communities</v>
          </cell>
          <cell r="E53" t="str">
            <v>Commercial / Sales Operations</v>
          </cell>
          <cell r="F53" t="str">
            <v>Senior Sales Operations Director</v>
          </cell>
        </row>
        <row r="54">
          <cell r="A54" t="str">
            <v>Ayman Mostafa Yousri Ahmed Mohamed</v>
          </cell>
          <cell r="B54" t="str">
            <v>01008352815</v>
          </cell>
          <cell r="C54" t="str">
            <v>ayman.yosri@themarq.com.eg</v>
          </cell>
          <cell r="D54" t="str">
            <v>The MarQ Communities</v>
          </cell>
          <cell r="E54" t="str">
            <v>Projects / Construction Commercial / Tendering</v>
          </cell>
          <cell r="F54" t="str">
            <v>Associate Tendering Manager</v>
          </cell>
        </row>
        <row r="55">
          <cell r="A55" t="str">
            <v>Baher Saeed Khamis Mahmoud Elshamy</v>
          </cell>
          <cell r="B55" t="str">
            <v>01028333413</v>
          </cell>
          <cell r="C55" t="str">
            <v>baher.elshamy@themarq.com.eg</v>
          </cell>
          <cell r="D55" t="str">
            <v>The MarQ Communities</v>
          </cell>
          <cell r="E55" t="str">
            <v>Communities &amp; Clients Excellence / Community Safety &amp; Security</v>
          </cell>
          <cell r="F55" t="str">
            <v>Senior Community Safety &amp; Security Director</v>
          </cell>
        </row>
        <row r="56">
          <cell r="A56" t="str">
            <v>Daiana Youssef Yehia Youssef Greiss</v>
          </cell>
          <cell r="B56" t="str">
            <v>1001096061</v>
          </cell>
          <cell r="C56" t="str">
            <v>diana.Greiss@themarq.com.eg</v>
          </cell>
          <cell r="D56" t="str">
            <v>The MarQ Communities</v>
          </cell>
          <cell r="E56" t="str">
            <v>Commercial / Sales</v>
          </cell>
          <cell r="F56" t="str">
            <v>Senior Sales Director</v>
          </cell>
        </row>
        <row r="57">
          <cell r="A57" t="str">
            <v>Diana Hossam Abdelrahman Osman</v>
          </cell>
          <cell r="B57" t="str">
            <v>01117139927</v>
          </cell>
          <cell r="C57" t="str">
            <v>diana.elsehemy@themarq.com.eg</v>
          </cell>
          <cell r="D57" t="str">
            <v>The MarQ Communities</v>
          </cell>
          <cell r="E57" t="str">
            <v>Development &amp; Innovation / Design Management</v>
          </cell>
          <cell r="F57" t="str">
            <v>Design Management Section Head</v>
          </cell>
        </row>
        <row r="58">
          <cell r="A58" t="str">
            <v>Dina Mostafa Qorany Khalifa Arafa</v>
          </cell>
          <cell r="B58" t="str">
            <v>01159799186</v>
          </cell>
          <cell r="C58" t="str">
            <v>dina.mustafa@themarq.com.eg</v>
          </cell>
          <cell r="D58" t="str">
            <v>The MarQ Communities</v>
          </cell>
          <cell r="E58" t="str">
            <v>Communities &amp; Clients Excellence / Clients &amp; Community Experience / Clients Relations Administration</v>
          </cell>
          <cell r="F58" t="str">
            <v>Senior Clients Relations Administration Specialist</v>
          </cell>
        </row>
        <row r="59">
          <cell r="A59" t="str">
            <v>Efrayem Refaat Hanna Shalaby</v>
          </cell>
          <cell r="B59" t="str">
            <v>01287373523</v>
          </cell>
          <cell r="C59" t="str">
            <v>efrayem.refaat@themarq.com.eg</v>
          </cell>
          <cell r="D59" t="str">
            <v>The MarQ Communities</v>
          </cell>
          <cell r="E59" t="str">
            <v>Investment</v>
          </cell>
          <cell r="F59" t="str">
            <v>Chief Investment Officer</v>
          </cell>
        </row>
        <row r="60">
          <cell r="A60" t="str">
            <v>Eleonora Christo Paraskevas Vostanis</v>
          </cell>
          <cell r="B60" t="str">
            <v>01001483748</v>
          </cell>
          <cell r="C60" t="str">
            <v>eleonora.christo@themarq.com.eg</v>
          </cell>
          <cell r="D60" t="str">
            <v>The MarQ Communities</v>
          </cell>
          <cell r="E60" t="str">
            <v>Marketing &amp; PR / Brand Management / Content Writing</v>
          </cell>
          <cell r="F60" t="str">
            <v>Junior Content Writer</v>
          </cell>
        </row>
        <row r="61">
          <cell r="A61" t="str">
            <v>Farah Alaa Mohammed Menshawy</v>
          </cell>
          <cell r="B61" t="str">
            <v>1000509917</v>
          </cell>
          <cell r="C61" t="str">
            <v>farah.elmenshawi@themarq.com.eg</v>
          </cell>
          <cell r="D61" t="str">
            <v>The MarQ Communities</v>
          </cell>
          <cell r="E61" t="str">
            <v>Commercial / Sales</v>
          </cell>
          <cell r="F61" t="str">
            <v>Sales Supervisor</v>
          </cell>
        </row>
        <row r="62">
          <cell r="A62" t="str">
            <v>Farouk Mohamed Farouk Soliman</v>
          </cell>
          <cell r="B62" t="str">
            <v>01119755538</v>
          </cell>
          <cell r="C62" t="str">
            <v>farouk.soliman@themarq.com.eg</v>
          </cell>
          <cell r="D62" t="str">
            <v>The MarQ Communities</v>
          </cell>
          <cell r="E62" t="str">
            <v>Commercial / Sales</v>
          </cell>
          <cell r="F62" t="str">
            <v>Senior Property Consultant</v>
          </cell>
        </row>
        <row r="63">
          <cell r="A63" t="str">
            <v xml:space="preserve">Gehad Badr El Sayed Bayoumi </v>
          </cell>
          <cell r="B63" t="str">
            <v>01277237484</v>
          </cell>
          <cell r="C63" t="str">
            <v>gehad.badr@themarq.com.eg</v>
          </cell>
          <cell r="D63" t="str">
            <v>The MarQ Communities</v>
          </cell>
          <cell r="E63" t="str">
            <v>Finance / Accounting / Accounts Receivable</v>
          </cell>
          <cell r="F63" t="str">
            <v>Accounts Receivable Supervisor</v>
          </cell>
        </row>
        <row r="64">
          <cell r="A64" t="str">
            <v>Gihan Mohamed Labib Abdelbasset Auf</v>
          </cell>
          <cell r="B64" t="str">
            <v>01152488862</v>
          </cell>
          <cell r="C64" t="str">
            <v>gihan.auf@themarq.com.eg</v>
          </cell>
          <cell r="D64" t="str">
            <v>The MarQ Communities</v>
          </cell>
          <cell r="E64" t="str">
            <v>Marketing &amp; PR / Brand Management</v>
          </cell>
          <cell r="F64" t="str">
            <v>Marketing Manager</v>
          </cell>
        </row>
        <row r="65">
          <cell r="A65" t="str">
            <v>Habiba Sadek Mohamed AlSayed</v>
          </cell>
          <cell r="B65" t="str">
            <v>01012001143</v>
          </cell>
          <cell r="C65" t="str">
            <v>habiba.sadek@themarq.com.eg</v>
          </cell>
          <cell r="D65" t="str">
            <v>The MarQ Communities</v>
          </cell>
          <cell r="E65" t="str">
            <v>Communities &amp; Clients Excellence / Clients &amp; Community Experience / Community Experience / Residents Relations</v>
          </cell>
          <cell r="F65" t="str">
            <v>Associate Residents Relations Manager</v>
          </cell>
        </row>
        <row r="66">
          <cell r="A66" t="str">
            <v>Hager Ebrahem Hassan Mohamed Elkammar</v>
          </cell>
          <cell r="B66" t="str">
            <v>01120966120</v>
          </cell>
          <cell r="C66" t="str">
            <v>hager.ebrahem@themarq.com.eg</v>
          </cell>
          <cell r="D66" t="str">
            <v>The MarQ Communities</v>
          </cell>
          <cell r="E66" t="str">
            <v>Communities &amp; Clients Excellence / Communication Center / Call Center</v>
          </cell>
          <cell r="F66" t="str">
            <v>Communication Center Representative</v>
          </cell>
        </row>
        <row r="67">
          <cell r="A67" t="str">
            <v>Hamed Ramadan Aliu Abdel Aal</v>
          </cell>
          <cell r="B67" t="str">
            <v>01020405978</v>
          </cell>
          <cell r="C67" t="str">
            <v>hamed.ramadan@themarq.com.eg</v>
          </cell>
          <cell r="D67" t="str">
            <v>The MarQ Communities</v>
          </cell>
          <cell r="E67" t="str">
            <v>Treasury</v>
          </cell>
          <cell r="F67" t="str">
            <v>Treasury Supervisor</v>
          </cell>
        </row>
        <row r="68">
          <cell r="A68" t="str">
            <v>Hania Ahmed Abdelmoez Ahmed</v>
          </cell>
          <cell r="B68" t="str">
            <v>01111233006</v>
          </cell>
          <cell r="C68" t="str">
            <v>hania.moez@themarq.com.eg</v>
          </cell>
          <cell r="D68" t="str">
            <v>The MarQ Communities</v>
          </cell>
          <cell r="E68" t="str">
            <v>Marketing &amp; PR / Brand Management / Graphic Design</v>
          </cell>
          <cell r="F68" t="str">
            <v>Graphic Design Supervisor</v>
          </cell>
        </row>
        <row r="69">
          <cell r="A69" t="str">
            <v>Hania Yehia Abdelfattah Sabry</v>
          </cell>
          <cell r="B69" t="str">
            <v>01125997743</v>
          </cell>
          <cell r="C69" t="str">
            <v>hunya.yehia@themarq.com.eg</v>
          </cell>
          <cell r="D69" t="str">
            <v>The MarQ Communities</v>
          </cell>
          <cell r="E69" t="str">
            <v>Finance / Credit Control</v>
          </cell>
          <cell r="F69" t="str">
            <v>Senior Credit Control Specialist</v>
          </cell>
        </row>
        <row r="70">
          <cell r="A70" t="str">
            <v>Hany Refaat Abdallah Mohamed</v>
          </cell>
          <cell r="B70" t="str">
            <v>01156170952</v>
          </cell>
          <cell r="C70" t="str">
            <v>hany.refaat@themarq.com.eg</v>
          </cell>
          <cell r="D70" t="str">
            <v>The MarQ Communities</v>
          </cell>
          <cell r="E70" t="str">
            <v>Finance / Accounting / Accounts Receivable</v>
          </cell>
          <cell r="F70" t="str">
            <v>Accounts Receivable Teamleader</v>
          </cell>
        </row>
        <row r="71">
          <cell r="A71" t="str">
            <v>Hassan Hesham Hassan Fouad Ahmed</v>
          </cell>
          <cell r="B71" t="str">
            <v>01116745162</v>
          </cell>
          <cell r="C71" t="str">
            <v>hassan.hesham@themarq.com.eg</v>
          </cell>
          <cell r="D71" t="str">
            <v>The MarQ Communities</v>
          </cell>
          <cell r="E71" t="str">
            <v>Communities &amp; Clients Excellence / Clients &amp; Community Experience / Clients Relations Administration</v>
          </cell>
          <cell r="F71" t="str">
            <v>Senior Clients Relations Administration Specialist</v>
          </cell>
        </row>
        <row r="72">
          <cell r="A72" t="str">
            <v>Hazem Tarek Mohamed Abdelfattah</v>
          </cell>
          <cell r="B72" t="str">
            <v>01100109105</v>
          </cell>
          <cell r="C72" t="str">
            <v>hazem.abdelfattah@themarq.com.eg</v>
          </cell>
          <cell r="D72" t="str">
            <v>The MarQ Communities</v>
          </cell>
          <cell r="E72" t="str">
            <v>Communities &amp; Clients Excellence / Clients &amp; Community Experience / Community Experience / Community Quality Control</v>
          </cell>
          <cell r="F72" t="str">
            <v>Executive Community Quality Control Specialist</v>
          </cell>
        </row>
        <row r="73">
          <cell r="A73" t="str">
            <v>Heba Magdy Elbialy Hashish</v>
          </cell>
          <cell r="B73" t="str">
            <v>01005669889</v>
          </cell>
          <cell r="C73" t="str">
            <v>heba.hashish@themarq.com.eg</v>
          </cell>
          <cell r="D73" t="str">
            <v>The MarQ Communities</v>
          </cell>
          <cell r="E73" t="str">
            <v>Commercial / Business Development</v>
          </cell>
          <cell r="F73" t="str">
            <v>Business Development Manager</v>
          </cell>
        </row>
        <row r="74">
          <cell r="A74" t="str">
            <v>Hosny Magdy Hosny Abdel Baqi</v>
          </cell>
          <cell r="B74" t="str">
            <v>01113108000</v>
          </cell>
          <cell r="C74" t="str">
            <v>hosny.magdy@themarq.com.eg</v>
          </cell>
          <cell r="D74" t="str">
            <v>The MarQ Communities</v>
          </cell>
          <cell r="E74" t="str">
            <v>Commercial / Sales</v>
          </cell>
          <cell r="F74" t="str">
            <v>Senior Property Consultant</v>
          </cell>
        </row>
        <row r="75">
          <cell r="A75" t="str">
            <v>Hossam Fathy Ahmed Ahmed Elshamy</v>
          </cell>
          <cell r="B75" t="str">
            <v>01221805266</v>
          </cell>
          <cell r="C75" t="str">
            <v>hossam.alshamy@themarq.com.eg</v>
          </cell>
          <cell r="D75" t="str">
            <v>The MarQ Communities</v>
          </cell>
          <cell r="E75" t="str">
            <v>Finance</v>
          </cell>
          <cell r="F75" t="str">
            <v>Associate Finance Director</v>
          </cell>
        </row>
        <row r="76">
          <cell r="A76" t="str">
            <v>Ibrahim Abdelaziz Osama Ibrahim Hafez</v>
          </cell>
          <cell r="B76" t="str">
            <v>01125796378</v>
          </cell>
          <cell r="C76" t="str">
            <v>ibrahim.hafez@themarq.com.eg</v>
          </cell>
          <cell r="D76" t="str">
            <v>The MarQ Communities</v>
          </cell>
          <cell r="E76" t="str">
            <v>Commercial / Sales Operations</v>
          </cell>
          <cell r="F76" t="str">
            <v>Executive Sales Operations Specialist</v>
          </cell>
        </row>
        <row r="77">
          <cell r="A77" t="str">
            <v>Ibrahim Essam Mansour Hasanen</v>
          </cell>
          <cell r="B77" t="str">
            <v>+201097184617</v>
          </cell>
          <cell r="C77" t="str">
            <v>Ibrahim.Mansour@themarq.com.eg</v>
          </cell>
          <cell r="D77" t="str">
            <v>The MarQ Communities</v>
          </cell>
          <cell r="E77" t="str">
            <v>Communities &amp; Clients Excellence / Communication Center</v>
          </cell>
          <cell r="F77" t="str">
            <v>Communication Center Representative</v>
          </cell>
        </row>
        <row r="78">
          <cell r="A78" t="str">
            <v>Ibrahim Nagaty Ali Saleh</v>
          </cell>
          <cell r="B78" t="str">
            <v>1063725087</v>
          </cell>
          <cell r="C78" t="str">
            <v>ibrahim.ali@themarq.com.eg</v>
          </cell>
          <cell r="D78" t="str">
            <v>The MarQ Communities</v>
          </cell>
          <cell r="E78" t="str">
            <v>Communities &amp; Clients Excellence / Community Safety &amp; Security</v>
          </cell>
          <cell r="F78" t="str">
            <v>Senior Security Supervisor</v>
          </cell>
        </row>
        <row r="79">
          <cell r="A79" t="str">
            <v>Islam Mokhtar Mohamed Ali</v>
          </cell>
          <cell r="B79" t="str">
            <v>01110890074</v>
          </cell>
          <cell r="C79" t="str">
            <v>islam.mokhtar@themarq.com.eg</v>
          </cell>
          <cell r="D79" t="str">
            <v>The MarQ Communities</v>
          </cell>
          <cell r="E79" t="str">
            <v>Development &amp; Innovation / Development</v>
          </cell>
          <cell r="F79" t="str">
            <v>Development Manager</v>
          </cell>
        </row>
        <row r="80">
          <cell r="A80" t="str">
            <v>Israa Mahmoud Elsayed Maraie</v>
          </cell>
          <cell r="B80" t="str">
            <v>01224692381</v>
          </cell>
          <cell r="C80" t="str">
            <v>israa.maraie@themarq.com.eg</v>
          </cell>
          <cell r="D80" t="str">
            <v>The MarQ Communities</v>
          </cell>
          <cell r="E80" t="str">
            <v>Projects / Construction Commercial / Tendering</v>
          </cell>
          <cell r="F80" t="str">
            <v>Senior Tendering Manager</v>
          </cell>
        </row>
        <row r="81">
          <cell r="A81" t="str">
            <v>Jilan mohamed saeed elzanaty</v>
          </cell>
          <cell r="B81" t="str">
            <v>01023229021</v>
          </cell>
          <cell r="C81" t="str">
            <v>jilan.mohamed@themarq.com.eg</v>
          </cell>
          <cell r="D81" t="str">
            <v>The MarQ Communities</v>
          </cell>
          <cell r="E81" t="str">
            <v>Communities &amp; Clients Excellence / Clients &amp; Community Experience / Clients Relations</v>
          </cell>
          <cell r="F81" t="str">
            <v>Executive Clients Relations Specialist</v>
          </cell>
        </row>
        <row r="82">
          <cell r="A82" t="str">
            <v>Karim Ahmed Ghareeb elshahat</v>
          </cell>
          <cell r="B82" t="str">
            <v>01159703568</v>
          </cell>
          <cell r="C82" t="str">
            <v>karim.elshahat@themarq.com.eg</v>
          </cell>
          <cell r="D82" t="str">
            <v>The MarQ Communities</v>
          </cell>
          <cell r="E82" t="str">
            <v>Projects / Document Control</v>
          </cell>
          <cell r="F82" t="str">
            <v>Senior Document Controller</v>
          </cell>
        </row>
        <row r="83">
          <cell r="A83" t="str">
            <v>Karim Mohamed Othman Hassan</v>
          </cell>
          <cell r="B83" t="str">
            <v>01114334183</v>
          </cell>
          <cell r="C83" t="str">
            <v>karim.osman@themarq.com.eg</v>
          </cell>
          <cell r="D83" t="str">
            <v>The MarQ Communities</v>
          </cell>
          <cell r="E83" t="str">
            <v>Commercial / Sales Operations / Document Control</v>
          </cell>
          <cell r="F83" t="str">
            <v>Document Controller</v>
          </cell>
        </row>
        <row r="84">
          <cell r="A84" t="str">
            <v xml:space="preserve">Karim Mohsen Ahmed Elweshey </v>
          </cell>
          <cell r="B84" t="str">
            <v>01111229023</v>
          </cell>
          <cell r="C84" t="str">
            <v>karim.elwishy@themarq.com.eg</v>
          </cell>
          <cell r="D84" t="str">
            <v>The MarQ Communities</v>
          </cell>
          <cell r="E84" t="str">
            <v>Commercial / Sales Operations / Contracts</v>
          </cell>
          <cell r="F84" t="str">
            <v>Contracts Teamleader</v>
          </cell>
        </row>
        <row r="85">
          <cell r="A85" t="str">
            <v>Karim ayman ahmed helmy</v>
          </cell>
          <cell r="B85" t="str">
            <v>01119961995</v>
          </cell>
          <cell r="C85" t="str">
            <v>karim.ayman@themarq.com.eg</v>
          </cell>
          <cell r="D85" t="str">
            <v>The MarQ Communities</v>
          </cell>
          <cell r="E85" t="str">
            <v>Finance / Credit Control</v>
          </cell>
          <cell r="F85" t="str">
            <v>Credit Control Supervisor</v>
          </cell>
        </row>
        <row r="86">
          <cell r="A86" t="str">
            <v>Khadija Mohamed Ahmed Zayed</v>
          </cell>
          <cell r="B86" t="str">
            <v>1099170090</v>
          </cell>
          <cell r="C86" t="str">
            <v>khadija.zayed@themarq.com.eg</v>
          </cell>
          <cell r="D86" t="str">
            <v>The MarQ Communities</v>
          </cell>
          <cell r="E86" t="str">
            <v>Communities &amp; Clients Excellence / Communication Center / Call Center</v>
          </cell>
          <cell r="F86" t="str">
            <v>Communication Center Representative</v>
          </cell>
        </row>
        <row r="87">
          <cell r="A87" t="str">
            <v>Khaled Hamdy Ali Nasr</v>
          </cell>
          <cell r="B87" t="str">
            <v>01005115569</v>
          </cell>
          <cell r="C87" t="str">
            <v>khaled.hamdy@addressinv.com</v>
          </cell>
          <cell r="D87" t="str">
            <v>The MarQ Communities</v>
          </cell>
          <cell r="E87" t="str">
            <v>Human Resources / HR Shared Services / General / Administration</v>
          </cell>
          <cell r="F87" t="str">
            <v>Facility Administration Teamleader</v>
          </cell>
        </row>
        <row r="88">
          <cell r="A88" t="str">
            <v>Lana Hany Mohamed Kamal Afifi</v>
          </cell>
          <cell r="B88" t="str">
            <v>01111005349</v>
          </cell>
          <cell r="C88" t="str">
            <v>lana.afifi@themarq.com.eg</v>
          </cell>
          <cell r="D88" t="str">
            <v>The MarQ Communities</v>
          </cell>
          <cell r="E88" t="str">
            <v>Development &amp; Innovation / Development Pricing</v>
          </cell>
          <cell r="F88" t="str">
            <v>Development Pricing Supervisor</v>
          </cell>
        </row>
        <row r="89">
          <cell r="A89" t="str">
            <v>Maged Hatem Mohamed Amin Fouad</v>
          </cell>
          <cell r="B89" t="str">
            <v>01018405333</v>
          </cell>
          <cell r="C89" t="str">
            <v>maged.hatem@themarq.com.eg</v>
          </cell>
          <cell r="D89" t="str">
            <v>The MarQ Communities</v>
          </cell>
          <cell r="E89" t="str">
            <v>Projects / Construction Commercial / Project Controls / Budgeting &amp; Cost Control</v>
          </cell>
          <cell r="F89" t="str">
            <v>Budgeting &amp; Cost Control Manager</v>
          </cell>
        </row>
        <row r="90">
          <cell r="A90" t="str">
            <v>Maged Mostafa morsi attia</v>
          </cell>
          <cell r="B90" t="str">
            <v>01224298898</v>
          </cell>
          <cell r="C90" t="str">
            <v>maged.mostafa@themarq.com.eg</v>
          </cell>
          <cell r="D90" t="str">
            <v>The MarQ Communities</v>
          </cell>
          <cell r="E90" t="str">
            <v>Projects / Construction Management / Construction Project Management</v>
          </cell>
          <cell r="F90" t="str">
            <v>Senior Project Manager</v>
          </cell>
        </row>
        <row r="91">
          <cell r="A91" t="str">
            <v>Maged Nasreldeen Abduallah Shehata</v>
          </cell>
          <cell r="B91" t="str">
            <v>01111869293</v>
          </cell>
          <cell r="C91" t="str">
            <v>maged.nasreldeen@themarq.com.eg</v>
          </cell>
          <cell r="D91" t="str">
            <v>The MarQ Communities</v>
          </cell>
          <cell r="E91" t="str">
            <v>Communities &amp; Clients Excellence / Clients &amp; Community Experience / Clients Relations</v>
          </cell>
          <cell r="F91" t="str">
            <v>Senior Clients Relations Specialist</v>
          </cell>
        </row>
        <row r="92">
          <cell r="A92" t="str">
            <v>Magy Safwat Abdelsayed Ayyad Elbyady</v>
          </cell>
          <cell r="B92" t="str">
            <v>01224070029</v>
          </cell>
          <cell r="C92" t="str">
            <v>magy.safwat@themarq.com.eg</v>
          </cell>
          <cell r="D92" t="str">
            <v>The MarQ Communities</v>
          </cell>
          <cell r="E92" t="str">
            <v>Development &amp; Innovation / Design Management</v>
          </cell>
          <cell r="F92" t="str">
            <v>Design Management Director</v>
          </cell>
        </row>
        <row r="93">
          <cell r="A93" t="str">
            <v>Mahmoud AbdElaziem Mohamed Ali</v>
          </cell>
          <cell r="B93" t="str">
            <v>01145329664</v>
          </cell>
          <cell r="C93" t="str">
            <v>mahmoud.abdelaziem@themarq.com.eg</v>
          </cell>
          <cell r="D93" t="str">
            <v>The MarQ Communities</v>
          </cell>
          <cell r="E93" t="str">
            <v>Projects</v>
          </cell>
          <cell r="F93" t="str">
            <v>Associate Governmental Affairs Manager</v>
          </cell>
        </row>
        <row r="94">
          <cell r="A94" t="str">
            <v>Mahmoud Abdelrahman Taha Mohamed</v>
          </cell>
          <cell r="B94" t="str">
            <v>01010436997</v>
          </cell>
          <cell r="C94" t="str">
            <v>mahmoud.albanna@themarq.com.eg</v>
          </cell>
          <cell r="D94" t="str">
            <v>The MarQ Communities</v>
          </cell>
          <cell r="E94" t="str">
            <v>Communities &amp; Clients Excellence / Community Safety &amp; Security</v>
          </cell>
          <cell r="F94" t="str">
            <v>Senior Security Supervisor</v>
          </cell>
        </row>
        <row r="95">
          <cell r="A95" t="str">
            <v>Mahmoud Ahmed Mohamed Attallah</v>
          </cell>
          <cell r="B95" t="str">
            <v>01019753317</v>
          </cell>
          <cell r="C95" t="str">
            <v>mahmoud.attallah@addressdev.com</v>
          </cell>
          <cell r="D95" t="str">
            <v>The MarQ Communities</v>
          </cell>
          <cell r="E95" t="str">
            <v>Communities &amp; Clients Excellence / Clients &amp; Community Experience / Facility Management / Soft FM</v>
          </cell>
          <cell r="F95" t="str">
            <v>Gardner III</v>
          </cell>
        </row>
        <row r="96">
          <cell r="A96" t="str">
            <v>Mahmoud Alaa Eldin Elsayed Abdelmaged</v>
          </cell>
          <cell r="B96" t="str">
            <v>01147760466</v>
          </cell>
          <cell r="C96" t="str">
            <v>mahmoud.alaa@themarq.com.eg</v>
          </cell>
          <cell r="D96" t="str">
            <v>The MarQ Communities</v>
          </cell>
          <cell r="E96" t="str">
            <v>Finance / Accounting / Accounts Payable</v>
          </cell>
          <cell r="F96" t="str">
            <v>Accounts Payable Teamleader</v>
          </cell>
        </row>
        <row r="97">
          <cell r="A97" t="str">
            <v>Mahmoud Gamal Mahmoud Aboulila</v>
          </cell>
          <cell r="B97" t="str">
            <v>01125565819</v>
          </cell>
          <cell r="C97" t="str">
            <v>mahmoud.abulila@themarq.com.eg</v>
          </cell>
          <cell r="D97" t="str">
            <v>The MarQ Communities</v>
          </cell>
          <cell r="E97" t="str">
            <v>Finance / Accounting / General</v>
          </cell>
          <cell r="F97" t="str">
            <v>Accounting Teamleader</v>
          </cell>
        </row>
        <row r="98">
          <cell r="A98" t="str">
            <v>Mahmoud Waleed Hamdy Abdelghany</v>
          </cell>
          <cell r="B98" t="str">
            <v>01200028027</v>
          </cell>
          <cell r="C98" t="str">
            <v>mahmoud.waleed@themarq.com.eg</v>
          </cell>
          <cell r="D98" t="str">
            <v>The MarQ Communities</v>
          </cell>
          <cell r="E98" t="str">
            <v>Commercial / Sales</v>
          </cell>
          <cell r="F98" t="str">
            <v>Property Consultant</v>
          </cell>
        </row>
        <row r="99">
          <cell r="A99" t="str">
            <v>Mahmoud kareem mohamed Zakaria</v>
          </cell>
          <cell r="B99" t="str">
            <v>01002513478</v>
          </cell>
          <cell r="C99" t="str">
            <v>Mahmoud.Kareem@themarq.com.eg</v>
          </cell>
          <cell r="D99" t="str">
            <v>The MarQ Communities</v>
          </cell>
          <cell r="E99" t="str">
            <v>Finance / Accounting / General</v>
          </cell>
          <cell r="F99" t="str">
            <v>Accounting Teamleader</v>
          </cell>
        </row>
        <row r="100">
          <cell r="A100" t="str">
            <v>Maria Maged Kamal Halim</v>
          </cell>
          <cell r="B100" t="str">
            <v>01283932707</v>
          </cell>
          <cell r="C100" t="str">
            <v>maria.halim@themarq.com.eg</v>
          </cell>
          <cell r="D100" t="str">
            <v>The MarQ Communities</v>
          </cell>
          <cell r="E100" t="str">
            <v>Development &amp; Innovation / Development</v>
          </cell>
          <cell r="F100" t="str">
            <v>Development Section Head</v>
          </cell>
        </row>
        <row r="101">
          <cell r="A101" t="str">
            <v>Mariam Ibrahim Mohamed Ibrahim</v>
          </cell>
          <cell r="B101" t="str">
            <v>01007512970</v>
          </cell>
          <cell r="C101" t="str">
            <v>mariam.ibrahim@themarq.com.eg</v>
          </cell>
          <cell r="D101" t="str">
            <v>The MarQ Communities</v>
          </cell>
          <cell r="E101" t="str">
            <v>Human Resources / HR Business Partner</v>
          </cell>
          <cell r="F101" t="str">
            <v>HR Business Partner Supervisor</v>
          </cell>
        </row>
        <row r="102">
          <cell r="A102" t="str">
            <v>Mariam Mohamed Hussein Shafei</v>
          </cell>
          <cell r="B102" t="str">
            <v>01024312179</v>
          </cell>
          <cell r="C102" t="str">
            <v>Mariam.ElShafei@themarq.com.eg</v>
          </cell>
          <cell r="D102" t="str">
            <v>The MarQ Communities</v>
          </cell>
          <cell r="E102" t="str">
            <v>Communities &amp; Clients Excellence / Communication Center / Call Center</v>
          </cell>
          <cell r="F102" t="str">
            <v>Communication Center Representative</v>
          </cell>
        </row>
        <row r="103">
          <cell r="A103" t="str">
            <v>Marwa Gamal Eldin Elsayed Eissa Elsisy</v>
          </cell>
          <cell r="B103" t="str">
            <v>01223130606</v>
          </cell>
          <cell r="C103" t="str">
            <v>marwa.elsisy@themarq.com.eg</v>
          </cell>
          <cell r="D103" t="str">
            <v>The MarQ Communities</v>
          </cell>
          <cell r="E103" t="str">
            <v>CEO Office / Executive Office</v>
          </cell>
          <cell r="F103" t="str">
            <v>Executive CEO Office Manager</v>
          </cell>
        </row>
        <row r="104">
          <cell r="A104" t="str">
            <v>Mayar Yasser Abdel Razek Ibrahim</v>
          </cell>
          <cell r="B104" t="str">
            <v>01098452794</v>
          </cell>
          <cell r="C104" t="str">
            <v>mayar.yasser@themarq.com.eg</v>
          </cell>
          <cell r="D104" t="str">
            <v>The MarQ Communities</v>
          </cell>
          <cell r="E104" t="str">
            <v>Development &amp; Innovation / Research &amp; Development</v>
          </cell>
          <cell r="F104" t="str">
            <v>Senior Research &amp; Development Specialist</v>
          </cell>
        </row>
        <row r="105">
          <cell r="A105" t="str">
            <v>Mayar mohamed kamal mohamed</v>
          </cell>
          <cell r="B105" t="str">
            <v>01149791004</v>
          </cell>
          <cell r="C105" t="str">
            <v>mayar.kamal@themarq.com.eg</v>
          </cell>
          <cell r="D105" t="str">
            <v>The MarQ Communities</v>
          </cell>
          <cell r="E105" t="str">
            <v>Communities &amp; Clients Excellence / Clients &amp; Community Experience / Clients Relations</v>
          </cell>
          <cell r="F105" t="str">
            <v>Clients Relations Supervisor</v>
          </cell>
        </row>
        <row r="106">
          <cell r="A106" t="str">
            <v>Mazen Adnan Ahmed Mostafa Elshamy</v>
          </cell>
          <cell r="B106" t="str">
            <v>01126099391</v>
          </cell>
          <cell r="C106" t="str">
            <v>mazen.elshamy@themarq.com.eg</v>
          </cell>
          <cell r="D106" t="str">
            <v>The MarQ Communities</v>
          </cell>
          <cell r="E106" t="str">
            <v>Commercial / Sales</v>
          </cell>
          <cell r="F106" t="str">
            <v>Sales Manager</v>
          </cell>
        </row>
        <row r="107">
          <cell r="A107" t="str">
            <v>MennatAllah Yahya Mohamed Tawfik Ahmed Abdul Aziz</v>
          </cell>
          <cell r="B107" t="str">
            <v>01005397775</v>
          </cell>
          <cell r="C107" t="str">
            <v>menna.yahya@themarq.com.eg</v>
          </cell>
          <cell r="D107" t="str">
            <v>The MarQ Communities</v>
          </cell>
          <cell r="E107" t="str">
            <v>Commercial / Business Development</v>
          </cell>
          <cell r="F107" t="str">
            <v>Business Development Director</v>
          </cell>
        </row>
        <row r="108">
          <cell r="A108" t="str">
            <v>Mennatullah Hassan Elshabrawy Mohamed Ali</v>
          </cell>
          <cell r="B108" t="str">
            <v>01005523599</v>
          </cell>
          <cell r="C108" t="str">
            <v>menna.hassan@themarq.com.eg</v>
          </cell>
          <cell r="D108" t="str">
            <v>The MarQ Communities</v>
          </cell>
          <cell r="E108" t="str">
            <v>CEO Office / Executive Office</v>
          </cell>
          <cell r="F108" t="str">
            <v>Executive Assistant</v>
          </cell>
        </row>
        <row r="109">
          <cell r="A109" t="str">
            <v>Moataz Ahmed Fares Hussein Abdelnaby</v>
          </cell>
          <cell r="B109" t="str">
            <v>01003924005</v>
          </cell>
          <cell r="C109" t="str">
            <v>Moataz.Fares@themarq.com.eg</v>
          </cell>
          <cell r="D109" t="str">
            <v>The MarQ Communities</v>
          </cell>
          <cell r="E109" t="str">
            <v>Treasury</v>
          </cell>
          <cell r="F109" t="str">
            <v>Treasury Manager</v>
          </cell>
        </row>
        <row r="110">
          <cell r="A110" t="str">
            <v>Moatazbellah Sabry Elsayed Abdo Mohamed</v>
          </cell>
          <cell r="B110" t="str">
            <v>01005752175</v>
          </cell>
          <cell r="C110" t="str">
            <v>moataz.sabry@themarq.com.eg</v>
          </cell>
          <cell r="D110" t="str">
            <v>The MarQ Communities</v>
          </cell>
          <cell r="E110" t="str">
            <v>Projects / Construction Management / Construction Project Management</v>
          </cell>
          <cell r="F110" t="str">
            <v>Project Manager</v>
          </cell>
        </row>
        <row r="111">
          <cell r="A111" t="str">
            <v>Mohab Ahmed Mohamed Amin</v>
          </cell>
          <cell r="B111" t="str">
            <v>01001018738</v>
          </cell>
          <cell r="C111" t="str">
            <v>mohab.amin@themarq.com.eg</v>
          </cell>
          <cell r="D111" t="str">
            <v>The MarQ Communities</v>
          </cell>
          <cell r="E111" t="str">
            <v>Development &amp; Innovation / Development</v>
          </cell>
          <cell r="F111" t="str">
            <v>Development Manager</v>
          </cell>
        </row>
        <row r="112">
          <cell r="A112" t="str">
            <v>Mohamed Abd ElHaris Mohamed AbuZeid</v>
          </cell>
          <cell r="B112" t="str">
            <v>01280418880</v>
          </cell>
          <cell r="C112" t="str">
            <v>mohamed.haris@themarq.com.eg</v>
          </cell>
          <cell r="D112" t="str">
            <v>The MarQ Communities</v>
          </cell>
          <cell r="E112" t="str">
            <v>Projects / Construction Commercial / Project Controls / Planning</v>
          </cell>
          <cell r="F112" t="str">
            <v>Associate Planning Director</v>
          </cell>
        </row>
        <row r="113">
          <cell r="A113" t="str">
            <v>Mohamed Abdelfattah Saeed Abdelmaged</v>
          </cell>
          <cell r="B113" t="str">
            <v>01150981043</v>
          </cell>
          <cell r="C113" t="str">
            <v>mohamed.abdelfattah@themarq.com.eg</v>
          </cell>
          <cell r="D113" t="str">
            <v>The MarQ Communities</v>
          </cell>
          <cell r="E113" t="str">
            <v>Communities &amp; Clients Excellence / Clients &amp; Community Experience / Community Experience / Community Quality Control</v>
          </cell>
          <cell r="F113" t="str">
            <v>Senior Community Quality Control Specialist</v>
          </cell>
        </row>
        <row r="114">
          <cell r="A114" t="str">
            <v>Mohamed Abdelsalam Mohamed AbouAgaga</v>
          </cell>
          <cell r="B114" t="str">
            <v>01063584342</v>
          </cell>
          <cell r="C114" t="str">
            <v>mohamed.abdelsalam@themarq.com.eg</v>
          </cell>
          <cell r="D114" t="str">
            <v>The MarQ Communities</v>
          </cell>
          <cell r="E114" t="str">
            <v>Treasury</v>
          </cell>
          <cell r="F114" t="str">
            <v>Senior Treasury Accountant</v>
          </cell>
        </row>
        <row r="115">
          <cell r="A115" t="str">
            <v>Mohamed Abed Salama Ghanem</v>
          </cell>
          <cell r="B115" t="str">
            <v>1007391465</v>
          </cell>
          <cell r="C115" t="str">
            <v>mohamed.abed@themarq.com.eg</v>
          </cell>
          <cell r="D115" t="str">
            <v>The MarQ Communities</v>
          </cell>
          <cell r="E115" t="str">
            <v>Communities &amp; Clients Excellence / Clients &amp; Community Experience / Facility Management / Community MEP</v>
          </cell>
          <cell r="F115" t="str">
            <v>Senior Warehouse Supervisor</v>
          </cell>
        </row>
        <row r="116">
          <cell r="A116" t="str">
            <v>Mohamed Adel mohamed khader</v>
          </cell>
          <cell r="B116" t="str">
            <v>01007764944</v>
          </cell>
          <cell r="C116" t="str">
            <v>mohamed.khafaga@themarq.com.eg</v>
          </cell>
          <cell r="D116" t="str">
            <v>The MarQ Communities</v>
          </cell>
          <cell r="E116" t="str">
            <v>Communities &amp; Clients Excellence / Communication Center / Call Center</v>
          </cell>
          <cell r="F116" t="str">
            <v>Communication Center Manager</v>
          </cell>
        </row>
        <row r="117">
          <cell r="A117" t="str">
            <v>Mohamed Ahmed Abdallah Ahmed Sharaf</v>
          </cell>
          <cell r="B117" t="str">
            <v>01285727056</v>
          </cell>
          <cell r="C117" t="str">
            <v>mohamed.abdullah@themarq.com.eg</v>
          </cell>
          <cell r="D117" t="str">
            <v>The MarQ Communities</v>
          </cell>
          <cell r="E117" t="str">
            <v>Communities &amp; Clients Excellence / Communication Center / Call Center</v>
          </cell>
          <cell r="F117" t="str">
            <v>Communication Center Representative</v>
          </cell>
        </row>
        <row r="118">
          <cell r="A118" t="str">
            <v>Mohamed Ahmed Ibrahim Youssef</v>
          </cell>
          <cell r="C118" t="str">
            <v>m.youssef@themarq.com.eg</v>
          </cell>
          <cell r="D118" t="str">
            <v>The MarQ Communities</v>
          </cell>
          <cell r="E118" t="str">
            <v>Communities &amp; Clients Excellence / Clients &amp; Community Experience / Handovers &amp; Alterations / Communication &amp; Administration</v>
          </cell>
          <cell r="F118" t="str">
            <v>Associate Communication &amp; Administration Manager</v>
          </cell>
        </row>
        <row r="119">
          <cell r="A119" t="str">
            <v>Mohamed Ahmed Mohamed Morsy</v>
          </cell>
          <cell r="B119" t="str">
            <v>01020037957</v>
          </cell>
          <cell r="C119" t="str">
            <v>mohamed.morsy@themarq.com.eg</v>
          </cell>
          <cell r="D119" t="str">
            <v>The MarQ Communities</v>
          </cell>
          <cell r="E119" t="str">
            <v>Projects / Construction Commercial / Project Controls / Budgeting &amp; Cost Control</v>
          </cell>
          <cell r="F119" t="str">
            <v>Senior Budgeting &amp; Cost Control Manager</v>
          </cell>
        </row>
        <row r="120">
          <cell r="A120" t="str">
            <v>Mohamed Ayman Assem Hassan</v>
          </cell>
          <cell r="B120" t="str">
            <v>01152750364</v>
          </cell>
          <cell r="C120" t="str">
            <v>mohamed.assem@themarq.com.eg</v>
          </cell>
          <cell r="D120" t="str">
            <v>The MarQ Communities</v>
          </cell>
          <cell r="E120" t="str">
            <v>Communities &amp; Clients Excellence / Clients &amp; Community Experience / Clients Relations</v>
          </cell>
          <cell r="F120" t="str">
            <v>Executive Clients Relations Specialist</v>
          </cell>
        </row>
        <row r="121">
          <cell r="A121" t="str">
            <v>Mohamed Bassem Elsayed Hussien Abdelrahman</v>
          </cell>
          <cell r="B121" t="str">
            <v>01554956021</v>
          </cell>
          <cell r="C121" t="str">
            <v>mohamed.bassem@themarq.com.eg</v>
          </cell>
          <cell r="D121" t="str">
            <v>The MarQ Communities</v>
          </cell>
          <cell r="E121" t="str">
            <v>Development &amp; Innovation / Research &amp; Development</v>
          </cell>
          <cell r="F121" t="str">
            <v>Research &amp; Development Specialist</v>
          </cell>
        </row>
        <row r="122">
          <cell r="A122" t="str">
            <v>Mohamed DiaaElDin Ahmed Shehata ElShamy</v>
          </cell>
          <cell r="B122" t="str">
            <v>01002751606</v>
          </cell>
          <cell r="C122" t="str">
            <v>mohamed.diaa@themarq.com.eg</v>
          </cell>
          <cell r="D122" t="str">
            <v>The MarQ Communities</v>
          </cell>
          <cell r="E122" t="str">
            <v>Commercial / Sales Operations</v>
          </cell>
          <cell r="F122" t="str">
            <v>Sales Operations Section Head</v>
          </cell>
        </row>
        <row r="123">
          <cell r="A123" t="str">
            <v>Mohamed Elsayed Shamata Abdelbaky</v>
          </cell>
          <cell r="B123" t="str">
            <v>01001516724</v>
          </cell>
          <cell r="C123" t="str">
            <v>mohamed.shamata@themarq.com.eg</v>
          </cell>
          <cell r="D123" t="str">
            <v>The MarQ Communities</v>
          </cell>
          <cell r="E123" t="str">
            <v>Projects</v>
          </cell>
          <cell r="F123" t="str">
            <v>Chief Projects Officer</v>
          </cell>
        </row>
        <row r="124">
          <cell r="A124" t="str">
            <v>Mohamed Fawzy Ragab Ali</v>
          </cell>
          <cell r="B124" t="str">
            <v>01001545653</v>
          </cell>
          <cell r="C124" t="str">
            <v>mohamed.fawzy@themarq.com.eg</v>
          </cell>
          <cell r="D124" t="str">
            <v>The MarQ Communities</v>
          </cell>
          <cell r="E124" t="str">
            <v>Communities &amp; Clients Excellence / Communication Center</v>
          </cell>
          <cell r="F124" t="str">
            <v>Communication Center Director</v>
          </cell>
        </row>
        <row r="125">
          <cell r="A125" t="str">
            <v>Mohamed Gomaa Abd Elfattah Gomaa</v>
          </cell>
          <cell r="B125" t="str">
            <v>01017141566</v>
          </cell>
          <cell r="C125" t="str">
            <v>mohamed.gomaa@themarq.com.eg</v>
          </cell>
          <cell r="D125" t="str">
            <v>The MarQ Communities</v>
          </cell>
          <cell r="E125" t="str">
            <v>Communities &amp; Clients Excellence / Clients &amp; Community Experience / Handovers &amp; Alterations / Site Supervision</v>
          </cell>
          <cell r="F125" t="str">
            <v>Site Supervisor III</v>
          </cell>
        </row>
        <row r="126">
          <cell r="A126" t="str">
            <v>Mohamed Hussein Yaqoub Mohamed</v>
          </cell>
          <cell r="B126" t="str">
            <v>01093124080</v>
          </cell>
          <cell r="C126" t="str">
            <v>mohamed.husien@themarq.com.eg</v>
          </cell>
          <cell r="D126" t="str">
            <v>The MarQ Communities</v>
          </cell>
          <cell r="E126" t="str">
            <v>Communities &amp; Clients Excellence / Clients &amp; Community Experience / Facility Management / Community MEP</v>
          </cell>
          <cell r="F126" t="str">
            <v>Senior FM Help Desk Specialist</v>
          </cell>
        </row>
        <row r="127">
          <cell r="A127" t="str">
            <v>Mohamed Khaled Gamil Khalaf</v>
          </cell>
          <cell r="B127" t="str">
            <v>01204718238</v>
          </cell>
          <cell r="C127" t="str">
            <v>mohamed.khalaf@themarq.com.eg</v>
          </cell>
          <cell r="D127" t="str">
            <v>The MarQ Communities</v>
          </cell>
          <cell r="E127" t="str">
            <v>Treasury</v>
          </cell>
          <cell r="F127" t="str">
            <v>Treasury Accountant</v>
          </cell>
        </row>
        <row r="128">
          <cell r="A128" t="str">
            <v xml:space="preserve">Mohamed Mabrouk Ismail Mohamed </v>
          </cell>
          <cell r="B128" t="str">
            <v>01099262847</v>
          </cell>
          <cell r="C128" t="str">
            <v>mohamed.mabrouk@themarq.com.eg</v>
          </cell>
          <cell r="D128" t="str">
            <v>The MarQ Communities</v>
          </cell>
          <cell r="E128" t="str">
            <v>Finance / Accounting / Accounts Receivable</v>
          </cell>
          <cell r="F128" t="str">
            <v>Associate Accounts Receivable Manager</v>
          </cell>
        </row>
        <row r="129">
          <cell r="A129" t="str">
            <v>Mohamed Magdy Ahmed Ali Elshamy</v>
          </cell>
          <cell r="B129" t="str">
            <v>01225000881</v>
          </cell>
          <cell r="C129" t="str">
            <v>mohamed.elshamy@themarq.com.eg</v>
          </cell>
          <cell r="D129" t="str">
            <v>The MarQ Communities</v>
          </cell>
          <cell r="E129" t="str">
            <v>Human Resources / Compensation &amp; Benefits</v>
          </cell>
          <cell r="F129" t="str">
            <v>Compensation &amp; Benefits Director</v>
          </cell>
        </row>
        <row r="130">
          <cell r="A130" t="str">
            <v>Mohamed Maged Mohamed Khalil</v>
          </cell>
          <cell r="B130" t="str">
            <v>01025684419</v>
          </cell>
          <cell r="C130" t="str">
            <v>mohamed.maged@themarq.com.eg</v>
          </cell>
          <cell r="D130" t="str">
            <v>The MarQ Communities</v>
          </cell>
          <cell r="E130" t="str">
            <v>Projects / Construction Management / Construction Project Management / Construction Document Control</v>
          </cell>
          <cell r="F130" t="str">
            <v>Senior Construction Document Controller</v>
          </cell>
        </row>
        <row r="131">
          <cell r="A131" t="str">
            <v>Mohamed Mahmoud Ahmed ElBelawey</v>
          </cell>
          <cell r="B131" t="str">
            <v>01114606611</v>
          </cell>
          <cell r="C131" t="str">
            <v>mohamed.elbeblawy@themarq.com.eg</v>
          </cell>
          <cell r="D131" t="str">
            <v>The MarQ Communities</v>
          </cell>
          <cell r="E131" t="str">
            <v>Projects / Construction Management / Construction Project Management</v>
          </cell>
          <cell r="F131" t="str">
            <v>Project Manager</v>
          </cell>
        </row>
        <row r="132">
          <cell r="A132" t="str">
            <v>Mohamed Mahmoud Eid Mohamed</v>
          </cell>
          <cell r="B132" t="str">
            <v>01153697515</v>
          </cell>
          <cell r="C132" t="str">
            <v>mohamed.refaey@themarq.com.eg</v>
          </cell>
          <cell r="D132" t="str">
            <v>The MarQ Communities</v>
          </cell>
          <cell r="E132" t="str">
            <v>Treasury</v>
          </cell>
          <cell r="F132" t="str">
            <v>Treasury Supervisor</v>
          </cell>
        </row>
        <row r="133">
          <cell r="A133" t="str">
            <v>Mohamed Osama Hassan Moussa</v>
          </cell>
          <cell r="B133" t="str">
            <v>011113086802</v>
          </cell>
          <cell r="C133" t="str">
            <v>mohamed.osama@themarq.com.eg</v>
          </cell>
          <cell r="D133" t="str">
            <v>The MarQ Communities</v>
          </cell>
          <cell r="E133" t="str">
            <v>Projects / Construction Management / Construction Project Management</v>
          </cell>
          <cell r="F133" t="str">
            <v>Associate Project Manager</v>
          </cell>
        </row>
        <row r="134">
          <cell r="A134" t="str">
            <v>Mohamed Shehata Kamel Abdelghany</v>
          </cell>
          <cell r="B134" t="str">
            <v>01064076531</v>
          </cell>
          <cell r="C134" t="str">
            <v>mohameed.shehata@themarq.com.eg</v>
          </cell>
          <cell r="D134" t="str">
            <v>The MarQ Communities</v>
          </cell>
          <cell r="E134" t="str">
            <v>Projects / Construction Management / Construction Project Management / Site Supervision</v>
          </cell>
          <cell r="F134" t="str">
            <v>Site Supervisor II</v>
          </cell>
        </row>
        <row r="135">
          <cell r="A135" t="str">
            <v>Mohanad Tamer Hussein Elsayed Ibrahim</v>
          </cell>
          <cell r="B135" t="str">
            <v>01124339090</v>
          </cell>
          <cell r="C135" t="str">
            <v>mohanad.tamer@themarq.com.eg</v>
          </cell>
          <cell r="D135" t="str">
            <v>The MarQ Communities</v>
          </cell>
          <cell r="E135" t="str">
            <v>Finance / Financial Planning &amp; Analysis</v>
          </cell>
          <cell r="F135" t="str">
            <v>Senior FP&amp;A Analyst</v>
          </cell>
        </row>
        <row r="136">
          <cell r="A136" t="str">
            <v>Mohsen Mohamed Sayed Hussien Nafady</v>
          </cell>
          <cell r="B136" t="str">
            <v>01116609988</v>
          </cell>
          <cell r="C136" t="str">
            <v>mohsen.nafady@themarq.com.eg</v>
          </cell>
          <cell r="D136" t="str">
            <v>The MarQ Communities</v>
          </cell>
          <cell r="E136" t="str">
            <v>Communities &amp; Clients Excellence / Clients &amp; Community Experience / Facility Management</v>
          </cell>
          <cell r="F136" t="str">
            <v>Facility Management Manager</v>
          </cell>
        </row>
        <row r="137">
          <cell r="A137" t="str">
            <v>Mona Fathy Ibrahim Imam</v>
          </cell>
          <cell r="B137" t="str">
            <v>01001456233</v>
          </cell>
          <cell r="C137" t="str">
            <v>mona.morgan@themarq.com.eg</v>
          </cell>
          <cell r="D137" t="str">
            <v>The MarQ Communities</v>
          </cell>
          <cell r="E137" t="str">
            <v>Human Resources / Learning &amp; Development</v>
          </cell>
          <cell r="F137" t="str">
            <v>Business Support Manager</v>
          </cell>
        </row>
        <row r="138">
          <cell r="A138" t="str">
            <v>Morzak Abobakr Tamer Reyan</v>
          </cell>
          <cell r="B138" t="str">
            <v>01128207419</v>
          </cell>
          <cell r="C138" t="str">
            <v>Merzk.Tamer@themarq.com.eg</v>
          </cell>
          <cell r="D138" t="str">
            <v>The MarQ Communities</v>
          </cell>
          <cell r="E138" t="str">
            <v>Communities &amp; Clients Excellence / Community Safety &amp; Security</v>
          </cell>
          <cell r="F138" t="str">
            <v>Associate Security Manager</v>
          </cell>
        </row>
        <row r="139">
          <cell r="A139" t="str">
            <v>Mosaad Abd El hameed Mohamed Abd elhameed</v>
          </cell>
          <cell r="B139" t="str">
            <v>01222750776</v>
          </cell>
          <cell r="C139" t="str">
            <v>Mosaad.Abdelhameed@themarq.com.eg</v>
          </cell>
          <cell r="D139" t="str">
            <v>The MarQ Communities</v>
          </cell>
          <cell r="E139" t="str">
            <v>Finance / Accounting</v>
          </cell>
          <cell r="F139" t="str">
            <v>Accounting Director</v>
          </cell>
        </row>
        <row r="140">
          <cell r="A140" t="str">
            <v>Mostafa Ahmed Mostafa Mohamed</v>
          </cell>
          <cell r="B140" t="str">
            <v>01280180303</v>
          </cell>
          <cell r="C140" t="str">
            <v>mostafa.elabbasi@themarq.com.eg</v>
          </cell>
          <cell r="D140" t="str">
            <v>The MarQ Communities</v>
          </cell>
          <cell r="E140" t="str">
            <v>Projects / Construction Management</v>
          </cell>
          <cell r="F140" t="str">
            <v>Project Director</v>
          </cell>
        </row>
        <row r="141">
          <cell r="A141" t="str">
            <v>Mostafa Ali Abdelmohsen Mohamed</v>
          </cell>
          <cell r="B141" t="str">
            <v>01140171761</v>
          </cell>
          <cell r="C141" t="str">
            <v>mostafa.ali@themarq.com.eg</v>
          </cell>
          <cell r="D141" t="str">
            <v>The MarQ Communities</v>
          </cell>
          <cell r="E141" t="str">
            <v>Finance / Accounting / General</v>
          </cell>
          <cell r="F141" t="str">
            <v>Executive Accountant</v>
          </cell>
        </row>
        <row r="142">
          <cell r="A142" t="str">
            <v>Mostafa Fahim Hamdy Ellaithy</v>
          </cell>
          <cell r="B142" t="str">
            <v>01002528283</v>
          </cell>
          <cell r="C142" t="str">
            <v>mostafa.m.ellaithy@themarq.com.eg</v>
          </cell>
          <cell r="D142" t="str">
            <v>The MarQ Communities</v>
          </cell>
          <cell r="E142" t="str">
            <v>Development &amp; Innovation / Design Management / MEP</v>
          </cell>
          <cell r="F142" t="str">
            <v>MEP Design Section Head</v>
          </cell>
        </row>
        <row r="143">
          <cell r="A143" t="str">
            <v>Mostafa Mohamed Wagdy Hussien Ahmed Abdelkader</v>
          </cell>
          <cell r="B143" t="str">
            <v>01091250146</v>
          </cell>
          <cell r="C143" t="str">
            <v>mustafa.wagdy@themarq.com.eg</v>
          </cell>
          <cell r="D143" t="str">
            <v>The MarQ Communities</v>
          </cell>
          <cell r="E143" t="str">
            <v>Commercial / Sales</v>
          </cell>
          <cell r="F143" t="str">
            <v>Property Consultant</v>
          </cell>
        </row>
        <row r="144">
          <cell r="A144" t="str">
            <v>Moustafa Mohamed Mohamed El Assal</v>
          </cell>
          <cell r="B144" t="str">
            <v>1000774065</v>
          </cell>
          <cell r="C144" t="str">
            <v>mostafa.elassal@themarq.com.eg</v>
          </cell>
          <cell r="D144" t="str">
            <v>The MarQ Communities</v>
          </cell>
          <cell r="E144" t="str">
            <v>CEO Office</v>
          </cell>
          <cell r="F144" t="str">
            <v>Deputy CEO</v>
          </cell>
        </row>
        <row r="145">
          <cell r="A145" t="str">
            <v>Moustafa Salah Mohamed Hassan</v>
          </cell>
          <cell r="B145" t="str">
            <v>01201082999</v>
          </cell>
          <cell r="C145" t="str">
            <v>mostafa.salah@themarq.com.eg</v>
          </cell>
          <cell r="D145" t="str">
            <v>The MarQ Communities</v>
          </cell>
          <cell r="E145" t="str">
            <v>Finance / Accounting</v>
          </cell>
          <cell r="F145" t="str">
            <v>Accounting Manager</v>
          </cell>
        </row>
        <row r="146">
          <cell r="A146" t="str">
            <v>Nabil Hamed Metwaly Mohamed</v>
          </cell>
          <cell r="B146" t="str">
            <v>01092727849</v>
          </cell>
          <cell r="C146" t="str">
            <v>nabil.elshabany@themarq.com.eg</v>
          </cell>
          <cell r="D146" t="str">
            <v>The MarQ Communities</v>
          </cell>
          <cell r="E146" t="str">
            <v>Communities &amp; Clients Excellence / Clients &amp; Community Experience / Handovers &amp; Alterations</v>
          </cell>
          <cell r="F146" t="str">
            <v>Associate Handovers &amp; Alterations Manager</v>
          </cell>
        </row>
        <row r="147">
          <cell r="A147" t="str">
            <v>Nariman Nabil Shohdy Zakria</v>
          </cell>
          <cell r="B147" t="str">
            <v>01111148998</v>
          </cell>
          <cell r="C147" t="str">
            <v>nariman.nabil@themarq.com.eg</v>
          </cell>
          <cell r="D147" t="str">
            <v>The MarQ Communities</v>
          </cell>
          <cell r="E147" t="str">
            <v>Human Resources / Learning &amp; Development / Employer Branding</v>
          </cell>
          <cell r="F147" t="str">
            <v>Employer Branding Section Head</v>
          </cell>
        </row>
        <row r="148">
          <cell r="A148" t="str">
            <v>Nayera Ibrahim ElShabrawy Ibrahim</v>
          </cell>
          <cell r="B148" t="str">
            <v>01226299986</v>
          </cell>
          <cell r="C148" t="str">
            <v>nayera.elshabrawy@themarq.com.eg</v>
          </cell>
          <cell r="D148" t="str">
            <v>The MarQ Communities</v>
          </cell>
          <cell r="E148" t="str">
            <v>Marketing &amp; PR / Brand Management</v>
          </cell>
          <cell r="F148" t="str">
            <v>Associate Marketing Director</v>
          </cell>
        </row>
        <row r="149">
          <cell r="A149" t="str">
            <v>Noha Hassan Sabry Mohamed Ibrahim</v>
          </cell>
          <cell r="B149" t="str">
            <v>01001910776</v>
          </cell>
          <cell r="C149" t="str">
            <v>noha.sabry@themarq.com.eg</v>
          </cell>
          <cell r="D149" t="str">
            <v>The MarQ Communities</v>
          </cell>
          <cell r="E149" t="str">
            <v>Marketing &amp; PR / Digital Marketing</v>
          </cell>
          <cell r="F149" t="str">
            <v>Associate Digital Marketing Director</v>
          </cell>
        </row>
        <row r="150">
          <cell r="A150" t="str">
            <v>Nour Eldin Fathy Mohamed Khaky</v>
          </cell>
          <cell r="B150" t="str">
            <v>01029867676</v>
          </cell>
          <cell r="C150" t="str">
            <v>nour.fathy@themarq.com.eg</v>
          </cell>
          <cell r="D150" t="str">
            <v>The MarQ Communities</v>
          </cell>
          <cell r="E150" t="str">
            <v>Development &amp; Innovation / Design Management / Urban</v>
          </cell>
          <cell r="F150" t="str">
            <v>Urban Design Manager</v>
          </cell>
        </row>
        <row r="151">
          <cell r="A151" t="str">
            <v>Nour Sherif Mohamed Hussien Abbas</v>
          </cell>
          <cell r="B151" t="str">
            <v>01006114931</v>
          </cell>
          <cell r="C151" t="str">
            <v>nour.sherif@themarq.com.eg</v>
          </cell>
          <cell r="D151" t="str">
            <v>The MarQ Communities</v>
          </cell>
          <cell r="E151" t="str">
            <v>Communities &amp; Clients Excellence / Clients &amp; Community Experience / Handovers &amp; Alterations / Communication &amp; Administration</v>
          </cell>
          <cell r="F151" t="str">
            <v>Executive Communication &amp; Administration Specialist</v>
          </cell>
        </row>
        <row r="152">
          <cell r="A152" t="str">
            <v>Nourhan yasser Hamed Elmoaz</v>
          </cell>
          <cell r="B152" t="str">
            <v>01000461636</v>
          </cell>
          <cell r="C152" t="str">
            <v>nourhan.yasser@themarq.com.eg</v>
          </cell>
          <cell r="D152" t="str">
            <v>The MarQ Communities</v>
          </cell>
          <cell r="E152" t="str">
            <v>Commercial / Business Development</v>
          </cell>
          <cell r="F152" t="str">
            <v>Business Development Supervisor</v>
          </cell>
        </row>
        <row r="153">
          <cell r="A153" t="str">
            <v>Omar Amr Mohamed Adel</v>
          </cell>
          <cell r="B153" t="str">
            <v>1140535256</v>
          </cell>
          <cell r="C153" t="str">
            <v>omar.amr@themarq.com.eg</v>
          </cell>
          <cell r="D153" t="str">
            <v>The MarQ Communities</v>
          </cell>
          <cell r="E153" t="str">
            <v>Commercial / Sales</v>
          </cell>
          <cell r="F153" t="str">
            <v>Sales Supervisor</v>
          </cell>
        </row>
        <row r="154">
          <cell r="A154" t="str">
            <v>Omar Anas Abdel Fattah Lasheen</v>
          </cell>
          <cell r="B154" t="str">
            <v>1008485582</v>
          </cell>
          <cell r="C154" t="str">
            <v>omar.lasheen@themarq.com.eg</v>
          </cell>
          <cell r="D154" t="str">
            <v>The MarQ Communities</v>
          </cell>
          <cell r="E154" t="str">
            <v>CEO Office</v>
          </cell>
          <cell r="F154" t="str">
            <v>Deputy CEO</v>
          </cell>
        </row>
        <row r="155">
          <cell r="A155" t="str">
            <v>Omar BahaaEldin Helmy Kamel</v>
          </cell>
          <cell r="B155" t="str">
            <v>01281810056</v>
          </cell>
          <cell r="C155" t="str">
            <v>omar.bahaa@themarq.com.eg</v>
          </cell>
          <cell r="D155" t="str">
            <v>The MarQ Communities</v>
          </cell>
          <cell r="E155" t="str">
            <v>Communities &amp; Clients Excellence / Communication Center / Call Center</v>
          </cell>
          <cell r="F155" t="str">
            <v>Communication Center Representative</v>
          </cell>
        </row>
        <row r="156">
          <cell r="A156" t="str">
            <v>Osama Abdelaziz Elsayed Salama</v>
          </cell>
          <cell r="B156" t="str">
            <v>01285259267</v>
          </cell>
          <cell r="C156" t="str">
            <v>osama.salama@themarq.com.eg</v>
          </cell>
          <cell r="D156" t="str">
            <v>The MarQ Communities</v>
          </cell>
          <cell r="E156" t="str">
            <v>Communities &amp; Clients Excellence / Clients &amp; Community Experience / Facility Management / Soft FM</v>
          </cell>
          <cell r="F156" t="str">
            <v>Gardner III</v>
          </cell>
        </row>
        <row r="157">
          <cell r="A157" t="str">
            <v>Passant Magdy Abdel Razek Eliwa</v>
          </cell>
          <cell r="B157" t="str">
            <v>01099691693</v>
          </cell>
          <cell r="C157" t="str">
            <v>passant.magdy@themarq.com.eg</v>
          </cell>
          <cell r="D157" t="str">
            <v>The MarQ Communities</v>
          </cell>
          <cell r="E157" t="str">
            <v>Human Resources / Organization Development &amp; Talent Management</v>
          </cell>
          <cell r="F157" t="str">
            <v>OD &amp; Talent Management Director</v>
          </cell>
        </row>
        <row r="158">
          <cell r="A158" t="str">
            <v>Perihan Osama Abdelazim Sharaf</v>
          </cell>
          <cell r="B158" t="str">
            <v>01227800419</v>
          </cell>
          <cell r="C158" t="str">
            <v>perihan.sharaf@themarq.com.eg</v>
          </cell>
          <cell r="D158" t="str">
            <v>The MarQ Communities</v>
          </cell>
          <cell r="E158" t="str">
            <v>Development &amp; Innovation / Development</v>
          </cell>
          <cell r="F158" t="str">
            <v>Senior Development Manager</v>
          </cell>
        </row>
        <row r="159">
          <cell r="A159" t="str">
            <v>Rana Adel Mahmoud Shehata</v>
          </cell>
          <cell r="B159" t="str">
            <v>1099114946</v>
          </cell>
          <cell r="C159" t="str">
            <v>rana.adel@themarq.com.eg</v>
          </cell>
          <cell r="D159" t="str">
            <v>The MarQ Communities</v>
          </cell>
          <cell r="E159" t="str">
            <v>Human Resources / HR Administration / Office Administration</v>
          </cell>
          <cell r="F159" t="str">
            <v>HR Administration Teamleader</v>
          </cell>
        </row>
        <row r="160">
          <cell r="A160" t="str">
            <v>Randa Mohamed Abdel Moneim Fayad</v>
          </cell>
          <cell r="B160" t="str">
            <v>01001070827</v>
          </cell>
          <cell r="C160" t="str">
            <v>randa.fayad@themarq.com.eg</v>
          </cell>
          <cell r="D160" t="str">
            <v>The MarQ Communities</v>
          </cell>
          <cell r="E160" t="str">
            <v>Development &amp; Innovation / Development Pricing</v>
          </cell>
          <cell r="F160" t="str">
            <v>Senior Development Pricing Manager</v>
          </cell>
        </row>
        <row r="161">
          <cell r="A161" t="str">
            <v>Reem Fawzy Ibrahim Soliman</v>
          </cell>
          <cell r="B161" t="str">
            <v>010026117621</v>
          </cell>
          <cell r="C161" t="str">
            <v>reem.elhalawany@themarq.com.eg</v>
          </cell>
          <cell r="D161" t="str">
            <v>The MarQ Communities</v>
          </cell>
          <cell r="E161" t="str">
            <v>Development &amp; Innovation / Development</v>
          </cell>
          <cell r="F161" t="str">
            <v>Senior Development Manager</v>
          </cell>
        </row>
        <row r="162">
          <cell r="A162" t="str">
            <v>Saeed Mohamed Saeed Zalabya</v>
          </cell>
          <cell r="B162" t="str">
            <v>01067626955</v>
          </cell>
          <cell r="C162" t="str">
            <v>saieed.mohamed@themarq.com.eg</v>
          </cell>
          <cell r="D162" t="str">
            <v>The MarQ Communities</v>
          </cell>
          <cell r="E162" t="str">
            <v>Treasury</v>
          </cell>
          <cell r="F162" t="str">
            <v>Treasury Accountant</v>
          </cell>
        </row>
        <row r="163">
          <cell r="A163" t="str">
            <v>Salah Hassan ElBanna Mohamad Abdo</v>
          </cell>
          <cell r="B163" t="str">
            <v>1127310567</v>
          </cell>
          <cell r="C163" t="str">
            <v>salah.elbanna@themarq.com.eg</v>
          </cell>
          <cell r="D163" t="str">
            <v>The MarQ Communities</v>
          </cell>
          <cell r="E163" t="str">
            <v>Communities &amp; Clients Excellence / Community Safety &amp; Security</v>
          </cell>
          <cell r="F163" t="str">
            <v>Senior Security Supervisor</v>
          </cell>
        </row>
        <row r="164">
          <cell r="A164" t="str">
            <v>Salma Amr Mohamed Shafiek</v>
          </cell>
          <cell r="B164" t="str">
            <v>01115553079</v>
          </cell>
          <cell r="C164" t="str">
            <v>salma.amr@themarq.com.eg</v>
          </cell>
          <cell r="D164" t="str">
            <v>The MarQ Communities</v>
          </cell>
          <cell r="E164" t="str">
            <v>Human Resources / HR Business Partner</v>
          </cell>
          <cell r="F164" t="str">
            <v>Associate HR Business Partner Director</v>
          </cell>
        </row>
        <row r="165">
          <cell r="A165" t="str">
            <v>Samar Mohamed SonaAllah Mohamed</v>
          </cell>
          <cell r="B165" t="str">
            <v>01008395000</v>
          </cell>
          <cell r="C165" t="str">
            <v>samar.sonaallah@themarq.com.eg</v>
          </cell>
          <cell r="D165" t="str">
            <v>The MarQ Communities</v>
          </cell>
          <cell r="E165" t="str">
            <v>Commercial / Sales</v>
          </cell>
          <cell r="F165" t="str">
            <v>Associate Sales Director</v>
          </cell>
        </row>
        <row r="166">
          <cell r="A166" t="str">
            <v>Sameh Mahmoud Mohamed Khamis</v>
          </cell>
          <cell r="B166" t="str">
            <v>01118629856 - 01281537420</v>
          </cell>
          <cell r="C166" t="str">
            <v>sameh.mohamed@themarq.com.eg</v>
          </cell>
          <cell r="D166" t="str">
            <v>The MarQ Communities</v>
          </cell>
          <cell r="E166" t="str">
            <v>Finance / Accounting / General</v>
          </cell>
          <cell r="F166" t="str">
            <v>Executive Accountant</v>
          </cell>
        </row>
        <row r="167">
          <cell r="A167" t="str">
            <v>Samir Mansour Mohamed Ahmed</v>
          </cell>
          <cell r="B167" t="str">
            <v>01008893317</v>
          </cell>
          <cell r="C167" t="str">
            <v>samir.mansour@themarq.com.eg</v>
          </cell>
          <cell r="D167" t="str">
            <v>The MarQ Communities</v>
          </cell>
          <cell r="E167" t="str">
            <v>Projects / Document Control</v>
          </cell>
          <cell r="F167" t="str">
            <v>Document Control Manager</v>
          </cell>
        </row>
        <row r="168">
          <cell r="A168" t="str">
            <v>Sandra Atallah Fouad Benjamin</v>
          </cell>
          <cell r="B168" t="str">
            <v>1274985641</v>
          </cell>
          <cell r="C168" t="str">
            <v>sandra.benjamin@themarq.com.eg</v>
          </cell>
          <cell r="D168" t="str">
            <v>The MarQ Communities</v>
          </cell>
          <cell r="E168" t="str">
            <v>Development &amp; Innovation / Innovation &amp; Product Development</v>
          </cell>
          <cell r="F168" t="str">
            <v>Innovation &amp; Product Development Manager</v>
          </cell>
        </row>
        <row r="169">
          <cell r="A169" t="str">
            <v>Sefien Kameil Saad Kamel</v>
          </cell>
          <cell r="B169" t="str">
            <v>01121992196</v>
          </cell>
          <cell r="C169" t="str">
            <v>sefein.saad@themarq.com.eg</v>
          </cell>
          <cell r="D169" t="str">
            <v>The MarQ Communities</v>
          </cell>
          <cell r="E169" t="str">
            <v>Commercial / Sales</v>
          </cell>
          <cell r="F169" t="str">
            <v>Property Consultant</v>
          </cell>
        </row>
        <row r="170">
          <cell r="A170" t="str">
            <v>Seif Mohamed Abd El Halim</v>
          </cell>
          <cell r="B170" t="str">
            <v>01144475935</v>
          </cell>
          <cell r="C170" t="str">
            <v>seif.mohamed@themarq.com.eg</v>
          </cell>
          <cell r="D170" t="str">
            <v>The MarQ Communities</v>
          </cell>
          <cell r="E170" t="str">
            <v>Communities &amp; Clients Excellence / Clients &amp; Community Experience / Clients Relations</v>
          </cell>
          <cell r="F170" t="str">
            <v>Clients Relations Supervisor</v>
          </cell>
        </row>
        <row r="171">
          <cell r="A171" t="str">
            <v>Shady Amir Ahmed Mirdan</v>
          </cell>
          <cell r="B171" t="str">
            <v>01069121035</v>
          </cell>
          <cell r="C171" t="str">
            <v>shady.amir@themarq.com.eg</v>
          </cell>
          <cell r="D171" t="str">
            <v>The MarQ Communities</v>
          </cell>
          <cell r="E171" t="str">
            <v>Projects / Construction Management / Construction Project Management / Site Supervision</v>
          </cell>
          <cell r="F171" t="str">
            <v>Site Supervisor III</v>
          </cell>
        </row>
        <row r="172">
          <cell r="A172" t="str">
            <v>Shahenda Ashraf Elsayed Othman</v>
          </cell>
          <cell r="B172" t="str">
            <v>01091161919</v>
          </cell>
          <cell r="C172" t="str">
            <v>shehinda.othman@themarq.com.eg</v>
          </cell>
          <cell r="D172" t="str">
            <v>The MarQ Communities</v>
          </cell>
          <cell r="E172" t="str">
            <v>Communities &amp; Clients Excellence / Clients &amp; Community Experience / Clients Relations</v>
          </cell>
          <cell r="F172" t="str">
            <v>Clients Relations Supervisor</v>
          </cell>
        </row>
        <row r="173">
          <cell r="A173" t="str">
            <v>Shereen walaa mohamed askar</v>
          </cell>
          <cell r="B173" t="str">
            <v>01008039820</v>
          </cell>
          <cell r="C173" t="str">
            <v>shereen.walaa@themarq.com.eg</v>
          </cell>
          <cell r="D173" t="str">
            <v>The MarQ Communities</v>
          </cell>
          <cell r="E173" t="str">
            <v>Development &amp; Innovation / Design Management</v>
          </cell>
          <cell r="F173" t="str">
            <v>Design Management Section Head</v>
          </cell>
        </row>
        <row r="174">
          <cell r="A174" t="str">
            <v>Sherifa Ehab Helmy Ibrahim Abuzaid</v>
          </cell>
          <cell r="B174" t="str">
            <v>01027781928</v>
          </cell>
          <cell r="C174" t="str">
            <v xml:space="preserve">sherifa.ehab@themarq.com.eg </v>
          </cell>
          <cell r="D174" t="str">
            <v>The MarQ Communities</v>
          </cell>
          <cell r="E174" t="str">
            <v>Finance / Credit Control</v>
          </cell>
          <cell r="F174" t="str">
            <v>Credit Control Supervisor</v>
          </cell>
        </row>
        <row r="175">
          <cell r="A175" t="str">
            <v>Soha Sabry Aziz Nakola</v>
          </cell>
          <cell r="C175" t="str">
            <v>soha.sabry@themarq.com.eg</v>
          </cell>
          <cell r="D175" t="str">
            <v>The MarQ Communities</v>
          </cell>
          <cell r="E175" t="str">
            <v>Marketing &amp; PR</v>
          </cell>
          <cell r="F175" t="str">
            <v>Marketing &amp; PR Consultant</v>
          </cell>
        </row>
        <row r="176">
          <cell r="A176" t="str">
            <v>Sondos Abdelaziz Mohamed Abdelaziz</v>
          </cell>
          <cell r="B176" t="str">
            <v>01100797081</v>
          </cell>
          <cell r="C176" t="str">
            <v>sondos.abdelaziz@themarq.com.eg</v>
          </cell>
          <cell r="D176" t="str">
            <v>The MarQ Communities</v>
          </cell>
          <cell r="E176" t="str">
            <v>Marketing &amp; PR / Brand Management / Graphic Design</v>
          </cell>
          <cell r="F176" t="str">
            <v>Graphic Design Supervisor</v>
          </cell>
        </row>
        <row r="177">
          <cell r="A177" t="str">
            <v>Sylvia Nabih Doss Abd Allah</v>
          </cell>
          <cell r="B177" t="str">
            <v>01226181018</v>
          </cell>
          <cell r="C177" t="str">
            <v>sylvia.doss@themarq.com.eg</v>
          </cell>
          <cell r="D177" t="str">
            <v>The MarQ Communities</v>
          </cell>
          <cell r="E177" t="str">
            <v>Human Resources</v>
          </cell>
          <cell r="F177" t="str">
            <v>Chief Human Resources Officer</v>
          </cell>
        </row>
        <row r="178">
          <cell r="A178" t="str">
            <v>Tarnem Mohamed Mohamed El sherbini</v>
          </cell>
          <cell r="B178" t="str">
            <v>01027390399</v>
          </cell>
          <cell r="C178" t="str">
            <v>Tarneem.mohamed@themarq.com.eg</v>
          </cell>
          <cell r="D178" t="str">
            <v>The MarQ Communities</v>
          </cell>
          <cell r="E178" t="str">
            <v>Commercial / Sales</v>
          </cell>
          <cell r="F178" t="str">
            <v>Sales Supervisor</v>
          </cell>
        </row>
        <row r="179">
          <cell r="A179" t="str">
            <v>Toaa Abdelrahman Abdallah Ghanem</v>
          </cell>
          <cell r="B179" t="str">
            <v>01157615063</v>
          </cell>
          <cell r="C179" t="str">
            <v>toaa.ghanem@themarq.com.eg</v>
          </cell>
          <cell r="D179" t="str">
            <v>The MarQ Communities</v>
          </cell>
          <cell r="E179" t="str">
            <v>Marketing &amp; PR / Public Relations</v>
          </cell>
          <cell r="F179" t="str">
            <v>Public Relations Manager</v>
          </cell>
        </row>
        <row r="180">
          <cell r="A180" t="str">
            <v>Toka Khaled Farouk Hassan Hagag</v>
          </cell>
          <cell r="B180" t="str">
            <v>01156052000</v>
          </cell>
          <cell r="C180" t="str">
            <v>toka.khaled@themarq.com.eg</v>
          </cell>
          <cell r="D180" t="str">
            <v>The MarQ Communities</v>
          </cell>
          <cell r="E180" t="str">
            <v>Human Resources / HR Business Partner / HR Operations</v>
          </cell>
          <cell r="F180" t="str">
            <v>HR Operations Supervisor</v>
          </cell>
        </row>
        <row r="181">
          <cell r="A181" t="str">
            <v>Waleed Mohamed Hassan Ali</v>
          </cell>
          <cell r="B181" t="str">
            <v>01000289776</v>
          </cell>
          <cell r="C181" t="str">
            <v>walid.mohamed@themarq.com.eg</v>
          </cell>
          <cell r="D181" t="str">
            <v>The MarQ Communities</v>
          </cell>
          <cell r="E181" t="str">
            <v>Communities &amp; Clients Excellence / Community Safety &amp; Security</v>
          </cell>
          <cell r="F181" t="str">
            <v>Security Manager</v>
          </cell>
        </row>
        <row r="182">
          <cell r="A182" t="str">
            <v>Yasmine Marzouk Sayed mohamed</v>
          </cell>
          <cell r="B182" t="str">
            <v>01111858403</v>
          </cell>
          <cell r="C182" t="str">
            <v>yasmine.marzouk@themarq.com.eg</v>
          </cell>
          <cell r="D182" t="str">
            <v>The MarQ Communities</v>
          </cell>
          <cell r="E182" t="str">
            <v>Communities &amp; Clients Excellence / Clients &amp; Community Experience / Clients Relations</v>
          </cell>
          <cell r="F182" t="str">
            <v>Clients Relations Manager</v>
          </cell>
        </row>
        <row r="183">
          <cell r="A183" t="str">
            <v>Youssef Abdelhamid Youssef Gad</v>
          </cell>
          <cell r="B183" t="str">
            <v>01119157037</v>
          </cell>
          <cell r="C183" t="str">
            <v>Youssef.Abdelhamid@themarq.com.eg</v>
          </cell>
          <cell r="D183" t="str">
            <v>The MarQ Communities</v>
          </cell>
          <cell r="E183" t="str">
            <v>Projects / Document Control</v>
          </cell>
          <cell r="F183" t="str">
            <v>Document Control Teamleader</v>
          </cell>
        </row>
        <row r="184">
          <cell r="A184" t="str">
            <v>Youssef Ehab Kamal AbdelHady Ahmed</v>
          </cell>
          <cell r="B184" t="str">
            <v>1094298431</v>
          </cell>
          <cell r="C184" t="str">
            <v>youssef.eldairy@themarq.com.eg</v>
          </cell>
          <cell r="D184" t="str">
            <v>The MarQ Communities</v>
          </cell>
          <cell r="E184" t="str">
            <v>Development &amp; Innovation / Design Management</v>
          </cell>
          <cell r="F184" t="str">
            <v>Design Management Supervisor</v>
          </cell>
        </row>
        <row r="185">
          <cell r="A185" t="str">
            <v>Youssef Hussien Abdelrahman Abdelmeged</v>
          </cell>
          <cell r="B185" t="str">
            <v>01098775171</v>
          </cell>
          <cell r="C185" t="str">
            <v>yousef.hussin@themarq.com.eg</v>
          </cell>
          <cell r="D185" t="str">
            <v>The MarQ Communities</v>
          </cell>
          <cell r="E185" t="str">
            <v>Communities &amp; Clients Excellence / Clients &amp; Community Experience / Clients Relations</v>
          </cell>
          <cell r="F185" t="str">
            <v>Executive Clients Relations Specialist</v>
          </cell>
        </row>
        <row r="186">
          <cell r="A186" t="str">
            <v>Youssef Mohamed Abdelaziz Ali</v>
          </cell>
          <cell r="B186" t="str">
            <v>01066822901</v>
          </cell>
          <cell r="C186" t="str">
            <v>youssef.mohamed@themarq.com.eg</v>
          </cell>
          <cell r="D186" t="str">
            <v>The MarQ Communities</v>
          </cell>
          <cell r="E186" t="str">
            <v>Finance / Credit Control</v>
          </cell>
          <cell r="F186" t="str">
            <v>Senior Credit Control Specialist</v>
          </cell>
        </row>
        <row r="187">
          <cell r="A187" t="str">
            <v>eslam fathy abdelhamid mohamed</v>
          </cell>
          <cell r="B187" t="str">
            <v>01090348691</v>
          </cell>
          <cell r="C187" t="str">
            <v>eslam.fathyy@themarq.com.eg</v>
          </cell>
          <cell r="D187" t="str">
            <v>The MarQ Communities</v>
          </cell>
          <cell r="E187" t="str">
            <v>Finance / Accounting / Accounts Receivable</v>
          </cell>
          <cell r="F187" t="str">
            <v>Accounts Receivable Supervisor</v>
          </cell>
        </row>
        <row r="188">
          <cell r="A188" t="str">
            <v>heba ashraf youssef ibrahim</v>
          </cell>
          <cell r="B188" t="str">
            <v>01204105555</v>
          </cell>
          <cell r="C188" t="str">
            <v>heba.ashraf@themarq.com.eg</v>
          </cell>
          <cell r="D188" t="str">
            <v>The MarQ Communities</v>
          </cell>
          <cell r="E188" t="str">
            <v>Marketing &amp; PR / Brand Management</v>
          </cell>
          <cell r="F188" t="str">
            <v>Senior Marketing Specialist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.Sameh" refreshedDate="46245.641284837962" backgroundQuery="1" createdVersion="8" refreshedVersion="8" minRefreshableVersion="3" recordCount="0" supportSubquery="1" supportAdvancedDrill="1" xr:uid="{8579B7AA-613A-4B0F-A2F0-2D250781A1A0}">
  <cacheSource type="external" connectionId="1"/>
  <cacheFields count="6">
    <cacheField name="[Table7].[Topic Name].[Topic Name]" caption="Topic Name" numFmtId="0" hierarchy="69" level="1">
      <sharedItems count="9">
        <s v="Hard Talks"/>
        <s v="Island of Seacrets-(Finance  Dept)"/>
        <s v="Master The Shift"/>
        <s v="Parenting 101"/>
        <s v="Self Discovery Lab"/>
        <s v="Story Craft"/>
        <s v="The Connected Leader"/>
        <s v="The Influence Map"/>
        <s v="Think Human"/>
      </sharedItems>
    </cacheField>
    <cacheField name="[Measures].[Average of NPS]" caption="Average of NPS" numFmtId="0" hierarchy="118" level="32767"/>
    <cacheField name="[Measures].[Average of KNOWLEDGE RELVEANCE 2]" caption="Average of KNOWLEDGE RELVEANCE 2" numFmtId="0" hierarchy="119" level="32767"/>
    <cacheField name="[Measures].[Average of LOGISTICS EFFECTIVNESS]" caption="Average of LOGISTICS EFFECTIVNESS" numFmtId="0" hierarchy="120" level="32767"/>
    <cacheField name="[Measures].[Average of ACTIVITY EFFECTIVNESS]" caption="Average of ACTIVITY EFFECTIVNESS" numFmtId="0" hierarchy="121" level="32767"/>
    <cacheField name="[Table7].[Completion Time].[Completion Time]" caption="Completion Time" numFmtId="0" hierarchy="65" level="1">
      <sharedItems containsSemiMixedTypes="0" containsNonDate="0" containsString="0"/>
    </cacheField>
  </cacheFields>
  <cacheHierarchies count="123">
    <cacheHierarchy uniqueName="[Range].[#]" caption="#" attribute="1" defaultMemberUniqueName="[Range].[#].[All]" allUniqueName="[Range].[#].[All]" dimensionUniqueName="[Range]" displayFolder="" count="0" memberValueDatatype="20" unbalanced="0"/>
    <cacheHierarchy uniqueName="[Range].[Enrollments]" caption="Enrollments" attribute="1" defaultMemberUniqueName="[Range].[Enrollments].[All]" allUniqueName="[Range].[Enrollments].[All]" dimensionUniqueName="[Range]" displayFolder="" count="0" memberValueDatatype="20" unbalanced="0"/>
    <cacheHierarchy uniqueName="[Range].[Participation PC/Cust]" caption="Participation PC/Cust" attribute="1" defaultMemberUniqueName="[Range].[Participation PC/Cust].[All]" allUniqueName="[Range].[Participation PC/Cust].[All]" dimensionUniqueName="[Range]" displayFolder="" count="0" memberValueDatatype="130" unbalanced="0"/>
    <cacheHierarchy uniqueName="[Range].[PC/Cust (Per Topic)]" caption="PC/Cust (Per Topic)" attribute="1" defaultMemberUniqueName="[Range].[PC/Cust (Per Topic)].[All]" allUniqueName="[Range].[PC/Cust (Per Topic)].[All]" dimensionUniqueName="[Range]" displayFolder="" count="0" memberValueDatatype="130" unbalanced="0"/>
    <cacheHierarchy uniqueName="[Range].[Customised (Dept)]" caption="Customised (Dept)" attribute="1" defaultMemberUniqueName="[Range].[Customised (Dept)].[All]" allUniqueName="[Range].[Customised (Dept)].[All]" dimensionUniqueName="[Range]" displayFolder="" count="0" memberValueDatatype="130" unbalanced="0"/>
    <cacheHierarchy uniqueName="[Range].[Program Name]" caption="Program Name" attribute="1" defaultMemberUniqueName="[Range].[Program Name].[All]" allUniqueName="[Range].[Program Name].[All]" dimensionUniqueName="[Range]" displayFolder="" count="0" memberValueDatatype="130" unbalanced="0"/>
    <cacheHierarchy uniqueName="[Range].[Trainer Name]" caption="Trainer Name" attribute="1" defaultMemberUniqueName="[Range].[Trainer Name].[All]" allUniqueName="[Range].[Trainer Name].[All]" dimensionUniqueName="[Range]" displayFolder="" count="0" memberValueDatatype="130" unbalanced="0"/>
    <cacheHierarchy uniqueName="[Range].[Program Duration/hrs]" caption="Program Duration/hrs" attribute="1" defaultMemberUniqueName="[Range].[Program Duration/hrs].[All]" allUniqueName="[Range].[Program Duration/hrs].[All]" dimensionUniqueName="[Range]" displayFolder="" count="0" memberValueDatatype="5" unbalanced="0"/>
    <cacheHierarchy uniqueName="[Range].[Learning Hrs]" caption="Learning Hrs" attribute="1" defaultMemberUniqueName="[Range].[Learning Hrs].[All]" allUniqueName="[Range].[Learning Hrs].[All]" dimensionUniqueName="[Range]" displayFolder="" count="0" memberValueDatatype="5" unbalanced="0"/>
    <cacheHierarchy uniqueName="[Range].[No.of sessions]" caption="No.of sessions" attribute="1" defaultMemberUniqueName="[Range].[No.of sessions].[All]" allUniqueName="[Range].[No.of sessions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Phone Number]" caption="Phone Number" attribute="1" defaultMemberUniqueName="[Range].[Phone Number].[All]" allUniqueName="[Range].[Phone Numb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 Title]" caption="Job Title" attribute="1" defaultMemberUniqueName="[Range].[Job Title].[All]" allUniqueName="[Range].[Job Title].[All]" dimensionUniqueName="[Range]" displayFolder="" count="0" memberValueDatatype="130" unbalanced="0"/>
    <cacheHierarchy uniqueName="[Range].[Employee Code]" caption="Employee Code" attribute="1" defaultMemberUniqueName="[Range].[Employee Code].[All]" allUniqueName="[Range].[Employee Code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Internal/External]" caption="Internal/External" attribute="1" defaultMemberUniqueName="[Range].[Internal/External].[All]" allUniqueName="[Range].[Internal/External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 1].[Survey ID]" caption="Survey ID" attribute="1" defaultMemberUniqueName="[Range 1].[Survey ID].[All]" allUniqueName="[Range 1].[Survey ID].[All]" dimensionUniqueName="[Range 1]" displayFolder="" count="0" memberValueDatatype="20" unbalanced="0"/>
    <cacheHierarchy uniqueName="[Range 1].[Start Time]" caption="Start Time" attribute="1" defaultMemberUniqueName="[Range 1].[Start Time].[All]" allUniqueName="[Range 1].[Start Time].[All]" dimensionUniqueName="[Range 1]" displayFolder="" count="0" memberValueDatatype="130" unbalanced="0"/>
    <cacheHierarchy uniqueName="[Range 1].[Completion Time]" caption="Completion Time" attribute="1" defaultMemberUniqueName="[Range 1].[Completion Time].[All]" allUniqueName="[Range 1].[Completion Time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Phone Number]" caption="Phone Number" attribute="1" defaultMemberUniqueName="[Range 1].[Phone Number].[All]" allUniqueName="[Range 1].[Phone Number].[All]" dimensionUniqueName="[Range 1]" displayFolder="" count="0" memberValueDatatype="130" unbalanced="0"/>
    <cacheHierarchy uniqueName="[Range 1].[Topic Name]" caption="Topic Name" attribute="1" defaultMemberUniqueName="[Range 1].[Topic Name].[All]" allUniqueName="[Range 1].[Topic Name].[All]" dimensionUniqueName="[Range 1]" displayFolder="" count="0" memberValueDatatype="130" unbalanced="0"/>
    <cacheHierarchy uniqueName="[Range 1].[Trainers]" caption="Trainers" attribute="1" defaultMemberUniqueName="[Range 1].[Trainers].[All]" allUniqueName="[Range 1].[Trainers].[All]" dimensionUniqueName="[Range 1]" displayFolder="" count="0" memberValueDatatype="130" unbalanced="0"/>
    <cacheHierarchy uniqueName="[Range 1].[Q1 - How relevant was the knowledge you gained throughout the training?]" caption="Q1 - How relevant was the knowledge you gained throughout the training?" attribute="1" defaultMemberUniqueName="[Range 1].[Q1 - How relevant was the knowledge you gained throughout the training?].[All]" allUniqueName="[Range 1].[Q1 - How relevant was the knowledge you gained throughout the training?].[All]" dimensionUniqueName="[Range 1]" displayFolder="" count="0" memberValueDatatype="20" unbalanced="0"/>
    <cacheHierarchy uniqueName="[Range 1].[Q2 - How effective were the learning activities used in this training?]" caption="Q2 - How effective were the learning activities used in this training?" attribute="1" defaultMemberUniqueName="[Range 1].[Q2 - How effective were the learning activities used in this training?].[All]" allUniqueName="[Range 1].[Q2 - How effective were the learning activities used in this training?].[All]" dimensionUniqueName="[Range 1]" displayFolder="" count="0" memberValueDatatype="20" unbalanced="0"/>
    <cacheHierarchy uniqueName="[Range 1].[Q3 - How effective were the logistics (handouts, room, food, etc.) used in the training?]" caption="Q3 - How effective were the logistics (handouts, room, food, etc.) used in the training?" attribute="1" defaultMemberUniqueName="[Range 1].[Q3 - How effective were the logistics (handouts, room, food, etc.) used in the training?].[All]" allUniqueName="[Range 1].[Q3 - How effective were the logistics (handouts, room, food, etc.) used in the training?].[All]" dimensionUniqueName="[Range 1]" displayFolder="" count="0" memberValueDatatype="20" unbalanced="0"/>
    <cacheHierarchy uniqueName="[Range 1].[Q4 - How would you rate the facilitator's overall performance?]" caption="Q4 - How would you rate the facilitator's overall performance?" attribute="1" defaultMemberUniqueName="[Range 1].[Q4 - How would you rate the facilitator's overall performance?].[All]" allUniqueName="[Range 1].[Q4 - How would you rate the facilitator's overall performance?].[All]" dimensionUniqueName="[Range 1]" displayFolder="" count="0" memberValueDatatype="20" unbalanced="0"/>
    <cacheHierarchy uniqueName="[Range 1].[Q5 - How likely are you to recommend this training to a friend or teammate?]" caption="Q5 - How likely are you to recommend this training to a friend or teammate?" attribute="1" defaultMemberUniqueName="[Range 1].[Q5 - How likely are you to recommend this training to a friend or teammate?].[All]" allUniqueName="[Range 1].[Q5 - How likely are you to recommend this training to a friend or teammate?].[All]" dimensionUniqueName="[Range 1]" displayFolder="" count="0" memberValueDatatype="20" unbalanced="0"/>
    <cacheHierarchy uniqueName="[Range 1].[Q6 - Mention any comments or suggestions to improve the overall learning experience]" caption="Q6 - Mention any comments or suggestions to improve the overall learning experience" attribute="1" defaultMemberUniqueName="[Range 1].[Q6 - Mention any comments or suggestions to improve the overall learning experience].[All]" allUniqueName="[Range 1].[Q6 - Mention any comments or suggestions to improve the overall learning experience].[All]" dimensionUniqueName="[Range 1]" displayFolder="" count="0" memberValueDatatype="130" unbalanced="0"/>
    <cacheHierarchy uniqueName="[Range 1].[PROMOTOR]" caption="PROMOTOR" attribute="1" defaultMemberUniqueName="[Range 1].[PROMOTOR].[All]" allUniqueName="[Range 1].[PROMOTOR].[All]" dimensionUniqueName="[Range 1]" displayFolder="" count="0" memberValueDatatype="20" unbalanced="0"/>
    <cacheHierarchy uniqueName="[Range 1].[PASSIVE 1]" caption="PASSIVE 1" attribute="1" defaultMemberUniqueName="[Range 1].[PASSIVE 1].[All]" allUniqueName="[Range 1].[PASSIVE 1].[All]" dimensionUniqueName="[Range 1]" displayFolder="" count="0" memberValueDatatype="20" unbalanced="0"/>
    <cacheHierarchy uniqueName="[Range 1].[PASSIVE]" caption="PASSIVE" attribute="1" defaultMemberUniqueName="[Range 1].[PASSIVE].[All]" allUniqueName="[Range 1].[PASSIVE].[All]" dimensionUniqueName="[Range 1]" displayFolder="" count="0" memberValueDatatype="20" unbalanced="0"/>
    <cacheHierarchy uniqueName="[Range 1].[DETRACTOR]" caption="DETRACTOR" attribute="1" defaultMemberUniqueName="[Range 1].[DETRACTOR].[All]" allUniqueName="[Range 1].[DETRACTOR].[All]" dimensionUniqueName="[Range 1]" displayFolder="" count="0" memberValueDatatype="20" unbalanced="0"/>
    <cacheHierarchy uniqueName="[Range 1].[Total Reponses]" caption="Total Reponses" attribute="1" defaultMemberUniqueName="[Range 1].[Total Reponses].[All]" allUniqueName="[Range 1].[Total Reponses].[All]" dimensionUniqueName="[Range 1]" displayFolder="" count="0" memberValueDatatype="20" unbalanced="0"/>
    <cacheHierarchy uniqueName="[Range 1].[NPS]" caption="NPS" attribute="1" defaultMemberUniqueName="[Range 1].[NPS].[All]" allUniqueName="[Range 1].[NPS].[All]" dimensionUniqueName="[Range 1]" displayFolder="" count="0" memberValueDatatype="20" unbalanced="0"/>
    <cacheHierarchy uniqueName="[Range 1].[FACILITATOR PERFORMANCE]" caption="FACILITATOR PERFORMANCE" attribute="1" defaultMemberUniqueName="[Range 1].[FACILITATOR PERFORMANCE].[All]" allUniqueName="[Range 1].[FACILITATOR PERFORMANCE].[All]" dimensionUniqueName="[Range 1]" displayFolder="" count="0" memberValueDatatype="20" unbalanced="0"/>
    <cacheHierarchy uniqueName="[Range 1].[ACTIVITY EFFECTIVNESS]" caption="ACTIVITY EFFECTIVNESS" attribute="1" defaultMemberUniqueName="[Range 1].[ACTIVITY EFFECTIVNESS].[All]" allUniqueName="[Range 1].[ACTIVITY EFFECTIVNESS].[All]" dimensionUniqueName="[Range 1]" displayFolder="" count="0" memberValueDatatype="20" unbalanced="0"/>
    <cacheHierarchy uniqueName="[Range 1].[LOGISTICS EFFECTIVNESS]" caption="LOGISTICS EFFECTIVNESS" attribute="1" defaultMemberUniqueName="[Range 1].[LOGISTICS EFFECTIVNESS].[All]" allUniqueName="[Range 1].[LOGISTICS EFFECTIVNESS].[All]" dimensionUniqueName="[Range 1]" displayFolder="" count="0" memberValueDatatype="20" unbalanced="0"/>
    <cacheHierarchy uniqueName="[Range 1].[KNOWLEDGE RELVEANCE]" caption="KNOWLEDGE RELVEANCE" attribute="1" defaultMemberUniqueName="[Range 1].[KNOWLEDGE RELVEANCE].[All]" allUniqueName="[Range 1].[KNOWLEDGE RELVEANCE].[All]" dimensionUniqueName="[Range 1]" displayFolder="" count="0" memberValueDatatype="2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Enrollments]" caption="Enrollments" attribute="1" defaultMemberUniqueName="[Table1].[Enrollments].[All]" allUniqueName="[Table1].[Enrollments].[All]" dimensionUniqueName="[Table1]" displayFolder="" count="0" memberValueDatatype="20" unbalanced="0"/>
    <cacheHierarchy uniqueName="[Table1].[Participation PC/Cust]" caption="Participation PC/Cust" attribute="1" defaultMemberUniqueName="[Table1].[Participation PC/Cust].[All]" allUniqueName="[Table1].[Participation PC/Cust].[All]" dimensionUniqueName="[Table1]" displayFolder="" count="0" memberValueDatatype="130" unbalanced="0"/>
    <cacheHierarchy uniqueName="[Table1].[PC/Cust (Per Topic)]" caption="PC/Cust (Per Topic)" attribute="1" defaultMemberUniqueName="[Table1].[PC/Cust (Per Topic)].[All]" allUniqueName="[Table1].[PC/Cust (Per Topic)].[All]" dimensionUniqueName="[Table1]" displayFolder="" count="0" memberValueDatatype="130" unbalanced="0"/>
    <cacheHierarchy uniqueName="[Table1].[Customised (Dept)]" caption="Customised (Dept)" attribute="1" defaultMemberUniqueName="[Table1].[Customised (Dept)].[All]" allUniqueName="[Table1].[Customised (Dept)].[All]" dimensionUniqueName="[Table1]" displayFolder="" count="0" memberValueDatatype="130" unbalanced="0"/>
    <cacheHierarchy uniqueName="[Table1].[Program Name]" caption="Program Name" attribute="1" defaultMemberUniqueName="[Table1].[Program Name].[All]" allUniqueName="[Table1].[Program Name].[All]" dimensionUniqueName="[Table1]" displayFolder="" count="0" memberValueDatatype="130" unbalanced="0"/>
    <cacheHierarchy uniqueName="[Table1].[Trainer Name]" caption="Trainer Name" attribute="1" defaultMemberUniqueName="[Table1].[Trainer Name].[All]" allUniqueName="[Table1].[Trainer Name].[All]" dimensionUniqueName="[Table1]" displayFolder="" count="0" memberValueDatatype="130" unbalanced="0"/>
    <cacheHierarchy uniqueName="[Table1].[Program Duration/hrs]" caption="Program Duration/hrs" attribute="1" defaultMemberUniqueName="[Table1].[Program Duration/hrs].[All]" allUniqueName="[Table1].[Program Duration/hrs].[All]" dimensionUniqueName="[Table1]" displayFolder="" count="0" memberValueDatatype="5" unbalanced="0"/>
    <cacheHierarchy uniqueName="[Table1].[Learning Hrs]" caption="Learning Hrs" attribute="1" defaultMemberUniqueName="[Table1].[Learning Hrs].[All]" allUniqueName="[Table1].[Learning Hrs].[All]" dimensionUniqueName="[Table1]" displayFolder="" count="0" memberValueDatatype="5" unbalanced="0"/>
    <cacheHierarchy uniqueName="[Table1].[No.of sessions]" caption="No.of sessions" attribute="1" defaultMemberUniqueName="[Table1].[No.of sessions].[All]" allUniqueName="[Table1].[No.of sessions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Phone Number]" caption="Phone Number" attribute="1" defaultMemberUniqueName="[Table1].[Phone Number].[All]" allUniqueName="[Table1].[Phone Numb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Employee Code]" caption="Employee Code" attribute="1" defaultMemberUniqueName="[Table1].[Employee Code].[All]" allUniqueName="[Table1].[Employee Code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Internal/External]" caption="Internal/External" attribute="1" defaultMemberUniqueName="[Table1].[Internal/External].[All]" allUniqueName="[Table1].[Internal/External].[All]" dimensionUniqueName="[Table1]" displayFolder="" count="0" memberValueDatatype="130" unbalanced="0"/>
    <cacheHierarchy uniqueName="[Table1].[Sector]" caption="Sector" attribute="1" defaultMemberUniqueName="[Table1].[Sector].[All]" allUniqueName="[Table1].[Sector].[All]" dimensionUniqueName="[Table1]" displayFolder="" count="0" memberValueDatatype="130" unbalanced="0"/>
    <cacheHierarchy uniqueName="[Table7].[Survey ID]" caption="Survey ID" attribute="1" defaultMemberUniqueName="[Table7].[Survey ID].[All]" allUniqueName="[Table7].[Survey ID].[All]" dimensionUniqueName="[Table7]" displayFolder="" count="0" memberValueDatatype="20" unbalanced="0"/>
    <cacheHierarchy uniqueName="[Table7].[Start Time]" caption="Start Time" attribute="1" defaultMemberUniqueName="[Table7].[Start Time].[All]" allUniqueName="[Table7].[Start Time].[All]" dimensionUniqueName="[Table7]" displayFolder="" count="0" memberValueDatatype="130" unbalanced="0"/>
    <cacheHierarchy uniqueName="[Table7].[Completion Time]" caption="Completion Time" attribute="1" defaultMemberUniqueName="[Table7].[Completion Time].[All]" allUniqueName="[Table7].[Completion Time].[All]" dimensionUniqueName="[Table7]" displayFolder="" count="2" memberValueDatatype="130" unbalanced="0">
      <fieldsUsage count="2">
        <fieldUsage x="-1"/>
        <fieldUsage x="5"/>
      </fieldsUsage>
    </cacheHierarchy>
    <cacheHierarchy uniqueName="[Table7].[Name]" caption="Name" attribute="1" defaultMemberUniqueName="[Table7].[Name].[All]" allUniqueName="[Table7].[Name].[All]" dimensionUniqueName="[Table7]" displayFolder="" count="0" memberValueDatatype="130" unbalanced="0"/>
    <cacheHierarchy uniqueName="[Table7].[Email]" caption="Email" attribute="1" defaultMemberUniqueName="[Table7].[Email].[All]" allUniqueName="[Table7].[Email].[All]" dimensionUniqueName="[Table7]" displayFolder="" count="0" memberValueDatatype="130" unbalanced="0"/>
    <cacheHierarchy uniqueName="[Table7].[Phone Number]" caption="Phone Number" attribute="1" defaultMemberUniqueName="[Table7].[Phone Number].[All]" allUniqueName="[Table7].[Phone Number].[All]" dimensionUniqueName="[Table7]" displayFolder="" count="0" memberValueDatatype="130" unbalanced="0"/>
    <cacheHierarchy uniqueName="[Table7].[Topic Name]" caption="Topic Name" attribute="1" defaultMemberUniqueName="[Table7].[Topic Name].[All]" allUniqueName="[Table7].[Topic Name].[All]" dimensionUniqueName="[Table7]" displayFolder="" count="2" memberValueDatatype="130" unbalanced="0">
      <fieldsUsage count="2">
        <fieldUsage x="-1"/>
        <fieldUsage x="0"/>
      </fieldsUsage>
    </cacheHierarchy>
    <cacheHierarchy uniqueName="[Table7].[Trainers]" caption="Trainers" attribute="1" defaultMemberUniqueName="[Table7].[Trainers].[All]" allUniqueName="[Table7].[Trainers].[All]" dimensionUniqueName="[Table7]" displayFolder="" count="0" memberValueDatatype="130" unbalanced="0"/>
    <cacheHierarchy uniqueName="[Table7].[Q1 - How relevant was the knowledge you gained throughout the training?]" caption="Q1 - How relevant was the knowledge you gained throughout the training?" attribute="1" defaultMemberUniqueName="[Table7].[Q1 - How relevant was the knowledge you gained throughout the training?].[All]" allUniqueName="[Table7].[Q1 - How relevant was the knowledge you gained throughout the training?].[All]" dimensionUniqueName="[Table7]" displayFolder="" count="0" memberValueDatatype="20" unbalanced="0"/>
    <cacheHierarchy uniqueName="[Table7].[Q2 - How effective were the learning activities used in this training?]" caption="Q2 - How effective were the learning activities used in this training?" attribute="1" defaultMemberUniqueName="[Table7].[Q2 - How effective were the learning activities used in this training?].[All]" allUniqueName="[Table7].[Q2 - How effective were the learning activities used in this training?].[All]" dimensionUniqueName="[Table7]" displayFolder="" count="0" memberValueDatatype="20" unbalanced="0"/>
    <cacheHierarchy uniqueName="[Table7].[Q3 - How effective were the logistics (handouts, room, food, etc.) used in the training?]" caption="Q3 - How effective were the logistics (handouts, room, food, etc.) used in the training?" attribute="1" defaultMemberUniqueName="[Table7].[Q3 - How effective were the logistics (handouts, room, food, etc.) used in the training?].[All]" allUniqueName="[Table7].[Q3 - How effective were the logistics (handouts, room, food, etc.) used in the training?].[All]" dimensionUniqueName="[Table7]" displayFolder="" count="0" memberValueDatatype="20" unbalanced="0"/>
    <cacheHierarchy uniqueName="[Table7].[Q4 - How would you rate the facilitator's overall performance?]" caption="Q4 - How would you rate the facilitator's overall performance?" attribute="1" defaultMemberUniqueName="[Table7].[Q4 - How would you rate the facilitator's overall performance?].[All]" allUniqueName="[Table7].[Q4 - How would you rate the facilitator's overall performance?].[All]" dimensionUniqueName="[Table7]" displayFolder="" count="0" memberValueDatatype="20" unbalanced="0"/>
    <cacheHierarchy uniqueName="[Table7].[Q5 - How likely are you to recommend this training to a friend or teammate?]" caption="Q5 - How likely are you to recommend this training to a friend or teammate?" attribute="1" defaultMemberUniqueName="[Table7].[Q5 - How likely are you to recommend this training to a friend or teammate?].[All]" allUniqueName="[Table7].[Q5 - How likely are you to recommend this training to a friend or teammate?].[All]" dimensionUniqueName="[Table7]" displayFolder="" count="0" memberValueDatatype="20" unbalanced="0"/>
    <cacheHierarchy uniqueName="[Table7].[Q6 - Mention any comments or suggestions to improve the overall learning experience]" caption="Q6 - Mention any comments or suggestions to improve the overall learning experience" attribute="1" defaultMemberUniqueName="[Table7].[Q6 - Mention any comments or suggestions to improve the overall learning experience].[All]" allUniqueName="[Table7].[Q6 - Mention any comments or suggestions to improve the overall learning experience].[All]" dimensionUniqueName="[Table7]" displayFolder="" count="0" memberValueDatatype="130" unbalanced="0"/>
    <cacheHierarchy uniqueName="[Table7].[PROMOTOR]" caption="PROMOTOR" attribute="1" defaultMemberUniqueName="[Table7].[PROMOTOR].[All]" allUniqueName="[Table7].[PROMOTOR].[All]" dimensionUniqueName="[Table7]" displayFolder="" count="0" memberValueDatatype="20" unbalanced="0"/>
    <cacheHierarchy uniqueName="[Table7].[PASSIVE 1]" caption="PASSIVE 1" attribute="1" defaultMemberUniqueName="[Table7].[PASSIVE 1].[All]" allUniqueName="[Table7].[PASSIVE 1].[All]" dimensionUniqueName="[Table7]" displayFolder="" count="0" memberValueDatatype="20" unbalanced="0"/>
    <cacheHierarchy uniqueName="[Table7].[PASSIVE]" caption="PASSIVE" attribute="1" defaultMemberUniqueName="[Table7].[PASSIVE].[All]" allUniqueName="[Table7].[PASSIVE].[All]" dimensionUniqueName="[Table7]" displayFolder="" count="0" memberValueDatatype="20" unbalanced="0"/>
    <cacheHierarchy uniqueName="[Table7].[DETRACTOR]" caption="DETRACTOR" attribute="1" defaultMemberUniqueName="[Table7].[DETRACTOR].[All]" allUniqueName="[Table7].[DETRACTOR].[All]" dimensionUniqueName="[Table7]" displayFolder="" count="0" memberValueDatatype="20" unbalanced="0"/>
    <cacheHierarchy uniqueName="[Table7].[Total Reponses]" caption="Total Reponses" attribute="1" defaultMemberUniqueName="[Table7].[Total Reponses].[All]" allUniqueName="[Table7].[Total Reponses].[All]" dimensionUniqueName="[Table7]" displayFolder="" count="0" memberValueDatatype="20" unbalanced="0"/>
    <cacheHierarchy uniqueName="[Table7].[NPS]" caption="NPS" attribute="1" defaultMemberUniqueName="[Table7].[NPS].[All]" allUniqueName="[Table7].[NPS].[All]" dimensionUniqueName="[Table7]" displayFolder="" count="0" memberValueDatatype="20" unbalanced="0"/>
    <cacheHierarchy uniqueName="[Table7].[FACILITATOR PERFORMANCE]" caption="FACILITATOR PERFORMANCE" attribute="1" defaultMemberUniqueName="[Table7].[FACILITATOR PERFORMANCE].[All]" allUniqueName="[Table7].[FACILITATOR PERFORMANCE].[All]" dimensionUniqueName="[Table7]" displayFolder="" count="0" memberValueDatatype="20" unbalanced="0"/>
    <cacheHierarchy uniqueName="[Table7].[ACTIVITY EFFECTIVNESS]" caption="ACTIVITY EFFECTIVNESS" attribute="1" defaultMemberUniqueName="[Table7].[ACTIVITY EFFECTIVNESS].[All]" allUniqueName="[Table7].[ACTIVITY EFFECTIVNESS].[All]" dimensionUniqueName="[Table7]" displayFolder="" count="0" memberValueDatatype="20" unbalanced="0"/>
    <cacheHierarchy uniqueName="[Table7].[LOGISTICS EFFECTIVNESS]" caption="LOGISTICS EFFECTIVNESS" attribute="1" defaultMemberUniqueName="[Table7].[LOGISTICS EFFECTIVNESS].[All]" allUniqueName="[Table7].[LOGISTICS EFFECTIVNESS].[All]" dimensionUniqueName="[Table7]" displayFolder="" count="0" memberValueDatatype="20" unbalanced="0"/>
    <cacheHierarchy uniqueName="[Table7].[KNOWLEDGE RELVEANCE]" caption="KNOWLEDGE RELVEANCE" attribute="1" defaultMemberUniqueName="[Table7].[KNOWLEDGE RELVEANCE].[All]" allUniqueName="[Table7].[KNOWLEDGE RELVEANCE].[All]" dimensionUniqueName="[Table7]" displayFolder="" count="0" memberValueDatatype="2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  <cacheHierarchy uniqueName="[Measures].[Sum of KNOWLEDGE RELVEANCE]" caption="Sum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OGISTICS EFFECTIVNESS 2]" caption="Sum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LOGISTICS EFFECTIVNESS 2]" caption="Average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KNOWLEDGE RELVEANCE]" caption="Average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MOTOR]" caption="Sum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ROMOTOR]" caption="Average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gram Name 2]" caption="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gram Name 2]" caption="Distinct 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 2]" caption="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Name 2]" caption="Distinct 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o.of sessions 2]" caption="Sum of No.of sessions 2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rollments 2]" caption="Sum of Enrollments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Table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Program Duration/hrs]" caption="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rogram Duration/hrs]" caption="Distinct 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earning Hrs]" caption="Sum of Learning Hr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ogram Duration/hrs]" caption="Max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gram Duration/hrs]" caption="Sum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ACILITATOR PERFORMANCE]" caption="Sum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FACILITATOR PERFORMANCE]" caption="Average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KNOWLEDGE RELVEANCE 2]" caption="Sum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LOGISTICS EFFECTIVNESS]" caption="Sum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ACTIVITY EFFECTIVNESS]" caption="Sum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NPS]" caption="Sum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NPS]" caption="Average of NPS" measure="1" displayFolder="" measureGroup="Table7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KNOWLEDGE RELVEANCE 2]" caption="Average of KNOWLEDGE RELVEANCE 2" measure="1" displayFolder="" measureGroup="Table7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Average of LOGISTICS EFFECTIVNESS]" caption="Average of LOGISTICS EFFECTIVNESS" measure="1" displayFolder="" measureGroup="Table7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ACTIVITY EFFECTIVNESS]" caption="Average of ACTIVITY EFFECTIVNESS" measure="1" displayFolder="" measureGroup="Table7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Trainers]" caption="Count of Trainers" measure="1" displayFolder="" measureGroup="Table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Table1" uniqueName="[Table1]" caption="Table1"/>
    <dimension name="Table7" uniqueName="[Table7]" caption="Table7"/>
  </dimensions>
  <measureGroups count="4">
    <measureGroup name="Range" caption="Range"/>
    <measureGroup name="Range 1" caption="Range 1"/>
    <measureGroup name="Table1" caption="Table1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.Sameh" refreshedDate="46245.641286342594" backgroundQuery="1" createdVersion="8" refreshedVersion="8" minRefreshableVersion="3" recordCount="0" supportSubquery="1" supportAdvancedDrill="1" xr:uid="{92F24C3C-7486-43D4-AD23-F3172E309CE9}">
  <cacheSource type="external" connectionId="1"/>
  <cacheFields count="2">
    <cacheField name="[Table7].[Trainers].[Trainers]" caption="Trainers" numFmtId="0" hierarchy="70" level="1">
      <sharedItems count="3">
        <s v="Ahmed ElShiaty"/>
        <s v="Amr Alaa"/>
        <s v="Aya Sameh"/>
      </sharedItems>
    </cacheField>
    <cacheField name="[Measures].[Average of FACILITATOR PERFORMANCE]" caption="Average of FACILITATOR PERFORMANCE" numFmtId="0" hierarchy="113" level="32767"/>
  </cacheFields>
  <cacheHierarchies count="123">
    <cacheHierarchy uniqueName="[Range].[#]" caption="#" attribute="1" defaultMemberUniqueName="[Range].[#].[All]" allUniqueName="[Range].[#].[All]" dimensionUniqueName="[Range]" displayFolder="" count="0" memberValueDatatype="20" unbalanced="0"/>
    <cacheHierarchy uniqueName="[Range].[Enrollments]" caption="Enrollments" attribute="1" defaultMemberUniqueName="[Range].[Enrollments].[All]" allUniqueName="[Range].[Enrollments].[All]" dimensionUniqueName="[Range]" displayFolder="" count="0" memberValueDatatype="20" unbalanced="0"/>
    <cacheHierarchy uniqueName="[Range].[Participation PC/Cust]" caption="Participation PC/Cust" attribute="1" defaultMemberUniqueName="[Range].[Participation PC/Cust].[All]" allUniqueName="[Range].[Participation PC/Cust].[All]" dimensionUniqueName="[Range]" displayFolder="" count="0" memberValueDatatype="130" unbalanced="0"/>
    <cacheHierarchy uniqueName="[Range].[PC/Cust (Per Topic)]" caption="PC/Cust (Per Topic)" attribute="1" defaultMemberUniqueName="[Range].[PC/Cust (Per Topic)].[All]" allUniqueName="[Range].[PC/Cust (Per Topic)].[All]" dimensionUniqueName="[Range]" displayFolder="" count="0" memberValueDatatype="130" unbalanced="0"/>
    <cacheHierarchy uniqueName="[Range].[Customised (Dept)]" caption="Customised (Dept)" attribute="1" defaultMemberUniqueName="[Range].[Customised (Dept)].[All]" allUniqueName="[Range].[Customised (Dept)].[All]" dimensionUniqueName="[Range]" displayFolder="" count="0" memberValueDatatype="130" unbalanced="0"/>
    <cacheHierarchy uniqueName="[Range].[Program Name]" caption="Program Name" attribute="1" defaultMemberUniqueName="[Range].[Program Name].[All]" allUniqueName="[Range].[Program Name].[All]" dimensionUniqueName="[Range]" displayFolder="" count="0" memberValueDatatype="130" unbalanced="0"/>
    <cacheHierarchy uniqueName="[Range].[Trainer Name]" caption="Trainer Name" attribute="1" defaultMemberUniqueName="[Range].[Trainer Name].[All]" allUniqueName="[Range].[Trainer Name].[All]" dimensionUniqueName="[Range]" displayFolder="" count="0" memberValueDatatype="130" unbalanced="0"/>
    <cacheHierarchy uniqueName="[Range].[Program Duration/hrs]" caption="Program Duration/hrs" attribute="1" defaultMemberUniqueName="[Range].[Program Duration/hrs].[All]" allUniqueName="[Range].[Program Duration/hrs].[All]" dimensionUniqueName="[Range]" displayFolder="" count="0" memberValueDatatype="5" unbalanced="0"/>
    <cacheHierarchy uniqueName="[Range].[Learning Hrs]" caption="Learning Hrs" attribute="1" defaultMemberUniqueName="[Range].[Learning Hrs].[All]" allUniqueName="[Range].[Learning Hrs].[All]" dimensionUniqueName="[Range]" displayFolder="" count="0" memberValueDatatype="5" unbalanced="0"/>
    <cacheHierarchy uniqueName="[Range].[No.of sessions]" caption="No.of sessions" attribute="1" defaultMemberUniqueName="[Range].[No.of sessions].[All]" allUniqueName="[Range].[No.of sessions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Phone Number]" caption="Phone Number" attribute="1" defaultMemberUniqueName="[Range].[Phone Number].[All]" allUniqueName="[Range].[Phone Numb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 Title]" caption="Job Title" attribute="1" defaultMemberUniqueName="[Range].[Job Title].[All]" allUniqueName="[Range].[Job Title].[All]" dimensionUniqueName="[Range]" displayFolder="" count="0" memberValueDatatype="130" unbalanced="0"/>
    <cacheHierarchy uniqueName="[Range].[Employee Code]" caption="Employee Code" attribute="1" defaultMemberUniqueName="[Range].[Employee Code].[All]" allUniqueName="[Range].[Employee Code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Internal/External]" caption="Internal/External" attribute="1" defaultMemberUniqueName="[Range].[Internal/External].[All]" allUniqueName="[Range].[Internal/External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 1].[Survey ID]" caption="Survey ID" attribute="1" defaultMemberUniqueName="[Range 1].[Survey ID].[All]" allUniqueName="[Range 1].[Survey ID].[All]" dimensionUniqueName="[Range 1]" displayFolder="" count="0" memberValueDatatype="20" unbalanced="0"/>
    <cacheHierarchy uniqueName="[Range 1].[Start Time]" caption="Start Time" attribute="1" defaultMemberUniqueName="[Range 1].[Start Time].[All]" allUniqueName="[Range 1].[Start Time].[All]" dimensionUniqueName="[Range 1]" displayFolder="" count="0" memberValueDatatype="130" unbalanced="0"/>
    <cacheHierarchy uniqueName="[Range 1].[Completion Time]" caption="Completion Time" attribute="1" defaultMemberUniqueName="[Range 1].[Completion Time].[All]" allUniqueName="[Range 1].[Completion Time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Phone Number]" caption="Phone Number" attribute="1" defaultMemberUniqueName="[Range 1].[Phone Number].[All]" allUniqueName="[Range 1].[Phone Number].[All]" dimensionUniqueName="[Range 1]" displayFolder="" count="0" memberValueDatatype="130" unbalanced="0"/>
    <cacheHierarchy uniqueName="[Range 1].[Topic Name]" caption="Topic Name" attribute="1" defaultMemberUniqueName="[Range 1].[Topic Name].[All]" allUniqueName="[Range 1].[Topic Name].[All]" dimensionUniqueName="[Range 1]" displayFolder="" count="0" memberValueDatatype="130" unbalanced="0"/>
    <cacheHierarchy uniqueName="[Range 1].[Trainers]" caption="Trainers" attribute="1" defaultMemberUniqueName="[Range 1].[Trainers].[All]" allUniqueName="[Range 1].[Trainers].[All]" dimensionUniqueName="[Range 1]" displayFolder="" count="0" memberValueDatatype="130" unbalanced="0"/>
    <cacheHierarchy uniqueName="[Range 1].[Q1 - How relevant was the knowledge you gained throughout the training?]" caption="Q1 - How relevant was the knowledge you gained throughout the training?" attribute="1" defaultMemberUniqueName="[Range 1].[Q1 - How relevant was the knowledge you gained throughout the training?].[All]" allUniqueName="[Range 1].[Q1 - How relevant was the knowledge you gained throughout the training?].[All]" dimensionUniqueName="[Range 1]" displayFolder="" count="0" memberValueDatatype="20" unbalanced="0"/>
    <cacheHierarchy uniqueName="[Range 1].[Q2 - How effective were the learning activities used in this training?]" caption="Q2 - How effective were the learning activities used in this training?" attribute="1" defaultMemberUniqueName="[Range 1].[Q2 - How effective were the learning activities used in this training?].[All]" allUniqueName="[Range 1].[Q2 - How effective were the learning activities used in this training?].[All]" dimensionUniqueName="[Range 1]" displayFolder="" count="0" memberValueDatatype="20" unbalanced="0"/>
    <cacheHierarchy uniqueName="[Range 1].[Q3 - How effective were the logistics (handouts, room, food, etc.) used in the training?]" caption="Q3 - How effective were the logistics (handouts, room, food, etc.) used in the training?" attribute="1" defaultMemberUniqueName="[Range 1].[Q3 - How effective were the logistics (handouts, room, food, etc.) used in the training?].[All]" allUniqueName="[Range 1].[Q3 - How effective were the logistics (handouts, room, food, etc.) used in the training?].[All]" dimensionUniqueName="[Range 1]" displayFolder="" count="0" memberValueDatatype="20" unbalanced="0"/>
    <cacheHierarchy uniqueName="[Range 1].[Q4 - How would you rate the facilitator's overall performance?]" caption="Q4 - How would you rate the facilitator's overall performance?" attribute="1" defaultMemberUniqueName="[Range 1].[Q4 - How would you rate the facilitator's overall performance?].[All]" allUniqueName="[Range 1].[Q4 - How would you rate the facilitator's overall performance?].[All]" dimensionUniqueName="[Range 1]" displayFolder="" count="0" memberValueDatatype="20" unbalanced="0"/>
    <cacheHierarchy uniqueName="[Range 1].[Q5 - How likely are you to recommend this training to a friend or teammate?]" caption="Q5 - How likely are you to recommend this training to a friend or teammate?" attribute="1" defaultMemberUniqueName="[Range 1].[Q5 - How likely are you to recommend this training to a friend or teammate?].[All]" allUniqueName="[Range 1].[Q5 - How likely are you to recommend this training to a friend or teammate?].[All]" dimensionUniqueName="[Range 1]" displayFolder="" count="0" memberValueDatatype="20" unbalanced="0"/>
    <cacheHierarchy uniqueName="[Range 1].[Q6 - Mention any comments or suggestions to improve the overall learning experience]" caption="Q6 - Mention any comments or suggestions to improve the overall learning experience" attribute="1" defaultMemberUniqueName="[Range 1].[Q6 - Mention any comments or suggestions to improve the overall learning experience].[All]" allUniqueName="[Range 1].[Q6 - Mention any comments or suggestions to improve the overall learning experience].[All]" dimensionUniqueName="[Range 1]" displayFolder="" count="0" memberValueDatatype="130" unbalanced="0"/>
    <cacheHierarchy uniqueName="[Range 1].[PROMOTOR]" caption="PROMOTOR" attribute="1" defaultMemberUniqueName="[Range 1].[PROMOTOR].[All]" allUniqueName="[Range 1].[PROMOTOR].[All]" dimensionUniqueName="[Range 1]" displayFolder="" count="0" memberValueDatatype="20" unbalanced="0"/>
    <cacheHierarchy uniqueName="[Range 1].[PASSIVE 1]" caption="PASSIVE 1" attribute="1" defaultMemberUniqueName="[Range 1].[PASSIVE 1].[All]" allUniqueName="[Range 1].[PASSIVE 1].[All]" dimensionUniqueName="[Range 1]" displayFolder="" count="0" memberValueDatatype="20" unbalanced="0"/>
    <cacheHierarchy uniqueName="[Range 1].[PASSIVE]" caption="PASSIVE" attribute="1" defaultMemberUniqueName="[Range 1].[PASSIVE].[All]" allUniqueName="[Range 1].[PASSIVE].[All]" dimensionUniqueName="[Range 1]" displayFolder="" count="0" memberValueDatatype="20" unbalanced="0"/>
    <cacheHierarchy uniqueName="[Range 1].[DETRACTOR]" caption="DETRACTOR" attribute="1" defaultMemberUniqueName="[Range 1].[DETRACTOR].[All]" allUniqueName="[Range 1].[DETRACTOR].[All]" dimensionUniqueName="[Range 1]" displayFolder="" count="0" memberValueDatatype="20" unbalanced="0"/>
    <cacheHierarchy uniqueName="[Range 1].[Total Reponses]" caption="Total Reponses" attribute="1" defaultMemberUniqueName="[Range 1].[Total Reponses].[All]" allUniqueName="[Range 1].[Total Reponses].[All]" dimensionUniqueName="[Range 1]" displayFolder="" count="0" memberValueDatatype="20" unbalanced="0"/>
    <cacheHierarchy uniqueName="[Range 1].[NPS]" caption="NPS" attribute="1" defaultMemberUniqueName="[Range 1].[NPS].[All]" allUniqueName="[Range 1].[NPS].[All]" dimensionUniqueName="[Range 1]" displayFolder="" count="0" memberValueDatatype="20" unbalanced="0"/>
    <cacheHierarchy uniqueName="[Range 1].[FACILITATOR PERFORMANCE]" caption="FACILITATOR PERFORMANCE" attribute="1" defaultMemberUniqueName="[Range 1].[FACILITATOR PERFORMANCE].[All]" allUniqueName="[Range 1].[FACILITATOR PERFORMANCE].[All]" dimensionUniqueName="[Range 1]" displayFolder="" count="0" memberValueDatatype="20" unbalanced="0"/>
    <cacheHierarchy uniqueName="[Range 1].[ACTIVITY EFFECTIVNESS]" caption="ACTIVITY EFFECTIVNESS" attribute="1" defaultMemberUniqueName="[Range 1].[ACTIVITY EFFECTIVNESS].[All]" allUniqueName="[Range 1].[ACTIVITY EFFECTIVNESS].[All]" dimensionUniqueName="[Range 1]" displayFolder="" count="0" memberValueDatatype="20" unbalanced="0"/>
    <cacheHierarchy uniqueName="[Range 1].[LOGISTICS EFFECTIVNESS]" caption="LOGISTICS EFFECTIVNESS" attribute="1" defaultMemberUniqueName="[Range 1].[LOGISTICS EFFECTIVNESS].[All]" allUniqueName="[Range 1].[LOGISTICS EFFECTIVNESS].[All]" dimensionUniqueName="[Range 1]" displayFolder="" count="0" memberValueDatatype="20" unbalanced="0"/>
    <cacheHierarchy uniqueName="[Range 1].[KNOWLEDGE RELVEANCE]" caption="KNOWLEDGE RELVEANCE" attribute="1" defaultMemberUniqueName="[Range 1].[KNOWLEDGE RELVEANCE].[All]" allUniqueName="[Range 1].[KNOWLEDGE RELVEANCE].[All]" dimensionUniqueName="[Range 1]" displayFolder="" count="0" memberValueDatatype="2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Enrollments]" caption="Enrollments" attribute="1" defaultMemberUniqueName="[Table1].[Enrollments].[All]" allUniqueName="[Table1].[Enrollments].[All]" dimensionUniqueName="[Table1]" displayFolder="" count="0" memberValueDatatype="20" unbalanced="0"/>
    <cacheHierarchy uniqueName="[Table1].[Participation PC/Cust]" caption="Participation PC/Cust" attribute="1" defaultMemberUniqueName="[Table1].[Participation PC/Cust].[All]" allUniqueName="[Table1].[Participation PC/Cust].[All]" dimensionUniqueName="[Table1]" displayFolder="" count="0" memberValueDatatype="130" unbalanced="0"/>
    <cacheHierarchy uniqueName="[Table1].[PC/Cust (Per Topic)]" caption="PC/Cust (Per Topic)" attribute="1" defaultMemberUniqueName="[Table1].[PC/Cust (Per Topic)].[All]" allUniqueName="[Table1].[PC/Cust (Per Topic)].[All]" dimensionUniqueName="[Table1]" displayFolder="" count="0" memberValueDatatype="130" unbalanced="0"/>
    <cacheHierarchy uniqueName="[Table1].[Customised (Dept)]" caption="Customised (Dept)" attribute="1" defaultMemberUniqueName="[Table1].[Customised (Dept)].[All]" allUniqueName="[Table1].[Customised (Dept)].[All]" dimensionUniqueName="[Table1]" displayFolder="" count="0" memberValueDatatype="130" unbalanced="0"/>
    <cacheHierarchy uniqueName="[Table1].[Program Name]" caption="Program Name" attribute="1" defaultMemberUniqueName="[Table1].[Program Name].[All]" allUniqueName="[Table1].[Program Name].[All]" dimensionUniqueName="[Table1]" displayFolder="" count="0" memberValueDatatype="130" unbalanced="0"/>
    <cacheHierarchy uniqueName="[Table1].[Trainer Name]" caption="Trainer Name" attribute="1" defaultMemberUniqueName="[Table1].[Trainer Name].[All]" allUniqueName="[Table1].[Trainer Name].[All]" dimensionUniqueName="[Table1]" displayFolder="" count="0" memberValueDatatype="130" unbalanced="0"/>
    <cacheHierarchy uniqueName="[Table1].[Program Duration/hrs]" caption="Program Duration/hrs" attribute="1" defaultMemberUniqueName="[Table1].[Program Duration/hrs].[All]" allUniqueName="[Table1].[Program Duration/hrs].[All]" dimensionUniqueName="[Table1]" displayFolder="" count="0" memberValueDatatype="5" unbalanced="0"/>
    <cacheHierarchy uniqueName="[Table1].[Learning Hrs]" caption="Learning Hrs" attribute="1" defaultMemberUniqueName="[Table1].[Learning Hrs].[All]" allUniqueName="[Table1].[Learning Hrs].[All]" dimensionUniqueName="[Table1]" displayFolder="" count="0" memberValueDatatype="5" unbalanced="0"/>
    <cacheHierarchy uniqueName="[Table1].[No.of sessions]" caption="No.of sessions" attribute="1" defaultMemberUniqueName="[Table1].[No.of sessions].[All]" allUniqueName="[Table1].[No.of sessions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Phone Number]" caption="Phone Number" attribute="1" defaultMemberUniqueName="[Table1].[Phone Number].[All]" allUniqueName="[Table1].[Phone Numb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Employee Code]" caption="Employee Code" attribute="1" defaultMemberUniqueName="[Table1].[Employee Code].[All]" allUniqueName="[Table1].[Employee Code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Internal/External]" caption="Internal/External" attribute="1" defaultMemberUniqueName="[Table1].[Internal/External].[All]" allUniqueName="[Table1].[Internal/External].[All]" dimensionUniqueName="[Table1]" displayFolder="" count="0" memberValueDatatype="130" unbalanced="0"/>
    <cacheHierarchy uniqueName="[Table1].[Sector]" caption="Sector" attribute="1" defaultMemberUniqueName="[Table1].[Sector].[All]" allUniqueName="[Table1].[Sector].[All]" dimensionUniqueName="[Table1]" displayFolder="" count="0" memberValueDatatype="130" unbalanced="0"/>
    <cacheHierarchy uniqueName="[Table7].[Survey ID]" caption="Survey ID" attribute="1" defaultMemberUniqueName="[Table7].[Survey ID].[All]" allUniqueName="[Table7].[Survey ID].[All]" dimensionUniqueName="[Table7]" displayFolder="" count="0" memberValueDatatype="20" unbalanced="0"/>
    <cacheHierarchy uniqueName="[Table7].[Start Time]" caption="Start Time" attribute="1" defaultMemberUniqueName="[Table7].[Start Time].[All]" allUniqueName="[Table7].[Start Time].[All]" dimensionUniqueName="[Table7]" displayFolder="" count="0" memberValueDatatype="130" unbalanced="0"/>
    <cacheHierarchy uniqueName="[Table7].[Completion Time]" caption="Completion Time" attribute="1" defaultMemberUniqueName="[Table7].[Completion Time].[All]" allUniqueName="[Table7].[Completion Time].[All]" dimensionUniqueName="[Table7]" displayFolder="" count="0" memberValueDatatype="130" unbalanced="0"/>
    <cacheHierarchy uniqueName="[Table7].[Name]" caption="Name" attribute="1" defaultMemberUniqueName="[Table7].[Name].[All]" allUniqueName="[Table7].[Name].[All]" dimensionUniqueName="[Table7]" displayFolder="" count="0" memberValueDatatype="130" unbalanced="0"/>
    <cacheHierarchy uniqueName="[Table7].[Email]" caption="Email" attribute="1" defaultMemberUniqueName="[Table7].[Email].[All]" allUniqueName="[Table7].[Email].[All]" dimensionUniqueName="[Table7]" displayFolder="" count="0" memberValueDatatype="130" unbalanced="0"/>
    <cacheHierarchy uniqueName="[Table7].[Phone Number]" caption="Phone Number" attribute="1" defaultMemberUniqueName="[Table7].[Phone Number].[All]" allUniqueName="[Table7].[Phone Number].[All]" dimensionUniqueName="[Table7]" displayFolder="" count="0" memberValueDatatype="130" unbalanced="0"/>
    <cacheHierarchy uniqueName="[Table7].[Topic Name]" caption="Topic Name" attribute="1" defaultMemberUniqueName="[Table7].[Topic Name].[All]" allUniqueName="[Table7].[Topic Name].[All]" dimensionUniqueName="[Table7]" displayFolder="" count="0" memberValueDatatype="130" unbalanced="0"/>
    <cacheHierarchy uniqueName="[Table7].[Trainers]" caption="Trainers" attribute="1" defaultMemberUniqueName="[Table7].[Trainers].[All]" allUniqueName="[Table7].[Trainers].[All]" dimensionUniqueName="[Table7]" displayFolder="" count="2" memberValueDatatype="130" unbalanced="0">
      <fieldsUsage count="2">
        <fieldUsage x="-1"/>
        <fieldUsage x="0"/>
      </fieldsUsage>
    </cacheHierarchy>
    <cacheHierarchy uniqueName="[Table7].[Q1 - How relevant was the knowledge you gained throughout the training?]" caption="Q1 - How relevant was the knowledge you gained throughout the training?" attribute="1" defaultMemberUniqueName="[Table7].[Q1 - How relevant was the knowledge you gained throughout the training?].[All]" allUniqueName="[Table7].[Q1 - How relevant was the knowledge you gained throughout the training?].[All]" dimensionUniqueName="[Table7]" displayFolder="" count="0" memberValueDatatype="20" unbalanced="0"/>
    <cacheHierarchy uniqueName="[Table7].[Q2 - How effective were the learning activities used in this training?]" caption="Q2 - How effective were the learning activities used in this training?" attribute="1" defaultMemberUniqueName="[Table7].[Q2 - How effective were the learning activities used in this training?].[All]" allUniqueName="[Table7].[Q2 - How effective were the learning activities used in this training?].[All]" dimensionUniqueName="[Table7]" displayFolder="" count="0" memberValueDatatype="20" unbalanced="0"/>
    <cacheHierarchy uniqueName="[Table7].[Q3 - How effective were the logistics (handouts, room, food, etc.) used in the training?]" caption="Q3 - How effective were the logistics (handouts, room, food, etc.) used in the training?" attribute="1" defaultMemberUniqueName="[Table7].[Q3 - How effective were the logistics (handouts, room, food, etc.) used in the training?].[All]" allUniqueName="[Table7].[Q3 - How effective were the logistics (handouts, room, food, etc.) used in the training?].[All]" dimensionUniqueName="[Table7]" displayFolder="" count="0" memberValueDatatype="20" unbalanced="0"/>
    <cacheHierarchy uniqueName="[Table7].[Q4 - How would you rate the facilitator's overall performance?]" caption="Q4 - How would you rate the facilitator's overall performance?" attribute="1" defaultMemberUniqueName="[Table7].[Q4 - How would you rate the facilitator's overall performance?].[All]" allUniqueName="[Table7].[Q4 - How would you rate the facilitator's overall performance?].[All]" dimensionUniqueName="[Table7]" displayFolder="" count="0" memberValueDatatype="20" unbalanced="0"/>
    <cacheHierarchy uniqueName="[Table7].[Q5 - How likely are you to recommend this training to a friend or teammate?]" caption="Q5 - How likely are you to recommend this training to a friend or teammate?" attribute="1" defaultMemberUniqueName="[Table7].[Q5 - How likely are you to recommend this training to a friend or teammate?].[All]" allUniqueName="[Table7].[Q5 - How likely are you to recommend this training to a friend or teammate?].[All]" dimensionUniqueName="[Table7]" displayFolder="" count="0" memberValueDatatype="20" unbalanced="0"/>
    <cacheHierarchy uniqueName="[Table7].[Q6 - Mention any comments or suggestions to improve the overall learning experience]" caption="Q6 - Mention any comments or suggestions to improve the overall learning experience" attribute="1" defaultMemberUniqueName="[Table7].[Q6 - Mention any comments or suggestions to improve the overall learning experience].[All]" allUniqueName="[Table7].[Q6 - Mention any comments or suggestions to improve the overall learning experience].[All]" dimensionUniqueName="[Table7]" displayFolder="" count="0" memberValueDatatype="130" unbalanced="0"/>
    <cacheHierarchy uniqueName="[Table7].[PROMOTOR]" caption="PROMOTOR" attribute="1" defaultMemberUniqueName="[Table7].[PROMOTOR].[All]" allUniqueName="[Table7].[PROMOTOR].[All]" dimensionUniqueName="[Table7]" displayFolder="" count="0" memberValueDatatype="20" unbalanced="0"/>
    <cacheHierarchy uniqueName="[Table7].[PASSIVE 1]" caption="PASSIVE 1" attribute="1" defaultMemberUniqueName="[Table7].[PASSIVE 1].[All]" allUniqueName="[Table7].[PASSIVE 1].[All]" dimensionUniqueName="[Table7]" displayFolder="" count="0" memberValueDatatype="20" unbalanced="0"/>
    <cacheHierarchy uniqueName="[Table7].[PASSIVE]" caption="PASSIVE" attribute="1" defaultMemberUniqueName="[Table7].[PASSIVE].[All]" allUniqueName="[Table7].[PASSIVE].[All]" dimensionUniqueName="[Table7]" displayFolder="" count="0" memberValueDatatype="20" unbalanced="0"/>
    <cacheHierarchy uniqueName="[Table7].[DETRACTOR]" caption="DETRACTOR" attribute="1" defaultMemberUniqueName="[Table7].[DETRACTOR].[All]" allUniqueName="[Table7].[DETRACTOR].[All]" dimensionUniqueName="[Table7]" displayFolder="" count="0" memberValueDatatype="20" unbalanced="0"/>
    <cacheHierarchy uniqueName="[Table7].[Total Reponses]" caption="Total Reponses" attribute="1" defaultMemberUniqueName="[Table7].[Total Reponses].[All]" allUniqueName="[Table7].[Total Reponses].[All]" dimensionUniqueName="[Table7]" displayFolder="" count="0" memberValueDatatype="20" unbalanced="0"/>
    <cacheHierarchy uniqueName="[Table7].[NPS]" caption="NPS" attribute="1" defaultMemberUniqueName="[Table7].[NPS].[All]" allUniqueName="[Table7].[NPS].[All]" dimensionUniqueName="[Table7]" displayFolder="" count="0" memberValueDatatype="20" unbalanced="0"/>
    <cacheHierarchy uniqueName="[Table7].[FACILITATOR PERFORMANCE]" caption="FACILITATOR PERFORMANCE" attribute="1" defaultMemberUniqueName="[Table7].[FACILITATOR PERFORMANCE].[All]" allUniqueName="[Table7].[FACILITATOR PERFORMANCE].[All]" dimensionUniqueName="[Table7]" displayFolder="" count="0" memberValueDatatype="20" unbalanced="0"/>
    <cacheHierarchy uniqueName="[Table7].[ACTIVITY EFFECTIVNESS]" caption="ACTIVITY EFFECTIVNESS" attribute="1" defaultMemberUniqueName="[Table7].[ACTIVITY EFFECTIVNESS].[All]" allUniqueName="[Table7].[ACTIVITY EFFECTIVNESS].[All]" dimensionUniqueName="[Table7]" displayFolder="" count="0" memberValueDatatype="20" unbalanced="0"/>
    <cacheHierarchy uniqueName="[Table7].[LOGISTICS EFFECTIVNESS]" caption="LOGISTICS EFFECTIVNESS" attribute="1" defaultMemberUniqueName="[Table7].[LOGISTICS EFFECTIVNESS].[All]" allUniqueName="[Table7].[LOGISTICS EFFECTIVNESS].[All]" dimensionUniqueName="[Table7]" displayFolder="" count="0" memberValueDatatype="20" unbalanced="0"/>
    <cacheHierarchy uniqueName="[Table7].[KNOWLEDGE RELVEANCE]" caption="KNOWLEDGE RELVEANCE" attribute="1" defaultMemberUniqueName="[Table7].[KNOWLEDGE RELVEANCE].[All]" allUniqueName="[Table7].[KNOWLEDGE RELVEANCE].[All]" dimensionUniqueName="[Table7]" displayFolder="" count="0" memberValueDatatype="2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  <cacheHierarchy uniqueName="[Measures].[Sum of KNOWLEDGE RELVEANCE]" caption="Sum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OGISTICS EFFECTIVNESS 2]" caption="Sum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LOGISTICS EFFECTIVNESS 2]" caption="Average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KNOWLEDGE RELVEANCE]" caption="Average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MOTOR]" caption="Sum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ROMOTOR]" caption="Average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gram Name 2]" caption="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gram Name 2]" caption="Distinct 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 2]" caption="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Name 2]" caption="Distinct 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o.of sessions 2]" caption="Sum of No.of sessions 2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rollments 2]" caption="Sum of Enrollments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Table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Program Duration/hrs]" caption="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rogram Duration/hrs]" caption="Distinct 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earning Hrs]" caption="Sum of Learning Hr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ogram Duration/hrs]" caption="Max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gram Duration/hrs]" caption="Sum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ACILITATOR PERFORMANCE]" caption="Sum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FACILITATOR PERFORMANCE]" caption="Average of FACILITATOR PERFORMANCE" measure="1" displayFolder="" measureGroup="Table7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KNOWLEDGE RELVEANCE 2]" caption="Sum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LOGISTICS EFFECTIVNESS]" caption="Sum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ACTIVITY EFFECTIVNESS]" caption="Sum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NPS]" caption="Sum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NPS]" caption="Average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KNOWLEDGE RELVEANCE 2]" caption="Average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Average of LOGISTICS EFFECTIVNESS]" caption="Average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ACTIVITY EFFECTIVNESS]" caption="Average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Trainers]" caption="Count of Trainers" measure="1" displayFolder="" measureGroup="Table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Table1" uniqueName="[Table1]" caption="Table1"/>
    <dimension name="Table7" uniqueName="[Table7]" caption="Table7"/>
  </dimensions>
  <measureGroups count="4">
    <measureGroup name="Range" caption="Range"/>
    <measureGroup name="Range 1" caption="Range 1"/>
    <measureGroup name="Table1" caption="Table1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.Sameh" refreshedDate="46245.641292592591" backgroundQuery="1" createdVersion="8" refreshedVersion="8" minRefreshableVersion="3" recordCount="0" supportSubquery="1" supportAdvancedDrill="1" xr:uid="{3638B6FA-DD84-4A3C-BAD5-0B3FB3495FFD}">
  <cacheSource type="external" connectionId="1"/>
  <cacheFields count="2">
    <cacheField name="[Table1].[Program Name].[Program Name]" caption="Program Name" numFmtId="0" hierarchy="49" level="1">
      <sharedItems count="25">
        <s v="Ai 4 Marq - AI Foundations - Wave 2"/>
        <s v="Ai 4 Marq - Level 1"/>
        <s v="AI for real estate (Projects-D&amp;I)"/>
        <s v="Customer Focus"/>
        <s v="Customer XP Cycle-CCE ONLY"/>
        <s v="Excel 101"/>
        <s v="Goal Setting &amp;Building Habits -HS"/>
        <s v="Hard Talks"/>
        <s v="HPI"/>
        <s v="inside out"/>
        <s v="Island of Seacrets-(Finance  Dept)"/>
        <s v="LinkedIn Learning Kick-Off Session"/>
        <s v="Master The Shift"/>
        <s v="Parenting 101"/>
        <s v="Presentation Skills-HS"/>
        <s v="Sales Skills 1-HS"/>
        <s v="Sales Skills 2-HS"/>
        <s v="Self Discovery Lab"/>
        <s v="Slide Design"/>
        <s v="Story Craft"/>
        <s v="The Connected Leader"/>
        <s v="The Influence Map"/>
        <s v="The Influence Map (Projects)"/>
        <s v="Think Human"/>
        <s v="Time &amp;Self Management -HS"/>
      </sharedItems>
    </cacheField>
    <cacheField name="[Measures].[Count of Name]" caption="Count of Name" numFmtId="0" hierarchy="105" level="32767"/>
  </cacheFields>
  <cacheHierarchies count="123">
    <cacheHierarchy uniqueName="[Range].[#]" caption="#" attribute="1" defaultMemberUniqueName="[Range].[#].[All]" allUniqueName="[Range].[#].[All]" dimensionUniqueName="[Range]" displayFolder="" count="0" memberValueDatatype="20" unbalanced="0"/>
    <cacheHierarchy uniqueName="[Range].[Enrollments]" caption="Enrollments" attribute="1" defaultMemberUniqueName="[Range].[Enrollments].[All]" allUniqueName="[Range].[Enrollments].[All]" dimensionUniqueName="[Range]" displayFolder="" count="0" memberValueDatatype="20" unbalanced="0"/>
    <cacheHierarchy uniqueName="[Range].[Participation PC/Cust]" caption="Participation PC/Cust" attribute="1" defaultMemberUniqueName="[Range].[Participation PC/Cust].[All]" allUniqueName="[Range].[Participation PC/Cust].[All]" dimensionUniqueName="[Range]" displayFolder="" count="0" memberValueDatatype="130" unbalanced="0"/>
    <cacheHierarchy uniqueName="[Range].[PC/Cust (Per Topic)]" caption="PC/Cust (Per Topic)" attribute="1" defaultMemberUniqueName="[Range].[PC/Cust (Per Topic)].[All]" allUniqueName="[Range].[PC/Cust (Per Topic)].[All]" dimensionUniqueName="[Range]" displayFolder="" count="0" memberValueDatatype="130" unbalanced="0"/>
    <cacheHierarchy uniqueName="[Range].[Customised (Dept)]" caption="Customised (Dept)" attribute="1" defaultMemberUniqueName="[Range].[Customised (Dept)].[All]" allUniqueName="[Range].[Customised (Dept)].[All]" dimensionUniqueName="[Range]" displayFolder="" count="0" memberValueDatatype="130" unbalanced="0"/>
    <cacheHierarchy uniqueName="[Range].[Program Name]" caption="Program Name" attribute="1" defaultMemberUniqueName="[Range].[Program Name].[All]" allUniqueName="[Range].[Program Name].[All]" dimensionUniqueName="[Range]" displayFolder="" count="0" memberValueDatatype="130" unbalanced="0"/>
    <cacheHierarchy uniqueName="[Range].[Trainer Name]" caption="Trainer Name" attribute="1" defaultMemberUniqueName="[Range].[Trainer Name].[All]" allUniqueName="[Range].[Trainer Name].[All]" dimensionUniqueName="[Range]" displayFolder="" count="0" memberValueDatatype="130" unbalanced="0"/>
    <cacheHierarchy uniqueName="[Range].[Program Duration/hrs]" caption="Program Duration/hrs" attribute="1" defaultMemberUniqueName="[Range].[Program Duration/hrs].[All]" allUniqueName="[Range].[Program Duration/hrs].[All]" dimensionUniqueName="[Range]" displayFolder="" count="0" memberValueDatatype="5" unbalanced="0"/>
    <cacheHierarchy uniqueName="[Range].[Learning Hrs]" caption="Learning Hrs" attribute="1" defaultMemberUniqueName="[Range].[Learning Hrs].[All]" allUniqueName="[Range].[Learning Hrs].[All]" dimensionUniqueName="[Range]" displayFolder="" count="0" memberValueDatatype="5" unbalanced="0"/>
    <cacheHierarchy uniqueName="[Range].[No.of sessions]" caption="No.of sessions" attribute="1" defaultMemberUniqueName="[Range].[No.of sessions].[All]" allUniqueName="[Range].[No.of sessions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Phone Number]" caption="Phone Number" attribute="1" defaultMemberUniqueName="[Range].[Phone Number].[All]" allUniqueName="[Range].[Phone Numb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 Title]" caption="Job Title" attribute="1" defaultMemberUniqueName="[Range].[Job Title].[All]" allUniqueName="[Range].[Job Title].[All]" dimensionUniqueName="[Range]" displayFolder="" count="0" memberValueDatatype="130" unbalanced="0"/>
    <cacheHierarchy uniqueName="[Range].[Employee Code]" caption="Employee Code" attribute="1" defaultMemberUniqueName="[Range].[Employee Code].[All]" allUniqueName="[Range].[Employee Code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Internal/External]" caption="Internal/External" attribute="1" defaultMemberUniqueName="[Range].[Internal/External].[All]" allUniqueName="[Range].[Internal/External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 1].[Survey ID]" caption="Survey ID" attribute="1" defaultMemberUniqueName="[Range 1].[Survey ID].[All]" allUniqueName="[Range 1].[Survey ID].[All]" dimensionUniqueName="[Range 1]" displayFolder="" count="0" memberValueDatatype="20" unbalanced="0"/>
    <cacheHierarchy uniqueName="[Range 1].[Start Time]" caption="Start Time" attribute="1" defaultMemberUniqueName="[Range 1].[Start Time].[All]" allUniqueName="[Range 1].[Start Time].[All]" dimensionUniqueName="[Range 1]" displayFolder="" count="0" memberValueDatatype="130" unbalanced="0"/>
    <cacheHierarchy uniqueName="[Range 1].[Completion Time]" caption="Completion Time" attribute="1" defaultMemberUniqueName="[Range 1].[Completion Time].[All]" allUniqueName="[Range 1].[Completion Time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Phone Number]" caption="Phone Number" attribute="1" defaultMemberUniqueName="[Range 1].[Phone Number].[All]" allUniqueName="[Range 1].[Phone Number].[All]" dimensionUniqueName="[Range 1]" displayFolder="" count="0" memberValueDatatype="130" unbalanced="0"/>
    <cacheHierarchy uniqueName="[Range 1].[Topic Name]" caption="Topic Name" attribute="1" defaultMemberUniqueName="[Range 1].[Topic Name].[All]" allUniqueName="[Range 1].[Topic Name].[All]" dimensionUniqueName="[Range 1]" displayFolder="" count="0" memberValueDatatype="130" unbalanced="0"/>
    <cacheHierarchy uniqueName="[Range 1].[Trainers]" caption="Trainers" attribute="1" defaultMemberUniqueName="[Range 1].[Trainers].[All]" allUniqueName="[Range 1].[Trainers].[All]" dimensionUniqueName="[Range 1]" displayFolder="" count="0" memberValueDatatype="130" unbalanced="0"/>
    <cacheHierarchy uniqueName="[Range 1].[Q1 - How relevant was the knowledge you gained throughout the training?]" caption="Q1 - How relevant was the knowledge you gained throughout the training?" attribute="1" defaultMemberUniqueName="[Range 1].[Q1 - How relevant was the knowledge you gained throughout the training?].[All]" allUniqueName="[Range 1].[Q1 - How relevant was the knowledge you gained throughout the training?].[All]" dimensionUniqueName="[Range 1]" displayFolder="" count="0" memberValueDatatype="20" unbalanced="0"/>
    <cacheHierarchy uniqueName="[Range 1].[Q2 - How effective were the learning activities used in this training?]" caption="Q2 - How effective were the learning activities used in this training?" attribute="1" defaultMemberUniqueName="[Range 1].[Q2 - How effective were the learning activities used in this training?].[All]" allUniqueName="[Range 1].[Q2 - How effective were the learning activities used in this training?].[All]" dimensionUniqueName="[Range 1]" displayFolder="" count="0" memberValueDatatype="20" unbalanced="0"/>
    <cacheHierarchy uniqueName="[Range 1].[Q3 - How effective were the logistics (handouts, room, food, etc.) used in the training?]" caption="Q3 - How effective were the logistics (handouts, room, food, etc.) used in the training?" attribute="1" defaultMemberUniqueName="[Range 1].[Q3 - How effective were the logistics (handouts, room, food, etc.) used in the training?].[All]" allUniqueName="[Range 1].[Q3 - How effective were the logistics (handouts, room, food, etc.) used in the training?].[All]" dimensionUniqueName="[Range 1]" displayFolder="" count="0" memberValueDatatype="20" unbalanced="0"/>
    <cacheHierarchy uniqueName="[Range 1].[Q4 - How would you rate the facilitator's overall performance?]" caption="Q4 - How would you rate the facilitator's overall performance?" attribute="1" defaultMemberUniqueName="[Range 1].[Q4 - How would you rate the facilitator's overall performance?].[All]" allUniqueName="[Range 1].[Q4 - How would you rate the facilitator's overall performance?].[All]" dimensionUniqueName="[Range 1]" displayFolder="" count="0" memberValueDatatype="20" unbalanced="0"/>
    <cacheHierarchy uniqueName="[Range 1].[Q5 - How likely are you to recommend this training to a friend or teammate?]" caption="Q5 - How likely are you to recommend this training to a friend or teammate?" attribute="1" defaultMemberUniqueName="[Range 1].[Q5 - How likely are you to recommend this training to a friend or teammate?].[All]" allUniqueName="[Range 1].[Q5 - How likely are you to recommend this training to a friend or teammate?].[All]" dimensionUniqueName="[Range 1]" displayFolder="" count="0" memberValueDatatype="20" unbalanced="0"/>
    <cacheHierarchy uniqueName="[Range 1].[Q6 - Mention any comments or suggestions to improve the overall learning experience]" caption="Q6 - Mention any comments or suggestions to improve the overall learning experience" attribute="1" defaultMemberUniqueName="[Range 1].[Q6 - Mention any comments or suggestions to improve the overall learning experience].[All]" allUniqueName="[Range 1].[Q6 - Mention any comments or suggestions to improve the overall learning experience].[All]" dimensionUniqueName="[Range 1]" displayFolder="" count="0" memberValueDatatype="130" unbalanced="0"/>
    <cacheHierarchy uniqueName="[Range 1].[PROMOTOR]" caption="PROMOTOR" attribute="1" defaultMemberUniqueName="[Range 1].[PROMOTOR].[All]" allUniqueName="[Range 1].[PROMOTOR].[All]" dimensionUniqueName="[Range 1]" displayFolder="" count="0" memberValueDatatype="20" unbalanced="0"/>
    <cacheHierarchy uniqueName="[Range 1].[PASSIVE 1]" caption="PASSIVE 1" attribute="1" defaultMemberUniqueName="[Range 1].[PASSIVE 1].[All]" allUniqueName="[Range 1].[PASSIVE 1].[All]" dimensionUniqueName="[Range 1]" displayFolder="" count="0" memberValueDatatype="20" unbalanced="0"/>
    <cacheHierarchy uniqueName="[Range 1].[PASSIVE]" caption="PASSIVE" attribute="1" defaultMemberUniqueName="[Range 1].[PASSIVE].[All]" allUniqueName="[Range 1].[PASSIVE].[All]" dimensionUniqueName="[Range 1]" displayFolder="" count="0" memberValueDatatype="20" unbalanced="0"/>
    <cacheHierarchy uniqueName="[Range 1].[DETRACTOR]" caption="DETRACTOR" attribute="1" defaultMemberUniqueName="[Range 1].[DETRACTOR].[All]" allUniqueName="[Range 1].[DETRACTOR].[All]" dimensionUniqueName="[Range 1]" displayFolder="" count="0" memberValueDatatype="20" unbalanced="0"/>
    <cacheHierarchy uniqueName="[Range 1].[Total Reponses]" caption="Total Reponses" attribute="1" defaultMemberUniqueName="[Range 1].[Total Reponses].[All]" allUniqueName="[Range 1].[Total Reponses].[All]" dimensionUniqueName="[Range 1]" displayFolder="" count="0" memberValueDatatype="20" unbalanced="0"/>
    <cacheHierarchy uniqueName="[Range 1].[NPS]" caption="NPS" attribute="1" defaultMemberUniqueName="[Range 1].[NPS].[All]" allUniqueName="[Range 1].[NPS].[All]" dimensionUniqueName="[Range 1]" displayFolder="" count="0" memberValueDatatype="20" unbalanced="0"/>
    <cacheHierarchy uniqueName="[Range 1].[FACILITATOR PERFORMANCE]" caption="FACILITATOR PERFORMANCE" attribute="1" defaultMemberUniqueName="[Range 1].[FACILITATOR PERFORMANCE].[All]" allUniqueName="[Range 1].[FACILITATOR PERFORMANCE].[All]" dimensionUniqueName="[Range 1]" displayFolder="" count="0" memberValueDatatype="20" unbalanced="0"/>
    <cacheHierarchy uniqueName="[Range 1].[ACTIVITY EFFECTIVNESS]" caption="ACTIVITY EFFECTIVNESS" attribute="1" defaultMemberUniqueName="[Range 1].[ACTIVITY EFFECTIVNESS].[All]" allUniqueName="[Range 1].[ACTIVITY EFFECTIVNESS].[All]" dimensionUniqueName="[Range 1]" displayFolder="" count="0" memberValueDatatype="20" unbalanced="0"/>
    <cacheHierarchy uniqueName="[Range 1].[LOGISTICS EFFECTIVNESS]" caption="LOGISTICS EFFECTIVNESS" attribute="1" defaultMemberUniqueName="[Range 1].[LOGISTICS EFFECTIVNESS].[All]" allUniqueName="[Range 1].[LOGISTICS EFFECTIVNESS].[All]" dimensionUniqueName="[Range 1]" displayFolder="" count="0" memberValueDatatype="20" unbalanced="0"/>
    <cacheHierarchy uniqueName="[Range 1].[KNOWLEDGE RELVEANCE]" caption="KNOWLEDGE RELVEANCE" attribute="1" defaultMemberUniqueName="[Range 1].[KNOWLEDGE RELVEANCE].[All]" allUniqueName="[Range 1].[KNOWLEDGE RELVEANCE].[All]" dimensionUniqueName="[Range 1]" displayFolder="" count="0" memberValueDatatype="2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Enrollments]" caption="Enrollments" attribute="1" defaultMemberUniqueName="[Table1].[Enrollments].[All]" allUniqueName="[Table1].[Enrollments].[All]" dimensionUniqueName="[Table1]" displayFolder="" count="0" memberValueDatatype="20" unbalanced="0"/>
    <cacheHierarchy uniqueName="[Table1].[Participation PC/Cust]" caption="Participation PC/Cust" attribute="1" defaultMemberUniqueName="[Table1].[Participation PC/Cust].[All]" allUniqueName="[Table1].[Participation PC/Cust].[All]" dimensionUniqueName="[Table1]" displayFolder="" count="0" memberValueDatatype="130" unbalanced="0"/>
    <cacheHierarchy uniqueName="[Table1].[PC/Cust (Per Topic)]" caption="PC/Cust (Per Topic)" attribute="1" defaultMemberUniqueName="[Table1].[PC/Cust (Per Topic)].[All]" allUniqueName="[Table1].[PC/Cust (Per Topic)].[All]" dimensionUniqueName="[Table1]" displayFolder="" count="0" memberValueDatatype="130" unbalanced="0"/>
    <cacheHierarchy uniqueName="[Table1].[Customised (Dept)]" caption="Customised (Dept)" attribute="1" defaultMemberUniqueName="[Table1].[Customised (Dept)].[All]" allUniqueName="[Table1].[Customised (Dept)].[All]" dimensionUniqueName="[Table1]" displayFolder="" count="0" memberValueDatatype="130" unbalanced="0"/>
    <cacheHierarchy uniqueName="[Table1].[Program Name]" caption="Program Name" attribute="1" defaultMemberUniqueName="[Table1].[Program Name].[All]" allUniqueName="[Table1].[Program 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Trainer Name]" caption="Trainer Name" attribute="1" defaultMemberUniqueName="[Table1].[Trainer Name].[All]" allUniqueName="[Table1].[Trainer Name].[All]" dimensionUniqueName="[Table1]" displayFolder="" count="0" memberValueDatatype="130" unbalanced="0"/>
    <cacheHierarchy uniqueName="[Table1].[Program Duration/hrs]" caption="Program Duration/hrs" attribute="1" defaultMemberUniqueName="[Table1].[Program Duration/hrs].[All]" allUniqueName="[Table1].[Program Duration/hrs].[All]" dimensionUniqueName="[Table1]" displayFolder="" count="0" memberValueDatatype="5" unbalanced="0"/>
    <cacheHierarchy uniqueName="[Table1].[Learning Hrs]" caption="Learning Hrs" attribute="1" defaultMemberUniqueName="[Table1].[Learning Hrs].[All]" allUniqueName="[Table1].[Learning Hrs].[All]" dimensionUniqueName="[Table1]" displayFolder="" count="0" memberValueDatatype="5" unbalanced="0"/>
    <cacheHierarchy uniqueName="[Table1].[No.of sessions]" caption="No.of sessions" attribute="1" defaultMemberUniqueName="[Table1].[No.of sessions].[All]" allUniqueName="[Table1].[No.of sessions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Phone Number]" caption="Phone Number" attribute="1" defaultMemberUniqueName="[Table1].[Phone Number].[All]" allUniqueName="[Table1].[Phone Numb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Employee Code]" caption="Employee Code" attribute="1" defaultMemberUniqueName="[Table1].[Employee Code].[All]" allUniqueName="[Table1].[Employee Code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Internal/External]" caption="Internal/External" attribute="1" defaultMemberUniqueName="[Table1].[Internal/External].[All]" allUniqueName="[Table1].[Internal/External].[All]" dimensionUniqueName="[Table1]" displayFolder="" count="0" memberValueDatatype="130" unbalanced="0"/>
    <cacheHierarchy uniqueName="[Table1].[Sector]" caption="Sector" attribute="1" defaultMemberUniqueName="[Table1].[Sector].[All]" allUniqueName="[Table1].[Sector].[All]" dimensionUniqueName="[Table1]" displayFolder="" count="0" memberValueDatatype="130" unbalanced="0"/>
    <cacheHierarchy uniqueName="[Table7].[Survey ID]" caption="Survey ID" attribute="1" defaultMemberUniqueName="[Table7].[Survey ID].[All]" allUniqueName="[Table7].[Survey ID].[All]" dimensionUniqueName="[Table7]" displayFolder="" count="0" memberValueDatatype="20" unbalanced="0"/>
    <cacheHierarchy uniqueName="[Table7].[Start Time]" caption="Start Time" attribute="1" defaultMemberUniqueName="[Table7].[Start Time].[All]" allUniqueName="[Table7].[Start Time].[All]" dimensionUniqueName="[Table7]" displayFolder="" count="0" memberValueDatatype="130" unbalanced="0"/>
    <cacheHierarchy uniqueName="[Table7].[Completion Time]" caption="Completion Time" attribute="1" defaultMemberUniqueName="[Table7].[Completion Time].[All]" allUniqueName="[Table7].[Completion Time].[All]" dimensionUniqueName="[Table7]" displayFolder="" count="0" memberValueDatatype="130" unbalanced="0"/>
    <cacheHierarchy uniqueName="[Table7].[Name]" caption="Name" attribute="1" defaultMemberUniqueName="[Table7].[Name].[All]" allUniqueName="[Table7].[Name].[All]" dimensionUniqueName="[Table7]" displayFolder="" count="0" memberValueDatatype="130" unbalanced="0"/>
    <cacheHierarchy uniqueName="[Table7].[Email]" caption="Email" attribute="1" defaultMemberUniqueName="[Table7].[Email].[All]" allUniqueName="[Table7].[Email].[All]" dimensionUniqueName="[Table7]" displayFolder="" count="0" memberValueDatatype="130" unbalanced="0"/>
    <cacheHierarchy uniqueName="[Table7].[Phone Number]" caption="Phone Number" attribute="1" defaultMemberUniqueName="[Table7].[Phone Number].[All]" allUniqueName="[Table7].[Phone Number].[All]" dimensionUniqueName="[Table7]" displayFolder="" count="0" memberValueDatatype="130" unbalanced="0"/>
    <cacheHierarchy uniqueName="[Table7].[Topic Name]" caption="Topic Name" attribute="1" defaultMemberUniqueName="[Table7].[Topic Name].[All]" allUniqueName="[Table7].[Topic Name].[All]" dimensionUniqueName="[Table7]" displayFolder="" count="0" memberValueDatatype="130" unbalanced="0"/>
    <cacheHierarchy uniqueName="[Table7].[Trainers]" caption="Trainers" attribute="1" defaultMemberUniqueName="[Table7].[Trainers].[All]" allUniqueName="[Table7].[Trainers].[All]" dimensionUniqueName="[Table7]" displayFolder="" count="0" memberValueDatatype="130" unbalanced="0"/>
    <cacheHierarchy uniqueName="[Table7].[Q1 - How relevant was the knowledge you gained throughout the training?]" caption="Q1 - How relevant was the knowledge you gained throughout the training?" attribute="1" defaultMemberUniqueName="[Table7].[Q1 - How relevant was the knowledge you gained throughout the training?].[All]" allUniqueName="[Table7].[Q1 - How relevant was the knowledge you gained throughout the training?].[All]" dimensionUniqueName="[Table7]" displayFolder="" count="0" memberValueDatatype="20" unbalanced="0"/>
    <cacheHierarchy uniqueName="[Table7].[Q2 - How effective were the learning activities used in this training?]" caption="Q2 - How effective were the learning activities used in this training?" attribute="1" defaultMemberUniqueName="[Table7].[Q2 - How effective were the learning activities used in this training?].[All]" allUniqueName="[Table7].[Q2 - How effective were the learning activities used in this training?].[All]" dimensionUniqueName="[Table7]" displayFolder="" count="0" memberValueDatatype="20" unbalanced="0"/>
    <cacheHierarchy uniqueName="[Table7].[Q3 - How effective were the logistics (handouts, room, food, etc.) used in the training?]" caption="Q3 - How effective were the logistics (handouts, room, food, etc.) used in the training?" attribute="1" defaultMemberUniqueName="[Table7].[Q3 - How effective were the logistics (handouts, room, food, etc.) used in the training?].[All]" allUniqueName="[Table7].[Q3 - How effective were the logistics (handouts, room, food, etc.) used in the training?].[All]" dimensionUniqueName="[Table7]" displayFolder="" count="0" memberValueDatatype="20" unbalanced="0"/>
    <cacheHierarchy uniqueName="[Table7].[Q4 - How would you rate the facilitator's overall performance?]" caption="Q4 - How would you rate the facilitator's overall performance?" attribute="1" defaultMemberUniqueName="[Table7].[Q4 - How would you rate the facilitator's overall performance?].[All]" allUniqueName="[Table7].[Q4 - How would you rate the facilitator's overall performance?].[All]" dimensionUniqueName="[Table7]" displayFolder="" count="0" memberValueDatatype="20" unbalanced="0"/>
    <cacheHierarchy uniqueName="[Table7].[Q5 - How likely are you to recommend this training to a friend or teammate?]" caption="Q5 - How likely are you to recommend this training to a friend or teammate?" attribute="1" defaultMemberUniqueName="[Table7].[Q5 - How likely are you to recommend this training to a friend or teammate?].[All]" allUniqueName="[Table7].[Q5 - How likely are you to recommend this training to a friend or teammate?].[All]" dimensionUniqueName="[Table7]" displayFolder="" count="0" memberValueDatatype="20" unbalanced="0"/>
    <cacheHierarchy uniqueName="[Table7].[Q6 - Mention any comments or suggestions to improve the overall learning experience]" caption="Q6 - Mention any comments or suggestions to improve the overall learning experience" attribute="1" defaultMemberUniqueName="[Table7].[Q6 - Mention any comments or suggestions to improve the overall learning experience].[All]" allUniqueName="[Table7].[Q6 - Mention any comments or suggestions to improve the overall learning experience].[All]" dimensionUniqueName="[Table7]" displayFolder="" count="0" memberValueDatatype="130" unbalanced="0"/>
    <cacheHierarchy uniqueName="[Table7].[PROMOTOR]" caption="PROMOTOR" attribute="1" defaultMemberUniqueName="[Table7].[PROMOTOR].[All]" allUniqueName="[Table7].[PROMOTOR].[All]" dimensionUniqueName="[Table7]" displayFolder="" count="0" memberValueDatatype="20" unbalanced="0"/>
    <cacheHierarchy uniqueName="[Table7].[PASSIVE 1]" caption="PASSIVE 1" attribute="1" defaultMemberUniqueName="[Table7].[PASSIVE 1].[All]" allUniqueName="[Table7].[PASSIVE 1].[All]" dimensionUniqueName="[Table7]" displayFolder="" count="0" memberValueDatatype="20" unbalanced="0"/>
    <cacheHierarchy uniqueName="[Table7].[PASSIVE]" caption="PASSIVE" attribute="1" defaultMemberUniqueName="[Table7].[PASSIVE].[All]" allUniqueName="[Table7].[PASSIVE].[All]" dimensionUniqueName="[Table7]" displayFolder="" count="0" memberValueDatatype="20" unbalanced="0"/>
    <cacheHierarchy uniqueName="[Table7].[DETRACTOR]" caption="DETRACTOR" attribute="1" defaultMemberUniqueName="[Table7].[DETRACTOR].[All]" allUniqueName="[Table7].[DETRACTOR].[All]" dimensionUniqueName="[Table7]" displayFolder="" count="0" memberValueDatatype="20" unbalanced="0"/>
    <cacheHierarchy uniqueName="[Table7].[Total Reponses]" caption="Total Reponses" attribute="1" defaultMemberUniqueName="[Table7].[Total Reponses].[All]" allUniqueName="[Table7].[Total Reponses].[All]" dimensionUniqueName="[Table7]" displayFolder="" count="0" memberValueDatatype="20" unbalanced="0"/>
    <cacheHierarchy uniqueName="[Table7].[NPS]" caption="NPS" attribute="1" defaultMemberUniqueName="[Table7].[NPS].[All]" allUniqueName="[Table7].[NPS].[All]" dimensionUniqueName="[Table7]" displayFolder="" count="0" memberValueDatatype="20" unbalanced="0"/>
    <cacheHierarchy uniqueName="[Table7].[FACILITATOR PERFORMANCE]" caption="FACILITATOR PERFORMANCE" attribute="1" defaultMemberUniqueName="[Table7].[FACILITATOR PERFORMANCE].[All]" allUniqueName="[Table7].[FACILITATOR PERFORMANCE].[All]" dimensionUniqueName="[Table7]" displayFolder="" count="0" memberValueDatatype="20" unbalanced="0"/>
    <cacheHierarchy uniqueName="[Table7].[ACTIVITY EFFECTIVNESS]" caption="ACTIVITY EFFECTIVNESS" attribute="1" defaultMemberUniqueName="[Table7].[ACTIVITY EFFECTIVNESS].[All]" allUniqueName="[Table7].[ACTIVITY EFFECTIVNESS].[All]" dimensionUniqueName="[Table7]" displayFolder="" count="0" memberValueDatatype="20" unbalanced="0"/>
    <cacheHierarchy uniqueName="[Table7].[LOGISTICS EFFECTIVNESS]" caption="LOGISTICS EFFECTIVNESS" attribute="1" defaultMemberUniqueName="[Table7].[LOGISTICS EFFECTIVNESS].[All]" allUniqueName="[Table7].[LOGISTICS EFFECTIVNESS].[All]" dimensionUniqueName="[Table7]" displayFolder="" count="0" memberValueDatatype="20" unbalanced="0"/>
    <cacheHierarchy uniqueName="[Table7].[KNOWLEDGE RELVEANCE]" caption="KNOWLEDGE RELVEANCE" attribute="1" defaultMemberUniqueName="[Table7].[KNOWLEDGE RELVEANCE].[All]" allUniqueName="[Table7].[KNOWLEDGE RELVEANCE].[All]" dimensionUniqueName="[Table7]" displayFolder="" count="0" memberValueDatatype="2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  <cacheHierarchy uniqueName="[Measures].[Sum of KNOWLEDGE RELVEANCE]" caption="Sum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OGISTICS EFFECTIVNESS 2]" caption="Sum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LOGISTICS EFFECTIVNESS 2]" caption="Average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KNOWLEDGE RELVEANCE]" caption="Average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MOTOR]" caption="Sum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ROMOTOR]" caption="Average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gram Name 2]" caption="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gram Name 2]" caption="Distinct 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 2]" caption="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Name 2]" caption="Distinct 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o.of sessions 2]" caption="Sum of No.of sessions 2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rollments 2]" caption="Sum of Enrollments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Program Duration/hrs]" caption="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rogram Duration/hrs]" caption="Distinct 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earning Hrs]" caption="Sum of Learning Hr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ogram Duration/hrs]" caption="Max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gram Duration/hrs]" caption="Sum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ACILITATOR PERFORMANCE]" caption="Sum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FACILITATOR PERFORMANCE]" caption="Average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KNOWLEDGE RELVEANCE 2]" caption="Sum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LOGISTICS EFFECTIVNESS]" caption="Sum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ACTIVITY EFFECTIVNESS]" caption="Sum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NPS]" caption="Sum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NPS]" caption="Average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KNOWLEDGE RELVEANCE 2]" caption="Average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Average of LOGISTICS EFFECTIVNESS]" caption="Average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ACTIVITY EFFECTIVNESS]" caption="Average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Trainers]" caption="Count of Trainers" measure="1" displayFolder="" measureGroup="Table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Table1" uniqueName="[Table1]" caption="Table1"/>
    <dimension name="Table7" uniqueName="[Table7]" caption="Table7"/>
  </dimensions>
  <measureGroups count="4">
    <measureGroup name="Range" caption="Range"/>
    <measureGroup name="Range 1" caption="Range 1"/>
    <measureGroup name="Table1" caption="Table1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.Sameh" refreshedDate="46245.641299768518" backgroundQuery="1" createdVersion="8" refreshedVersion="8" minRefreshableVersion="3" recordCount="0" supportSubquery="1" supportAdvancedDrill="1" xr:uid="{384C64D2-3CA9-44B9-B18D-C6178BDC4E30}">
  <cacheSource type="external" connectionId="1"/>
  <cacheFields count="4">
    <cacheField name="[Range].[Trainer Name].[Trainer Name]" caption="Trainer Name" numFmtId="0" hierarchy="6" level="1">
      <sharedItems count="6">
        <s v="Ahmed Elshiaty"/>
        <s v="Ahmed Magdi"/>
        <s v="Amr Alaa"/>
        <s v="Aya Sameh"/>
        <s v="Omar Ali"/>
        <s v="Yehia Maklad"/>
      </sharedItems>
    </cacheField>
    <cacheField name="[Range].[Program Name].[Program Name]" caption="Program Name" numFmtId="0" hierarchy="5" level="1">
      <sharedItems count="25">
        <s v="Ai 4 Marq - AI Foundations - Wave 2"/>
        <s v="Ai 4 Marq - Level 1"/>
        <s v="AI for real estate (Projects-D&amp;I)"/>
        <s v="Customer Focus"/>
        <s v="Customer XP Cycle-CCE ONLY"/>
        <s v="Excel 101"/>
        <s v="Goal Setting &amp;Building Habits -HS"/>
        <s v="Hard Talks"/>
        <s v="HPI"/>
        <s v="inside out"/>
        <s v="Island of Seacrets-(Finance  Dept)"/>
        <s v="LinkedIn Learning Kick-Off Session"/>
        <s v="Master The Shift"/>
        <s v="Parenting 101"/>
        <s v="Presentation Skills-HS"/>
        <s v="Sales Skills 1-HS"/>
        <s v="Sales Skills 2-HS"/>
        <s v="Self Discovery Lab"/>
        <s v="Slide Design"/>
        <s v="Story Craft"/>
        <s v="The Connected Leader"/>
        <s v="The Influence Map"/>
        <s v="The Influence Map (Projects)"/>
        <s v="Think Human"/>
        <s v="Time &amp;Self Management -HS"/>
      </sharedItems>
    </cacheField>
    <cacheField name="[Measures].[Sum of Enrollments 2]" caption="Sum of Enrollments 2" numFmtId="0" hierarchy="104" level="32767"/>
    <cacheField name="[Measures].[Distinct Count of Name 2]" caption="Distinct Count of Name 2" numFmtId="0" hierarchy="102" level="32767"/>
  </cacheFields>
  <cacheHierarchies count="123">
    <cacheHierarchy uniqueName="[Range].[#]" caption="#" attribute="1" defaultMemberUniqueName="[Range].[#].[All]" allUniqueName="[Range].[#].[All]" dimensionUniqueName="[Range]" displayFolder="" count="0" memberValueDatatype="20" unbalanced="0"/>
    <cacheHierarchy uniqueName="[Range].[Enrollments]" caption="Enrollments" attribute="1" defaultMemberUniqueName="[Range].[Enrollments].[All]" allUniqueName="[Range].[Enrollments].[All]" dimensionUniqueName="[Range]" displayFolder="" count="0" memberValueDatatype="20" unbalanced="0"/>
    <cacheHierarchy uniqueName="[Range].[Participation PC/Cust]" caption="Participation PC/Cust" attribute="1" defaultMemberUniqueName="[Range].[Participation PC/Cust].[All]" allUniqueName="[Range].[Participation PC/Cust].[All]" dimensionUniqueName="[Range]" displayFolder="" count="0" memberValueDatatype="130" unbalanced="0"/>
    <cacheHierarchy uniqueName="[Range].[PC/Cust (Per Topic)]" caption="PC/Cust (Per Topic)" attribute="1" defaultMemberUniqueName="[Range].[PC/Cust (Per Topic)].[All]" allUniqueName="[Range].[PC/Cust (Per Topic)].[All]" dimensionUniqueName="[Range]" displayFolder="" count="0" memberValueDatatype="130" unbalanced="0"/>
    <cacheHierarchy uniqueName="[Range].[Customised (Dept)]" caption="Customised (Dept)" attribute="1" defaultMemberUniqueName="[Range].[Customised (Dept)].[All]" allUniqueName="[Range].[Customised (Dept)].[All]" dimensionUniqueName="[Range]" displayFolder="" count="0" memberValueDatatype="130" unbalanced="0"/>
    <cacheHierarchy uniqueName="[Range].[Program Name]" caption="Program Name" attribute="1" defaultMemberUniqueName="[Range].[Program Name].[All]" allUniqueName="[Range].[Program Nam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Trainer Name]" caption="Trainer Name" attribute="1" defaultMemberUniqueName="[Range].[Trainer Name].[All]" allUniqueName="[Range].[Trainer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gram Duration/hrs]" caption="Program Duration/hrs" attribute="1" defaultMemberUniqueName="[Range].[Program Duration/hrs].[All]" allUniqueName="[Range].[Program Duration/hrs].[All]" dimensionUniqueName="[Range]" displayFolder="" count="0" memberValueDatatype="5" unbalanced="0"/>
    <cacheHierarchy uniqueName="[Range].[Learning Hrs]" caption="Learning Hrs" attribute="1" defaultMemberUniqueName="[Range].[Learning Hrs].[All]" allUniqueName="[Range].[Learning Hrs].[All]" dimensionUniqueName="[Range]" displayFolder="" count="0" memberValueDatatype="5" unbalanced="0"/>
    <cacheHierarchy uniqueName="[Range].[No.of sessions]" caption="No.of sessions" attribute="1" defaultMemberUniqueName="[Range].[No.of sessions].[All]" allUniqueName="[Range].[No.of sessions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Phone Number]" caption="Phone Number" attribute="1" defaultMemberUniqueName="[Range].[Phone Number].[All]" allUniqueName="[Range].[Phone Numb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 Title]" caption="Job Title" attribute="1" defaultMemberUniqueName="[Range].[Job Title].[All]" allUniqueName="[Range].[Job Title].[All]" dimensionUniqueName="[Range]" displayFolder="" count="0" memberValueDatatype="130" unbalanced="0"/>
    <cacheHierarchy uniqueName="[Range].[Employee Code]" caption="Employee Code" attribute="1" defaultMemberUniqueName="[Range].[Employee Code].[All]" allUniqueName="[Range].[Employee Code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Internal/External]" caption="Internal/External" attribute="1" defaultMemberUniqueName="[Range].[Internal/External].[All]" allUniqueName="[Range].[Internal/External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 1].[Survey ID]" caption="Survey ID" attribute="1" defaultMemberUniqueName="[Range 1].[Survey ID].[All]" allUniqueName="[Range 1].[Survey ID].[All]" dimensionUniqueName="[Range 1]" displayFolder="" count="0" memberValueDatatype="20" unbalanced="0"/>
    <cacheHierarchy uniqueName="[Range 1].[Start Time]" caption="Start Time" attribute="1" defaultMemberUniqueName="[Range 1].[Start Time].[All]" allUniqueName="[Range 1].[Start Time].[All]" dimensionUniqueName="[Range 1]" displayFolder="" count="0" memberValueDatatype="130" unbalanced="0"/>
    <cacheHierarchy uniqueName="[Range 1].[Completion Time]" caption="Completion Time" attribute="1" defaultMemberUniqueName="[Range 1].[Completion Time].[All]" allUniqueName="[Range 1].[Completion Time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Phone Number]" caption="Phone Number" attribute="1" defaultMemberUniqueName="[Range 1].[Phone Number].[All]" allUniqueName="[Range 1].[Phone Number].[All]" dimensionUniqueName="[Range 1]" displayFolder="" count="0" memberValueDatatype="130" unbalanced="0"/>
    <cacheHierarchy uniqueName="[Range 1].[Topic Name]" caption="Topic Name" attribute="1" defaultMemberUniqueName="[Range 1].[Topic Name].[All]" allUniqueName="[Range 1].[Topic Name].[All]" dimensionUniqueName="[Range 1]" displayFolder="" count="0" memberValueDatatype="130" unbalanced="0"/>
    <cacheHierarchy uniqueName="[Range 1].[Trainers]" caption="Trainers" attribute="1" defaultMemberUniqueName="[Range 1].[Trainers].[All]" allUniqueName="[Range 1].[Trainers].[All]" dimensionUniqueName="[Range 1]" displayFolder="" count="0" memberValueDatatype="130" unbalanced="0"/>
    <cacheHierarchy uniqueName="[Range 1].[Q1 - How relevant was the knowledge you gained throughout the training?]" caption="Q1 - How relevant was the knowledge you gained throughout the training?" attribute="1" defaultMemberUniqueName="[Range 1].[Q1 - How relevant was the knowledge you gained throughout the training?].[All]" allUniqueName="[Range 1].[Q1 - How relevant was the knowledge you gained throughout the training?].[All]" dimensionUniqueName="[Range 1]" displayFolder="" count="0" memberValueDatatype="20" unbalanced="0"/>
    <cacheHierarchy uniqueName="[Range 1].[Q2 - How effective were the learning activities used in this training?]" caption="Q2 - How effective were the learning activities used in this training?" attribute="1" defaultMemberUniqueName="[Range 1].[Q2 - How effective were the learning activities used in this training?].[All]" allUniqueName="[Range 1].[Q2 - How effective were the learning activities used in this training?].[All]" dimensionUniqueName="[Range 1]" displayFolder="" count="0" memberValueDatatype="20" unbalanced="0"/>
    <cacheHierarchy uniqueName="[Range 1].[Q3 - How effective were the logistics (handouts, room, food, etc.) used in the training?]" caption="Q3 - How effective were the logistics (handouts, room, food, etc.) used in the training?" attribute="1" defaultMemberUniqueName="[Range 1].[Q3 - How effective were the logistics (handouts, room, food, etc.) used in the training?].[All]" allUniqueName="[Range 1].[Q3 - How effective were the logistics (handouts, room, food, etc.) used in the training?].[All]" dimensionUniqueName="[Range 1]" displayFolder="" count="0" memberValueDatatype="20" unbalanced="0"/>
    <cacheHierarchy uniqueName="[Range 1].[Q4 - How would you rate the facilitator's overall performance?]" caption="Q4 - How would you rate the facilitator's overall performance?" attribute="1" defaultMemberUniqueName="[Range 1].[Q4 - How would you rate the facilitator's overall performance?].[All]" allUniqueName="[Range 1].[Q4 - How would you rate the facilitator's overall performance?].[All]" dimensionUniqueName="[Range 1]" displayFolder="" count="0" memberValueDatatype="20" unbalanced="0"/>
    <cacheHierarchy uniqueName="[Range 1].[Q5 - How likely are you to recommend this training to a friend or teammate?]" caption="Q5 - How likely are you to recommend this training to a friend or teammate?" attribute="1" defaultMemberUniqueName="[Range 1].[Q5 - How likely are you to recommend this training to a friend or teammate?].[All]" allUniqueName="[Range 1].[Q5 - How likely are you to recommend this training to a friend or teammate?].[All]" dimensionUniqueName="[Range 1]" displayFolder="" count="0" memberValueDatatype="20" unbalanced="0"/>
    <cacheHierarchy uniqueName="[Range 1].[Q6 - Mention any comments or suggestions to improve the overall learning experience]" caption="Q6 - Mention any comments or suggestions to improve the overall learning experience" attribute="1" defaultMemberUniqueName="[Range 1].[Q6 - Mention any comments or suggestions to improve the overall learning experience].[All]" allUniqueName="[Range 1].[Q6 - Mention any comments or suggestions to improve the overall learning experience].[All]" dimensionUniqueName="[Range 1]" displayFolder="" count="0" memberValueDatatype="130" unbalanced="0"/>
    <cacheHierarchy uniqueName="[Range 1].[PROMOTOR]" caption="PROMOTOR" attribute="1" defaultMemberUniqueName="[Range 1].[PROMOTOR].[All]" allUniqueName="[Range 1].[PROMOTOR].[All]" dimensionUniqueName="[Range 1]" displayFolder="" count="0" memberValueDatatype="20" unbalanced="0"/>
    <cacheHierarchy uniqueName="[Range 1].[PASSIVE 1]" caption="PASSIVE 1" attribute="1" defaultMemberUniqueName="[Range 1].[PASSIVE 1].[All]" allUniqueName="[Range 1].[PASSIVE 1].[All]" dimensionUniqueName="[Range 1]" displayFolder="" count="0" memberValueDatatype="20" unbalanced="0"/>
    <cacheHierarchy uniqueName="[Range 1].[PASSIVE]" caption="PASSIVE" attribute="1" defaultMemberUniqueName="[Range 1].[PASSIVE].[All]" allUniqueName="[Range 1].[PASSIVE].[All]" dimensionUniqueName="[Range 1]" displayFolder="" count="0" memberValueDatatype="20" unbalanced="0"/>
    <cacheHierarchy uniqueName="[Range 1].[DETRACTOR]" caption="DETRACTOR" attribute="1" defaultMemberUniqueName="[Range 1].[DETRACTOR].[All]" allUniqueName="[Range 1].[DETRACTOR].[All]" dimensionUniqueName="[Range 1]" displayFolder="" count="0" memberValueDatatype="20" unbalanced="0"/>
    <cacheHierarchy uniqueName="[Range 1].[Total Reponses]" caption="Total Reponses" attribute="1" defaultMemberUniqueName="[Range 1].[Total Reponses].[All]" allUniqueName="[Range 1].[Total Reponses].[All]" dimensionUniqueName="[Range 1]" displayFolder="" count="0" memberValueDatatype="20" unbalanced="0"/>
    <cacheHierarchy uniqueName="[Range 1].[NPS]" caption="NPS" attribute="1" defaultMemberUniqueName="[Range 1].[NPS].[All]" allUniqueName="[Range 1].[NPS].[All]" dimensionUniqueName="[Range 1]" displayFolder="" count="0" memberValueDatatype="20" unbalanced="0"/>
    <cacheHierarchy uniqueName="[Range 1].[FACILITATOR PERFORMANCE]" caption="FACILITATOR PERFORMANCE" attribute="1" defaultMemberUniqueName="[Range 1].[FACILITATOR PERFORMANCE].[All]" allUniqueName="[Range 1].[FACILITATOR PERFORMANCE].[All]" dimensionUniqueName="[Range 1]" displayFolder="" count="0" memberValueDatatype="20" unbalanced="0"/>
    <cacheHierarchy uniqueName="[Range 1].[ACTIVITY EFFECTIVNESS]" caption="ACTIVITY EFFECTIVNESS" attribute="1" defaultMemberUniqueName="[Range 1].[ACTIVITY EFFECTIVNESS].[All]" allUniqueName="[Range 1].[ACTIVITY EFFECTIVNESS].[All]" dimensionUniqueName="[Range 1]" displayFolder="" count="0" memberValueDatatype="20" unbalanced="0"/>
    <cacheHierarchy uniqueName="[Range 1].[LOGISTICS EFFECTIVNESS]" caption="LOGISTICS EFFECTIVNESS" attribute="1" defaultMemberUniqueName="[Range 1].[LOGISTICS EFFECTIVNESS].[All]" allUniqueName="[Range 1].[LOGISTICS EFFECTIVNESS].[All]" dimensionUniqueName="[Range 1]" displayFolder="" count="0" memberValueDatatype="20" unbalanced="0"/>
    <cacheHierarchy uniqueName="[Range 1].[KNOWLEDGE RELVEANCE]" caption="KNOWLEDGE RELVEANCE" attribute="1" defaultMemberUniqueName="[Range 1].[KNOWLEDGE RELVEANCE].[All]" allUniqueName="[Range 1].[KNOWLEDGE RELVEANCE].[All]" dimensionUniqueName="[Range 1]" displayFolder="" count="0" memberValueDatatype="2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Enrollments]" caption="Enrollments" attribute="1" defaultMemberUniqueName="[Table1].[Enrollments].[All]" allUniqueName="[Table1].[Enrollments].[All]" dimensionUniqueName="[Table1]" displayFolder="" count="0" memberValueDatatype="20" unbalanced="0"/>
    <cacheHierarchy uniqueName="[Table1].[Participation PC/Cust]" caption="Participation PC/Cust" attribute="1" defaultMemberUniqueName="[Table1].[Participation PC/Cust].[All]" allUniqueName="[Table1].[Participation PC/Cust].[All]" dimensionUniqueName="[Table1]" displayFolder="" count="0" memberValueDatatype="130" unbalanced="0"/>
    <cacheHierarchy uniqueName="[Table1].[PC/Cust (Per Topic)]" caption="PC/Cust (Per Topic)" attribute="1" defaultMemberUniqueName="[Table1].[PC/Cust (Per Topic)].[All]" allUniqueName="[Table1].[PC/Cust (Per Topic)].[All]" dimensionUniqueName="[Table1]" displayFolder="" count="0" memberValueDatatype="130" unbalanced="0"/>
    <cacheHierarchy uniqueName="[Table1].[Customised (Dept)]" caption="Customised (Dept)" attribute="1" defaultMemberUniqueName="[Table1].[Customised (Dept)].[All]" allUniqueName="[Table1].[Customised (Dept)].[All]" dimensionUniqueName="[Table1]" displayFolder="" count="0" memberValueDatatype="130" unbalanced="0"/>
    <cacheHierarchy uniqueName="[Table1].[Program Name]" caption="Program Name" attribute="1" defaultMemberUniqueName="[Table1].[Program Name].[All]" allUniqueName="[Table1].[Program Name].[All]" dimensionUniqueName="[Table1]" displayFolder="" count="0" memberValueDatatype="130" unbalanced="0"/>
    <cacheHierarchy uniqueName="[Table1].[Trainer Name]" caption="Trainer Name" attribute="1" defaultMemberUniqueName="[Table1].[Trainer Name].[All]" allUniqueName="[Table1].[Trainer Name].[All]" dimensionUniqueName="[Table1]" displayFolder="" count="0" memberValueDatatype="130" unbalanced="0"/>
    <cacheHierarchy uniqueName="[Table1].[Program Duration/hrs]" caption="Program Duration/hrs" attribute="1" defaultMemberUniqueName="[Table1].[Program Duration/hrs].[All]" allUniqueName="[Table1].[Program Duration/hrs].[All]" dimensionUniqueName="[Table1]" displayFolder="" count="0" memberValueDatatype="5" unbalanced="0"/>
    <cacheHierarchy uniqueName="[Table1].[Learning Hrs]" caption="Learning Hrs" attribute="1" defaultMemberUniqueName="[Table1].[Learning Hrs].[All]" allUniqueName="[Table1].[Learning Hrs].[All]" dimensionUniqueName="[Table1]" displayFolder="" count="0" memberValueDatatype="5" unbalanced="0"/>
    <cacheHierarchy uniqueName="[Table1].[No.of sessions]" caption="No.of sessions" attribute="1" defaultMemberUniqueName="[Table1].[No.of sessions].[All]" allUniqueName="[Table1].[No.of sessions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Phone Number]" caption="Phone Number" attribute="1" defaultMemberUniqueName="[Table1].[Phone Number].[All]" allUniqueName="[Table1].[Phone Numb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Employee Code]" caption="Employee Code" attribute="1" defaultMemberUniqueName="[Table1].[Employee Code].[All]" allUniqueName="[Table1].[Employee Code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Internal/External]" caption="Internal/External" attribute="1" defaultMemberUniqueName="[Table1].[Internal/External].[All]" allUniqueName="[Table1].[Internal/External].[All]" dimensionUniqueName="[Table1]" displayFolder="" count="0" memberValueDatatype="130" unbalanced="0"/>
    <cacheHierarchy uniqueName="[Table1].[Sector]" caption="Sector" attribute="1" defaultMemberUniqueName="[Table1].[Sector].[All]" allUniqueName="[Table1].[Sector].[All]" dimensionUniqueName="[Table1]" displayFolder="" count="0" memberValueDatatype="130" unbalanced="0"/>
    <cacheHierarchy uniqueName="[Table7].[Survey ID]" caption="Survey ID" attribute="1" defaultMemberUniqueName="[Table7].[Survey ID].[All]" allUniqueName="[Table7].[Survey ID].[All]" dimensionUniqueName="[Table7]" displayFolder="" count="0" memberValueDatatype="20" unbalanced="0"/>
    <cacheHierarchy uniqueName="[Table7].[Start Time]" caption="Start Time" attribute="1" defaultMemberUniqueName="[Table7].[Start Time].[All]" allUniqueName="[Table7].[Start Time].[All]" dimensionUniqueName="[Table7]" displayFolder="" count="0" memberValueDatatype="130" unbalanced="0"/>
    <cacheHierarchy uniqueName="[Table7].[Completion Time]" caption="Completion Time" attribute="1" defaultMemberUniqueName="[Table7].[Completion Time].[All]" allUniqueName="[Table7].[Completion Time].[All]" dimensionUniqueName="[Table7]" displayFolder="" count="0" memberValueDatatype="130" unbalanced="0"/>
    <cacheHierarchy uniqueName="[Table7].[Name]" caption="Name" attribute="1" defaultMemberUniqueName="[Table7].[Name].[All]" allUniqueName="[Table7].[Name].[All]" dimensionUniqueName="[Table7]" displayFolder="" count="0" memberValueDatatype="130" unbalanced="0"/>
    <cacheHierarchy uniqueName="[Table7].[Email]" caption="Email" attribute="1" defaultMemberUniqueName="[Table7].[Email].[All]" allUniqueName="[Table7].[Email].[All]" dimensionUniqueName="[Table7]" displayFolder="" count="0" memberValueDatatype="130" unbalanced="0"/>
    <cacheHierarchy uniqueName="[Table7].[Phone Number]" caption="Phone Number" attribute="1" defaultMemberUniqueName="[Table7].[Phone Number].[All]" allUniqueName="[Table7].[Phone Number].[All]" dimensionUniqueName="[Table7]" displayFolder="" count="0" memberValueDatatype="130" unbalanced="0"/>
    <cacheHierarchy uniqueName="[Table7].[Topic Name]" caption="Topic Name" attribute="1" defaultMemberUniqueName="[Table7].[Topic Name].[All]" allUniqueName="[Table7].[Topic Name].[All]" dimensionUniqueName="[Table7]" displayFolder="" count="0" memberValueDatatype="130" unbalanced="0"/>
    <cacheHierarchy uniqueName="[Table7].[Trainers]" caption="Trainers" attribute="1" defaultMemberUniqueName="[Table7].[Trainers].[All]" allUniqueName="[Table7].[Trainers].[All]" dimensionUniqueName="[Table7]" displayFolder="" count="0" memberValueDatatype="130" unbalanced="0"/>
    <cacheHierarchy uniqueName="[Table7].[Q1 - How relevant was the knowledge you gained throughout the training?]" caption="Q1 - How relevant was the knowledge you gained throughout the training?" attribute="1" defaultMemberUniqueName="[Table7].[Q1 - How relevant was the knowledge you gained throughout the training?].[All]" allUniqueName="[Table7].[Q1 - How relevant was the knowledge you gained throughout the training?].[All]" dimensionUniqueName="[Table7]" displayFolder="" count="0" memberValueDatatype="20" unbalanced="0"/>
    <cacheHierarchy uniqueName="[Table7].[Q2 - How effective were the learning activities used in this training?]" caption="Q2 - How effective were the learning activities used in this training?" attribute="1" defaultMemberUniqueName="[Table7].[Q2 - How effective were the learning activities used in this training?].[All]" allUniqueName="[Table7].[Q2 - How effective were the learning activities used in this training?].[All]" dimensionUniqueName="[Table7]" displayFolder="" count="0" memberValueDatatype="20" unbalanced="0"/>
    <cacheHierarchy uniqueName="[Table7].[Q3 - How effective were the logistics (handouts, room, food, etc.) used in the training?]" caption="Q3 - How effective were the logistics (handouts, room, food, etc.) used in the training?" attribute="1" defaultMemberUniqueName="[Table7].[Q3 - How effective were the logistics (handouts, room, food, etc.) used in the training?].[All]" allUniqueName="[Table7].[Q3 - How effective were the logistics (handouts, room, food, etc.) used in the training?].[All]" dimensionUniqueName="[Table7]" displayFolder="" count="0" memberValueDatatype="20" unbalanced="0"/>
    <cacheHierarchy uniqueName="[Table7].[Q4 - How would you rate the facilitator's overall performance?]" caption="Q4 - How would you rate the facilitator's overall performance?" attribute="1" defaultMemberUniqueName="[Table7].[Q4 - How would you rate the facilitator's overall performance?].[All]" allUniqueName="[Table7].[Q4 - How would you rate the facilitator's overall performance?].[All]" dimensionUniqueName="[Table7]" displayFolder="" count="0" memberValueDatatype="20" unbalanced="0"/>
    <cacheHierarchy uniqueName="[Table7].[Q5 - How likely are you to recommend this training to a friend or teammate?]" caption="Q5 - How likely are you to recommend this training to a friend or teammate?" attribute="1" defaultMemberUniqueName="[Table7].[Q5 - How likely are you to recommend this training to a friend or teammate?].[All]" allUniqueName="[Table7].[Q5 - How likely are you to recommend this training to a friend or teammate?].[All]" dimensionUniqueName="[Table7]" displayFolder="" count="0" memberValueDatatype="20" unbalanced="0"/>
    <cacheHierarchy uniqueName="[Table7].[Q6 - Mention any comments or suggestions to improve the overall learning experience]" caption="Q6 - Mention any comments or suggestions to improve the overall learning experience" attribute="1" defaultMemberUniqueName="[Table7].[Q6 - Mention any comments or suggestions to improve the overall learning experience].[All]" allUniqueName="[Table7].[Q6 - Mention any comments or suggestions to improve the overall learning experience].[All]" dimensionUniqueName="[Table7]" displayFolder="" count="0" memberValueDatatype="130" unbalanced="0"/>
    <cacheHierarchy uniqueName="[Table7].[PROMOTOR]" caption="PROMOTOR" attribute="1" defaultMemberUniqueName="[Table7].[PROMOTOR].[All]" allUniqueName="[Table7].[PROMOTOR].[All]" dimensionUniqueName="[Table7]" displayFolder="" count="0" memberValueDatatype="20" unbalanced="0"/>
    <cacheHierarchy uniqueName="[Table7].[PASSIVE 1]" caption="PASSIVE 1" attribute="1" defaultMemberUniqueName="[Table7].[PASSIVE 1].[All]" allUniqueName="[Table7].[PASSIVE 1].[All]" dimensionUniqueName="[Table7]" displayFolder="" count="0" memberValueDatatype="20" unbalanced="0"/>
    <cacheHierarchy uniqueName="[Table7].[PASSIVE]" caption="PASSIVE" attribute="1" defaultMemberUniqueName="[Table7].[PASSIVE].[All]" allUniqueName="[Table7].[PASSIVE].[All]" dimensionUniqueName="[Table7]" displayFolder="" count="0" memberValueDatatype="20" unbalanced="0"/>
    <cacheHierarchy uniqueName="[Table7].[DETRACTOR]" caption="DETRACTOR" attribute="1" defaultMemberUniqueName="[Table7].[DETRACTOR].[All]" allUniqueName="[Table7].[DETRACTOR].[All]" dimensionUniqueName="[Table7]" displayFolder="" count="0" memberValueDatatype="20" unbalanced="0"/>
    <cacheHierarchy uniqueName="[Table7].[Total Reponses]" caption="Total Reponses" attribute="1" defaultMemberUniqueName="[Table7].[Total Reponses].[All]" allUniqueName="[Table7].[Total Reponses].[All]" dimensionUniqueName="[Table7]" displayFolder="" count="0" memberValueDatatype="20" unbalanced="0"/>
    <cacheHierarchy uniqueName="[Table7].[NPS]" caption="NPS" attribute="1" defaultMemberUniqueName="[Table7].[NPS].[All]" allUniqueName="[Table7].[NPS].[All]" dimensionUniqueName="[Table7]" displayFolder="" count="0" memberValueDatatype="20" unbalanced="0"/>
    <cacheHierarchy uniqueName="[Table7].[FACILITATOR PERFORMANCE]" caption="FACILITATOR PERFORMANCE" attribute="1" defaultMemberUniqueName="[Table7].[FACILITATOR PERFORMANCE].[All]" allUniqueName="[Table7].[FACILITATOR PERFORMANCE].[All]" dimensionUniqueName="[Table7]" displayFolder="" count="0" memberValueDatatype="20" unbalanced="0"/>
    <cacheHierarchy uniqueName="[Table7].[ACTIVITY EFFECTIVNESS]" caption="ACTIVITY EFFECTIVNESS" attribute="1" defaultMemberUniqueName="[Table7].[ACTIVITY EFFECTIVNESS].[All]" allUniqueName="[Table7].[ACTIVITY EFFECTIVNESS].[All]" dimensionUniqueName="[Table7]" displayFolder="" count="0" memberValueDatatype="20" unbalanced="0"/>
    <cacheHierarchy uniqueName="[Table7].[LOGISTICS EFFECTIVNESS]" caption="LOGISTICS EFFECTIVNESS" attribute="1" defaultMemberUniqueName="[Table7].[LOGISTICS EFFECTIVNESS].[All]" allUniqueName="[Table7].[LOGISTICS EFFECTIVNESS].[All]" dimensionUniqueName="[Table7]" displayFolder="" count="0" memberValueDatatype="20" unbalanced="0"/>
    <cacheHierarchy uniqueName="[Table7].[KNOWLEDGE RELVEANCE]" caption="KNOWLEDGE RELVEANCE" attribute="1" defaultMemberUniqueName="[Table7].[KNOWLEDGE RELVEANCE].[All]" allUniqueName="[Table7].[KNOWLEDGE RELVEANCE].[All]" dimensionUniqueName="[Table7]" displayFolder="" count="0" memberValueDatatype="2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  <cacheHierarchy uniqueName="[Measures].[Sum of KNOWLEDGE RELVEANCE]" caption="Sum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OGISTICS EFFECTIVNESS 2]" caption="Sum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LOGISTICS EFFECTIVNESS 2]" caption="Average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KNOWLEDGE RELVEANCE]" caption="Average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MOTOR]" caption="Sum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ROMOTOR]" caption="Average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gram Name 2]" caption="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gram Name 2]" caption="Distinct 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 2]" caption="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Name 2]" caption="Distinct Count of Name 2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o.of sessions 2]" caption="Sum of No.of sessions 2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rollments 2]" caption="Sum of Enrollments 2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Table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Program Duration/hrs]" caption="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rogram Duration/hrs]" caption="Distinct 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earning Hrs]" caption="Sum of Learning Hr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ogram Duration/hrs]" caption="Max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gram Duration/hrs]" caption="Sum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ACILITATOR PERFORMANCE]" caption="Sum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FACILITATOR PERFORMANCE]" caption="Average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KNOWLEDGE RELVEANCE 2]" caption="Sum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LOGISTICS EFFECTIVNESS]" caption="Sum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ACTIVITY EFFECTIVNESS]" caption="Sum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NPS]" caption="Sum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NPS]" caption="Average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KNOWLEDGE RELVEANCE 2]" caption="Average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Average of LOGISTICS EFFECTIVNESS]" caption="Average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ACTIVITY EFFECTIVNESS]" caption="Average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Trainers]" caption="Count of Trainers" measure="1" displayFolder="" measureGroup="Table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Table1" uniqueName="[Table1]" caption="Table1"/>
    <dimension name="Table7" uniqueName="[Table7]" caption="Table7"/>
  </dimensions>
  <measureGroups count="4">
    <measureGroup name="Range" caption="Range"/>
    <measureGroup name="Range 1" caption="Range 1"/>
    <measureGroup name="Table1" caption="Table1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.Sameh" refreshedDate="46245.641301157404" backgroundQuery="1" createdVersion="8" refreshedVersion="8" minRefreshableVersion="3" recordCount="0" supportSubquery="1" supportAdvancedDrill="1" xr:uid="{E01F5670-C57B-4372-8BBE-3CAB031F622B}">
  <cacheSource type="external" connectionId="1"/>
  <cacheFields count="2">
    <cacheField name="[Range].[Program Name].[Program Name]" caption="Program Name" numFmtId="0" hierarchy="5" level="1">
      <sharedItems count="25">
        <s v="Ai 4 Marq - AI Foundations - Wave 2"/>
        <s v="Ai 4 Marq - Level 1"/>
        <s v="AI for real estate (Projects-D&amp;I)"/>
        <s v="Customer Focus"/>
        <s v="Customer XP Cycle-CCE ONLY"/>
        <s v="Excel 101"/>
        <s v="Goal Setting &amp;Building Habits -HS"/>
        <s v="Hard Talks"/>
        <s v="HPI"/>
        <s v="inside out"/>
        <s v="Island of Seacrets-(Finance  Dept)"/>
        <s v="LinkedIn Learning Kick-Off Session"/>
        <s v="Master The Shift"/>
        <s v="Parenting 101"/>
        <s v="Presentation Skills-HS"/>
        <s v="Sales Skills 1-HS"/>
        <s v="Sales Skills 2-HS"/>
        <s v="Self Discovery Lab"/>
        <s v="Slide Design"/>
        <s v="Story Craft"/>
        <s v="The Connected Leader"/>
        <s v="The Influence Map"/>
        <s v="The Influence Map (Projects)"/>
        <s v="Think Human"/>
        <s v="Time &amp;Self Management -HS"/>
      </sharedItems>
    </cacheField>
    <cacheField name="[Measures].[Sum of No.of sessions 2]" caption="Sum of No.of sessions 2" numFmtId="0" hierarchy="103" level="32767"/>
  </cacheFields>
  <cacheHierarchies count="123">
    <cacheHierarchy uniqueName="[Range].[#]" caption="#" attribute="1" defaultMemberUniqueName="[Range].[#].[All]" allUniqueName="[Range].[#].[All]" dimensionUniqueName="[Range]" displayFolder="" count="0" memberValueDatatype="20" unbalanced="0"/>
    <cacheHierarchy uniqueName="[Range].[Enrollments]" caption="Enrollments" attribute="1" defaultMemberUniqueName="[Range].[Enrollments].[All]" allUniqueName="[Range].[Enrollments].[All]" dimensionUniqueName="[Range]" displayFolder="" count="0" memberValueDatatype="20" unbalanced="0"/>
    <cacheHierarchy uniqueName="[Range].[Participation PC/Cust]" caption="Participation PC/Cust" attribute="1" defaultMemberUniqueName="[Range].[Participation PC/Cust].[All]" allUniqueName="[Range].[Participation PC/Cust].[All]" dimensionUniqueName="[Range]" displayFolder="" count="0" memberValueDatatype="130" unbalanced="0"/>
    <cacheHierarchy uniqueName="[Range].[PC/Cust (Per Topic)]" caption="PC/Cust (Per Topic)" attribute="1" defaultMemberUniqueName="[Range].[PC/Cust (Per Topic)].[All]" allUniqueName="[Range].[PC/Cust (Per Topic)].[All]" dimensionUniqueName="[Range]" displayFolder="" count="0" memberValueDatatype="130" unbalanced="0"/>
    <cacheHierarchy uniqueName="[Range].[Customised (Dept)]" caption="Customised (Dept)" attribute="1" defaultMemberUniqueName="[Range].[Customised (Dept)].[All]" allUniqueName="[Range].[Customised (Dept)].[All]" dimensionUniqueName="[Range]" displayFolder="" count="0" memberValueDatatype="130" unbalanced="0"/>
    <cacheHierarchy uniqueName="[Range].[Program Name]" caption="Program Name" attribute="1" defaultMemberUniqueName="[Range].[Program Name].[All]" allUniqueName="[Range].[Program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rainer Name]" caption="Trainer Name" attribute="1" defaultMemberUniqueName="[Range].[Trainer Name].[All]" allUniqueName="[Range].[Trainer Name].[All]" dimensionUniqueName="[Range]" displayFolder="" count="0" memberValueDatatype="130" unbalanced="0"/>
    <cacheHierarchy uniqueName="[Range].[Program Duration/hrs]" caption="Program Duration/hrs" attribute="1" defaultMemberUniqueName="[Range].[Program Duration/hrs].[All]" allUniqueName="[Range].[Program Duration/hrs].[All]" dimensionUniqueName="[Range]" displayFolder="" count="0" memberValueDatatype="5" unbalanced="0"/>
    <cacheHierarchy uniqueName="[Range].[Learning Hrs]" caption="Learning Hrs" attribute="1" defaultMemberUniqueName="[Range].[Learning Hrs].[All]" allUniqueName="[Range].[Learning Hrs].[All]" dimensionUniqueName="[Range]" displayFolder="" count="0" memberValueDatatype="5" unbalanced="0"/>
    <cacheHierarchy uniqueName="[Range].[No.of sessions]" caption="No.of sessions" attribute="1" defaultMemberUniqueName="[Range].[No.of sessions].[All]" allUniqueName="[Range].[No.of sessions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Phone Number]" caption="Phone Number" attribute="1" defaultMemberUniqueName="[Range].[Phone Number].[All]" allUniqueName="[Range].[Phone Numb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 Title]" caption="Job Title" attribute="1" defaultMemberUniqueName="[Range].[Job Title].[All]" allUniqueName="[Range].[Job Title].[All]" dimensionUniqueName="[Range]" displayFolder="" count="0" memberValueDatatype="130" unbalanced="0"/>
    <cacheHierarchy uniqueName="[Range].[Employee Code]" caption="Employee Code" attribute="1" defaultMemberUniqueName="[Range].[Employee Code].[All]" allUniqueName="[Range].[Employee Code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Internal/External]" caption="Internal/External" attribute="1" defaultMemberUniqueName="[Range].[Internal/External].[All]" allUniqueName="[Range].[Internal/External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 1].[Survey ID]" caption="Survey ID" attribute="1" defaultMemberUniqueName="[Range 1].[Survey ID].[All]" allUniqueName="[Range 1].[Survey ID].[All]" dimensionUniqueName="[Range 1]" displayFolder="" count="0" memberValueDatatype="20" unbalanced="0"/>
    <cacheHierarchy uniqueName="[Range 1].[Start Time]" caption="Start Time" attribute="1" defaultMemberUniqueName="[Range 1].[Start Time].[All]" allUniqueName="[Range 1].[Start Time].[All]" dimensionUniqueName="[Range 1]" displayFolder="" count="0" memberValueDatatype="130" unbalanced="0"/>
    <cacheHierarchy uniqueName="[Range 1].[Completion Time]" caption="Completion Time" attribute="1" defaultMemberUniqueName="[Range 1].[Completion Time].[All]" allUniqueName="[Range 1].[Completion Time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Phone Number]" caption="Phone Number" attribute="1" defaultMemberUniqueName="[Range 1].[Phone Number].[All]" allUniqueName="[Range 1].[Phone Number].[All]" dimensionUniqueName="[Range 1]" displayFolder="" count="0" memberValueDatatype="130" unbalanced="0"/>
    <cacheHierarchy uniqueName="[Range 1].[Topic Name]" caption="Topic Name" attribute="1" defaultMemberUniqueName="[Range 1].[Topic Name].[All]" allUniqueName="[Range 1].[Topic Name].[All]" dimensionUniqueName="[Range 1]" displayFolder="" count="0" memberValueDatatype="130" unbalanced="0"/>
    <cacheHierarchy uniqueName="[Range 1].[Trainers]" caption="Trainers" attribute="1" defaultMemberUniqueName="[Range 1].[Trainers].[All]" allUniqueName="[Range 1].[Trainers].[All]" dimensionUniqueName="[Range 1]" displayFolder="" count="0" memberValueDatatype="130" unbalanced="0"/>
    <cacheHierarchy uniqueName="[Range 1].[Q1 - How relevant was the knowledge you gained throughout the training?]" caption="Q1 - How relevant was the knowledge you gained throughout the training?" attribute="1" defaultMemberUniqueName="[Range 1].[Q1 - How relevant was the knowledge you gained throughout the training?].[All]" allUniqueName="[Range 1].[Q1 - How relevant was the knowledge you gained throughout the training?].[All]" dimensionUniqueName="[Range 1]" displayFolder="" count="0" memberValueDatatype="20" unbalanced="0"/>
    <cacheHierarchy uniqueName="[Range 1].[Q2 - How effective were the learning activities used in this training?]" caption="Q2 - How effective were the learning activities used in this training?" attribute="1" defaultMemberUniqueName="[Range 1].[Q2 - How effective were the learning activities used in this training?].[All]" allUniqueName="[Range 1].[Q2 - How effective were the learning activities used in this training?].[All]" dimensionUniqueName="[Range 1]" displayFolder="" count="0" memberValueDatatype="20" unbalanced="0"/>
    <cacheHierarchy uniqueName="[Range 1].[Q3 - How effective were the logistics (handouts, room, food, etc.) used in the training?]" caption="Q3 - How effective were the logistics (handouts, room, food, etc.) used in the training?" attribute="1" defaultMemberUniqueName="[Range 1].[Q3 - How effective were the logistics (handouts, room, food, etc.) used in the training?].[All]" allUniqueName="[Range 1].[Q3 - How effective were the logistics (handouts, room, food, etc.) used in the training?].[All]" dimensionUniqueName="[Range 1]" displayFolder="" count="0" memberValueDatatype="20" unbalanced="0"/>
    <cacheHierarchy uniqueName="[Range 1].[Q4 - How would you rate the facilitator's overall performance?]" caption="Q4 - How would you rate the facilitator's overall performance?" attribute="1" defaultMemberUniqueName="[Range 1].[Q4 - How would you rate the facilitator's overall performance?].[All]" allUniqueName="[Range 1].[Q4 - How would you rate the facilitator's overall performance?].[All]" dimensionUniqueName="[Range 1]" displayFolder="" count="0" memberValueDatatype="20" unbalanced="0"/>
    <cacheHierarchy uniqueName="[Range 1].[Q5 - How likely are you to recommend this training to a friend or teammate?]" caption="Q5 - How likely are you to recommend this training to a friend or teammate?" attribute="1" defaultMemberUniqueName="[Range 1].[Q5 - How likely are you to recommend this training to a friend or teammate?].[All]" allUniqueName="[Range 1].[Q5 - How likely are you to recommend this training to a friend or teammate?].[All]" dimensionUniqueName="[Range 1]" displayFolder="" count="0" memberValueDatatype="20" unbalanced="0"/>
    <cacheHierarchy uniqueName="[Range 1].[Q6 - Mention any comments or suggestions to improve the overall learning experience]" caption="Q6 - Mention any comments or suggestions to improve the overall learning experience" attribute="1" defaultMemberUniqueName="[Range 1].[Q6 - Mention any comments or suggestions to improve the overall learning experience].[All]" allUniqueName="[Range 1].[Q6 - Mention any comments or suggestions to improve the overall learning experience].[All]" dimensionUniqueName="[Range 1]" displayFolder="" count="0" memberValueDatatype="130" unbalanced="0"/>
    <cacheHierarchy uniqueName="[Range 1].[PROMOTOR]" caption="PROMOTOR" attribute="1" defaultMemberUniqueName="[Range 1].[PROMOTOR].[All]" allUniqueName="[Range 1].[PROMOTOR].[All]" dimensionUniqueName="[Range 1]" displayFolder="" count="0" memberValueDatatype="20" unbalanced="0"/>
    <cacheHierarchy uniqueName="[Range 1].[PASSIVE 1]" caption="PASSIVE 1" attribute="1" defaultMemberUniqueName="[Range 1].[PASSIVE 1].[All]" allUniqueName="[Range 1].[PASSIVE 1].[All]" dimensionUniqueName="[Range 1]" displayFolder="" count="0" memberValueDatatype="20" unbalanced="0"/>
    <cacheHierarchy uniqueName="[Range 1].[PASSIVE]" caption="PASSIVE" attribute="1" defaultMemberUniqueName="[Range 1].[PASSIVE].[All]" allUniqueName="[Range 1].[PASSIVE].[All]" dimensionUniqueName="[Range 1]" displayFolder="" count="0" memberValueDatatype="20" unbalanced="0"/>
    <cacheHierarchy uniqueName="[Range 1].[DETRACTOR]" caption="DETRACTOR" attribute="1" defaultMemberUniqueName="[Range 1].[DETRACTOR].[All]" allUniqueName="[Range 1].[DETRACTOR].[All]" dimensionUniqueName="[Range 1]" displayFolder="" count="0" memberValueDatatype="20" unbalanced="0"/>
    <cacheHierarchy uniqueName="[Range 1].[Total Reponses]" caption="Total Reponses" attribute="1" defaultMemberUniqueName="[Range 1].[Total Reponses].[All]" allUniqueName="[Range 1].[Total Reponses].[All]" dimensionUniqueName="[Range 1]" displayFolder="" count="0" memberValueDatatype="20" unbalanced="0"/>
    <cacheHierarchy uniqueName="[Range 1].[NPS]" caption="NPS" attribute="1" defaultMemberUniqueName="[Range 1].[NPS].[All]" allUniqueName="[Range 1].[NPS].[All]" dimensionUniqueName="[Range 1]" displayFolder="" count="0" memberValueDatatype="20" unbalanced="0"/>
    <cacheHierarchy uniqueName="[Range 1].[FACILITATOR PERFORMANCE]" caption="FACILITATOR PERFORMANCE" attribute="1" defaultMemberUniqueName="[Range 1].[FACILITATOR PERFORMANCE].[All]" allUniqueName="[Range 1].[FACILITATOR PERFORMANCE].[All]" dimensionUniqueName="[Range 1]" displayFolder="" count="0" memberValueDatatype="20" unbalanced="0"/>
    <cacheHierarchy uniqueName="[Range 1].[ACTIVITY EFFECTIVNESS]" caption="ACTIVITY EFFECTIVNESS" attribute="1" defaultMemberUniqueName="[Range 1].[ACTIVITY EFFECTIVNESS].[All]" allUniqueName="[Range 1].[ACTIVITY EFFECTIVNESS].[All]" dimensionUniqueName="[Range 1]" displayFolder="" count="0" memberValueDatatype="20" unbalanced="0"/>
    <cacheHierarchy uniqueName="[Range 1].[LOGISTICS EFFECTIVNESS]" caption="LOGISTICS EFFECTIVNESS" attribute="1" defaultMemberUniqueName="[Range 1].[LOGISTICS EFFECTIVNESS].[All]" allUniqueName="[Range 1].[LOGISTICS EFFECTIVNESS].[All]" dimensionUniqueName="[Range 1]" displayFolder="" count="0" memberValueDatatype="20" unbalanced="0"/>
    <cacheHierarchy uniqueName="[Range 1].[KNOWLEDGE RELVEANCE]" caption="KNOWLEDGE RELVEANCE" attribute="1" defaultMemberUniqueName="[Range 1].[KNOWLEDGE RELVEANCE].[All]" allUniqueName="[Range 1].[KNOWLEDGE RELVEANCE].[All]" dimensionUniqueName="[Range 1]" displayFolder="" count="0" memberValueDatatype="2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Enrollments]" caption="Enrollments" attribute="1" defaultMemberUniqueName="[Table1].[Enrollments].[All]" allUniqueName="[Table1].[Enrollments].[All]" dimensionUniqueName="[Table1]" displayFolder="" count="0" memberValueDatatype="20" unbalanced="0"/>
    <cacheHierarchy uniqueName="[Table1].[Participation PC/Cust]" caption="Participation PC/Cust" attribute="1" defaultMemberUniqueName="[Table1].[Participation PC/Cust].[All]" allUniqueName="[Table1].[Participation PC/Cust].[All]" dimensionUniqueName="[Table1]" displayFolder="" count="0" memberValueDatatype="130" unbalanced="0"/>
    <cacheHierarchy uniqueName="[Table1].[PC/Cust (Per Topic)]" caption="PC/Cust (Per Topic)" attribute="1" defaultMemberUniqueName="[Table1].[PC/Cust (Per Topic)].[All]" allUniqueName="[Table1].[PC/Cust (Per Topic)].[All]" dimensionUniqueName="[Table1]" displayFolder="" count="0" memberValueDatatype="130" unbalanced="0"/>
    <cacheHierarchy uniqueName="[Table1].[Customised (Dept)]" caption="Customised (Dept)" attribute="1" defaultMemberUniqueName="[Table1].[Customised (Dept)].[All]" allUniqueName="[Table1].[Customised (Dept)].[All]" dimensionUniqueName="[Table1]" displayFolder="" count="0" memberValueDatatype="130" unbalanced="0"/>
    <cacheHierarchy uniqueName="[Table1].[Program Name]" caption="Program Name" attribute="1" defaultMemberUniqueName="[Table1].[Program Name].[All]" allUniqueName="[Table1].[Program Name].[All]" dimensionUniqueName="[Table1]" displayFolder="" count="0" memberValueDatatype="130" unbalanced="0"/>
    <cacheHierarchy uniqueName="[Table1].[Trainer Name]" caption="Trainer Name" attribute="1" defaultMemberUniqueName="[Table1].[Trainer Name].[All]" allUniqueName="[Table1].[Trainer Name].[All]" dimensionUniqueName="[Table1]" displayFolder="" count="0" memberValueDatatype="130" unbalanced="0"/>
    <cacheHierarchy uniqueName="[Table1].[Program Duration/hrs]" caption="Program Duration/hrs" attribute="1" defaultMemberUniqueName="[Table1].[Program Duration/hrs].[All]" allUniqueName="[Table1].[Program Duration/hrs].[All]" dimensionUniqueName="[Table1]" displayFolder="" count="0" memberValueDatatype="5" unbalanced="0"/>
    <cacheHierarchy uniqueName="[Table1].[Learning Hrs]" caption="Learning Hrs" attribute="1" defaultMemberUniqueName="[Table1].[Learning Hrs].[All]" allUniqueName="[Table1].[Learning Hrs].[All]" dimensionUniqueName="[Table1]" displayFolder="" count="0" memberValueDatatype="5" unbalanced="0"/>
    <cacheHierarchy uniqueName="[Table1].[No.of sessions]" caption="No.of sessions" attribute="1" defaultMemberUniqueName="[Table1].[No.of sessions].[All]" allUniqueName="[Table1].[No.of sessions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Phone Number]" caption="Phone Number" attribute="1" defaultMemberUniqueName="[Table1].[Phone Number].[All]" allUniqueName="[Table1].[Phone Numb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Employee Code]" caption="Employee Code" attribute="1" defaultMemberUniqueName="[Table1].[Employee Code].[All]" allUniqueName="[Table1].[Employee Code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Internal/External]" caption="Internal/External" attribute="1" defaultMemberUniqueName="[Table1].[Internal/External].[All]" allUniqueName="[Table1].[Internal/External].[All]" dimensionUniqueName="[Table1]" displayFolder="" count="0" memberValueDatatype="130" unbalanced="0"/>
    <cacheHierarchy uniqueName="[Table1].[Sector]" caption="Sector" attribute="1" defaultMemberUniqueName="[Table1].[Sector].[All]" allUniqueName="[Table1].[Sector].[All]" dimensionUniqueName="[Table1]" displayFolder="" count="0" memberValueDatatype="130" unbalanced="0"/>
    <cacheHierarchy uniqueName="[Table7].[Survey ID]" caption="Survey ID" attribute="1" defaultMemberUniqueName="[Table7].[Survey ID].[All]" allUniqueName="[Table7].[Survey ID].[All]" dimensionUniqueName="[Table7]" displayFolder="" count="0" memberValueDatatype="20" unbalanced="0"/>
    <cacheHierarchy uniqueName="[Table7].[Start Time]" caption="Start Time" attribute="1" defaultMemberUniqueName="[Table7].[Start Time].[All]" allUniqueName="[Table7].[Start Time].[All]" dimensionUniqueName="[Table7]" displayFolder="" count="0" memberValueDatatype="130" unbalanced="0"/>
    <cacheHierarchy uniqueName="[Table7].[Completion Time]" caption="Completion Time" attribute="1" defaultMemberUniqueName="[Table7].[Completion Time].[All]" allUniqueName="[Table7].[Completion Time].[All]" dimensionUniqueName="[Table7]" displayFolder="" count="0" memberValueDatatype="130" unbalanced="0"/>
    <cacheHierarchy uniqueName="[Table7].[Name]" caption="Name" attribute="1" defaultMemberUniqueName="[Table7].[Name].[All]" allUniqueName="[Table7].[Name].[All]" dimensionUniqueName="[Table7]" displayFolder="" count="0" memberValueDatatype="130" unbalanced="0"/>
    <cacheHierarchy uniqueName="[Table7].[Email]" caption="Email" attribute="1" defaultMemberUniqueName="[Table7].[Email].[All]" allUniqueName="[Table7].[Email].[All]" dimensionUniqueName="[Table7]" displayFolder="" count="0" memberValueDatatype="130" unbalanced="0"/>
    <cacheHierarchy uniqueName="[Table7].[Phone Number]" caption="Phone Number" attribute="1" defaultMemberUniqueName="[Table7].[Phone Number].[All]" allUniqueName="[Table7].[Phone Number].[All]" dimensionUniqueName="[Table7]" displayFolder="" count="0" memberValueDatatype="130" unbalanced="0"/>
    <cacheHierarchy uniqueName="[Table7].[Topic Name]" caption="Topic Name" attribute="1" defaultMemberUniqueName="[Table7].[Topic Name].[All]" allUniqueName="[Table7].[Topic Name].[All]" dimensionUniqueName="[Table7]" displayFolder="" count="0" memberValueDatatype="130" unbalanced="0"/>
    <cacheHierarchy uniqueName="[Table7].[Trainers]" caption="Trainers" attribute="1" defaultMemberUniqueName="[Table7].[Trainers].[All]" allUniqueName="[Table7].[Trainers].[All]" dimensionUniqueName="[Table7]" displayFolder="" count="0" memberValueDatatype="130" unbalanced="0"/>
    <cacheHierarchy uniqueName="[Table7].[Q1 - How relevant was the knowledge you gained throughout the training?]" caption="Q1 - How relevant was the knowledge you gained throughout the training?" attribute="1" defaultMemberUniqueName="[Table7].[Q1 - How relevant was the knowledge you gained throughout the training?].[All]" allUniqueName="[Table7].[Q1 - How relevant was the knowledge you gained throughout the training?].[All]" dimensionUniqueName="[Table7]" displayFolder="" count="0" memberValueDatatype="20" unbalanced="0"/>
    <cacheHierarchy uniqueName="[Table7].[Q2 - How effective were the learning activities used in this training?]" caption="Q2 - How effective were the learning activities used in this training?" attribute="1" defaultMemberUniqueName="[Table7].[Q2 - How effective were the learning activities used in this training?].[All]" allUniqueName="[Table7].[Q2 - How effective were the learning activities used in this training?].[All]" dimensionUniqueName="[Table7]" displayFolder="" count="0" memberValueDatatype="20" unbalanced="0"/>
    <cacheHierarchy uniqueName="[Table7].[Q3 - How effective were the logistics (handouts, room, food, etc.) used in the training?]" caption="Q3 - How effective were the logistics (handouts, room, food, etc.) used in the training?" attribute="1" defaultMemberUniqueName="[Table7].[Q3 - How effective were the logistics (handouts, room, food, etc.) used in the training?].[All]" allUniqueName="[Table7].[Q3 - How effective were the logistics (handouts, room, food, etc.) used in the training?].[All]" dimensionUniqueName="[Table7]" displayFolder="" count="0" memberValueDatatype="20" unbalanced="0"/>
    <cacheHierarchy uniqueName="[Table7].[Q4 - How would you rate the facilitator's overall performance?]" caption="Q4 - How would you rate the facilitator's overall performance?" attribute="1" defaultMemberUniqueName="[Table7].[Q4 - How would you rate the facilitator's overall performance?].[All]" allUniqueName="[Table7].[Q4 - How would you rate the facilitator's overall performance?].[All]" dimensionUniqueName="[Table7]" displayFolder="" count="0" memberValueDatatype="20" unbalanced="0"/>
    <cacheHierarchy uniqueName="[Table7].[Q5 - How likely are you to recommend this training to a friend or teammate?]" caption="Q5 - How likely are you to recommend this training to a friend or teammate?" attribute="1" defaultMemberUniqueName="[Table7].[Q5 - How likely are you to recommend this training to a friend or teammate?].[All]" allUniqueName="[Table7].[Q5 - How likely are you to recommend this training to a friend or teammate?].[All]" dimensionUniqueName="[Table7]" displayFolder="" count="0" memberValueDatatype="20" unbalanced="0"/>
    <cacheHierarchy uniqueName="[Table7].[Q6 - Mention any comments or suggestions to improve the overall learning experience]" caption="Q6 - Mention any comments or suggestions to improve the overall learning experience" attribute="1" defaultMemberUniqueName="[Table7].[Q6 - Mention any comments or suggestions to improve the overall learning experience].[All]" allUniqueName="[Table7].[Q6 - Mention any comments or suggestions to improve the overall learning experience].[All]" dimensionUniqueName="[Table7]" displayFolder="" count="0" memberValueDatatype="130" unbalanced="0"/>
    <cacheHierarchy uniqueName="[Table7].[PROMOTOR]" caption="PROMOTOR" attribute="1" defaultMemberUniqueName="[Table7].[PROMOTOR].[All]" allUniqueName="[Table7].[PROMOTOR].[All]" dimensionUniqueName="[Table7]" displayFolder="" count="0" memberValueDatatype="20" unbalanced="0"/>
    <cacheHierarchy uniqueName="[Table7].[PASSIVE 1]" caption="PASSIVE 1" attribute="1" defaultMemberUniqueName="[Table7].[PASSIVE 1].[All]" allUniqueName="[Table7].[PASSIVE 1].[All]" dimensionUniqueName="[Table7]" displayFolder="" count="0" memberValueDatatype="20" unbalanced="0"/>
    <cacheHierarchy uniqueName="[Table7].[PASSIVE]" caption="PASSIVE" attribute="1" defaultMemberUniqueName="[Table7].[PASSIVE].[All]" allUniqueName="[Table7].[PASSIVE].[All]" dimensionUniqueName="[Table7]" displayFolder="" count="0" memberValueDatatype="20" unbalanced="0"/>
    <cacheHierarchy uniqueName="[Table7].[DETRACTOR]" caption="DETRACTOR" attribute="1" defaultMemberUniqueName="[Table7].[DETRACTOR].[All]" allUniqueName="[Table7].[DETRACTOR].[All]" dimensionUniqueName="[Table7]" displayFolder="" count="0" memberValueDatatype="20" unbalanced="0"/>
    <cacheHierarchy uniqueName="[Table7].[Total Reponses]" caption="Total Reponses" attribute="1" defaultMemberUniqueName="[Table7].[Total Reponses].[All]" allUniqueName="[Table7].[Total Reponses].[All]" dimensionUniqueName="[Table7]" displayFolder="" count="0" memberValueDatatype="20" unbalanced="0"/>
    <cacheHierarchy uniqueName="[Table7].[NPS]" caption="NPS" attribute="1" defaultMemberUniqueName="[Table7].[NPS].[All]" allUniqueName="[Table7].[NPS].[All]" dimensionUniqueName="[Table7]" displayFolder="" count="0" memberValueDatatype="20" unbalanced="0"/>
    <cacheHierarchy uniqueName="[Table7].[FACILITATOR PERFORMANCE]" caption="FACILITATOR PERFORMANCE" attribute="1" defaultMemberUniqueName="[Table7].[FACILITATOR PERFORMANCE].[All]" allUniqueName="[Table7].[FACILITATOR PERFORMANCE].[All]" dimensionUniqueName="[Table7]" displayFolder="" count="0" memberValueDatatype="20" unbalanced="0"/>
    <cacheHierarchy uniqueName="[Table7].[ACTIVITY EFFECTIVNESS]" caption="ACTIVITY EFFECTIVNESS" attribute="1" defaultMemberUniqueName="[Table7].[ACTIVITY EFFECTIVNESS].[All]" allUniqueName="[Table7].[ACTIVITY EFFECTIVNESS].[All]" dimensionUniqueName="[Table7]" displayFolder="" count="0" memberValueDatatype="20" unbalanced="0"/>
    <cacheHierarchy uniqueName="[Table7].[LOGISTICS EFFECTIVNESS]" caption="LOGISTICS EFFECTIVNESS" attribute="1" defaultMemberUniqueName="[Table7].[LOGISTICS EFFECTIVNESS].[All]" allUniqueName="[Table7].[LOGISTICS EFFECTIVNESS].[All]" dimensionUniqueName="[Table7]" displayFolder="" count="0" memberValueDatatype="20" unbalanced="0"/>
    <cacheHierarchy uniqueName="[Table7].[KNOWLEDGE RELVEANCE]" caption="KNOWLEDGE RELVEANCE" attribute="1" defaultMemberUniqueName="[Table7].[KNOWLEDGE RELVEANCE].[All]" allUniqueName="[Table7].[KNOWLEDGE RELVEANCE].[All]" dimensionUniqueName="[Table7]" displayFolder="" count="0" memberValueDatatype="2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  <cacheHierarchy uniqueName="[Measures].[Sum of KNOWLEDGE RELVEANCE]" caption="Sum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OGISTICS EFFECTIVNESS 2]" caption="Sum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LOGISTICS EFFECTIVNESS 2]" caption="Average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KNOWLEDGE RELVEANCE]" caption="Average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MOTOR]" caption="Sum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ROMOTOR]" caption="Average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gram Name 2]" caption="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gram Name 2]" caption="Distinct 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 2]" caption="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Name 2]" caption="Distinct 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o.of sessions 2]" caption="Sum of No.of sessions 2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rollments 2]" caption="Sum of Enrollments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Table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Program Duration/hrs]" caption="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rogram Duration/hrs]" caption="Distinct 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earning Hrs]" caption="Sum of Learning Hr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ogram Duration/hrs]" caption="Max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gram Duration/hrs]" caption="Sum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ACILITATOR PERFORMANCE]" caption="Sum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FACILITATOR PERFORMANCE]" caption="Average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KNOWLEDGE RELVEANCE 2]" caption="Sum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LOGISTICS EFFECTIVNESS]" caption="Sum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ACTIVITY EFFECTIVNESS]" caption="Sum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NPS]" caption="Sum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NPS]" caption="Average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KNOWLEDGE RELVEANCE 2]" caption="Average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Average of LOGISTICS EFFECTIVNESS]" caption="Average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ACTIVITY EFFECTIVNESS]" caption="Average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Trainers]" caption="Count of Trainers" measure="1" displayFolder="" measureGroup="Table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Table1" uniqueName="[Table1]" caption="Table1"/>
    <dimension name="Table7" uniqueName="[Table7]" caption="Table7"/>
  </dimensions>
  <measureGroups count="4">
    <measureGroup name="Range" caption="Range"/>
    <measureGroup name="Range 1" caption="Range 1"/>
    <measureGroup name="Table1" caption="Table1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.Sameh" refreshedDate="46245.641302662036" backgroundQuery="1" createdVersion="8" refreshedVersion="8" minRefreshableVersion="3" recordCount="0" supportSubquery="1" supportAdvancedDrill="1" xr:uid="{B2705E25-545C-4C42-92FC-8DA476A9FF6F}">
  <cacheSource type="external" connectionId="1"/>
  <cacheFields count="2">
    <cacheField name="[Range].[Program Name].[Program Name]" caption="Program Name" numFmtId="0" hierarchy="5" level="1">
      <sharedItems count="25">
        <s v="Ai 4 Marq - AI Foundations - Wave 2"/>
        <s v="Ai 4 Marq - Level 1"/>
        <s v="AI for real estate (Projects-D&amp;I)"/>
        <s v="Customer Focus"/>
        <s v="Customer XP Cycle-CCE ONLY"/>
        <s v="Excel 101"/>
        <s v="Goal Setting &amp;Building Habits -HS"/>
        <s v="Hard Talks"/>
        <s v="HPI"/>
        <s v="inside out"/>
        <s v="Island of Seacrets-(Finance  Dept)"/>
        <s v="LinkedIn Learning Kick-Off Session"/>
        <s v="Master The Shift"/>
        <s v="Parenting 101"/>
        <s v="Presentation Skills-HS"/>
        <s v="Sales Skills 1-HS"/>
        <s v="Sales Skills 2-HS"/>
        <s v="Self Discovery Lab"/>
        <s v="Slide Design"/>
        <s v="Story Craft"/>
        <s v="The Connected Leader"/>
        <s v="The Influence Map"/>
        <s v="The Influence Map (Projects)"/>
        <s v="Think Human"/>
        <s v="Time &amp;Self Management -HS"/>
      </sharedItems>
    </cacheField>
    <cacheField name="[Measures].[Sum of Program Duration/hrs]" caption="Sum of Program Duration/hrs" numFmtId="0" hierarchy="110" level="32767"/>
  </cacheFields>
  <cacheHierarchies count="123">
    <cacheHierarchy uniqueName="[Range].[#]" caption="#" attribute="1" defaultMemberUniqueName="[Range].[#].[All]" allUniqueName="[Range].[#].[All]" dimensionUniqueName="[Range]" displayFolder="" count="0" memberValueDatatype="20" unbalanced="0"/>
    <cacheHierarchy uniqueName="[Range].[Enrollments]" caption="Enrollments" attribute="1" defaultMemberUniqueName="[Range].[Enrollments].[All]" allUniqueName="[Range].[Enrollments].[All]" dimensionUniqueName="[Range]" displayFolder="" count="0" memberValueDatatype="20" unbalanced="0"/>
    <cacheHierarchy uniqueName="[Range].[Participation PC/Cust]" caption="Participation PC/Cust" attribute="1" defaultMemberUniqueName="[Range].[Participation PC/Cust].[All]" allUniqueName="[Range].[Participation PC/Cust].[All]" dimensionUniqueName="[Range]" displayFolder="" count="0" memberValueDatatype="130" unbalanced="0"/>
    <cacheHierarchy uniqueName="[Range].[PC/Cust (Per Topic)]" caption="PC/Cust (Per Topic)" attribute="1" defaultMemberUniqueName="[Range].[PC/Cust (Per Topic)].[All]" allUniqueName="[Range].[PC/Cust (Per Topic)].[All]" dimensionUniqueName="[Range]" displayFolder="" count="0" memberValueDatatype="130" unbalanced="0"/>
    <cacheHierarchy uniqueName="[Range].[Customised (Dept)]" caption="Customised (Dept)" attribute="1" defaultMemberUniqueName="[Range].[Customised (Dept)].[All]" allUniqueName="[Range].[Customised (Dept)].[All]" dimensionUniqueName="[Range]" displayFolder="" count="0" memberValueDatatype="130" unbalanced="0"/>
    <cacheHierarchy uniqueName="[Range].[Program Name]" caption="Program Name" attribute="1" defaultMemberUniqueName="[Range].[Program Name].[All]" allUniqueName="[Range].[Program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rainer Name]" caption="Trainer Name" attribute="1" defaultMemberUniqueName="[Range].[Trainer Name].[All]" allUniqueName="[Range].[Trainer Name].[All]" dimensionUniqueName="[Range]" displayFolder="" count="0" memberValueDatatype="130" unbalanced="0"/>
    <cacheHierarchy uniqueName="[Range].[Program Duration/hrs]" caption="Program Duration/hrs" attribute="1" defaultMemberUniqueName="[Range].[Program Duration/hrs].[All]" allUniqueName="[Range].[Program Duration/hrs].[All]" dimensionUniqueName="[Range]" displayFolder="" count="0" memberValueDatatype="5" unbalanced="0"/>
    <cacheHierarchy uniqueName="[Range].[Learning Hrs]" caption="Learning Hrs" attribute="1" defaultMemberUniqueName="[Range].[Learning Hrs].[All]" allUniqueName="[Range].[Learning Hrs].[All]" dimensionUniqueName="[Range]" displayFolder="" count="0" memberValueDatatype="5" unbalanced="0"/>
    <cacheHierarchy uniqueName="[Range].[No.of sessions]" caption="No.of sessions" attribute="1" defaultMemberUniqueName="[Range].[No.of sessions].[All]" allUniqueName="[Range].[No.of sessions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Phone Number]" caption="Phone Number" attribute="1" defaultMemberUniqueName="[Range].[Phone Number].[All]" allUniqueName="[Range].[Phone Numb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 Title]" caption="Job Title" attribute="1" defaultMemberUniqueName="[Range].[Job Title].[All]" allUniqueName="[Range].[Job Title].[All]" dimensionUniqueName="[Range]" displayFolder="" count="0" memberValueDatatype="130" unbalanced="0"/>
    <cacheHierarchy uniqueName="[Range].[Employee Code]" caption="Employee Code" attribute="1" defaultMemberUniqueName="[Range].[Employee Code].[All]" allUniqueName="[Range].[Employee Code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Internal/External]" caption="Internal/External" attribute="1" defaultMemberUniqueName="[Range].[Internal/External].[All]" allUniqueName="[Range].[Internal/External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 1].[Survey ID]" caption="Survey ID" attribute="1" defaultMemberUniqueName="[Range 1].[Survey ID].[All]" allUniqueName="[Range 1].[Survey ID].[All]" dimensionUniqueName="[Range 1]" displayFolder="" count="0" memberValueDatatype="20" unbalanced="0"/>
    <cacheHierarchy uniqueName="[Range 1].[Start Time]" caption="Start Time" attribute="1" defaultMemberUniqueName="[Range 1].[Start Time].[All]" allUniqueName="[Range 1].[Start Time].[All]" dimensionUniqueName="[Range 1]" displayFolder="" count="0" memberValueDatatype="130" unbalanced="0"/>
    <cacheHierarchy uniqueName="[Range 1].[Completion Time]" caption="Completion Time" attribute="1" defaultMemberUniqueName="[Range 1].[Completion Time].[All]" allUniqueName="[Range 1].[Completion Time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Phone Number]" caption="Phone Number" attribute="1" defaultMemberUniqueName="[Range 1].[Phone Number].[All]" allUniqueName="[Range 1].[Phone Number].[All]" dimensionUniqueName="[Range 1]" displayFolder="" count="0" memberValueDatatype="130" unbalanced="0"/>
    <cacheHierarchy uniqueName="[Range 1].[Topic Name]" caption="Topic Name" attribute="1" defaultMemberUniqueName="[Range 1].[Topic Name].[All]" allUniqueName="[Range 1].[Topic Name].[All]" dimensionUniqueName="[Range 1]" displayFolder="" count="0" memberValueDatatype="130" unbalanced="0"/>
    <cacheHierarchy uniqueName="[Range 1].[Trainers]" caption="Trainers" attribute="1" defaultMemberUniqueName="[Range 1].[Trainers].[All]" allUniqueName="[Range 1].[Trainers].[All]" dimensionUniqueName="[Range 1]" displayFolder="" count="0" memberValueDatatype="130" unbalanced="0"/>
    <cacheHierarchy uniqueName="[Range 1].[Q1 - How relevant was the knowledge you gained throughout the training?]" caption="Q1 - How relevant was the knowledge you gained throughout the training?" attribute="1" defaultMemberUniqueName="[Range 1].[Q1 - How relevant was the knowledge you gained throughout the training?].[All]" allUniqueName="[Range 1].[Q1 - How relevant was the knowledge you gained throughout the training?].[All]" dimensionUniqueName="[Range 1]" displayFolder="" count="0" memberValueDatatype="20" unbalanced="0"/>
    <cacheHierarchy uniqueName="[Range 1].[Q2 - How effective were the learning activities used in this training?]" caption="Q2 - How effective were the learning activities used in this training?" attribute="1" defaultMemberUniqueName="[Range 1].[Q2 - How effective were the learning activities used in this training?].[All]" allUniqueName="[Range 1].[Q2 - How effective were the learning activities used in this training?].[All]" dimensionUniqueName="[Range 1]" displayFolder="" count="0" memberValueDatatype="20" unbalanced="0"/>
    <cacheHierarchy uniqueName="[Range 1].[Q3 - How effective were the logistics (handouts, room, food, etc.) used in the training?]" caption="Q3 - How effective were the logistics (handouts, room, food, etc.) used in the training?" attribute="1" defaultMemberUniqueName="[Range 1].[Q3 - How effective were the logistics (handouts, room, food, etc.) used in the training?].[All]" allUniqueName="[Range 1].[Q3 - How effective were the logistics (handouts, room, food, etc.) used in the training?].[All]" dimensionUniqueName="[Range 1]" displayFolder="" count="0" memberValueDatatype="20" unbalanced="0"/>
    <cacheHierarchy uniqueName="[Range 1].[Q4 - How would you rate the facilitator's overall performance?]" caption="Q4 - How would you rate the facilitator's overall performance?" attribute="1" defaultMemberUniqueName="[Range 1].[Q4 - How would you rate the facilitator's overall performance?].[All]" allUniqueName="[Range 1].[Q4 - How would you rate the facilitator's overall performance?].[All]" dimensionUniqueName="[Range 1]" displayFolder="" count="0" memberValueDatatype="20" unbalanced="0"/>
    <cacheHierarchy uniqueName="[Range 1].[Q5 - How likely are you to recommend this training to a friend or teammate?]" caption="Q5 - How likely are you to recommend this training to a friend or teammate?" attribute="1" defaultMemberUniqueName="[Range 1].[Q5 - How likely are you to recommend this training to a friend or teammate?].[All]" allUniqueName="[Range 1].[Q5 - How likely are you to recommend this training to a friend or teammate?].[All]" dimensionUniqueName="[Range 1]" displayFolder="" count="0" memberValueDatatype="20" unbalanced="0"/>
    <cacheHierarchy uniqueName="[Range 1].[Q6 - Mention any comments or suggestions to improve the overall learning experience]" caption="Q6 - Mention any comments or suggestions to improve the overall learning experience" attribute="1" defaultMemberUniqueName="[Range 1].[Q6 - Mention any comments or suggestions to improve the overall learning experience].[All]" allUniqueName="[Range 1].[Q6 - Mention any comments or suggestions to improve the overall learning experience].[All]" dimensionUniqueName="[Range 1]" displayFolder="" count="0" memberValueDatatype="130" unbalanced="0"/>
    <cacheHierarchy uniqueName="[Range 1].[PROMOTOR]" caption="PROMOTOR" attribute="1" defaultMemberUniqueName="[Range 1].[PROMOTOR].[All]" allUniqueName="[Range 1].[PROMOTOR].[All]" dimensionUniqueName="[Range 1]" displayFolder="" count="0" memberValueDatatype="20" unbalanced="0"/>
    <cacheHierarchy uniqueName="[Range 1].[PASSIVE 1]" caption="PASSIVE 1" attribute="1" defaultMemberUniqueName="[Range 1].[PASSIVE 1].[All]" allUniqueName="[Range 1].[PASSIVE 1].[All]" dimensionUniqueName="[Range 1]" displayFolder="" count="0" memberValueDatatype="20" unbalanced="0"/>
    <cacheHierarchy uniqueName="[Range 1].[PASSIVE]" caption="PASSIVE" attribute="1" defaultMemberUniqueName="[Range 1].[PASSIVE].[All]" allUniqueName="[Range 1].[PASSIVE].[All]" dimensionUniqueName="[Range 1]" displayFolder="" count="0" memberValueDatatype="20" unbalanced="0"/>
    <cacheHierarchy uniqueName="[Range 1].[DETRACTOR]" caption="DETRACTOR" attribute="1" defaultMemberUniqueName="[Range 1].[DETRACTOR].[All]" allUniqueName="[Range 1].[DETRACTOR].[All]" dimensionUniqueName="[Range 1]" displayFolder="" count="0" memberValueDatatype="20" unbalanced="0"/>
    <cacheHierarchy uniqueName="[Range 1].[Total Reponses]" caption="Total Reponses" attribute="1" defaultMemberUniqueName="[Range 1].[Total Reponses].[All]" allUniqueName="[Range 1].[Total Reponses].[All]" dimensionUniqueName="[Range 1]" displayFolder="" count="0" memberValueDatatype="20" unbalanced="0"/>
    <cacheHierarchy uniqueName="[Range 1].[NPS]" caption="NPS" attribute="1" defaultMemberUniqueName="[Range 1].[NPS].[All]" allUniqueName="[Range 1].[NPS].[All]" dimensionUniqueName="[Range 1]" displayFolder="" count="0" memberValueDatatype="20" unbalanced="0"/>
    <cacheHierarchy uniqueName="[Range 1].[FACILITATOR PERFORMANCE]" caption="FACILITATOR PERFORMANCE" attribute="1" defaultMemberUniqueName="[Range 1].[FACILITATOR PERFORMANCE].[All]" allUniqueName="[Range 1].[FACILITATOR PERFORMANCE].[All]" dimensionUniqueName="[Range 1]" displayFolder="" count="0" memberValueDatatype="20" unbalanced="0"/>
    <cacheHierarchy uniqueName="[Range 1].[ACTIVITY EFFECTIVNESS]" caption="ACTIVITY EFFECTIVNESS" attribute="1" defaultMemberUniqueName="[Range 1].[ACTIVITY EFFECTIVNESS].[All]" allUniqueName="[Range 1].[ACTIVITY EFFECTIVNESS].[All]" dimensionUniqueName="[Range 1]" displayFolder="" count="0" memberValueDatatype="20" unbalanced="0"/>
    <cacheHierarchy uniqueName="[Range 1].[LOGISTICS EFFECTIVNESS]" caption="LOGISTICS EFFECTIVNESS" attribute="1" defaultMemberUniqueName="[Range 1].[LOGISTICS EFFECTIVNESS].[All]" allUniqueName="[Range 1].[LOGISTICS EFFECTIVNESS].[All]" dimensionUniqueName="[Range 1]" displayFolder="" count="0" memberValueDatatype="20" unbalanced="0"/>
    <cacheHierarchy uniqueName="[Range 1].[KNOWLEDGE RELVEANCE]" caption="KNOWLEDGE RELVEANCE" attribute="1" defaultMemberUniqueName="[Range 1].[KNOWLEDGE RELVEANCE].[All]" allUniqueName="[Range 1].[KNOWLEDGE RELVEANCE].[All]" dimensionUniqueName="[Range 1]" displayFolder="" count="0" memberValueDatatype="2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Enrollments]" caption="Enrollments" attribute="1" defaultMemberUniqueName="[Table1].[Enrollments].[All]" allUniqueName="[Table1].[Enrollments].[All]" dimensionUniqueName="[Table1]" displayFolder="" count="0" memberValueDatatype="20" unbalanced="0"/>
    <cacheHierarchy uniqueName="[Table1].[Participation PC/Cust]" caption="Participation PC/Cust" attribute="1" defaultMemberUniqueName="[Table1].[Participation PC/Cust].[All]" allUniqueName="[Table1].[Participation PC/Cust].[All]" dimensionUniqueName="[Table1]" displayFolder="" count="0" memberValueDatatype="130" unbalanced="0"/>
    <cacheHierarchy uniqueName="[Table1].[PC/Cust (Per Topic)]" caption="PC/Cust (Per Topic)" attribute="1" defaultMemberUniqueName="[Table1].[PC/Cust (Per Topic)].[All]" allUniqueName="[Table1].[PC/Cust (Per Topic)].[All]" dimensionUniqueName="[Table1]" displayFolder="" count="0" memberValueDatatype="130" unbalanced="0"/>
    <cacheHierarchy uniqueName="[Table1].[Customised (Dept)]" caption="Customised (Dept)" attribute="1" defaultMemberUniqueName="[Table1].[Customised (Dept)].[All]" allUniqueName="[Table1].[Customised (Dept)].[All]" dimensionUniqueName="[Table1]" displayFolder="" count="0" memberValueDatatype="130" unbalanced="0"/>
    <cacheHierarchy uniqueName="[Table1].[Program Name]" caption="Program Name" attribute="1" defaultMemberUniqueName="[Table1].[Program Name].[All]" allUniqueName="[Table1].[Program Name].[All]" dimensionUniqueName="[Table1]" displayFolder="" count="0" memberValueDatatype="130" unbalanced="0"/>
    <cacheHierarchy uniqueName="[Table1].[Trainer Name]" caption="Trainer Name" attribute="1" defaultMemberUniqueName="[Table1].[Trainer Name].[All]" allUniqueName="[Table1].[Trainer Name].[All]" dimensionUniqueName="[Table1]" displayFolder="" count="0" memberValueDatatype="130" unbalanced="0"/>
    <cacheHierarchy uniqueName="[Table1].[Program Duration/hrs]" caption="Program Duration/hrs" attribute="1" defaultMemberUniqueName="[Table1].[Program Duration/hrs].[All]" allUniqueName="[Table1].[Program Duration/hrs].[All]" dimensionUniqueName="[Table1]" displayFolder="" count="0" memberValueDatatype="5" unbalanced="0"/>
    <cacheHierarchy uniqueName="[Table1].[Learning Hrs]" caption="Learning Hrs" attribute="1" defaultMemberUniqueName="[Table1].[Learning Hrs].[All]" allUniqueName="[Table1].[Learning Hrs].[All]" dimensionUniqueName="[Table1]" displayFolder="" count="0" memberValueDatatype="5" unbalanced="0"/>
    <cacheHierarchy uniqueName="[Table1].[No.of sessions]" caption="No.of sessions" attribute="1" defaultMemberUniqueName="[Table1].[No.of sessions].[All]" allUniqueName="[Table1].[No.of sessions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Phone Number]" caption="Phone Number" attribute="1" defaultMemberUniqueName="[Table1].[Phone Number].[All]" allUniqueName="[Table1].[Phone Numb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Employee Code]" caption="Employee Code" attribute="1" defaultMemberUniqueName="[Table1].[Employee Code].[All]" allUniqueName="[Table1].[Employee Code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Internal/External]" caption="Internal/External" attribute="1" defaultMemberUniqueName="[Table1].[Internal/External].[All]" allUniqueName="[Table1].[Internal/External].[All]" dimensionUniqueName="[Table1]" displayFolder="" count="0" memberValueDatatype="130" unbalanced="0"/>
    <cacheHierarchy uniqueName="[Table1].[Sector]" caption="Sector" attribute="1" defaultMemberUniqueName="[Table1].[Sector].[All]" allUniqueName="[Table1].[Sector].[All]" dimensionUniqueName="[Table1]" displayFolder="" count="0" memberValueDatatype="130" unbalanced="0"/>
    <cacheHierarchy uniqueName="[Table7].[Survey ID]" caption="Survey ID" attribute="1" defaultMemberUniqueName="[Table7].[Survey ID].[All]" allUniqueName="[Table7].[Survey ID].[All]" dimensionUniqueName="[Table7]" displayFolder="" count="0" memberValueDatatype="20" unbalanced="0"/>
    <cacheHierarchy uniqueName="[Table7].[Start Time]" caption="Start Time" attribute="1" defaultMemberUniqueName="[Table7].[Start Time].[All]" allUniqueName="[Table7].[Start Time].[All]" dimensionUniqueName="[Table7]" displayFolder="" count="0" memberValueDatatype="130" unbalanced="0"/>
    <cacheHierarchy uniqueName="[Table7].[Completion Time]" caption="Completion Time" attribute="1" defaultMemberUniqueName="[Table7].[Completion Time].[All]" allUniqueName="[Table7].[Completion Time].[All]" dimensionUniqueName="[Table7]" displayFolder="" count="0" memberValueDatatype="130" unbalanced="0"/>
    <cacheHierarchy uniqueName="[Table7].[Name]" caption="Name" attribute="1" defaultMemberUniqueName="[Table7].[Name].[All]" allUniqueName="[Table7].[Name].[All]" dimensionUniqueName="[Table7]" displayFolder="" count="0" memberValueDatatype="130" unbalanced="0"/>
    <cacheHierarchy uniqueName="[Table7].[Email]" caption="Email" attribute="1" defaultMemberUniqueName="[Table7].[Email].[All]" allUniqueName="[Table7].[Email].[All]" dimensionUniqueName="[Table7]" displayFolder="" count="0" memberValueDatatype="130" unbalanced="0"/>
    <cacheHierarchy uniqueName="[Table7].[Phone Number]" caption="Phone Number" attribute="1" defaultMemberUniqueName="[Table7].[Phone Number].[All]" allUniqueName="[Table7].[Phone Number].[All]" dimensionUniqueName="[Table7]" displayFolder="" count="0" memberValueDatatype="130" unbalanced="0"/>
    <cacheHierarchy uniqueName="[Table7].[Topic Name]" caption="Topic Name" attribute="1" defaultMemberUniqueName="[Table7].[Topic Name].[All]" allUniqueName="[Table7].[Topic Name].[All]" dimensionUniqueName="[Table7]" displayFolder="" count="0" memberValueDatatype="130" unbalanced="0"/>
    <cacheHierarchy uniqueName="[Table7].[Trainers]" caption="Trainers" attribute="1" defaultMemberUniqueName="[Table7].[Trainers].[All]" allUniqueName="[Table7].[Trainers].[All]" dimensionUniqueName="[Table7]" displayFolder="" count="0" memberValueDatatype="130" unbalanced="0"/>
    <cacheHierarchy uniqueName="[Table7].[Q1 - How relevant was the knowledge you gained throughout the training?]" caption="Q1 - How relevant was the knowledge you gained throughout the training?" attribute="1" defaultMemberUniqueName="[Table7].[Q1 - How relevant was the knowledge you gained throughout the training?].[All]" allUniqueName="[Table7].[Q1 - How relevant was the knowledge you gained throughout the training?].[All]" dimensionUniqueName="[Table7]" displayFolder="" count="0" memberValueDatatype="20" unbalanced="0"/>
    <cacheHierarchy uniqueName="[Table7].[Q2 - How effective were the learning activities used in this training?]" caption="Q2 - How effective were the learning activities used in this training?" attribute="1" defaultMemberUniqueName="[Table7].[Q2 - How effective were the learning activities used in this training?].[All]" allUniqueName="[Table7].[Q2 - How effective were the learning activities used in this training?].[All]" dimensionUniqueName="[Table7]" displayFolder="" count="0" memberValueDatatype="20" unbalanced="0"/>
    <cacheHierarchy uniqueName="[Table7].[Q3 - How effective were the logistics (handouts, room, food, etc.) used in the training?]" caption="Q3 - How effective were the logistics (handouts, room, food, etc.) used in the training?" attribute="1" defaultMemberUniqueName="[Table7].[Q3 - How effective were the logistics (handouts, room, food, etc.) used in the training?].[All]" allUniqueName="[Table7].[Q3 - How effective were the logistics (handouts, room, food, etc.) used in the training?].[All]" dimensionUniqueName="[Table7]" displayFolder="" count="0" memberValueDatatype="20" unbalanced="0"/>
    <cacheHierarchy uniqueName="[Table7].[Q4 - How would you rate the facilitator's overall performance?]" caption="Q4 - How would you rate the facilitator's overall performance?" attribute="1" defaultMemberUniqueName="[Table7].[Q4 - How would you rate the facilitator's overall performance?].[All]" allUniqueName="[Table7].[Q4 - How would you rate the facilitator's overall performance?].[All]" dimensionUniqueName="[Table7]" displayFolder="" count="0" memberValueDatatype="20" unbalanced="0"/>
    <cacheHierarchy uniqueName="[Table7].[Q5 - How likely are you to recommend this training to a friend or teammate?]" caption="Q5 - How likely are you to recommend this training to a friend or teammate?" attribute="1" defaultMemberUniqueName="[Table7].[Q5 - How likely are you to recommend this training to a friend or teammate?].[All]" allUniqueName="[Table7].[Q5 - How likely are you to recommend this training to a friend or teammate?].[All]" dimensionUniqueName="[Table7]" displayFolder="" count="0" memberValueDatatype="20" unbalanced="0"/>
    <cacheHierarchy uniqueName="[Table7].[Q6 - Mention any comments or suggestions to improve the overall learning experience]" caption="Q6 - Mention any comments or suggestions to improve the overall learning experience" attribute="1" defaultMemberUniqueName="[Table7].[Q6 - Mention any comments or suggestions to improve the overall learning experience].[All]" allUniqueName="[Table7].[Q6 - Mention any comments or suggestions to improve the overall learning experience].[All]" dimensionUniqueName="[Table7]" displayFolder="" count="0" memberValueDatatype="130" unbalanced="0"/>
    <cacheHierarchy uniqueName="[Table7].[PROMOTOR]" caption="PROMOTOR" attribute="1" defaultMemberUniqueName="[Table7].[PROMOTOR].[All]" allUniqueName="[Table7].[PROMOTOR].[All]" dimensionUniqueName="[Table7]" displayFolder="" count="0" memberValueDatatype="20" unbalanced="0"/>
    <cacheHierarchy uniqueName="[Table7].[PASSIVE 1]" caption="PASSIVE 1" attribute="1" defaultMemberUniqueName="[Table7].[PASSIVE 1].[All]" allUniqueName="[Table7].[PASSIVE 1].[All]" dimensionUniqueName="[Table7]" displayFolder="" count="0" memberValueDatatype="20" unbalanced="0"/>
    <cacheHierarchy uniqueName="[Table7].[PASSIVE]" caption="PASSIVE" attribute="1" defaultMemberUniqueName="[Table7].[PASSIVE].[All]" allUniqueName="[Table7].[PASSIVE].[All]" dimensionUniqueName="[Table7]" displayFolder="" count="0" memberValueDatatype="20" unbalanced="0"/>
    <cacheHierarchy uniqueName="[Table7].[DETRACTOR]" caption="DETRACTOR" attribute="1" defaultMemberUniqueName="[Table7].[DETRACTOR].[All]" allUniqueName="[Table7].[DETRACTOR].[All]" dimensionUniqueName="[Table7]" displayFolder="" count="0" memberValueDatatype="20" unbalanced="0"/>
    <cacheHierarchy uniqueName="[Table7].[Total Reponses]" caption="Total Reponses" attribute="1" defaultMemberUniqueName="[Table7].[Total Reponses].[All]" allUniqueName="[Table7].[Total Reponses].[All]" dimensionUniqueName="[Table7]" displayFolder="" count="0" memberValueDatatype="20" unbalanced="0"/>
    <cacheHierarchy uniqueName="[Table7].[NPS]" caption="NPS" attribute="1" defaultMemberUniqueName="[Table7].[NPS].[All]" allUniqueName="[Table7].[NPS].[All]" dimensionUniqueName="[Table7]" displayFolder="" count="0" memberValueDatatype="20" unbalanced="0"/>
    <cacheHierarchy uniqueName="[Table7].[FACILITATOR PERFORMANCE]" caption="FACILITATOR PERFORMANCE" attribute="1" defaultMemberUniqueName="[Table7].[FACILITATOR PERFORMANCE].[All]" allUniqueName="[Table7].[FACILITATOR PERFORMANCE].[All]" dimensionUniqueName="[Table7]" displayFolder="" count="0" memberValueDatatype="20" unbalanced="0"/>
    <cacheHierarchy uniqueName="[Table7].[ACTIVITY EFFECTIVNESS]" caption="ACTIVITY EFFECTIVNESS" attribute="1" defaultMemberUniqueName="[Table7].[ACTIVITY EFFECTIVNESS].[All]" allUniqueName="[Table7].[ACTIVITY EFFECTIVNESS].[All]" dimensionUniqueName="[Table7]" displayFolder="" count="0" memberValueDatatype="20" unbalanced="0"/>
    <cacheHierarchy uniqueName="[Table7].[LOGISTICS EFFECTIVNESS]" caption="LOGISTICS EFFECTIVNESS" attribute="1" defaultMemberUniqueName="[Table7].[LOGISTICS EFFECTIVNESS].[All]" allUniqueName="[Table7].[LOGISTICS EFFECTIVNESS].[All]" dimensionUniqueName="[Table7]" displayFolder="" count="0" memberValueDatatype="20" unbalanced="0"/>
    <cacheHierarchy uniqueName="[Table7].[KNOWLEDGE RELVEANCE]" caption="KNOWLEDGE RELVEANCE" attribute="1" defaultMemberUniqueName="[Table7].[KNOWLEDGE RELVEANCE].[All]" allUniqueName="[Table7].[KNOWLEDGE RELVEANCE].[All]" dimensionUniqueName="[Table7]" displayFolder="" count="0" memberValueDatatype="2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  <cacheHierarchy uniqueName="[Measures].[Sum of KNOWLEDGE RELVEANCE]" caption="Sum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OGISTICS EFFECTIVNESS 2]" caption="Sum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LOGISTICS EFFECTIVNESS 2]" caption="Average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KNOWLEDGE RELVEANCE]" caption="Average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MOTOR]" caption="Sum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ROMOTOR]" caption="Average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gram Name 2]" caption="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gram Name 2]" caption="Distinct 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 2]" caption="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Name 2]" caption="Distinct 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o.of sessions 2]" caption="Sum of No.of sessions 2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rollments 2]" caption="Sum of Enrollments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Table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Program Duration/hrs]" caption="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rogram Duration/hrs]" caption="Distinct 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earning Hrs]" caption="Sum of Learning Hr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ogram Duration/hrs]" caption="Max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gram Duration/hrs]" caption="Sum of Program Duration/hr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ACILITATOR PERFORMANCE]" caption="Sum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FACILITATOR PERFORMANCE]" caption="Average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KNOWLEDGE RELVEANCE 2]" caption="Sum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LOGISTICS EFFECTIVNESS]" caption="Sum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ACTIVITY EFFECTIVNESS]" caption="Sum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NPS]" caption="Sum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NPS]" caption="Average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KNOWLEDGE RELVEANCE 2]" caption="Average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Average of LOGISTICS EFFECTIVNESS]" caption="Average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ACTIVITY EFFECTIVNESS]" caption="Average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Trainers]" caption="Count of Trainers" measure="1" displayFolder="" measureGroup="Table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Table1" uniqueName="[Table1]" caption="Table1"/>
    <dimension name="Table7" uniqueName="[Table7]" caption="Table7"/>
  </dimensions>
  <measureGroups count="4">
    <measureGroup name="Range" caption="Range"/>
    <measureGroup name="Range 1" caption="Range 1"/>
    <measureGroup name="Table1" caption="Table1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.Sameh" refreshedDate="46245.641304050929" backgroundQuery="1" createdVersion="8" refreshedVersion="8" minRefreshableVersion="3" recordCount="0" supportSubquery="1" supportAdvancedDrill="1" xr:uid="{4735EF64-80D3-4972-AC30-08CFC37350F8}">
  <cacheSource type="external" connectionId="1"/>
  <cacheFields count="2">
    <cacheField name="[Range].[Internal/External].[Internal/External]" caption="Internal/External" numFmtId="0" hierarchy="17" level="1">
      <sharedItems count="2">
        <s v="External"/>
        <s v="Internal"/>
      </sharedItems>
    </cacheField>
    <cacheField name="[Measures].[Distinct Count of Program Name 2]" caption="Distinct Count of Program Name 2" numFmtId="0" hierarchy="100" level="32767"/>
  </cacheFields>
  <cacheHierarchies count="123">
    <cacheHierarchy uniqueName="[Range].[#]" caption="#" attribute="1" defaultMemberUniqueName="[Range].[#].[All]" allUniqueName="[Range].[#].[All]" dimensionUniqueName="[Range]" displayFolder="" count="0" memberValueDatatype="20" unbalanced="0"/>
    <cacheHierarchy uniqueName="[Range].[Enrollments]" caption="Enrollments" attribute="1" defaultMemberUniqueName="[Range].[Enrollments].[All]" allUniqueName="[Range].[Enrollments].[All]" dimensionUniqueName="[Range]" displayFolder="" count="0" memberValueDatatype="20" unbalanced="0"/>
    <cacheHierarchy uniqueName="[Range].[Participation PC/Cust]" caption="Participation PC/Cust" attribute="1" defaultMemberUniqueName="[Range].[Participation PC/Cust].[All]" allUniqueName="[Range].[Participation PC/Cust].[All]" dimensionUniqueName="[Range]" displayFolder="" count="0" memberValueDatatype="130" unbalanced="0"/>
    <cacheHierarchy uniqueName="[Range].[PC/Cust (Per Topic)]" caption="PC/Cust (Per Topic)" attribute="1" defaultMemberUniqueName="[Range].[PC/Cust (Per Topic)].[All]" allUniqueName="[Range].[PC/Cust (Per Topic)].[All]" dimensionUniqueName="[Range]" displayFolder="" count="0" memberValueDatatype="130" unbalanced="0"/>
    <cacheHierarchy uniqueName="[Range].[Customised (Dept)]" caption="Customised (Dept)" attribute="1" defaultMemberUniqueName="[Range].[Customised (Dept)].[All]" allUniqueName="[Range].[Customised (Dept)].[All]" dimensionUniqueName="[Range]" displayFolder="" count="0" memberValueDatatype="130" unbalanced="0"/>
    <cacheHierarchy uniqueName="[Range].[Program Name]" caption="Program Name" attribute="1" defaultMemberUniqueName="[Range].[Program Name].[All]" allUniqueName="[Range].[Program Name].[All]" dimensionUniqueName="[Range]" displayFolder="" count="0" memberValueDatatype="130" unbalanced="0"/>
    <cacheHierarchy uniqueName="[Range].[Trainer Name]" caption="Trainer Name" attribute="1" defaultMemberUniqueName="[Range].[Trainer Name].[All]" allUniqueName="[Range].[Trainer Name].[All]" dimensionUniqueName="[Range]" displayFolder="" count="0" memberValueDatatype="130" unbalanced="0"/>
    <cacheHierarchy uniqueName="[Range].[Program Duration/hrs]" caption="Program Duration/hrs" attribute="1" defaultMemberUniqueName="[Range].[Program Duration/hrs].[All]" allUniqueName="[Range].[Program Duration/hrs].[All]" dimensionUniqueName="[Range]" displayFolder="" count="0" memberValueDatatype="5" unbalanced="0"/>
    <cacheHierarchy uniqueName="[Range].[Learning Hrs]" caption="Learning Hrs" attribute="1" defaultMemberUniqueName="[Range].[Learning Hrs].[All]" allUniqueName="[Range].[Learning Hrs].[All]" dimensionUniqueName="[Range]" displayFolder="" count="0" memberValueDatatype="5" unbalanced="0"/>
    <cacheHierarchy uniqueName="[Range].[No.of sessions]" caption="No.of sessions" attribute="1" defaultMemberUniqueName="[Range].[No.of sessions].[All]" allUniqueName="[Range].[No.of sessions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Phone Number]" caption="Phone Number" attribute="1" defaultMemberUniqueName="[Range].[Phone Number].[All]" allUniqueName="[Range].[Phone Numb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 Title]" caption="Job Title" attribute="1" defaultMemberUniqueName="[Range].[Job Title].[All]" allUniqueName="[Range].[Job Title].[All]" dimensionUniqueName="[Range]" displayFolder="" count="0" memberValueDatatype="130" unbalanced="0"/>
    <cacheHierarchy uniqueName="[Range].[Employee Code]" caption="Employee Code" attribute="1" defaultMemberUniqueName="[Range].[Employee Code].[All]" allUniqueName="[Range].[Employee Code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Internal/External]" caption="Internal/External" attribute="1" defaultMemberUniqueName="[Range].[Internal/External].[All]" allUniqueName="[Range].[Internal/External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ector]" caption="Sector" attribute="1" defaultMemberUniqueName="[Range].[Sector].[All]" allUniqueName="[Range].[Secto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 1].[Survey ID]" caption="Survey ID" attribute="1" defaultMemberUniqueName="[Range 1].[Survey ID].[All]" allUniqueName="[Range 1].[Survey ID].[All]" dimensionUniqueName="[Range 1]" displayFolder="" count="0" memberValueDatatype="20" unbalanced="0"/>
    <cacheHierarchy uniqueName="[Range 1].[Start Time]" caption="Start Time" attribute="1" defaultMemberUniqueName="[Range 1].[Start Time].[All]" allUniqueName="[Range 1].[Start Time].[All]" dimensionUniqueName="[Range 1]" displayFolder="" count="0" memberValueDatatype="130" unbalanced="0"/>
    <cacheHierarchy uniqueName="[Range 1].[Completion Time]" caption="Completion Time" attribute="1" defaultMemberUniqueName="[Range 1].[Completion Time].[All]" allUniqueName="[Range 1].[Completion Time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Phone Number]" caption="Phone Number" attribute="1" defaultMemberUniqueName="[Range 1].[Phone Number].[All]" allUniqueName="[Range 1].[Phone Number].[All]" dimensionUniqueName="[Range 1]" displayFolder="" count="0" memberValueDatatype="130" unbalanced="0"/>
    <cacheHierarchy uniqueName="[Range 1].[Topic Name]" caption="Topic Name" attribute="1" defaultMemberUniqueName="[Range 1].[Topic Name].[All]" allUniqueName="[Range 1].[Topic Name].[All]" dimensionUniqueName="[Range 1]" displayFolder="" count="0" memberValueDatatype="130" unbalanced="0"/>
    <cacheHierarchy uniqueName="[Range 1].[Trainers]" caption="Trainers" attribute="1" defaultMemberUniqueName="[Range 1].[Trainers].[All]" allUniqueName="[Range 1].[Trainers].[All]" dimensionUniqueName="[Range 1]" displayFolder="" count="0" memberValueDatatype="130" unbalanced="0"/>
    <cacheHierarchy uniqueName="[Range 1].[Q1 - How relevant was the knowledge you gained throughout the training?]" caption="Q1 - How relevant was the knowledge you gained throughout the training?" attribute="1" defaultMemberUniqueName="[Range 1].[Q1 - How relevant was the knowledge you gained throughout the training?].[All]" allUniqueName="[Range 1].[Q1 - How relevant was the knowledge you gained throughout the training?].[All]" dimensionUniqueName="[Range 1]" displayFolder="" count="0" memberValueDatatype="20" unbalanced="0"/>
    <cacheHierarchy uniqueName="[Range 1].[Q2 - How effective were the learning activities used in this training?]" caption="Q2 - How effective were the learning activities used in this training?" attribute="1" defaultMemberUniqueName="[Range 1].[Q2 - How effective were the learning activities used in this training?].[All]" allUniqueName="[Range 1].[Q2 - How effective were the learning activities used in this training?].[All]" dimensionUniqueName="[Range 1]" displayFolder="" count="0" memberValueDatatype="20" unbalanced="0"/>
    <cacheHierarchy uniqueName="[Range 1].[Q3 - How effective were the logistics (handouts, room, food, etc.) used in the training?]" caption="Q3 - How effective were the logistics (handouts, room, food, etc.) used in the training?" attribute="1" defaultMemberUniqueName="[Range 1].[Q3 - How effective were the logistics (handouts, room, food, etc.) used in the training?].[All]" allUniqueName="[Range 1].[Q3 - How effective were the logistics (handouts, room, food, etc.) used in the training?].[All]" dimensionUniqueName="[Range 1]" displayFolder="" count="0" memberValueDatatype="20" unbalanced="0"/>
    <cacheHierarchy uniqueName="[Range 1].[Q4 - How would you rate the facilitator's overall performance?]" caption="Q4 - How would you rate the facilitator's overall performance?" attribute="1" defaultMemberUniqueName="[Range 1].[Q4 - How would you rate the facilitator's overall performance?].[All]" allUniqueName="[Range 1].[Q4 - How would you rate the facilitator's overall performance?].[All]" dimensionUniqueName="[Range 1]" displayFolder="" count="0" memberValueDatatype="20" unbalanced="0"/>
    <cacheHierarchy uniqueName="[Range 1].[Q5 - How likely are you to recommend this training to a friend or teammate?]" caption="Q5 - How likely are you to recommend this training to a friend or teammate?" attribute="1" defaultMemberUniqueName="[Range 1].[Q5 - How likely are you to recommend this training to a friend or teammate?].[All]" allUniqueName="[Range 1].[Q5 - How likely are you to recommend this training to a friend or teammate?].[All]" dimensionUniqueName="[Range 1]" displayFolder="" count="0" memberValueDatatype="20" unbalanced="0"/>
    <cacheHierarchy uniqueName="[Range 1].[Q6 - Mention any comments or suggestions to improve the overall learning experience]" caption="Q6 - Mention any comments or suggestions to improve the overall learning experience" attribute="1" defaultMemberUniqueName="[Range 1].[Q6 - Mention any comments or suggestions to improve the overall learning experience].[All]" allUniqueName="[Range 1].[Q6 - Mention any comments or suggestions to improve the overall learning experience].[All]" dimensionUniqueName="[Range 1]" displayFolder="" count="0" memberValueDatatype="130" unbalanced="0"/>
    <cacheHierarchy uniqueName="[Range 1].[PROMOTOR]" caption="PROMOTOR" attribute="1" defaultMemberUniqueName="[Range 1].[PROMOTOR].[All]" allUniqueName="[Range 1].[PROMOTOR].[All]" dimensionUniqueName="[Range 1]" displayFolder="" count="0" memberValueDatatype="20" unbalanced="0"/>
    <cacheHierarchy uniqueName="[Range 1].[PASSIVE 1]" caption="PASSIVE 1" attribute="1" defaultMemberUniqueName="[Range 1].[PASSIVE 1].[All]" allUniqueName="[Range 1].[PASSIVE 1].[All]" dimensionUniqueName="[Range 1]" displayFolder="" count="0" memberValueDatatype="20" unbalanced="0"/>
    <cacheHierarchy uniqueName="[Range 1].[PASSIVE]" caption="PASSIVE" attribute="1" defaultMemberUniqueName="[Range 1].[PASSIVE].[All]" allUniqueName="[Range 1].[PASSIVE].[All]" dimensionUniqueName="[Range 1]" displayFolder="" count="0" memberValueDatatype="20" unbalanced="0"/>
    <cacheHierarchy uniqueName="[Range 1].[DETRACTOR]" caption="DETRACTOR" attribute="1" defaultMemberUniqueName="[Range 1].[DETRACTOR].[All]" allUniqueName="[Range 1].[DETRACTOR].[All]" dimensionUniqueName="[Range 1]" displayFolder="" count="0" memberValueDatatype="20" unbalanced="0"/>
    <cacheHierarchy uniqueName="[Range 1].[Total Reponses]" caption="Total Reponses" attribute="1" defaultMemberUniqueName="[Range 1].[Total Reponses].[All]" allUniqueName="[Range 1].[Total Reponses].[All]" dimensionUniqueName="[Range 1]" displayFolder="" count="0" memberValueDatatype="20" unbalanced="0"/>
    <cacheHierarchy uniqueName="[Range 1].[NPS]" caption="NPS" attribute="1" defaultMemberUniqueName="[Range 1].[NPS].[All]" allUniqueName="[Range 1].[NPS].[All]" dimensionUniqueName="[Range 1]" displayFolder="" count="0" memberValueDatatype="20" unbalanced="0"/>
    <cacheHierarchy uniqueName="[Range 1].[FACILITATOR PERFORMANCE]" caption="FACILITATOR PERFORMANCE" attribute="1" defaultMemberUniqueName="[Range 1].[FACILITATOR PERFORMANCE].[All]" allUniqueName="[Range 1].[FACILITATOR PERFORMANCE].[All]" dimensionUniqueName="[Range 1]" displayFolder="" count="0" memberValueDatatype="20" unbalanced="0"/>
    <cacheHierarchy uniqueName="[Range 1].[ACTIVITY EFFECTIVNESS]" caption="ACTIVITY EFFECTIVNESS" attribute="1" defaultMemberUniqueName="[Range 1].[ACTIVITY EFFECTIVNESS].[All]" allUniqueName="[Range 1].[ACTIVITY EFFECTIVNESS].[All]" dimensionUniqueName="[Range 1]" displayFolder="" count="0" memberValueDatatype="20" unbalanced="0"/>
    <cacheHierarchy uniqueName="[Range 1].[LOGISTICS EFFECTIVNESS]" caption="LOGISTICS EFFECTIVNESS" attribute="1" defaultMemberUniqueName="[Range 1].[LOGISTICS EFFECTIVNESS].[All]" allUniqueName="[Range 1].[LOGISTICS EFFECTIVNESS].[All]" dimensionUniqueName="[Range 1]" displayFolder="" count="0" memberValueDatatype="20" unbalanced="0"/>
    <cacheHierarchy uniqueName="[Range 1].[KNOWLEDGE RELVEANCE]" caption="KNOWLEDGE RELVEANCE" attribute="1" defaultMemberUniqueName="[Range 1].[KNOWLEDGE RELVEANCE].[All]" allUniqueName="[Range 1].[KNOWLEDGE RELVEANCE].[All]" dimensionUniqueName="[Range 1]" displayFolder="" count="0" memberValueDatatype="2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Enrollments]" caption="Enrollments" attribute="1" defaultMemberUniqueName="[Table1].[Enrollments].[All]" allUniqueName="[Table1].[Enrollments].[All]" dimensionUniqueName="[Table1]" displayFolder="" count="0" memberValueDatatype="20" unbalanced="0"/>
    <cacheHierarchy uniqueName="[Table1].[Participation PC/Cust]" caption="Participation PC/Cust" attribute="1" defaultMemberUniqueName="[Table1].[Participation PC/Cust].[All]" allUniqueName="[Table1].[Participation PC/Cust].[All]" dimensionUniqueName="[Table1]" displayFolder="" count="0" memberValueDatatype="130" unbalanced="0"/>
    <cacheHierarchy uniqueName="[Table1].[PC/Cust (Per Topic)]" caption="PC/Cust (Per Topic)" attribute="1" defaultMemberUniqueName="[Table1].[PC/Cust (Per Topic)].[All]" allUniqueName="[Table1].[PC/Cust (Per Topic)].[All]" dimensionUniqueName="[Table1]" displayFolder="" count="0" memberValueDatatype="130" unbalanced="0"/>
    <cacheHierarchy uniqueName="[Table1].[Customised (Dept)]" caption="Customised (Dept)" attribute="1" defaultMemberUniqueName="[Table1].[Customised (Dept)].[All]" allUniqueName="[Table1].[Customised (Dept)].[All]" dimensionUniqueName="[Table1]" displayFolder="" count="0" memberValueDatatype="130" unbalanced="0"/>
    <cacheHierarchy uniqueName="[Table1].[Program Name]" caption="Program Name" attribute="1" defaultMemberUniqueName="[Table1].[Program Name].[All]" allUniqueName="[Table1].[Program Name].[All]" dimensionUniqueName="[Table1]" displayFolder="" count="0" memberValueDatatype="130" unbalanced="0"/>
    <cacheHierarchy uniqueName="[Table1].[Trainer Name]" caption="Trainer Name" attribute="1" defaultMemberUniqueName="[Table1].[Trainer Name].[All]" allUniqueName="[Table1].[Trainer Name].[All]" dimensionUniqueName="[Table1]" displayFolder="" count="0" memberValueDatatype="130" unbalanced="0"/>
    <cacheHierarchy uniqueName="[Table1].[Program Duration/hrs]" caption="Program Duration/hrs" attribute="1" defaultMemberUniqueName="[Table1].[Program Duration/hrs].[All]" allUniqueName="[Table1].[Program Duration/hrs].[All]" dimensionUniqueName="[Table1]" displayFolder="" count="0" memberValueDatatype="5" unbalanced="0"/>
    <cacheHierarchy uniqueName="[Table1].[Learning Hrs]" caption="Learning Hrs" attribute="1" defaultMemberUniqueName="[Table1].[Learning Hrs].[All]" allUniqueName="[Table1].[Learning Hrs].[All]" dimensionUniqueName="[Table1]" displayFolder="" count="0" memberValueDatatype="5" unbalanced="0"/>
    <cacheHierarchy uniqueName="[Table1].[No.of sessions]" caption="No.of sessions" attribute="1" defaultMemberUniqueName="[Table1].[No.of sessions].[All]" allUniqueName="[Table1].[No.of sessions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Phone Number]" caption="Phone Number" attribute="1" defaultMemberUniqueName="[Table1].[Phone Number].[All]" allUniqueName="[Table1].[Phone Numb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Employee Code]" caption="Employee Code" attribute="1" defaultMemberUniqueName="[Table1].[Employee Code].[All]" allUniqueName="[Table1].[Employee Code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Internal/External]" caption="Internal/External" attribute="1" defaultMemberUniqueName="[Table1].[Internal/External].[All]" allUniqueName="[Table1].[Internal/External].[All]" dimensionUniqueName="[Table1]" displayFolder="" count="0" memberValueDatatype="130" unbalanced="0"/>
    <cacheHierarchy uniqueName="[Table1].[Sector]" caption="Sector" attribute="1" defaultMemberUniqueName="[Table1].[Sector].[All]" allUniqueName="[Table1].[Sector].[All]" dimensionUniqueName="[Table1]" displayFolder="" count="0" memberValueDatatype="130" unbalanced="0"/>
    <cacheHierarchy uniqueName="[Table7].[Survey ID]" caption="Survey ID" attribute="1" defaultMemberUniqueName="[Table7].[Survey ID].[All]" allUniqueName="[Table7].[Survey ID].[All]" dimensionUniqueName="[Table7]" displayFolder="" count="0" memberValueDatatype="20" unbalanced="0"/>
    <cacheHierarchy uniqueName="[Table7].[Start Time]" caption="Start Time" attribute="1" defaultMemberUniqueName="[Table7].[Start Time].[All]" allUniqueName="[Table7].[Start Time].[All]" dimensionUniqueName="[Table7]" displayFolder="" count="0" memberValueDatatype="130" unbalanced="0"/>
    <cacheHierarchy uniqueName="[Table7].[Completion Time]" caption="Completion Time" attribute="1" defaultMemberUniqueName="[Table7].[Completion Time].[All]" allUniqueName="[Table7].[Completion Time].[All]" dimensionUniqueName="[Table7]" displayFolder="" count="0" memberValueDatatype="130" unbalanced="0"/>
    <cacheHierarchy uniqueName="[Table7].[Name]" caption="Name" attribute="1" defaultMemberUniqueName="[Table7].[Name].[All]" allUniqueName="[Table7].[Name].[All]" dimensionUniqueName="[Table7]" displayFolder="" count="0" memberValueDatatype="130" unbalanced="0"/>
    <cacheHierarchy uniqueName="[Table7].[Email]" caption="Email" attribute="1" defaultMemberUniqueName="[Table7].[Email].[All]" allUniqueName="[Table7].[Email].[All]" dimensionUniqueName="[Table7]" displayFolder="" count="0" memberValueDatatype="130" unbalanced="0"/>
    <cacheHierarchy uniqueName="[Table7].[Phone Number]" caption="Phone Number" attribute="1" defaultMemberUniqueName="[Table7].[Phone Number].[All]" allUniqueName="[Table7].[Phone Number].[All]" dimensionUniqueName="[Table7]" displayFolder="" count="0" memberValueDatatype="130" unbalanced="0"/>
    <cacheHierarchy uniqueName="[Table7].[Topic Name]" caption="Topic Name" attribute="1" defaultMemberUniqueName="[Table7].[Topic Name].[All]" allUniqueName="[Table7].[Topic Name].[All]" dimensionUniqueName="[Table7]" displayFolder="" count="0" memberValueDatatype="130" unbalanced="0"/>
    <cacheHierarchy uniqueName="[Table7].[Trainers]" caption="Trainers" attribute="1" defaultMemberUniqueName="[Table7].[Trainers].[All]" allUniqueName="[Table7].[Trainers].[All]" dimensionUniqueName="[Table7]" displayFolder="" count="0" memberValueDatatype="130" unbalanced="0"/>
    <cacheHierarchy uniqueName="[Table7].[Q1 - How relevant was the knowledge you gained throughout the training?]" caption="Q1 - How relevant was the knowledge you gained throughout the training?" attribute="1" defaultMemberUniqueName="[Table7].[Q1 - How relevant was the knowledge you gained throughout the training?].[All]" allUniqueName="[Table7].[Q1 - How relevant was the knowledge you gained throughout the training?].[All]" dimensionUniqueName="[Table7]" displayFolder="" count="0" memberValueDatatype="20" unbalanced="0"/>
    <cacheHierarchy uniqueName="[Table7].[Q2 - How effective were the learning activities used in this training?]" caption="Q2 - How effective were the learning activities used in this training?" attribute="1" defaultMemberUniqueName="[Table7].[Q2 - How effective were the learning activities used in this training?].[All]" allUniqueName="[Table7].[Q2 - How effective were the learning activities used in this training?].[All]" dimensionUniqueName="[Table7]" displayFolder="" count="0" memberValueDatatype="20" unbalanced="0"/>
    <cacheHierarchy uniqueName="[Table7].[Q3 - How effective were the logistics (handouts, room, food, etc.) used in the training?]" caption="Q3 - How effective were the logistics (handouts, room, food, etc.) used in the training?" attribute="1" defaultMemberUniqueName="[Table7].[Q3 - How effective were the logistics (handouts, room, food, etc.) used in the training?].[All]" allUniqueName="[Table7].[Q3 - How effective were the logistics (handouts, room, food, etc.) used in the training?].[All]" dimensionUniqueName="[Table7]" displayFolder="" count="0" memberValueDatatype="20" unbalanced="0"/>
    <cacheHierarchy uniqueName="[Table7].[Q4 - How would you rate the facilitator's overall performance?]" caption="Q4 - How would you rate the facilitator's overall performance?" attribute="1" defaultMemberUniqueName="[Table7].[Q4 - How would you rate the facilitator's overall performance?].[All]" allUniqueName="[Table7].[Q4 - How would you rate the facilitator's overall performance?].[All]" dimensionUniqueName="[Table7]" displayFolder="" count="0" memberValueDatatype="20" unbalanced="0"/>
    <cacheHierarchy uniqueName="[Table7].[Q5 - How likely are you to recommend this training to a friend or teammate?]" caption="Q5 - How likely are you to recommend this training to a friend or teammate?" attribute="1" defaultMemberUniqueName="[Table7].[Q5 - How likely are you to recommend this training to a friend or teammate?].[All]" allUniqueName="[Table7].[Q5 - How likely are you to recommend this training to a friend or teammate?].[All]" dimensionUniqueName="[Table7]" displayFolder="" count="0" memberValueDatatype="20" unbalanced="0"/>
    <cacheHierarchy uniqueName="[Table7].[Q6 - Mention any comments or suggestions to improve the overall learning experience]" caption="Q6 - Mention any comments or suggestions to improve the overall learning experience" attribute="1" defaultMemberUniqueName="[Table7].[Q6 - Mention any comments or suggestions to improve the overall learning experience].[All]" allUniqueName="[Table7].[Q6 - Mention any comments or suggestions to improve the overall learning experience].[All]" dimensionUniqueName="[Table7]" displayFolder="" count="0" memberValueDatatype="130" unbalanced="0"/>
    <cacheHierarchy uniqueName="[Table7].[PROMOTOR]" caption="PROMOTOR" attribute="1" defaultMemberUniqueName="[Table7].[PROMOTOR].[All]" allUniqueName="[Table7].[PROMOTOR].[All]" dimensionUniqueName="[Table7]" displayFolder="" count="0" memberValueDatatype="20" unbalanced="0"/>
    <cacheHierarchy uniqueName="[Table7].[PASSIVE 1]" caption="PASSIVE 1" attribute="1" defaultMemberUniqueName="[Table7].[PASSIVE 1].[All]" allUniqueName="[Table7].[PASSIVE 1].[All]" dimensionUniqueName="[Table7]" displayFolder="" count="0" memberValueDatatype="20" unbalanced="0"/>
    <cacheHierarchy uniqueName="[Table7].[PASSIVE]" caption="PASSIVE" attribute="1" defaultMemberUniqueName="[Table7].[PASSIVE].[All]" allUniqueName="[Table7].[PASSIVE].[All]" dimensionUniqueName="[Table7]" displayFolder="" count="0" memberValueDatatype="20" unbalanced="0"/>
    <cacheHierarchy uniqueName="[Table7].[DETRACTOR]" caption="DETRACTOR" attribute="1" defaultMemberUniqueName="[Table7].[DETRACTOR].[All]" allUniqueName="[Table7].[DETRACTOR].[All]" dimensionUniqueName="[Table7]" displayFolder="" count="0" memberValueDatatype="20" unbalanced="0"/>
    <cacheHierarchy uniqueName="[Table7].[Total Reponses]" caption="Total Reponses" attribute="1" defaultMemberUniqueName="[Table7].[Total Reponses].[All]" allUniqueName="[Table7].[Total Reponses].[All]" dimensionUniqueName="[Table7]" displayFolder="" count="0" memberValueDatatype="20" unbalanced="0"/>
    <cacheHierarchy uniqueName="[Table7].[NPS]" caption="NPS" attribute="1" defaultMemberUniqueName="[Table7].[NPS].[All]" allUniqueName="[Table7].[NPS].[All]" dimensionUniqueName="[Table7]" displayFolder="" count="0" memberValueDatatype="20" unbalanced="0"/>
    <cacheHierarchy uniqueName="[Table7].[FACILITATOR PERFORMANCE]" caption="FACILITATOR PERFORMANCE" attribute="1" defaultMemberUniqueName="[Table7].[FACILITATOR PERFORMANCE].[All]" allUniqueName="[Table7].[FACILITATOR PERFORMANCE].[All]" dimensionUniqueName="[Table7]" displayFolder="" count="0" memberValueDatatype="20" unbalanced="0"/>
    <cacheHierarchy uniqueName="[Table7].[ACTIVITY EFFECTIVNESS]" caption="ACTIVITY EFFECTIVNESS" attribute="1" defaultMemberUniqueName="[Table7].[ACTIVITY EFFECTIVNESS].[All]" allUniqueName="[Table7].[ACTIVITY EFFECTIVNESS].[All]" dimensionUniqueName="[Table7]" displayFolder="" count="0" memberValueDatatype="20" unbalanced="0"/>
    <cacheHierarchy uniqueName="[Table7].[LOGISTICS EFFECTIVNESS]" caption="LOGISTICS EFFECTIVNESS" attribute="1" defaultMemberUniqueName="[Table7].[LOGISTICS EFFECTIVNESS].[All]" allUniqueName="[Table7].[LOGISTICS EFFECTIVNESS].[All]" dimensionUniqueName="[Table7]" displayFolder="" count="0" memberValueDatatype="20" unbalanced="0"/>
    <cacheHierarchy uniqueName="[Table7].[KNOWLEDGE RELVEANCE]" caption="KNOWLEDGE RELVEANCE" attribute="1" defaultMemberUniqueName="[Table7].[KNOWLEDGE RELVEANCE].[All]" allUniqueName="[Table7].[KNOWLEDGE RELVEANCE].[All]" dimensionUniqueName="[Table7]" displayFolder="" count="0" memberValueDatatype="2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  <cacheHierarchy uniqueName="[Measures].[Sum of KNOWLEDGE RELVEANCE]" caption="Sum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OGISTICS EFFECTIVNESS 2]" caption="Sum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LOGISTICS EFFECTIVNESS 2]" caption="Average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KNOWLEDGE RELVEANCE]" caption="Average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MOTOR]" caption="Sum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ROMOTOR]" caption="Average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gram Name 2]" caption="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gram Name 2]" caption="Distinct Count of Program Name 2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 2]" caption="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Name 2]" caption="Distinct 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o.of sessions 2]" caption="Sum of No.of sessions 2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rollments 2]" caption="Sum of Enrollments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Table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Program Duration/hrs]" caption="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rogram Duration/hrs]" caption="Distinct 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earning Hrs]" caption="Sum of Learning Hr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ogram Duration/hrs]" caption="Max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gram Duration/hrs]" caption="Sum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ACILITATOR PERFORMANCE]" caption="Sum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FACILITATOR PERFORMANCE]" caption="Average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KNOWLEDGE RELVEANCE 2]" caption="Sum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LOGISTICS EFFECTIVNESS]" caption="Sum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ACTIVITY EFFECTIVNESS]" caption="Sum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NPS]" caption="Sum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NPS]" caption="Average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KNOWLEDGE RELVEANCE 2]" caption="Average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Average of LOGISTICS EFFECTIVNESS]" caption="Average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ACTIVITY EFFECTIVNESS]" caption="Average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Trainers]" caption="Count of Trainers" measure="1" displayFolder="" measureGroup="Table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Table1" uniqueName="[Table1]" caption="Table1"/>
    <dimension name="Table7" uniqueName="[Table7]" caption="Table7"/>
  </dimensions>
  <measureGroups count="4">
    <measureGroup name="Range" caption="Range"/>
    <measureGroup name="Range 1" caption="Range 1"/>
    <measureGroup name="Table1" caption="Table1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.Sameh" refreshedDate="46245.641305555553" backgroundQuery="1" createdVersion="8" refreshedVersion="8" minRefreshableVersion="3" recordCount="0" supportSubquery="1" supportAdvancedDrill="1" xr:uid="{72930F30-66CC-44B2-A8AA-6A74313759C5}">
  <cacheSource type="external" connectionId="1"/>
  <cacheFields count="3">
    <cacheField name="[Range].[Sector].[Sector]" caption="Sector" numFmtId="0" hierarchy="18" level="1">
      <sharedItems count="13">
        <s v="#N/A"/>
        <s v="CCE"/>
        <s v="Commercial"/>
        <s v="Communities &amp; Clients Excellence"/>
        <s v="Development &amp; Innovation"/>
        <s v="Finance"/>
        <s v="HR Business Partner"/>
        <s v="Human Resources"/>
        <s v="Investment"/>
        <s v="Marketing"/>
        <s v="Marketing &amp; PR"/>
        <s v="Projects"/>
        <s v="Treasury"/>
      </sharedItems>
    </cacheField>
    <cacheField name="[Measures].[Distinct Count of Name 2]" caption="Distinct Count of Name 2" numFmtId="0" hierarchy="102" level="32767"/>
    <cacheField name="[Range].[Date].[Date]" caption="Date" numFmtId="0" hierarchy="16" level="1">
      <sharedItems containsSemiMixedTypes="0" containsNonDate="0" containsString="0"/>
    </cacheField>
  </cacheFields>
  <cacheHierarchies count="123">
    <cacheHierarchy uniqueName="[Range].[#]" caption="#" attribute="1" defaultMemberUniqueName="[Range].[#].[All]" allUniqueName="[Range].[#].[All]" dimensionUniqueName="[Range]" displayFolder="" count="0" memberValueDatatype="20" unbalanced="0"/>
    <cacheHierarchy uniqueName="[Range].[Enrollments]" caption="Enrollments" attribute="1" defaultMemberUniqueName="[Range].[Enrollments].[All]" allUniqueName="[Range].[Enrollments].[All]" dimensionUniqueName="[Range]" displayFolder="" count="0" memberValueDatatype="20" unbalanced="0"/>
    <cacheHierarchy uniqueName="[Range].[Participation PC/Cust]" caption="Participation PC/Cust" attribute="1" defaultMemberUniqueName="[Range].[Participation PC/Cust].[All]" allUniqueName="[Range].[Participation PC/Cust].[All]" dimensionUniqueName="[Range]" displayFolder="" count="0" memberValueDatatype="130" unbalanced="0"/>
    <cacheHierarchy uniqueName="[Range].[PC/Cust (Per Topic)]" caption="PC/Cust (Per Topic)" attribute="1" defaultMemberUniqueName="[Range].[PC/Cust (Per Topic)].[All]" allUniqueName="[Range].[PC/Cust (Per Topic)].[All]" dimensionUniqueName="[Range]" displayFolder="" count="0" memberValueDatatype="130" unbalanced="0"/>
    <cacheHierarchy uniqueName="[Range].[Customised (Dept)]" caption="Customised (Dept)" attribute="1" defaultMemberUniqueName="[Range].[Customised (Dept)].[All]" allUniqueName="[Range].[Customised (Dept)].[All]" dimensionUniqueName="[Range]" displayFolder="" count="0" memberValueDatatype="130" unbalanced="0"/>
    <cacheHierarchy uniqueName="[Range].[Program Name]" caption="Program Name" attribute="1" defaultMemberUniqueName="[Range].[Program Name].[All]" allUniqueName="[Range].[Program Name].[All]" dimensionUniqueName="[Range]" displayFolder="" count="0" memberValueDatatype="130" unbalanced="0"/>
    <cacheHierarchy uniqueName="[Range].[Trainer Name]" caption="Trainer Name" attribute="1" defaultMemberUniqueName="[Range].[Trainer Name].[All]" allUniqueName="[Range].[Trainer Name].[All]" dimensionUniqueName="[Range]" displayFolder="" count="0" memberValueDatatype="130" unbalanced="0"/>
    <cacheHierarchy uniqueName="[Range].[Program Duration/hrs]" caption="Program Duration/hrs" attribute="1" defaultMemberUniqueName="[Range].[Program Duration/hrs].[All]" allUniqueName="[Range].[Program Duration/hrs].[All]" dimensionUniqueName="[Range]" displayFolder="" count="0" memberValueDatatype="5" unbalanced="0"/>
    <cacheHierarchy uniqueName="[Range].[Learning Hrs]" caption="Learning Hrs" attribute="1" defaultMemberUniqueName="[Range].[Learning Hrs].[All]" allUniqueName="[Range].[Learning Hrs].[All]" dimensionUniqueName="[Range]" displayFolder="" count="0" memberValueDatatype="5" unbalanced="0"/>
    <cacheHierarchy uniqueName="[Range].[No.of sessions]" caption="No.of sessions" attribute="1" defaultMemberUniqueName="[Range].[No.of sessions].[All]" allUniqueName="[Range].[No.of sessions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Phone Number]" caption="Phone Number" attribute="1" defaultMemberUniqueName="[Range].[Phone Number].[All]" allUniqueName="[Range].[Phone Numb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 Title]" caption="Job Title" attribute="1" defaultMemberUniqueName="[Range].[Job Title].[All]" allUniqueName="[Range].[Job Title].[All]" dimensionUniqueName="[Range]" displayFolder="" count="0" memberValueDatatype="130" unbalanced="0"/>
    <cacheHierarchy uniqueName="[Range].[Employee Code]" caption="Employee Code" attribute="1" defaultMemberUniqueName="[Range].[Employee Code].[All]" allUniqueName="[Range].[Employee Code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2" memberValueDatatype="7" unbalanced="0">
      <fieldsUsage count="2">
        <fieldUsage x="-1"/>
        <fieldUsage x="2"/>
      </fieldsUsage>
    </cacheHierarchy>
    <cacheHierarchy uniqueName="[Range].[Internal/External]" caption="Internal/External" attribute="1" defaultMemberUniqueName="[Range].[Internal/External].[All]" allUniqueName="[Range].[Internal/External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 1].[Survey ID]" caption="Survey ID" attribute="1" defaultMemberUniqueName="[Range 1].[Survey ID].[All]" allUniqueName="[Range 1].[Survey ID].[All]" dimensionUniqueName="[Range 1]" displayFolder="" count="0" memberValueDatatype="20" unbalanced="0"/>
    <cacheHierarchy uniqueName="[Range 1].[Start Time]" caption="Start Time" attribute="1" defaultMemberUniqueName="[Range 1].[Start Time].[All]" allUniqueName="[Range 1].[Start Time].[All]" dimensionUniqueName="[Range 1]" displayFolder="" count="0" memberValueDatatype="130" unbalanced="0"/>
    <cacheHierarchy uniqueName="[Range 1].[Completion Time]" caption="Completion Time" attribute="1" defaultMemberUniqueName="[Range 1].[Completion Time].[All]" allUniqueName="[Range 1].[Completion Time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Phone Number]" caption="Phone Number" attribute="1" defaultMemberUniqueName="[Range 1].[Phone Number].[All]" allUniqueName="[Range 1].[Phone Number].[All]" dimensionUniqueName="[Range 1]" displayFolder="" count="0" memberValueDatatype="130" unbalanced="0"/>
    <cacheHierarchy uniqueName="[Range 1].[Topic Name]" caption="Topic Name" attribute="1" defaultMemberUniqueName="[Range 1].[Topic Name].[All]" allUniqueName="[Range 1].[Topic Name].[All]" dimensionUniqueName="[Range 1]" displayFolder="" count="0" memberValueDatatype="130" unbalanced="0"/>
    <cacheHierarchy uniqueName="[Range 1].[Trainers]" caption="Trainers" attribute="1" defaultMemberUniqueName="[Range 1].[Trainers].[All]" allUniqueName="[Range 1].[Trainers].[All]" dimensionUniqueName="[Range 1]" displayFolder="" count="0" memberValueDatatype="130" unbalanced="0"/>
    <cacheHierarchy uniqueName="[Range 1].[Q1 - How relevant was the knowledge you gained throughout the training?]" caption="Q1 - How relevant was the knowledge you gained throughout the training?" attribute="1" defaultMemberUniqueName="[Range 1].[Q1 - How relevant was the knowledge you gained throughout the training?].[All]" allUniqueName="[Range 1].[Q1 - How relevant was the knowledge you gained throughout the training?].[All]" dimensionUniqueName="[Range 1]" displayFolder="" count="0" memberValueDatatype="20" unbalanced="0"/>
    <cacheHierarchy uniqueName="[Range 1].[Q2 - How effective were the learning activities used in this training?]" caption="Q2 - How effective were the learning activities used in this training?" attribute="1" defaultMemberUniqueName="[Range 1].[Q2 - How effective were the learning activities used in this training?].[All]" allUniqueName="[Range 1].[Q2 - How effective were the learning activities used in this training?].[All]" dimensionUniqueName="[Range 1]" displayFolder="" count="0" memberValueDatatype="20" unbalanced="0"/>
    <cacheHierarchy uniqueName="[Range 1].[Q3 - How effective were the logistics (handouts, room, food, etc.) used in the training?]" caption="Q3 - How effective were the logistics (handouts, room, food, etc.) used in the training?" attribute="1" defaultMemberUniqueName="[Range 1].[Q3 - How effective were the logistics (handouts, room, food, etc.) used in the training?].[All]" allUniqueName="[Range 1].[Q3 - How effective were the logistics (handouts, room, food, etc.) used in the training?].[All]" dimensionUniqueName="[Range 1]" displayFolder="" count="0" memberValueDatatype="20" unbalanced="0"/>
    <cacheHierarchy uniqueName="[Range 1].[Q4 - How would you rate the facilitator's overall performance?]" caption="Q4 - How would you rate the facilitator's overall performance?" attribute="1" defaultMemberUniqueName="[Range 1].[Q4 - How would you rate the facilitator's overall performance?].[All]" allUniqueName="[Range 1].[Q4 - How would you rate the facilitator's overall performance?].[All]" dimensionUniqueName="[Range 1]" displayFolder="" count="0" memberValueDatatype="20" unbalanced="0"/>
    <cacheHierarchy uniqueName="[Range 1].[Q5 - How likely are you to recommend this training to a friend or teammate?]" caption="Q5 - How likely are you to recommend this training to a friend or teammate?" attribute="1" defaultMemberUniqueName="[Range 1].[Q5 - How likely are you to recommend this training to a friend or teammate?].[All]" allUniqueName="[Range 1].[Q5 - How likely are you to recommend this training to a friend or teammate?].[All]" dimensionUniqueName="[Range 1]" displayFolder="" count="0" memberValueDatatype="20" unbalanced="0"/>
    <cacheHierarchy uniqueName="[Range 1].[Q6 - Mention any comments or suggestions to improve the overall learning experience]" caption="Q6 - Mention any comments or suggestions to improve the overall learning experience" attribute="1" defaultMemberUniqueName="[Range 1].[Q6 - Mention any comments or suggestions to improve the overall learning experience].[All]" allUniqueName="[Range 1].[Q6 - Mention any comments or suggestions to improve the overall learning experience].[All]" dimensionUniqueName="[Range 1]" displayFolder="" count="0" memberValueDatatype="130" unbalanced="0"/>
    <cacheHierarchy uniqueName="[Range 1].[PROMOTOR]" caption="PROMOTOR" attribute="1" defaultMemberUniqueName="[Range 1].[PROMOTOR].[All]" allUniqueName="[Range 1].[PROMOTOR].[All]" dimensionUniqueName="[Range 1]" displayFolder="" count="0" memberValueDatatype="20" unbalanced="0"/>
    <cacheHierarchy uniqueName="[Range 1].[PASSIVE 1]" caption="PASSIVE 1" attribute="1" defaultMemberUniqueName="[Range 1].[PASSIVE 1].[All]" allUniqueName="[Range 1].[PASSIVE 1].[All]" dimensionUniqueName="[Range 1]" displayFolder="" count="0" memberValueDatatype="20" unbalanced="0"/>
    <cacheHierarchy uniqueName="[Range 1].[PASSIVE]" caption="PASSIVE" attribute="1" defaultMemberUniqueName="[Range 1].[PASSIVE].[All]" allUniqueName="[Range 1].[PASSIVE].[All]" dimensionUniqueName="[Range 1]" displayFolder="" count="0" memberValueDatatype="20" unbalanced="0"/>
    <cacheHierarchy uniqueName="[Range 1].[DETRACTOR]" caption="DETRACTOR" attribute="1" defaultMemberUniqueName="[Range 1].[DETRACTOR].[All]" allUniqueName="[Range 1].[DETRACTOR].[All]" dimensionUniqueName="[Range 1]" displayFolder="" count="0" memberValueDatatype="20" unbalanced="0"/>
    <cacheHierarchy uniqueName="[Range 1].[Total Reponses]" caption="Total Reponses" attribute="1" defaultMemberUniqueName="[Range 1].[Total Reponses].[All]" allUniqueName="[Range 1].[Total Reponses].[All]" dimensionUniqueName="[Range 1]" displayFolder="" count="0" memberValueDatatype="20" unbalanced="0"/>
    <cacheHierarchy uniqueName="[Range 1].[NPS]" caption="NPS" attribute="1" defaultMemberUniqueName="[Range 1].[NPS].[All]" allUniqueName="[Range 1].[NPS].[All]" dimensionUniqueName="[Range 1]" displayFolder="" count="0" memberValueDatatype="20" unbalanced="0"/>
    <cacheHierarchy uniqueName="[Range 1].[FACILITATOR PERFORMANCE]" caption="FACILITATOR PERFORMANCE" attribute="1" defaultMemberUniqueName="[Range 1].[FACILITATOR PERFORMANCE].[All]" allUniqueName="[Range 1].[FACILITATOR PERFORMANCE].[All]" dimensionUniqueName="[Range 1]" displayFolder="" count="0" memberValueDatatype="20" unbalanced="0"/>
    <cacheHierarchy uniqueName="[Range 1].[ACTIVITY EFFECTIVNESS]" caption="ACTIVITY EFFECTIVNESS" attribute="1" defaultMemberUniqueName="[Range 1].[ACTIVITY EFFECTIVNESS].[All]" allUniqueName="[Range 1].[ACTIVITY EFFECTIVNESS].[All]" dimensionUniqueName="[Range 1]" displayFolder="" count="0" memberValueDatatype="20" unbalanced="0"/>
    <cacheHierarchy uniqueName="[Range 1].[LOGISTICS EFFECTIVNESS]" caption="LOGISTICS EFFECTIVNESS" attribute="1" defaultMemberUniqueName="[Range 1].[LOGISTICS EFFECTIVNESS].[All]" allUniqueName="[Range 1].[LOGISTICS EFFECTIVNESS].[All]" dimensionUniqueName="[Range 1]" displayFolder="" count="0" memberValueDatatype="20" unbalanced="0"/>
    <cacheHierarchy uniqueName="[Range 1].[KNOWLEDGE RELVEANCE]" caption="KNOWLEDGE RELVEANCE" attribute="1" defaultMemberUniqueName="[Range 1].[KNOWLEDGE RELVEANCE].[All]" allUniqueName="[Range 1].[KNOWLEDGE RELVEANCE].[All]" dimensionUniqueName="[Range 1]" displayFolder="" count="0" memberValueDatatype="2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Enrollments]" caption="Enrollments" attribute="1" defaultMemberUniqueName="[Table1].[Enrollments].[All]" allUniqueName="[Table1].[Enrollments].[All]" dimensionUniqueName="[Table1]" displayFolder="" count="0" memberValueDatatype="20" unbalanced="0"/>
    <cacheHierarchy uniqueName="[Table1].[Participation PC/Cust]" caption="Participation PC/Cust" attribute="1" defaultMemberUniqueName="[Table1].[Participation PC/Cust].[All]" allUniqueName="[Table1].[Participation PC/Cust].[All]" dimensionUniqueName="[Table1]" displayFolder="" count="0" memberValueDatatype="130" unbalanced="0"/>
    <cacheHierarchy uniqueName="[Table1].[PC/Cust (Per Topic)]" caption="PC/Cust (Per Topic)" attribute="1" defaultMemberUniqueName="[Table1].[PC/Cust (Per Topic)].[All]" allUniqueName="[Table1].[PC/Cust (Per Topic)].[All]" dimensionUniqueName="[Table1]" displayFolder="" count="0" memberValueDatatype="130" unbalanced="0"/>
    <cacheHierarchy uniqueName="[Table1].[Customised (Dept)]" caption="Customised (Dept)" attribute="1" defaultMemberUniqueName="[Table1].[Customised (Dept)].[All]" allUniqueName="[Table1].[Customised (Dept)].[All]" dimensionUniqueName="[Table1]" displayFolder="" count="0" memberValueDatatype="130" unbalanced="0"/>
    <cacheHierarchy uniqueName="[Table1].[Program Name]" caption="Program Name" attribute="1" defaultMemberUniqueName="[Table1].[Program Name].[All]" allUniqueName="[Table1].[Program Name].[All]" dimensionUniqueName="[Table1]" displayFolder="" count="0" memberValueDatatype="130" unbalanced="0"/>
    <cacheHierarchy uniqueName="[Table1].[Trainer Name]" caption="Trainer Name" attribute="1" defaultMemberUniqueName="[Table1].[Trainer Name].[All]" allUniqueName="[Table1].[Trainer Name].[All]" dimensionUniqueName="[Table1]" displayFolder="" count="0" memberValueDatatype="130" unbalanced="0"/>
    <cacheHierarchy uniqueName="[Table1].[Program Duration/hrs]" caption="Program Duration/hrs" attribute="1" defaultMemberUniqueName="[Table1].[Program Duration/hrs].[All]" allUniqueName="[Table1].[Program Duration/hrs].[All]" dimensionUniqueName="[Table1]" displayFolder="" count="0" memberValueDatatype="5" unbalanced="0"/>
    <cacheHierarchy uniqueName="[Table1].[Learning Hrs]" caption="Learning Hrs" attribute="1" defaultMemberUniqueName="[Table1].[Learning Hrs].[All]" allUniqueName="[Table1].[Learning Hrs].[All]" dimensionUniqueName="[Table1]" displayFolder="" count="0" memberValueDatatype="5" unbalanced="0"/>
    <cacheHierarchy uniqueName="[Table1].[No.of sessions]" caption="No.of sessions" attribute="1" defaultMemberUniqueName="[Table1].[No.of sessions].[All]" allUniqueName="[Table1].[No.of sessions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Phone Number]" caption="Phone Number" attribute="1" defaultMemberUniqueName="[Table1].[Phone Number].[All]" allUniqueName="[Table1].[Phone Numb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Employee Code]" caption="Employee Code" attribute="1" defaultMemberUniqueName="[Table1].[Employee Code].[All]" allUniqueName="[Table1].[Employee Code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Internal/External]" caption="Internal/External" attribute="1" defaultMemberUniqueName="[Table1].[Internal/External].[All]" allUniqueName="[Table1].[Internal/External].[All]" dimensionUniqueName="[Table1]" displayFolder="" count="0" memberValueDatatype="130" unbalanced="0"/>
    <cacheHierarchy uniqueName="[Table1].[Sector]" caption="Sector" attribute="1" defaultMemberUniqueName="[Table1].[Sector].[All]" allUniqueName="[Table1].[Sector].[All]" dimensionUniqueName="[Table1]" displayFolder="" count="0" memberValueDatatype="130" unbalanced="0"/>
    <cacheHierarchy uniqueName="[Table7].[Survey ID]" caption="Survey ID" attribute="1" defaultMemberUniqueName="[Table7].[Survey ID].[All]" allUniqueName="[Table7].[Survey ID].[All]" dimensionUniqueName="[Table7]" displayFolder="" count="0" memberValueDatatype="20" unbalanced="0"/>
    <cacheHierarchy uniqueName="[Table7].[Start Time]" caption="Start Time" attribute="1" defaultMemberUniqueName="[Table7].[Start Time].[All]" allUniqueName="[Table7].[Start Time].[All]" dimensionUniqueName="[Table7]" displayFolder="" count="0" memberValueDatatype="130" unbalanced="0"/>
    <cacheHierarchy uniqueName="[Table7].[Completion Time]" caption="Completion Time" attribute="1" defaultMemberUniqueName="[Table7].[Completion Time].[All]" allUniqueName="[Table7].[Completion Time].[All]" dimensionUniqueName="[Table7]" displayFolder="" count="0" memberValueDatatype="130" unbalanced="0"/>
    <cacheHierarchy uniqueName="[Table7].[Name]" caption="Name" attribute="1" defaultMemberUniqueName="[Table7].[Name].[All]" allUniqueName="[Table7].[Name].[All]" dimensionUniqueName="[Table7]" displayFolder="" count="0" memberValueDatatype="130" unbalanced="0"/>
    <cacheHierarchy uniqueName="[Table7].[Email]" caption="Email" attribute="1" defaultMemberUniqueName="[Table7].[Email].[All]" allUniqueName="[Table7].[Email].[All]" dimensionUniqueName="[Table7]" displayFolder="" count="0" memberValueDatatype="130" unbalanced="0"/>
    <cacheHierarchy uniqueName="[Table7].[Phone Number]" caption="Phone Number" attribute="1" defaultMemberUniqueName="[Table7].[Phone Number].[All]" allUniqueName="[Table7].[Phone Number].[All]" dimensionUniqueName="[Table7]" displayFolder="" count="0" memberValueDatatype="130" unbalanced="0"/>
    <cacheHierarchy uniqueName="[Table7].[Topic Name]" caption="Topic Name" attribute="1" defaultMemberUniqueName="[Table7].[Topic Name].[All]" allUniqueName="[Table7].[Topic Name].[All]" dimensionUniqueName="[Table7]" displayFolder="" count="0" memberValueDatatype="130" unbalanced="0"/>
    <cacheHierarchy uniqueName="[Table7].[Trainers]" caption="Trainers" attribute="1" defaultMemberUniqueName="[Table7].[Trainers].[All]" allUniqueName="[Table7].[Trainers].[All]" dimensionUniqueName="[Table7]" displayFolder="" count="0" memberValueDatatype="130" unbalanced="0"/>
    <cacheHierarchy uniqueName="[Table7].[Q1 - How relevant was the knowledge you gained throughout the training?]" caption="Q1 - How relevant was the knowledge you gained throughout the training?" attribute="1" defaultMemberUniqueName="[Table7].[Q1 - How relevant was the knowledge you gained throughout the training?].[All]" allUniqueName="[Table7].[Q1 - How relevant was the knowledge you gained throughout the training?].[All]" dimensionUniqueName="[Table7]" displayFolder="" count="0" memberValueDatatype="20" unbalanced="0"/>
    <cacheHierarchy uniqueName="[Table7].[Q2 - How effective were the learning activities used in this training?]" caption="Q2 - How effective were the learning activities used in this training?" attribute="1" defaultMemberUniqueName="[Table7].[Q2 - How effective were the learning activities used in this training?].[All]" allUniqueName="[Table7].[Q2 - How effective were the learning activities used in this training?].[All]" dimensionUniqueName="[Table7]" displayFolder="" count="0" memberValueDatatype="20" unbalanced="0"/>
    <cacheHierarchy uniqueName="[Table7].[Q3 - How effective were the logistics (handouts, room, food, etc.) used in the training?]" caption="Q3 - How effective were the logistics (handouts, room, food, etc.) used in the training?" attribute="1" defaultMemberUniqueName="[Table7].[Q3 - How effective were the logistics (handouts, room, food, etc.) used in the training?].[All]" allUniqueName="[Table7].[Q3 - How effective were the logistics (handouts, room, food, etc.) used in the training?].[All]" dimensionUniqueName="[Table7]" displayFolder="" count="0" memberValueDatatype="20" unbalanced="0"/>
    <cacheHierarchy uniqueName="[Table7].[Q4 - How would you rate the facilitator's overall performance?]" caption="Q4 - How would you rate the facilitator's overall performance?" attribute="1" defaultMemberUniqueName="[Table7].[Q4 - How would you rate the facilitator's overall performance?].[All]" allUniqueName="[Table7].[Q4 - How would you rate the facilitator's overall performance?].[All]" dimensionUniqueName="[Table7]" displayFolder="" count="0" memberValueDatatype="20" unbalanced="0"/>
    <cacheHierarchy uniqueName="[Table7].[Q5 - How likely are you to recommend this training to a friend or teammate?]" caption="Q5 - How likely are you to recommend this training to a friend or teammate?" attribute="1" defaultMemberUniqueName="[Table7].[Q5 - How likely are you to recommend this training to a friend or teammate?].[All]" allUniqueName="[Table7].[Q5 - How likely are you to recommend this training to a friend or teammate?].[All]" dimensionUniqueName="[Table7]" displayFolder="" count="0" memberValueDatatype="20" unbalanced="0"/>
    <cacheHierarchy uniqueName="[Table7].[Q6 - Mention any comments or suggestions to improve the overall learning experience]" caption="Q6 - Mention any comments or suggestions to improve the overall learning experience" attribute="1" defaultMemberUniqueName="[Table7].[Q6 - Mention any comments or suggestions to improve the overall learning experience].[All]" allUniqueName="[Table7].[Q6 - Mention any comments or suggestions to improve the overall learning experience].[All]" dimensionUniqueName="[Table7]" displayFolder="" count="0" memberValueDatatype="130" unbalanced="0"/>
    <cacheHierarchy uniqueName="[Table7].[PROMOTOR]" caption="PROMOTOR" attribute="1" defaultMemberUniqueName="[Table7].[PROMOTOR].[All]" allUniqueName="[Table7].[PROMOTOR].[All]" dimensionUniqueName="[Table7]" displayFolder="" count="0" memberValueDatatype="20" unbalanced="0"/>
    <cacheHierarchy uniqueName="[Table7].[PASSIVE 1]" caption="PASSIVE 1" attribute="1" defaultMemberUniqueName="[Table7].[PASSIVE 1].[All]" allUniqueName="[Table7].[PASSIVE 1].[All]" dimensionUniqueName="[Table7]" displayFolder="" count="0" memberValueDatatype="20" unbalanced="0"/>
    <cacheHierarchy uniqueName="[Table7].[PASSIVE]" caption="PASSIVE" attribute="1" defaultMemberUniqueName="[Table7].[PASSIVE].[All]" allUniqueName="[Table7].[PASSIVE].[All]" dimensionUniqueName="[Table7]" displayFolder="" count="0" memberValueDatatype="20" unbalanced="0"/>
    <cacheHierarchy uniqueName="[Table7].[DETRACTOR]" caption="DETRACTOR" attribute="1" defaultMemberUniqueName="[Table7].[DETRACTOR].[All]" allUniqueName="[Table7].[DETRACTOR].[All]" dimensionUniqueName="[Table7]" displayFolder="" count="0" memberValueDatatype="20" unbalanced="0"/>
    <cacheHierarchy uniqueName="[Table7].[Total Reponses]" caption="Total Reponses" attribute="1" defaultMemberUniqueName="[Table7].[Total Reponses].[All]" allUniqueName="[Table7].[Total Reponses].[All]" dimensionUniqueName="[Table7]" displayFolder="" count="0" memberValueDatatype="20" unbalanced="0"/>
    <cacheHierarchy uniqueName="[Table7].[NPS]" caption="NPS" attribute="1" defaultMemberUniqueName="[Table7].[NPS].[All]" allUniqueName="[Table7].[NPS].[All]" dimensionUniqueName="[Table7]" displayFolder="" count="0" memberValueDatatype="20" unbalanced="0"/>
    <cacheHierarchy uniqueName="[Table7].[FACILITATOR PERFORMANCE]" caption="FACILITATOR PERFORMANCE" attribute="1" defaultMemberUniqueName="[Table7].[FACILITATOR PERFORMANCE].[All]" allUniqueName="[Table7].[FACILITATOR PERFORMANCE].[All]" dimensionUniqueName="[Table7]" displayFolder="" count="0" memberValueDatatype="20" unbalanced="0"/>
    <cacheHierarchy uniqueName="[Table7].[ACTIVITY EFFECTIVNESS]" caption="ACTIVITY EFFECTIVNESS" attribute="1" defaultMemberUniqueName="[Table7].[ACTIVITY EFFECTIVNESS].[All]" allUniqueName="[Table7].[ACTIVITY EFFECTIVNESS].[All]" dimensionUniqueName="[Table7]" displayFolder="" count="0" memberValueDatatype="20" unbalanced="0"/>
    <cacheHierarchy uniqueName="[Table7].[LOGISTICS EFFECTIVNESS]" caption="LOGISTICS EFFECTIVNESS" attribute="1" defaultMemberUniqueName="[Table7].[LOGISTICS EFFECTIVNESS].[All]" allUniqueName="[Table7].[LOGISTICS EFFECTIVNESS].[All]" dimensionUniqueName="[Table7]" displayFolder="" count="0" memberValueDatatype="20" unbalanced="0"/>
    <cacheHierarchy uniqueName="[Table7].[KNOWLEDGE RELVEANCE]" caption="KNOWLEDGE RELVEANCE" attribute="1" defaultMemberUniqueName="[Table7].[KNOWLEDGE RELVEANCE].[All]" allUniqueName="[Table7].[KNOWLEDGE RELVEANCE].[All]" dimensionUniqueName="[Table7]" displayFolder="" count="0" memberValueDatatype="2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  <cacheHierarchy uniqueName="[Measures].[Sum of KNOWLEDGE RELVEANCE]" caption="Sum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OGISTICS EFFECTIVNESS 2]" caption="Sum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LOGISTICS EFFECTIVNESS 2]" caption="Average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KNOWLEDGE RELVEANCE]" caption="Average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MOTOR]" caption="Sum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ROMOTOR]" caption="Average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gram Name 2]" caption="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gram Name 2]" caption="Distinct 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 2]" caption="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Name 2]" caption="Distinct Count of Name 2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o.of sessions 2]" caption="Sum of No.of sessions 2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rollments 2]" caption="Sum of Enrollments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Table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Program Duration/hrs]" caption="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rogram Duration/hrs]" caption="Distinct 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earning Hrs]" caption="Sum of Learning Hr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ogram Duration/hrs]" caption="Max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gram Duration/hrs]" caption="Sum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ACILITATOR PERFORMANCE]" caption="Sum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FACILITATOR PERFORMANCE]" caption="Average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KNOWLEDGE RELVEANCE 2]" caption="Sum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LOGISTICS EFFECTIVNESS]" caption="Sum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ACTIVITY EFFECTIVNESS]" caption="Sum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NPS]" caption="Sum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NPS]" caption="Average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KNOWLEDGE RELVEANCE 2]" caption="Average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Average of LOGISTICS EFFECTIVNESS]" caption="Average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ACTIVITY EFFECTIVNESS]" caption="Average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Trainers]" caption="Count of Trainers" measure="1" displayFolder="" measureGroup="Table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Table1" uniqueName="[Table1]" caption="Table1"/>
    <dimension name="Table7" uniqueName="[Table7]" caption="Table7"/>
  </dimensions>
  <measureGroups count="4">
    <measureGroup name="Range" caption="Range"/>
    <measureGroup name="Range 1" caption="Range 1"/>
    <measureGroup name="Table1" caption="Table1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.Sameh" refreshedDate="46245.641306597223" backgroundQuery="1" createdVersion="8" refreshedVersion="8" minRefreshableVersion="3" recordCount="0" supportSubquery="1" supportAdvancedDrill="1" xr:uid="{2F48B8D9-92CC-4DAF-80D9-AD949C4FDFEB}">
  <cacheSource type="external" connectionId="1"/>
  <cacheFields count="4">
    <cacheField name="[Measures].[Sum of No.of sessions 2]" caption="Sum of No.of sessions 2" numFmtId="0" hierarchy="103" level="32767"/>
    <cacheField name="[Range].[Date (Month)].[Date (Month)]" caption="Date (Month)" numFmtId="0" hierarchy="19" level="1">
      <sharedItems count="6">
        <s v="Feb"/>
        <s v="Mar"/>
        <s v="Apr"/>
        <s v="May"/>
        <s v="Jun"/>
        <s v="Jul"/>
      </sharedItems>
    </cacheField>
    <cacheField name="[Measures].[Distinct Count of Name 2]" caption="Distinct Count of Name 2" numFmtId="0" hierarchy="102" level="32767"/>
    <cacheField name="[Measures].[Distinct Count of Program Name 2]" caption="Distinct Count of Program Name 2" numFmtId="0" hierarchy="100" level="32767"/>
  </cacheFields>
  <cacheHierarchies count="123">
    <cacheHierarchy uniqueName="[Range].[#]" caption="#" attribute="1" defaultMemberUniqueName="[Range].[#].[All]" allUniqueName="[Range].[#].[All]" dimensionUniqueName="[Range]" displayFolder="" count="0" memberValueDatatype="20" unbalanced="0"/>
    <cacheHierarchy uniqueName="[Range].[Enrollments]" caption="Enrollments" attribute="1" defaultMemberUniqueName="[Range].[Enrollments].[All]" allUniqueName="[Range].[Enrollments].[All]" dimensionUniqueName="[Range]" displayFolder="" count="0" memberValueDatatype="20" unbalanced="0"/>
    <cacheHierarchy uniqueName="[Range].[Participation PC/Cust]" caption="Participation PC/Cust" attribute="1" defaultMemberUniqueName="[Range].[Participation PC/Cust].[All]" allUniqueName="[Range].[Participation PC/Cust].[All]" dimensionUniqueName="[Range]" displayFolder="" count="0" memberValueDatatype="130" unbalanced="0"/>
    <cacheHierarchy uniqueName="[Range].[PC/Cust (Per Topic)]" caption="PC/Cust (Per Topic)" attribute="1" defaultMemberUniqueName="[Range].[PC/Cust (Per Topic)].[All]" allUniqueName="[Range].[PC/Cust (Per Topic)].[All]" dimensionUniqueName="[Range]" displayFolder="" count="0" memberValueDatatype="130" unbalanced="0"/>
    <cacheHierarchy uniqueName="[Range].[Customised (Dept)]" caption="Customised (Dept)" attribute="1" defaultMemberUniqueName="[Range].[Customised (Dept)].[All]" allUniqueName="[Range].[Customised (Dept)].[All]" dimensionUniqueName="[Range]" displayFolder="" count="0" memberValueDatatype="130" unbalanced="0"/>
    <cacheHierarchy uniqueName="[Range].[Program Name]" caption="Program Name" attribute="1" defaultMemberUniqueName="[Range].[Program Name].[All]" allUniqueName="[Range].[Program Name].[All]" dimensionUniqueName="[Range]" displayFolder="" count="0" memberValueDatatype="130" unbalanced="0"/>
    <cacheHierarchy uniqueName="[Range].[Trainer Name]" caption="Trainer Name" attribute="1" defaultMemberUniqueName="[Range].[Trainer Name].[All]" allUniqueName="[Range].[Trainer Name].[All]" dimensionUniqueName="[Range]" displayFolder="" count="0" memberValueDatatype="130" unbalanced="0"/>
    <cacheHierarchy uniqueName="[Range].[Program Duration/hrs]" caption="Program Duration/hrs" attribute="1" defaultMemberUniqueName="[Range].[Program Duration/hrs].[All]" allUniqueName="[Range].[Program Duration/hrs].[All]" dimensionUniqueName="[Range]" displayFolder="" count="0" memberValueDatatype="5" unbalanced="0"/>
    <cacheHierarchy uniqueName="[Range].[Learning Hrs]" caption="Learning Hrs" attribute="1" defaultMemberUniqueName="[Range].[Learning Hrs].[All]" allUniqueName="[Range].[Learning Hrs].[All]" dimensionUniqueName="[Range]" displayFolder="" count="0" memberValueDatatype="5" unbalanced="0"/>
    <cacheHierarchy uniqueName="[Range].[No.of sessions]" caption="No.of sessions" attribute="1" defaultMemberUniqueName="[Range].[No.of sessions].[All]" allUniqueName="[Range].[No.of sessions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Phone Number]" caption="Phone Number" attribute="1" defaultMemberUniqueName="[Range].[Phone Number].[All]" allUniqueName="[Range].[Phone Numb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 Title]" caption="Job Title" attribute="1" defaultMemberUniqueName="[Range].[Job Title].[All]" allUniqueName="[Range].[Job Title].[All]" dimensionUniqueName="[Range]" displayFolder="" count="0" memberValueDatatype="130" unbalanced="0"/>
    <cacheHierarchy uniqueName="[Range].[Employee Code]" caption="Employee Code" attribute="1" defaultMemberUniqueName="[Range].[Employee Code].[All]" allUniqueName="[Range].[Employee Code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Internal/External]" caption="Internal/External" attribute="1" defaultMemberUniqueName="[Range].[Internal/External].[All]" allUniqueName="[Range].[Internal/External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>
      <fieldsUsage count="2">
        <fieldUsage x="-1"/>
        <fieldUsage x="1"/>
      </fieldsUsage>
    </cacheHierarchy>
    <cacheHierarchy uniqueName="[Range 1].[Survey ID]" caption="Survey ID" attribute="1" defaultMemberUniqueName="[Range 1].[Survey ID].[All]" allUniqueName="[Range 1].[Survey ID].[All]" dimensionUniqueName="[Range 1]" displayFolder="" count="0" memberValueDatatype="20" unbalanced="0"/>
    <cacheHierarchy uniqueName="[Range 1].[Start Time]" caption="Start Time" attribute="1" defaultMemberUniqueName="[Range 1].[Start Time].[All]" allUniqueName="[Range 1].[Start Time].[All]" dimensionUniqueName="[Range 1]" displayFolder="" count="0" memberValueDatatype="130" unbalanced="0"/>
    <cacheHierarchy uniqueName="[Range 1].[Completion Time]" caption="Completion Time" attribute="1" defaultMemberUniqueName="[Range 1].[Completion Time].[All]" allUniqueName="[Range 1].[Completion Time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Phone Number]" caption="Phone Number" attribute="1" defaultMemberUniqueName="[Range 1].[Phone Number].[All]" allUniqueName="[Range 1].[Phone Number].[All]" dimensionUniqueName="[Range 1]" displayFolder="" count="0" memberValueDatatype="130" unbalanced="0"/>
    <cacheHierarchy uniqueName="[Range 1].[Topic Name]" caption="Topic Name" attribute="1" defaultMemberUniqueName="[Range 1].[Topic Name].[All]" allUniqueName="[Range 1].[Topic Name].[All]" dimensionUniqueName="[Range 1]" displayFolder="" count="0" memberValueDatatype="130" unbalanced="0"/>
    <cacheHierarchy uniqueName="[Range 1].[Trainers]" caption="Trainers" attribute="1" defaultMemberUniqueName="[Range 1].[Trainers].[All]" allUniqueName="[Range 1].[Trainers].[All]" dimensionUniqueName="[Range 1]" displayFolder="" count="0" memberValueDatatype="130" unbalanced="0"/>
    <cacheHierarchy uniqueName="[Range 1].[Q1 - How relevant was the knowledge you gained throughout the training?]" caption="Q1 - How relevant was the knowledge you gained throughout the training?" attribute="1" defaultMemberUniqueName="[Range 1].[Q1 - How relevant was the knowledge you gained throughout the training?].[All]" allUniqueName="[Range 1].[Q1 - How relevant was the knowledge you gained throughout the training?].[All]" dimensionUniqueName="[Range 1]" displayFolder="" count="0" memberValueDatatype="20" unbalanced="0"/>
    <cacheHierarchy uniqueName="[Range 1].[Q2 - How effective were the learning activities used in this training?]" caption="Q2 - How effective were the learning activities used in this training?" attribute="1" defaultMemberUniqueName="[Range 1].[Q2 - How effective were the learning activities used in this training?].[All]" allUniqueName="[Range 1].[Q2 - How effective were the learning activities used in this training?].[All]" dimensionUniqueName="[Range 1]" displayFolder="" count="0" memberValueDatatype="20" unbalanced="0"/>
    <cacheHierarchy uniqueName="[Range 1].[Q3 - How effective were the logistics (handouts, room, food, etc.) used in the training?]" caption="Q3 - How effective were the logistics (handouts, room, food, etc.) used in the training?" attribute="1" defaultMemberUniqueName="[Range 1].[Q3 - How effective were the logistics (handouts, room, food, etc.) used in the training?].[All]" allUniqueName="[Range 1].[Q3 - How effective were the logistics (handouts, room, food, etc.) used in the training?].[All]" dimensionUniqueName="[Range 1]" displayFolder="" count="0" memberValueDatatype="20" unbalanced="0"/>
    <cacheHierarchy uniqueName="[Range 1].[Q4 - How would you rate the facilitator's overall performance?]" caption="Q4 - How would you rate the facilitator's overall performance?" attribute="1" defaultMemberUniqueName="[Range 1].[Q4 - How would you rate the facilitator's overall performance?].[All]" allUniqueName="[Range 1].[Q4 - How would you rate the facilitator's overall performance?].[All]" dimensionUniqueName="[Range 1]" displayFolder="" count="0" memberValueDatatype="20" unbalanced="0"/>
    <cacheHierarchy uniqueName="[Range 1].[Q5 - How likely are you to recommend this training to a friend or teammate?]" caption="Q5 - How likely are you to recommend this training to a friend or teammate?" attribute="1" defaultMemberUniqueName="[Range 1].[Q5 - How likely are you to recommend this training to a friend or teammate?].[All]" allUniqueName="[Range 1].[Q5 - How likely are you to recommend this training to a friend or teammate?].[All]" dimensionUniqueName="[Range 1]" displayFolder="" count="0" memberValueDatatype="20" unbalanced="0"/>
    <cacheHierarchy uniqueName="[Range 1].[Q6 - Mention any comments or suggestions to improve the overall learning experience]" caption="Q6 - Mention any comments or suggestions to improve the overall learning experience" attribute="1" defaultMemberUniqueName="[Range 1].[Q6 - Mention any comments or suggestions to improve the overall learning experience].[All]" allUniqueName="[Range 1].[Q6 - Mention any comments or suggestions to improve the overall learning experience].[All]" dimensionUniqueName="[Range 1]" displayFolder="" count="0" memberValueDatatype="130" unbalanced="0"/>
    <cacheHierarchy uniqueName="[Range 1].[PROMOTOR]" caption="PROMOTOR" attribute="1" defaultMemberUniqueName="[Range 1].[PROMOTOR].[All]" allUniqueName="[Range 1].[PROMOTOR].[All]" dimensionUniqueName="[Range 1]" displayFolder="" count="0" memberValueDatatype="20" unbalanced="0"/>
    <cacheHierarchy uniqueName="[Range 1].[PASSIVE 1]" caption="PASSIVE 1" attribute="1" defaultMemberUniqueName="[Range 1].[PASSIVE 1].[All]" allUniqueName="[Range 1].[PASSIVE 1].[All]" dimensionUniqueName="[Range 1]" displayFolder="" count="0" memberValueDatatype="20" unbalanced="0"/>
    <cacheHierarchy uniqueName="[Range 1].[PASSIVE]" caption="PASSIVE" attribute="1" defaultMemberUniqueName="[Range 1].[PASSIVE].[All]" allUniqueName="[Range 1].[PASSIVE].[All]" dimensionUniqueName="[Range 1]" displayFolder="" count="0" memberValueDatatype="20" unbalanced="0"/>
    <cacheHierarchy uniqueName="[Range 1].[DETRACTOR]" caption="DETRACTOR" attribute="1" defaultMemberUniqueName="[Range 1].[DETRACTOR].[All]" allUniqueName="[Range 1].[DETRACTOR].[All]" dimensionUniqueName="[Range 1]" displayFolder="" count="0" memberValueDatatype="20" unbalanced="0"/>
    <cacheHierarchy uniqueName="[Range 1].[Total Reponses]" caption="Total Reponses" attribute="1" defaultMemberUniqueName="[Range 1].[Total Reponses].[All]" allUniqueName="[Range 1].[Total Reponses].[All]" dimensionUniqueName="[Range 1]" displayFolder="" count="0" memberValueDatatype="20" unbalanced="0"/>
    <cacheHierarchy uniqueName="[Range 1].[NPS]" caption="NPS" attribute="1" defaultMemberUniqueName="[Range 1].[NPS].[All]" allUniqueName="[Range 1].[NPS].[All]" dimensionUniqueName="[Range 1]" displayFolder="" count="0" memberValueDatatype="20" unbalanced="0"/>
    <cacheHierarchy uniqueName="[Range 1].[FACILITATOR PERFORMANCE]" caption="FACILITATOR PERFORMANCE" attribute="1" defaultMemberUniqueName="[Range 1].[FACILITATOR PERFORMANCE].[All]" allUniqueName="[Range 1].[FACILITATOR PERFORMANCE].[All]" dimensionUniqueName="[Range 1]" displayFolder="" count="0" memberValueDatatype="20" unbalanced="0"/>
    <cacheHierarchy uniqueName="[Range 1].[ACTIVITY EFFECTIVNESS]" caption="ACTIVITY EFFECTIVNESS" attribute="1" defaultMemberUniqueName="[Range 1].[ACTIVITY EFFECTIVNESS].[All]" allUniqueName="[Range 1].[ACTIVITY EFFECTIVNESS].[All]" dimensionUniqueName="[Range 1]" displayFolder="" count="0" memberValueDatatype="20" unbalanced="0"/>
    <cacheHierarchy uniqueName="[Range 1].[LOGISTICS EFFECTIVNESS]" caption="LOGISTICS EFFECTIVNESS" attribute="1" defaultMemberUniqueName="[Range 1].[LOGISTICS EFFECTIVNESS].[All]" allUniqueName="[Range 1].[LOGISTICS EFFECTIVNESS].[All]" dimensionUniqueName="[Range 1]" displayFolder="" count="0" memberValueDatatype="20" unbalanced="0"/>
    <cacheHierarchy uniqueName="[Range 1].[KNOWLEDGE RELVEANCE]" caption="KNOWLEDGE RELVEANCE" attribute="1" defaultMemberUniqueName="[Range 1].[KNOWLEDGE RELVEANCE].[All]" allUniqueName="[Range 1].[KNOWLEDGE RELVEANCE].[All]" dimensionUniqueName="[Range 1]" displayFolder="" count="0" memberValueDatatype="2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Enrollments]" caption="Enrollments" attribute="1" defaultMemberUniqueName="[Table1].[Enrollments].[All]" allUniqueName="[Table1].[Enrollments].[All]" dimensionUniqueName="[Table1]" displayFolder="" count="0" memberValueDatatype="20" unbalanced="0"/>
    <cacheHierarchy uniqueName="[Table1].[Participation PC/Cust]" caption="Participation PC/Cust" attribute="1" defaultMemberUniqueName="[Table1].[Participation PC/Cust].[All]" allUniqueName="[Table1].[Participation PC/Cust].[All]" dimensionUniqueName="[Table1]" displayFolder="" count="0" memberValueDatatype="130" unbalanced="0"/>
    <cacheHierarchy uniqueName="[Table1].[PC/Cust (Per Topic)]" caption="PC/Cust (Per Topic)" attribute="1" defaultMemberUniqueName="[Table1].[PC/Cust (Per Topic)].[All]" allUniqueName="[Table1].[PC/Cust (Per Topic)].[All]" dimensionUniqueName="[Table1]" displayFolder="" count="0" memberValueDatatype="130" unbalanced="0"/>
    <cacheHierarchy uniqueName="[Table1].[Customised (Dept)]" caption="Customised (Dept)" attribute="1" defaultMemberUniqueName="[Table1].[Customised (Dept)].[All]" allUniqueName="[Table1].[Customised (Dept)].[All]" dimensionUniqueName="[Table1]" displayFolder="" count="0" memberValueDatatype="130" unbalanced="0"/>
    <cacheHierarchy uniqueName="[Table1].[Program Name]" caption="Program Name" attribute="1" defaultMemberUniqueName="[Table1].[Program Name].[All]" allUniqueName="[Table1].[Program Name].[All]" dimensionUniqueName="[Table1]" displayFolder="" count="0" memberValueDatatype="130" unbalanced="0"/>
    <cacheHierarchy uniqueName="[Table1].[Trainer Name]" caption="Trainer Name" attribute="1" defaultMemberUniqueName="[Table1].[Trainer Name].[All]" allUniqueName="[Table1].[Trainer Name].[All]" dimensionUniqueName="[Table1]" displayFolder="" count="0" memberValueDatatype="130" unbalanced="0"/>
    <cacheHierarchy uniqueName="[Table1].[Program Duration/hrs]" caption="Program Duration/hrs" attribute="1" defaultMemberUniqueName="[Table1].[Program Duration/hrs].[All]" allUniqueName="[Table1].[Program Duration/hrs].[All]" dimensionUniqueName="[Table1]" displayFolder="" count="0" memberValueDatatype="5" unbalanced="0"/>
    <cacheHierarchy uniqueName="[Table1].[Learning Hrs]" caption="Learning Hrs" attribute="1" defaultMemberUniqueName="[Table1].[Learning Hrs].[All]" allUniqueName="[Table1].[Learning Hrs].[All]" dimensionUniqueName="[Table1]" displayFolder="" count="0" memberValueDatatype="5" unbalanced="0"/>
    <cacheHierarchy uniqueName="[Table1].[No.of sessions]" caption="No.of sessions" attribute="1" defaultMemberUniqueName="[Table1].[No.of sessions].[All]" allUniqueName="[Table1].[No.of sessions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Phone Number]" caption="Phone Number" attribute="1" defaultMemberUniqueName="[Table1].[Phone Number].[All]" allUniqueName="[Table1].[Phone Numb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Employee Code]" caption="Employee Code" attribute="1" defaultMemberUniqueName="[Table1].[Employee Code].[All]" allUniqueName="[Table1].[Employee Code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Internal/External]" caption="Internal/External" attribute="1" defaultMemberUniqueName="[Table1].[Internal/External].[All]" allUniqueName="[Table1].[Internal/External].[All]" dimensionUniqueName="[Table1]" displayFolder="" count="0" memberValueDatatype="130" unbalanced="0"/>
    <cacheHierarchy uniqueName="[Table1].[Sector]" caption="Sector" attribute="1" defaultMemberUniqueName="[Table1].[Sector].[All]" allUniqueName="[Table1].[Sector].[All]" dimensionUniqueName="[Table1]" displayFolder="" count="0" memberValueDatatype="130" unbalanced="0"/>
    <cacheHierarchy uniqueName="[Table7].[Survey ID]" caption="Survey ID" attribute="1" defaultMemberUniqueName="[Table7].[Survey ID].[All]" allUniqueName="[Table7].[Survey ID].[All]" dimensionUniqueName="[Table7]" displayFolder="" count="0" memberValueDatatype="20" unbalanced="0"/>
    <cacheHierarchy uniqueName="[Table7].[Start Time]" caption="Start Time" attribute="1" defaultMemberUniqueName="[Table7].[Start Time].[All]" allUniqueName="[Table7].[Start Time].[All]" dimensionUniqueName="[Table7]" displayFolder="" count="0" memberValueDatatype="130" unbalanced="0"/>
    <cacheHierarchy uniqueName="[Table7].[Completion Time]" caption="Completion Time" attribute="1" defaultMemberUniqueName="[Table7].[Completion Time].[All]" allUniqueName="[Table7].[Completion Time].[All]" dimensionUniqueName="[Table7]" displayFolder="" count="0" memberValueDatatype="130" unbalanced="0"/>
    <cacheHierarchy uniqueName="[Table7].[Name]" caption="Name" attribute="1" defaultMemberUniqueName="[Table7].[Name].[All]" allUniqueName="[Table7].[Name].[All]" dimensionUniqueName="[Table7]" displayFolder="" count="0" memberValueDatatype="130" unbalanced="0"/>
    <cacheHierarchy uniqueName="[Table7].[Email]" caption="Email" attribute="1" defaultMemberUniqueName="[Table7].[Email].[All]" allUniqueName="[Table7].[Email].[All]" dimensionUniqueName="[Table7]" displayFolder="" count="0" memberValueDatatype="130" unbalanced="0"/>
    <cacheHierarchy uniqueName="[Table7].[Phone Number]" caption="Phone Number" attribute="1" defaultMemberUniqueName="[Table7].[Phone Number].[All]" allUniqueName="[Table7].[Phone Number].[All]" dimensionUniqueName="[Table7]" displayFolder="" count="0" memberValueDatatype="130" unbalanced="0"/>
    <cacheHierarchy uniqueName="[Table7].[Topic Name]" caption="Topic Name" attribute="1" defaultMemberUniqueName="[Table7].[Topic Name].[All]" allUniqueName="[Table7].[Topic Name].[All]" dimensionUniqueName="[Table7]" displayFolder="" count="0" memberValueDatatype="130" unbalanced="0"/>
    <cacheHierarchy uniqueName="[Table7].[Trainers]" caption="Trainers" attribute="1" defaultMemberUniqueName="[Table7].[Trainers].[All]" allUniqueName="[Table7].[Trainers].[All]" dimensionUniqueName="[Table7]" displayFolder="" count="0" memberValueDatatype="130" unbalanced="0"/>
    <cacheHierarchy uniqueName="[Table7].[Q1 - How relevant was the knowledge you gained throughout the training?]" caption="Q1 - How relevant was the knowledge you gained throughout the training?" attribute="1" defaultMemberUniqueName="[Table7].[Q1 - How relevant was the knowledge you gained throughout the training?].[All]" allUniqueName="[Table7].[Q1 - How relevant was the knowledge you gained throughout the training?].[All]" dimensionUniqueName="[Table7]" displayFolder="" count="0" memberValueDatatype="20" unbalanced="0"/>
    <cacheHierarchy uniqueName="[Table7].[Q2 - How effective were the learning activities used in this training?]" caption="Q2 - How effective were the learning activities used in this training?" attribute="1" defaultMemberUniqueName="[Table7].[Q2 - How effective were the learning activities used in this training?].[All]" allUniqueName="[Table7].[Q2 - How effective were the learning activities used in this training?].[All]" dimensionUniqueName="[Table7]" displayFolder="" count="0" memberValueDatatype="20" unbalanced="0"/>
    <cacheHierarchy uniqueName="[Table7].[Q3 - How effective were the logistics (handouts, room, food, etc.) used in the training?]" caption="Q3 - How effective were the logistics (handouts, room, food, etc.) used in the training?" attribute="1" defaultMemberUniqueName="[Table7].[Q3 - How effective were the logistics (handouts, room, food, etc.) used in the training?].[All]" allUniqueName="[Table7].[Q3 - How effective were the logistics (handouts, room, food, etc.) used in the training?].[All]" dimensionUniqueName="[Table7]" displayFolder="" count="0" memberValueDatatype="20" unbalanced="0"/>
    <cacheHierarchy uniqueName="[Table7].[Q4 - How would you rate the facilitator's overall performance?]" caption="Q4 - How would you rate the facilitator's overall performance?" attribute="1" defaultMemberUniqueName="[Table7].[Q4 - How would you rate the facilitator's overall performance?].[All]" allUniqueName="[Table7].[Q4 - How would you rate the facilitator's overall performance?].[All]" dimensionUniqueName="[Table7]" displayFolder="" count="0" memberValueDatatype="20" unbalanced="0"/>
    <cacheHierarchy uniqueName="[Table7].[Q5 - How likely are you to recommend this training to a friend or teammate?]" caption="Q5 - How likely are you to recommend this training to a friend or teammate?" attribute="1" defaultMemberUniqueName="[Table7].[Q5 - How likely are you to recommend this training to a friend or teammate?].[All]" allUniqueName="[Table7].[Q5 - How likely are you to recommend this training to a friend or teammate?].[All]" dimensionUniqueName="[Table7]" displayFolder="" count="0" memberValueDatatype="20" unbalanced="0"/>
    <cacheHierarchy uniqueName="[Table7].[Q6 - Mention any comments or suggestions to improve the overall learning experience]" caption="Q6 - Mention any comments or suggestions to improve the overall learning experience" attribute="1" defaultMemberUniqueName="[Table7].[Q6 - Mention any comments or suggestions to improve the overall learning experience].[All]" allUniqueName="[Table7].[Q6 - Mention any comments or suggestions to improve the overall learning experience].[All]" dimensionUniqueName="[Table7]" displayFolder="" count="0" memberValueDatatype="130" unbalanced="0"/>
    <cacheHierarchy uniqueName="[Table7].[PROMOTOR]" caption="PROMOTOR" attribute="1" defaultMemberUniqueName="[Table7].[PROMOTOR].[All]" allUniqueName="[Table7].[PROMOTOR].[All]" dimensionUniqueName="[Table7]" displayFolder="" count="0" memberValueDatatype="20" unbalanced="0"/>
    <cacheHierarchy uniqueName="[Table7].[PASSIVE 1]" caption="PASSIVE 1" attribute="1" defaultMemberUniqueName="[Table7].[PASSIVE 1].[All]" allUniqueName="[Table7].[PASSIVE 1].[All]" dimensionUniqueName="[Table7]" displayFolder="" count="0" memberValueDatatype="20" unbalanced="0"/>
    <cacheHierarchy uniqueName="[Table7].[PASSIVE]" caption="PASSIVE" attribute="1" defaultMemberUniqueName="[Table7].[PASSIVE].[All]" allUniqueName="[Table7].[PASSIVE].[All]" dimensionUniqueName="[Table7]" displayFolder="" count="0" memberValueDatatype="20" unbalanced="0"/>
    <cacheHierarchy uniqueName="[Table7].[DETRACTOR]" caption="DETRACTOR" attribute="1" defaultMemberUniqueName="[Table7].[DETRACTOR].[All]" allUniqueName="[Table7].[DETRACTOR].[All]" dimensionUniqueName="[Table7]" displayFolder="" count="0" memberValueDatatype="20" unbalanced="0"/>
    <cacheHierarchy uniqueName="[Table7].[Total Reponses]" caption="Total Reponses" attribute="1" defaultMemberUniqueName="[Table7].[Total Reponses].[All]" allUniqueName="[Table7].[Total Reponses].[All]" dimensionUniqueName="[Table7]" displayFolder="" count="0" memberValueDatatype="20" unbalanced="0"/>
    <cacheHierarchy uniqueName="[Table7].[NPS]" caption="NPS" attribute="1" defaultMemberUniqueName="[Table7].[NPS].[All]" allUniqueName="[Table7].[NPS].[All]" dimensionUniqueName="[Table7]" displayFolder="" count="0" memberValueDatatype="20" unbalanced="0"/>
    <cacheHierarchy uniqueName="[Table7].[FACILITATOR PERFORMANCE]" caption="FACILITATOR PERFORMANCE" attribute="1" defaultMemberUniqueName="[Table7].[FACILITATOR PERFORMANCE].[All]" allUniqueName="[Table7].[FACILITATOR PERFORMANCE].[All]" dimensionUniqueName="[Table7]" displayFolder="" count="0" memberValueDatatype="20" unbalanced="0"/>
    <cacheHierarchy uniqueName="[Table7].[ACTIVITY EFFECTIVNESS]" caption="ACTIVITY EFFECTIVNESS" attribute="1" defaultMemberUniqueName="[Table7].[ACTIVITY EFFECTIVNESS].[All]" allUniqueName="[Table7].[ACTIVITY EFFECTIVNESS].[All]" dimensionUniqueName="[Table7]" displayFolder="" count="0" memberValueDatatype="20" unbalanced="0"/>
    <cacheHierarchy uniqueName="[Table7].[LOGISTICS EFFECTIVNESS]" caption="LOGISTICS EFFECTIVNESS" attribute="1" defaultMemberUniqueName="[Table7].[LOGISTICS EFFECTIVNESS].[All]" allUniqueName="[Table7].[LOGISTICS EFFECTIVNESS].[All]" dimensionUniqueName="[Table7]" displayFolder="" count="0" memberValueDatatype="20" unbalanced="0"/>
    <cacheHierarchy uniqueName="[Table7].[KNOWLEDGE RELVEANCE]" caption="KNOWLEDGE RELVEANCE" attribute="1" defaultMemberUniqueName="[Table7].[KNOWLEDGE RELVEANCE].[All]" allUniqueName="[Table7].[KNOWLEDGE RELVEANCE].[All]" dimensionUniqueName="[Table7]" displayFolder="" count="0" memberValueDatatype="2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  <cacheHierarchy uniqueName="[Measures].[Sum of KNOWLEDGE RELVEANCE]" caption="Sum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OGISTICS EFFECTIVNESS 2]" caption="Sum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LOGISTICS EFFECTIVNESS 2]" caption="Average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KNOWLEDGE RELVEANCE]" caption="Average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MOTOR]" caption="Sum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ROMOTOR]" caption="Average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gram Name 2]" caption="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gram Name 2]" caption="Distinct Count of Program Name 2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 2]" caption="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Name 2]" caption="Distinct Count of Name 2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o.of sessions 2]" caption="Sum of No.of sessions 2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rollments 2]" caption="Sum of Enrollments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Table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Program Duration/hrs]" caption="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rogram Duration/hrs]" caption="Distinct 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earning Hrs]" caption="Sum of Learning Hr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ogram Duration/hrs]" caption="Max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gram Duration/hrs]" caption="Sum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ACILITATOR PERFORMANCE]" caption="Sum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FACILITATOR PERFORMANCE]" caption="Average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KNOWLEDGE RELVEANCE 2]" caption="Sum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LOGISTICS EFFECTIVNESS]" caption="Sum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ACTIVITY EFFECTIVNESS]" caption="Sum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NPS]" caption="Sum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NPS]" caption="Average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KNOWLEDGE RELVEANCE 2]" caption="Average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Average of LOGISTICS EFFECTIVNESS]" caption="Average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ACTIVITY EFFECTIVNESS]" caption="Average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Trainers]" caption="Count of Trainers" measure="1" displayFolder="" measureGroup="Table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Table1" uniqueName="[Table1]" caption="Table1"/>
    <dimension name="Table7" uniqueName="[Table7]" caption="Table7"/>
  </dimensions>
  <measureGroups count="4">
    <measureGroup name="Range" caption="Range"/>
    <measureGroup name="Range 1" caption="Range 1"/>
    <measureGroup name="Table1" caption="Table1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.Sameh" refreshedDate="46245.641308101855" backgroundQuery="1" createdVersion="8" refreshedVersion="8" minRefreshableVersion="3" recordCount="0" supportSubquery="1" supportAdvancedDrill="1" xr:uid="{BCA1FC9C-BBB2-413B-86C0-8FECA4074D88}">
  <cacheSource type="external" connectionId="1"/>
  <cacheFields count="4">
    <cacheField name="[Range].[Trainer Name].[Trainer Name]" caption="Trainer Name" numFmtId="0" hierarchy="6" level="1">
      <sharedItems count="6">
        <s v="Ahmed Elshiaty"/>
        <s v="Ahmed Magdi"/>
        <s v="Amr Alaa"/>
        <s v="Aya Sameh"/>
        <s v="Omar Ali"/>
        <s v="Yehia Maklad"/>
      </sharedItems>
    </cacheField>
    <cacheField name="[Range].[Program Name].[Program Name]" caption="Program Name" numFmtId="0" hierarchy="5" level="1">
      <sharedItems count="18">
        <s v="Ai 4 Marq - AI Foundations - Wave 2"/>
        <s v="Ai 4 Marq - Level 1"/>
        <s v="Customer Focus"/>
        <s v="Goal Setting &amp;Building Habits -HS"/>
        <s v="HPI"/>
        <s v="Island of Seacrets-(Finance  Dept)"/>
        <s v="LinkedIn Learning Kick-Off Session"/>
        <s v="Master The Shift"/>
        <s v="Parenting 101"/>
        <s v="Presentation Skills-HS"/>
        <s v="Sales Skills 1-HS"/>
        <s v="Sales Skills 2-HS"/>
        <s v="Self Discovery Lab"/>
        <s v="Story Craft"/>
        <s v="The Connected Leader"/>
        <s v="The Influence Map"/>
        <s v="Think Human"/>
        <s v="Time &amp;Self Management -HS"/>
      </sharedItems>
    </cacheField>
    <cacheField name="[Range].[Name].[Name]" caption="Name" numFmtId="0" hierarchy="10" level="1">
      <sharedItems count="128">
        <s v="Abdelaziz Ali Bakr Abdelaziz"/>
        <s v="Abdelaziz Youssef Abo El Wafa Mohamed"/>
        <s v="Abdelrahman Ismail Abdallah Elshahat"/>
        <s v="Abdelrahman Khaled Saber Mohamed"/>
        <s v="Abdelrahman Mohamed Saad Ahmed"/>
        <s v="Ahmad Mohamed Ahmad Mohamed Mansour"/>
        <s v="Ahmed Abdel Hakim"/>
        <s v="Ahmed AlaaEldin Abdelhalim Ismail Keshk"/>
        <s v="Ahmed Elhussini Abdelwahed Ahmed"/>
        <s v="Ahmed elsayed elsayed elshiaty"/>
        <s v="Ahmed Gamal Mostafa Kamel"/>
        <s v="Ahmed kamal El Din Hassan El Khateeb"/>
        <s v="Ahmed Khaled Kamal Ibrahim"/>
        <s v="Ahmed Magdy Fekry Elhagaa"/>
        <s v="Ahmed Medhat Sayed Baioumy el Atbany"/>
        <s v="Ahmed mohamed AboelMagd Eldardiri"/>
        <s v="Ahmed Mohamed Ahmed Salem"/>
        <s v="Ahmed Mohamed Gamal Mohamed Mohamed Youssef Elbehery"/>
        <s v="Ahmed Raouf Abdel Menaam Hanafy"/>
        <s v="Ahmed Saber Abdelrady Mohamed"/>
        <s v="Ahmed Samir Galal Elelemy Ahmed"/>
        <s v="Ahmed Shawky Abdo El Bastawisy El Sahy"/>
        <s v="Ahmed Sobhy Mohamed Bayoumi"/>
        <s v="Aida Fouad Mohamed Kamal"/>
        <s v="Akram Ibrahim Mohamed Ibrahim Mubarak"/>
        <s v="Alaa Eldin Medhat Ibrahim Hendi"/>
        <s v="Alaa Essam Mohamed Ibrahim"/>
        <s v="Almohsen Abdelwahab Abdelzaher Youssef"/>
        <s v="AlShimaa Ahmed Mohamed Abdullatif"/>
        <s v="Amira Tarek Mohamed Abdelmutaal Ali El Sherkawy"/>
        <s v="Amr Alaa Eldin Maged Ahmed"/>
        <s v="Amr Ali Abdelwahab Sobh"/>
        <s v="Amr Ali Mahmoud Elhanbaly"/>
        <s v="Amr Hani Mohamed Abdel Latif"/>
        <s v="Amr Hussein Hassan Mohamed Ali"/>
        <s v="Aya Hussein Omar Ahmed"/>
        <s v="Aya Karim Thomas Konstantin"/>
        <s v="Aya Khaled Naeem Elkhawaga"/>
        <s v="Aya Sameh Hassan Ibrahim"/>
        <s v="Aya Tarek Mossad Abdelaziz"/>
        <s v="Ayman Mostafa Yousri Ahmed Mohamed"/>
        <s v="Ayman Mousa Haneen Mokbel"/>
        <s v="Baher Saeed Khamis Mahmoud Elshamy"/>
        <s v="Diana Hossam Abdelrahman Osman"/>
        <s v="Eleonora Christo Paraskevas Vostanis"/>
        <s v="eslam fathy abdelhamid mohamed"/>
        <s v="Farouk Mohamed Farouk Soliman"/>
        <s v="Gehad Badr El Sayed Bayoumi"/>
        <s v="Gihan Mohamed Labib Abdelbasset Auf"/>
        <s v="Hager Ebrahem Hassan Mohamed Elkammar"/>
        <s v="Hamed Ramadan Aliu Abdel Aal"/>
        <s v="Hany Refaat Abdallah Mohamed"/>
        <s v="Hassan Mohamed Mohamed Hassan Ragab"/>
        <s v="heba ashraf youssef ibrahim"/>
        <s v="Heba Magdy Elbialy Hashish"/>
        <s v="Ibrahim Essam Mansour Hasanen"/>
        <s v="Islam Mokhtar Mohamed Ali"/>
        <s v="Israa Mahmoud Elsayed Maraie"/>
        <s v="Jilan mohamed saeed elzanaty"/>
        <s v="Karim Ahmed Ghareeb elshahat"/>
        <s v="Khadija Mohamed Ahmed Zayed"/>
        <s v="Lana Hany Mohamed Kamal Afifi"/>
        <s v="Maged Hatem Mohamed Amin Fouad"/>
        <s v="Maged Mostafa morsi attia"/>
        <s v="Maged Nasreldeen Abduallah Shehata"/>
        <s v="Magy Safwat Abdelsayed  Ayyad Elbyady"/>
        <s v="Mahmoud AbdElaziem Mohamed Ali"/>
        <s v="Mahmoud Ahmed Mohamed Attallah"/>
        <s v="Mahmoud Alaa Eldin Elsayed Abdelmaged"/>
        <s v="Mahmoud Gamal Mahmoud Aboulila"/>
        <s v="Mahmoud Walid"/>
        <s v="Maria Maged Kamal Halim"/>
        <s v="Mariam Ibrahim Mohamed Ibrahim"/>
        <s v="Mariam Mohamed Hussein Shafei"/>
        <s v="Marwan Yackout"/>
        <s v="Mazen Adnan Ahmed Mostafa Elshamy"/>
        <s v="MennatAllah Yahya Mohamed Tawfik Ahmed Abdul Aziz"/>
        <s v="Moataz Ahmed Fares Hussein Abdelnaby"/>
        <s v="Mohab Ahmed Mohamed Amin"/>
        <s v="Mohamed Abd ElHaris Mohamed AbuZeid"/>
        <s v="Mohamed Abdelsalam Mohamed AbouAgaga"/>
        <s v="Mohamed Abed Salama Ghanem"/>
        <s v="Mohamed Adel mohamed khader"/>
        <s v="Mohamed Ahmed Abdallah Ahmed Sharaf"/>
        <s v="Mohamed Ahmed Mohamed Morsy"/>
        <s v="Mohamed Ayman Assem Hassan"/>
        <s v="Mohamed Hussein Yaqoub Mohamed"/>
        <s v="Mohamed Khaled Gamil Khalaf"/>
        <s v="Mohamed Mabrouk Ismail Mohamed"/>
        <s v="Mohamed Maged Mohamed Khalil"/>
        <s v="Mohamed Mahmoud Ahmed ElBelawey"/>
        <s v="Mohamed Mahmoud Eid Mohamed"/>
        <s v="Mohamed Osama Hassan Moussa"/>
        <s v="Mohanad Tamer Hussein Elsayed Ibrahim"/>
        <s v="Morzak Abobakr Tamer Reyan"/>
        <s v="Mosaad Abd El hameed Mohamed Abd elhameed"/>
        <s v="Mostafa Ahmed Mostafa Mohamed"/>
        <s v="Mostafa Ali Abdelmohsen Mohamed"/>
        <s v="Moustafa Salah Mohamed Hassan"/>
        <s v="Nadeem Nabil Ahmed Fahmy"/>
        <s v="Noha Hassan Sabry Mohamed Ibrahim"/>
        <s v="Nour Eldin Fathy Mohamed Khaky"/>
        <s v="Nour Sherif Mohamed Hussien Abbas"/>
        <s v="Nourhan yasser Hamed Elmoaz"/>
        <s v="Omar Amr Mohamed Adel"/>
        <s v="Omar BahaaEldin Helmy Kamel"/>
        <s v="Osama Abdelaziz Elsayed Salama"/>
        <s v="Passant El Ghandour"/>
        <s v="Passant Magdy Abdel Razek Eliwa"/>
        <s v="Perihan Osama Abdelazim Sharaf"/>
        <s v="Randa Mohamed Abdel Moneim Fayad"/>
        <s v="Saeed Mohamed Saeed Zalabya"/>
        <s v="Salah Hassan ElBanna Mohamad Abdo"/>
        <s v="Sameh Mahmoud Mohamed Khamis"/>
        <s v="Samir Mansour Mohamed Ahmed"/>
        <s v="Sandra Atallah Fouad Benjamin"/>
        <s v="Shady Amir Ahmed Mirdan"/>
        <s v="Shahenda Ashraf Elsayed Othman"/>
        <s v="Shereen walaa mohamed askar"/>
        <s v="Sondos Abdelaziz Mohamed Abdelaziz"/>
        <s v="Tarnem Mohamed Mohamed El sherbini"/>
        <s v="Toaa Abdelrahman Abdallah Ghanem"/>
        <s v="Toka Khaled Farouk Hassan Hagag"/>
        <s v="Waleed Mohamed Hassan Ali"/>
        <s v="Yasmine Marzouk Sayed mohamed"/>
        <s v="Youssef Abdelhamid Youssef Gad"/>
        <s v="Youssef Ehab Kamal AbdelHady Ahmed"/>
        <s v="Youssef Hussien Abdelrahman Abdelmeged"/>
      </sharedItems>
    </cacheField>
    <cacheField name="[Measures].[Distinct Count of Name 2]" caption="Distinct Count of Name 2" numFmtId="0" hierarchy="102" level="32767"/>
  </cacheFields>
  <cacheHierarchies count="123">
    <cacheHierarchy uniqueName="[Range].[#]" caption="#" attribute="1" defaultMemberUniqueName="[Range].[#].[All]" allUniqueName="[Range].[#].[All]" dimensionUniqueName="[Range]" displayFolder="" count="0" memberValueDatatype="20" unbalanced="0"/>
    <cacheHierarchy uniqueName="[Range].[Enrollments]" caption="Enrollments" attribute="1" defaultMemberUniqueName="[Range].[Enrollments].[All]" allUniqueName="[Range].[Enrollments].[All]" dimensionUniqueName="[Range]" displayFolder="" count="0" memberValueDatatype="20" unbalanced="0"/>
    <cacheHierarchy uniqueName="[Range].[Participation PC/Cust]" caption="Participation PC/Cust" attribute="1" defaultMemberUniqueName="[Range].[Participation PC/Cust].[All]" allUniqueName="[Range].[Participation PC/Cust].[All]" dimensionUniqueName="[Range]" displayFolder="" count="0" memberValueDatatype="130" unbalanced="0"/>
    <cacheHierarchy uniqueName="[Range].[PC/Cust (Per Topic)]" caption="PC/Cust (Per Topic)" attribute="1" defaultMemberUniqueName="[Range].[PC/Cust (Per Topic)].[All]" allUniqueName="[Range].[PC/Cust (Per Topic)].[All]" dimensionUniqueName="[Range]" displayFolder="" count="0" memberValueDatatype="130" unbalanced="0"/>
    <cacheHierarchy uniqueName="[Range].[Customised (Dept)]" caption="Customised (Dept)" attribute="1" defaultMemberUniqueName="[Range].[Customised (Dept)].[All]" allUniqueName="[Range].[Customised (Dept)].[All]" dimensionUniqueName="[Range]" displayFolder="" count="0" memberValueDatatype="130" unbalanced="0"/>
    <cacheHierarchy uniqueName="[Range].[Program Name]" caption="Program Name" attribute="1" defaultMemberUniqueName="[Range].[Program Name].[All]" allUniqueName="[Range].[Program Nam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Trainer Name]" caption="Trainer Name" attribute="1" defaultMemberUniqueName="[Range].[Trainer Name].[All]" allUniqueName="[Range].[Trainer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gram Duration/hrs]" caption="Program Duration/hrs" attribute="1" defaultMemberUniqueName="[Range].[Program Duration/hrs].[All]" allUniqueName="[Range].[Program Duration/hrs].[All]" dimensionUniqueName="[Range]" displayFolder="" count="0" memberValueDatatype="5" unbalanced="0"/>
    <cacheHierarchy uniqueName="[Range].[Learning Hrs]" caption="Learning Hrs" attribute="1" defaultMemberUniqueName="[Range].[Learning Hrs].[All]" allUniqueName="[Range].[Learning Hrs].[All]" dimensionUniqueName="[Range]" displayFolder="" count="0" memberValueDatatype="5" unbalanced="0"/>
    <cacheHierarchy uniqueName="[Range].[No.of sessions]" caption="No.of sessions" attribute="1" defaultMemberUniqueName="[Range].[No.of sessions].[All]" allUniqueName="[Range].[No.of sessions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Phone Number]" caption="Phone Number" attribute="1" defaultMemberUniqueName="[Range].[Phone Number].[All]" allUniqueName="[Range].[Phone Numb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 Title]" caption="Job Title" attribute="1" defaultMemberUniqueName="[Range].[Job Title].[All]" allUniqueName="[Range].[Job Title].[All]" dimensionUniqueName="[Range]" displayFolder="" count="0" memberValueDatatype="130" unbalanced="0"/>
    <cacheHierarchy uniqueName="[Range].[Employee Code]" caption="Employee Code" attribute="1" defaultMemberUniqueName="[Range].[Employee Code].[All]" allUniqueName="[Range].[Employee Code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Internal/External]" caption="Internal/External" attribute="1" defaultMemberUniqueName="[Range].[Internal/External].[All]" allUniqueName="[Range].[Internal/External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 1].[Survey ID]" caption="Survey ID" attribute="1" defaultMemberUniqueName="[Range 1].[Survey ID].[All]" allUniqueName="[Range 1].[Survey ID].[All]" dimensionUniqueName="[Range 1]" displayFolder="" count="0" memberValueDatatype="20" unbalanced="0"/>
    <cacheHierarchy uniqueName="[Range 1].[Start Time]" caption="Start Time" attribute="1" defaultMemberUniqueName="[Range 1].[Start Time].[All]" allUniqueName="[Range 1].[Start Time].[All]" dimensionUniqueName="[Range 1]" displayFolder="" count="0" memberValueDatatype="130" unbalanced="0"/>
    <cacheHierarchy uniqueName="[Range 1].[Completion Time]" caption="Completion Time" attribute="1" defaultMemberUniqueName="[Range 1].[Completion Time].[All]" allUniqueName="[Range 1].[Completion Time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Phone Number]" caption="Phone Number" attribute="1" defaultMemberUniqueName="[Range 1].[Phone Number].[All]" allUniqueName="[Range 1].[Phone Number].[All]" dimensionUniqueName="[Range 1]" displayFolder="" count="0" memberValueDatatype="130" unbalanced="0"/>
    <cacheHierarchy uniqueName="[Range 1].[Topic Name]" caption="Topic Name" attribute="1" defaultMemberUniqueName="[Range 1].[Topic Name].[All]" allUniqueName="[Range 1].[Topic Name].[All]" dimensionUniqueName="[Range 1]" displayFolder="" count="0" memberValueDatatype="130" unbalanced="0"/>
    <cacheHierarchy uniqueName="[Range 1].[Trainers]" caption="Trainers" attribute="1" defaultMemberUniqueName="[Range 1].[Trainers].[All]" allUniqueName="[Range 1].[Trainers].[All]" dimensionUniqueName="[Range 1]" displayFolder="" count="0" memberValueDatatype="130" unbalanced="0"/>
    <cacheHierarchy uniqueName="[Range 1].[Q1 - How relevant was the knowledge you gained throughout the training?]" caption="Q1 - How relevant was the knowledge you gained throughout the training?" attribute="1" defaultMemberUniqueName="[Range 1].[Q1 - How relevant was the knowledge you gained throughout the training?].[All]" allUniqueName="[Range 1].[Q1 - How relevant was the knowledge you gained throughout the training?].[All]" dimensionUniqueName="[Range 1]" displayFolder="" count="0" memberValueDatatype="20" unbalanced="0"/>
    <cacheHierarchy uniqueName="[Range 1].[Q2 - How effective were the learning activities used in this training?]" caption="Q2 - How effective were the learning activities used in this training?" attribute="1" defaultMemberUniqueName="[Range 1].[Q2 - How effective were the learning activities used in this training?].[All]" allUniqueName="[Range 1].[Q2 - How effective were the learning activities used in this training?].[All]" dimensionUniqueName="[Range 1]" displayFolder="" count="0" memberValueDatatype="20" unbalanced="0"/>
    <cacheHierarchy uniqueName="[Range 1].[Q3 - How effective were the logistics (handouts, room, food, etc.) used in the training?]" caption="Q3 - How effective were the logistics (handouts, room, food, etc.) used in the training?" attribute="1" defaultMemberUniqueName="[Range 1].[Q3 - How effective were the logistics (handouts, room, food, etc.) used in the training?].[All]" allUniqueName="[Range 1].[Q3 - How effective were the logistics (handouts, room, food, etc.) used in the training?].[All]" dimensionUniqueName="[Range 1]" displayFolder="" count="0" memberValueDatatype="20" unbalanced="0"/>
    <cacheHierarchy uniqueName="[Range 1].[Q4 - How would you rate the facilitator's overall performance?]" caption="Q4 - How would you rate the facilitator's overall performance?" attribute="1" defaultMemberUniqueName="[Range 1].[Q4 - How would you rate the facilitator's overall performance?].[All]" allUniqueName="[Range 1].[Q4 - How would you rate the facilitator's overall performance?].[All]" dimensionUniqueName="[Range 1]" displayFolder="" count="0" memberValueDatatype="20" unbalanced="0"/>
    <cacheHierarchy uniqueName="[Range 1].[Q5 - How likely are you to recommend this training to a friend or teammate?]" caption="Q5 - How likely are you to recommend this training to a friend or teammate?" attribute="1" defaultMemberUniqueName="[Range 1].[Q5 - How likely are you to recommend this training to a friend or teammate?].[All]" allUniqueName="[Range 1].[Q5 - How likely are you to recommend this training to a friend or teammate?].[All]" dimensionUniqueName="[Range 1]" displayFolder="" count="0" memberValueDatatype="20" unbalanced="0"/>
    <cacheHierarchy uniqueName="[Range 1].[Q6 - Mention any comments or suggestions to improve the overall learning experience]" caption="Q6 - Mention any comments or suggestions to improve the overall learning experience" attribute="1" defaultMemberUniqueName="[Range 1].[Q6 - Mention any comments or suggestions to improve the overall learning experience].[All]" allUniqueName="[Range 1].[Q6 - Mention any comments or suggestions to improve the overall learning experience].[All]" dimensionUniqueName="[Range 1]" displayFolder="" count="0" memberValueDatatype="130" unbalanced="0"/>
    <cacheHierarchy uniqueName="[Range 1].[PROMOTOR]" caption="PROMOTOR" attribute="1" defaultMemberUniqueName="[Range 1].[PROMOTOR].[All]" allUniqueName="[Range 1].[PROMOTOR].[All]" dimensionUniqueName="[Range 1]" displayFolder="" count="0" memberValueDatatype="20" unbalanced="0"/>
    <cacheHierarchy uniqueName="[Range 1].[PASSIVE 1]" caption="PASSIVE 1" attribute="1" defaultMemberUniqueName="[Range 1].[PASSIVE 1].[All]" allUniqueName="[Range 1].[PASSIVE 1].[All]" dimensionUniqueName="[Range 1]" displayFolder="" count="0" memberValueDatatype="20" unbalanced="0"/>
    <cacheHierarchy uniqueName="[Range 1].[PASSIVE]" caption="PASSIVE" attribute="1" defaultMemberUniqueName="[Range 1].[PASSIVE].[All]" allUniqueName="[Range 1].[PASSIVE].[All]" dimensionUniqueName="[Range 1]" displayFolder="" count="0" memberValueDatatype="20" unbalanced="0"/>
    <cacheHierarchy uniqueName="[Range 1].[DETRACTOR]" caption="DETRACTOR" attribute="1" defaultMemberUniqueName="[Range 1].[DETRACTOR].[All]" allUniqueName="[Range 1].[DETRACTOR].[All]" dimensionUniqueName="[Range 1]" displayFolder="" count="0" memberValueDatatype="20" unbalanced="0"/>
    <cacheHierarchy uniqueName="[Range 1].[Total Reponses]" caption="Total Reponses" attribute="1" defaultMemberUniqueName="[Range 1].[Total Reponses].[All]" allUniqueName="[Range 1].[Total Reponses].[All]" dimensionUniqueName="[Range 1]" displayFolder="" count="0" memberValueDatatype="20" unbalanced="0"/>
    <cacheHierarchy uniqueName="[Range 1].[NPS]" caption="NPS" attribute="1" defaultMemberUniqueName="[Range 1].[NPS].[All]" allUniqueName="[Range 1].[NPS].[All]" dimensionUniqueName="[Range 1]" displayFolder="" count="0" memberValueDatatype="20" unbalanced="0"/>
    <cacheHierarchy uniqueName="[Range 1].[FACILITATOR PERFORMANCE]" caption="FACILITATOR PERFORMANCE" attribute="1" defaultMemberUniqueName="[Range 1].[FACILITATOR PERFORMANCE].[All]" allUniqueName="[Range 1].[FACILITATOR PERFORMANCE].[All]" dimensionUniqueName="[Range 1]" displayFolder="" count="0" memberValueDatatype="20" unbalanced="0"/>
    <cacheHierarchy uniqueName="[Range 1].[ACTIVITY EFFECTIVNESS]" caption="ACTIVITY EFFECTIVNESS" attribute="1" defaultMemberUniqueName="[Range 1].[ACTIVITY EFFECTIVNESS].[All]" allUniqueName="[Range 1].[ACTIVITY EFFECTIVNESS].[All]" dimensionUniqueName="[Range 1]" displayFolder="" count="0" memberValueDatatype="20" unbalanced="0"/>
    <cacheHierarchy uniqueName="[Range 1].[LOGISTICS EFFECTIVNESS]" caption="LOGISTICS EFFECTIVNESS" attribute="1" defaultMemberUniqueName="[Range 1].[LOGISTICS EFFECTIVNESS].[All]" allUniqueName="[Range 1].[LOGISTICS EFFECTIVNESS].[All]" dimensionUniqueName="[Range 1]" displayFolder="" count="0" memberValueDatatype="20" unbalanced="0"/>
    <cacheHierarchy uniqueName="[Range 1].[KNOWLEDGE RELVEANCE]" caption="KNOWLEDGE RELVEANCE" attribute="1" defaultMemberUniqueName="[Range 1].[KNOWLEDGE RELVEANCE].[All]" allUniqueName="[Range 1].[KNOWLEDGE RELVEANCE].[All]" dimensionUniqueName="[Range 1]" displayFolder="" count="0" memberValueDatatype="2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Enrollments]" caption="Enrollments" attribute="1" defaultMemberUniqueName="[Table1].[Enrollments].[All]" allUniqueName="[Table1].[Enrollments].[All]" dimensionUniqueName="[Table1]" displayFolder="" count="0" memberValueDatatype="20" unbalanced="0"/>
    <cacheHierarchy uniqueName="[Table1].[Participation PC/Cust]" caption="Participation PC/Cust" attribute="1" defaultMemberUniqueName="[Table1].[Participation PC/Cust].[All]" allUniqueName="[Table1].[Participation PC/Cust].[All]" dimensionUniqueName="[Table1]" displayFolder="" count="0" memberValueDatatype="130" unbalanced="0"/>
    <cacheHierarchy uniqueName="[Table1].[PC/Cust (Per Topic)]" caption="PC/Cust (Per Topic)" attribute="1" defaultMemberUniqueName="[Table1].[PC/Cust (Per Topic)].[All]" allUniqueName="[Table1].[PC/Cust (Per Topic)].[All]" dimensionUniqueName="[Table1]" displayFolder="" count="0" memberValueDatatype="130" unbalanced="0"/>
    <cacheHierarchy uniqueName="[Table1].[Customised (Dept)]" caption="Customised (Dept)" attribute="1" defaultMemberUniqueName="[Table1].[Customised (Dept)].[All]" allUniqueName="[Table1].[Customised (Dept)].[All]" dimensionUniqueName="[Table1]" displayFolder="" count="0" memberValueDatatype="130" unbalanced="0"/>
    <cacheHierarchy uniqueName="[Table1].[Program Name]" caption="Program Name" attribute="1" defaultMemberUniqueName="[Table1].[Program Name].[All]" allUniqueName="[Table1].[Program Name].[All]" dimensionUniqueName="[Table1]" displayFolder="" count="0" memberValueDatatype="130" unbalanced="0"/>
    <cacheHierarchy uniqueName="[Table1].[Trainer Name]" caption="Trainer Name" attribute="1" defaultMemberUniqueName="[Table1].[Trainer Name].[All]" allUniqueName="[Table1].[Trainer Name].[All]" dimensionUniqueName="[Table1]" displayFolder="" count="0" memberValueDatatype="130" unbalanced="0"/>
    <cacheHierarchy uniqueName="[Table1].[Program Duration/hrs]" caption="Program Duration/hrs" attribute="1" defaultMemberUniqueName="[Table1].[Program Duration/hrs].[All]" allUniqueName="[Table1].[Program Duration/hrs].[All]" dimensionUniqueName="[Table1]" displayFolder="" count="0" memberValueDatatype="5" unbalanced="0"/>
    <cacheHierarchy uniqueName="[Table1].[Learning Hrs]" caption="Learning Hrs" attribute="1" defaultMemberUniqueName="[Table1].[Learning Hrs].[All]" allUniqueName="[Table1].[Learning Hrs].[All]" dimensionUniqueName="[Table1]" displayFolder="" count="0" memberValueDatatype="5" unbalanced="0"/>
    <cacheHierarchy uniqueName="[Table1].[No.of sessions]" caption="No.of sessions" attribute="1" defaultMemberUniqueName="[Table1].[No.of sessions].[All]" allUniqueName="[Table1].[No.of sessions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Phone Number]" caption="Phone Number" attribute="1" defaultMemberUniqueName="[Table1].[Phone Number].[All]" allUniqueName="[Table1].[Phone Numb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Employee Code]" caption="Employee Code" attribute="1" defaultMemberUniqueName="[Table1].[Employee Code].[All]" allUniqueName="[Table1].[Employee Code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Internal/External]" caption="Internal/External" attribute="1" defaultMemberUniqueName="[Table1].[Internal/External].[All]" allUniqueName="[Table1].[Internal/External].[All]" dimensionUniqueName="[Table1]" displayFolder="" count="0" memberValueDatatype="130" unbalanced="0"/>
    <cacheHierarchy uniqueName="[Table1].[Sector]" caption="Sector" attribute="1" defaultMemberUniqueName="[Table1].[Sector].[All]" allUniqueName="[Table1].[Sector].[All]" dimensionUniqueName="[Table1]" displayFolder="" count="0" memberValueDatatype="130" unbalanced="0"/>
    <cacheHierarchy uniqueName="[Table7].[Survey ID]" caption="Survey ID" attribute="1" defaultMemberUniqueName="[Table7].[Survey ID].[All]" allUniqueName="[Table7].[Survey ID].[All]" dimensionUniqueName="[Table7]" displayFolder="" count="0" memberValueDatatype="20" unbalanced="0"/>
    <cacheHierarchy uniqueName="[Table7].[Start Time]" caption="Start Time" attribute="1" defaultMemberUniqueName="[Table7].[Start Time].[All]" allUniqueName="[Table7].[Start Time].[All]" dimensionUniqueName="[Table7]" displayFolder="" count="0" memberValueDatatype="130" unbalanced="0"/>
    <cacheHierarchy uniqueName="[Table7].[Completion Time]" caption="Completion Time" attribute="1" defaultMemberUniqueName="[Table7].[Completion Time].[All]" allUniqueName="[Table7].[Completion Time].[All]" dimensionUniqueName="[Table7]" displayFolder="" count="0" memberValueDatatype="130" unbalanced="0"/>
    <cacheHierarchy uniqueName="[Table7].[Name]" caption="Name" attribute="1" defaultMemberUniqueName="[Table7].[Name].[All]" allUniqueName="[Table7].[Name].[All]" dimensionUniqueName="[Table7]" displayFolder="" count="0" memberValueDatatype="130" unbalanced="0"/>
    <cacheHierarchy uniqueName="[Table7].[Email]" caption="Email" attribute="1" defaultMemberUniqueName="[Table7].[Email].[All]" allUniqueName="[Table7].[Email].[All]" dimensionUniqueName="[Table7]" displayFolder="" count="0" memberValueDatatype="130" unbalanced="0"/>
    <cacheHierarchy uniqueName="[Table7].[Phone Number]" caption="Phone Number" attribute="1" defaultMemberUniqueName="[Table7].[Phone Number].[All]" allUniqueName="[Table7].[Phone Number].[All]" dimensionUniqueName="[Table7]" displayFolder="" count="0" memberValueDatatype="130" unbalanced="0"/>
    <cacheHierarchy uniqueName="[Table7].[Topic Name]" caption="Topic Name" attribute="1" defaultMemberUniqueName="[Table7].[Topic Name].[All]" allUniqueName="[Table7].[Topic Name].[All]" dimensionUniqueName="[Table7]" displayFolder="" count="0" memberValueDatatype="130" unbalanced="0"/>
    <cacheHierarchy uniqueName="[Table7].[Trainers]" caption="Trainers" attribute="1" defaultMemberUniqueName="[Table7].[Trainers].[All]" allUniqueName="[Table7].[Trainers].[All]" dimensionUniqueName="[Table7]" displayFolder="" count="0" memberValueDatatype="130" unbalanced="0"/>
    <cacheHierarchy uniqueName="[Table7].[Q1 - How relevant was the knowledge you gained throughout the training?]" caption="Q1 - How relevant was the knowledge you gained throughout the training?" attribute="1" defaultMemberUniqueName="[Table7].[Q1 - How relevant was the knowledge you gained throughout the training?].[All]" allUniqueName="[Table7].[Q1 - How relevant was the knowledge you gained throughout the training?].[All]" dimensionUniqueName="[Table7]" displayFolder="" count="0" memberValueDatatype="20" unbalanced="0"/>
    <cacheHierarchy uniqueName="[Table7].[Q2 - How effective were the learning activities used in this training?]" caption="Q2 - How effective were the learning activities used in this training?" attribute="1" defaultMemberUniqueName="[Table7].[Q2 - How effective were the learning activities used in this training?].[All]" allUniqueName="[Table7].[Q2 - How effective were the learning activities used in this training?].[All]" dimensionUniqueName="[Table7]" displayFolder="" count="0" memberValueDatatype="20" unbalanced="0"/>
    <cacheHierarchy uniqueName="[Table7].[Q3 - How effective were the logistics (handouts, room, food, etc.) used in the training?]" caption="Q3 - How effective were the logistics (handouts, room, food, etc.) used in the training?" attribute="1" defaultMemberUniqueName="[Table7].[Q3 - How effective were the logistics (handouts, room, food, etc.) used in the training?].[All]" allUniqueName="[Table7].[Q3 - How effective were the logistics (handouts, room, food, etc.) used in the training?].[All]" dimensionUniqueName="[Table7]" displayFolder="" count="0" memberValueDatatype="20" unbalanced="0"/>
    <cacheHierarchy uniqueName="[Table7].[Q4 - How would you rate the facilitator's overall performance?]" caption="Q4 - How would you rate the facilitator's overall performance?" attribute="1" defaultMemberUniqueName="[Table7].[Q4 - How would you rate the facilitator's overall performance?].[All]" allUniqueName="[Table7].[Q4 - How would you rate the facilitator's overall performance?].[All]" dimensionUniqueName="[Table7]" displayFolder="" count="0" memberValueDatatype="20" unbalanced="0"/>
    <cacheHierarchy uniqueName="[Table7].[Q5 - How likely are you to recommend this training to a friend or teammate?]" caption="Q5 - How likely are you to recommend this training to a friend or teammate?" attribute="1" defaultMemberUniqueName="[Table7].[Q5 - How likely are you to recommend this training to a friend or teammate?].[All]" allUniqueName="[Table7].[Q5 - How likely are you to recommend this training to a friend or teammate?].[All]" dimensionUniqueName="[Table7]" displayFolder="" count="0" memberValueDatatype="20" unbalanced="0"/>
    <cacheHierarchy uniqueName="[Table7].[Q6 - Mention any comments or suggestions to improve the overall learning experience]" caption="Q6 - Mention any comments or suggestions to improve the overall learning experience" attribute="1" defaultMemberUniqueName="[Table7].[Q6 - Mention any comments or suggestions to improve the overall learning experience].[All]" allUniqueName="[Table7].[Q6 - Mention any comments or suggestions to improve the overall learning experience].[All]" dimensionUniqueName="[Table7]" displayFolder="" count="0" memberValueDatatype="130" unbalanced="0"/>
    <cacheHierarchy uniqueName="[Table7].[PROMOTOR]" caption="PROMOTOR" attribute="1" defaultMemberUniqueName="[Table7].[PROMOTOR].[All]" allUniqueName="[Table7].[PROMOTOR].[All]" dimensionUniqueName="[Table7]" displayFolder="" count="0" memberValueDatatype="20" unbalanced="0"/>
    <cacheHierarchy uniqueName="[Table7].[PASSIVE 1]" caption="PASSIVE 1" attribute="1" defaultMemberUniqueName="[Table7].[PASSIVE 1].[All]" allUniqueName="[Table7].[PASSIVE 1].[All]" dimensionUniqueName="[Table7]" displayFolder="" count="0" memberValueDatatype="20" unbalanced="0"/>
    <cacheHierarchy uniqueName="[Table7].[PASSIVE]" caption="PASSIVE" attribute="1" defaultMemberUniqueName="[Table7].[PASSIVE].[All]" allUniqueName="[Table7].[PASSIVE].[All]" dimensionUniqueName="[Table7]" displayFolder="" count="0" memberValueDatatype="20" unbalanced="0"/>
    <cacheHierarchy uniqueName="[Table7].[DETRACTOR]" caption="DETRACTOR" attribute="1" defaultMemberUniqueName="[Table7].[DETRACTOR].[All]" allUniqueName="[Table7].[DETRACTOR].[All]" dimensionUniqueName="[Table7]" displayFolder="" count="0" memberValueDatatype="20" unbalanced="0"/>
    <cacheHierarchy uniqueName="[Table7].[Total Reponses]" caption="Total Reponses" attribute="1" defaultMemberUniqueName="[Table7].[Total Reponses].[All]" allUniqueName="[Table7].[Total Reponses].[All]" dimensionUniqueName="[Table7]" displayFolder="" count="0" memberValueDatatype="20" unbalanced="0"/>
    <cacheHierarchy uniqueName="[Table7].[NPS]" caption="NPS" attribute="1" defaultMemberUniqueName="[Table7].[NPS].[All]" allUniqueName="[Table7].[NPS].[All]" dimensionUniqueName="[Table7]" displayFolder="" count="0" memberValueDatatype="20" unbalanced="0"/>
    <cacheHierarchy uniqueName="[Table7].[FACILITATOR PERFORMANCE]" caption="FACILITATOR PERFORMANCE" attribute="1" defaultMemberUniqueName="[Table7].[FACILITATOR PERFORMANCE].[All]" allUniqueName="[Table7].[FACILITATOR PERFORMANCE].[All]" dimensionUniqueName="[Table7]" displayFolder="" count="0" memberValueDatatype="20" unbalanced="0"/>
    <cacheHierarchy uniqueName="[Table7].[ACTIVITY EFFECTIVNESS]" caption="ACTIVITY EFFECTIVNESS" attribute="1" defaultMemberUniqueName="[Table7].[ACTIVITY EFFECTIVNESS].[All]" allUniqueName="[Table7].[ACTIVITY EFFECTIVNESS].[All]" dimensionUniqueName="[Table7]" displayFolder="" count="0" memberValueDatatype="20" unbalanced="0"/>
    <cacheHierarchy uniqueName="[Table7].[LOGISTICS EFFECTIVNESS]" caption="LOGISTICS EFFECTIVNESS" attribute="1" defaultMemberUniqueName="[Table7].[LOGISTICS EFFECTIVNESS].[All]" allUniqueName="[Table7].[LOGISTICS EFFECTIVNESS].[All]" dimensionUniqueName="[Table7]" displayFolder="" count="0" memberValueDatatype="20" unbalanced="0"/>
    <cacheHierarchy uniqueName="[Table7].[KNOWLEDGE RELVEANCE]" caption="KNOWLEDGE RELVEANCE" attribute="1" defaultMemberUniqueName="[Table7].[KNOWLEDGE RELVEANCE].[All]" allUniqueName="[Table7].[KNOWLEDGE RELVEANCE].[All]" dimensionUniqueName="[Table7]" displayFolder="" count="0" memberValueDatatype="2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  <cacheHierarchy uniqueName="[Measures].[Sum of KNOWLEDGE RELVEANCE]" caption="Sum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OGISTICS EFFECTIVNESS 2]" caption="Sum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LOGISTICS EFFECTIVNESS 2]" caption="Average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KNOWLEDGE RELVEANCE]" caption="Average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MOTOR]" caption="Sum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ROMOTOR]" caption="Average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gram Name 2]" caption="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gram Name 2]" caption="Distinct 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 2]" caption="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Name 2]" caption="Distinct Count of Name 2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o.of sessions 2]" caption="Sum of No.of sessions 2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rollments 2]" caption="Sum of Enrollments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Table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Program Duration/hrs]" caption="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rogram Duration/hrs]" caption="Distinct 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earning Hrs]" caption="Sum of Learning Hr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ogram Duration/hrs]" caption="Max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gram Duration/hrs]" caption="Sum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ACILITATOR PERFORMANCE]" caption="Sum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FACILITATOR PERFORMANCE]" caption="Average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KNOWLEDGE RELVEANCE 2]" caption="Sum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LOGISTICS EFFECTIVNESS]" caption="Sum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ACTIVITY EFFECTIVNESS]" caption="Sum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NPS]" caption="Sum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NPS]" caption="Average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KNOWLEDGE RELVEANCE 2]" caption="Average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Average of LOGISTICS EFFECTIVNESS]" caption="Average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ACTIVITY EFFECTIVNESS]" caption="Average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Trainers]" caption="Count of Trainers" measure="1" displayFolder="" measureGroup="Table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Table1" uniqueName="[Table1]" caption="Table1"/>
    <dimension name="Table7" uniqueName="[Table7]" caption="Table7"/>
  </dimensions>
  <measureGroups count="4">
    <measureGroup name="Range" caption="Range"/>
    <measureGroup name="Range 1" caption="Range 1"/>
    <measureGroup name="Table1" caption="Table1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.Sameh" refreshedDate="46245.64130949074" backgroundQuery="1" createdVersion="8" refreshedVersion="8" minRefreshableVersion="3" recordCount="0" supportSubquery="1" supportAdvancedDrill="1" xr:uid="{73146BEA-F51A-417C-995A-BEC50B39F4F0}">
  <cacheSource type="external" connectionId="1"/>
  <cacheFields count="4">
    <cacheField name="[Range].[Trainer Name].[Trainer Name]" caption="Trainer Name" numFmtId="0" hierarchy="6" level="1">
      <sharedItems count="6">
        <s v="Ahmed Elshiaty"/>
        <s v="Ahmed Magdi"/>
        <s v="Amr Alaa"/>
        <s v="Aya Sameh"/>
        <s v="Omar Ali"/>
        <s v="Yehia Maklad"/>
      </sharedItems>
    </cacheField>
    <cacheField name="[Range].[Program Name].[Program Name]" caption="Program Name" numFmtId="0" hierarchy="5" level="1">
      <sharedItems count="18">
        <s v="Ai 4 Marq - AI Foundations - Wave 2"/>
        <s v="Ai 4 Marq - Level 1"/>
        <s v="Customer Focus"/>
        <s v="Goal Setting &amp;Building Habits -HS"/>
        <s v="HPI"/>
        <s v="Island of Seacrets-(Finance  Dept)"/>
        <s v="LinkedIn Learning Kick-Off Session"/>
        <s v="Master The Shift"/>
        <s v="Parenting 101"/>
        <s v="Presentation Skills-HS"/>
        <s v="Sales Skills 1-HS"/>
        <s v="Sales Skills 2-HS"/>
        <s v="Self Discovery Lab"/>
        <s v="Story Craft"/>
        <s v="The Connected Leader"/>
        <s v="The Influence Map"/>
        <s v="Think Human"/>
        <s v="Time &amp;Self Management -HS"/>
      </sharedItems>
    </cacheField>
    <cacheField name="[Range].[Name].[Name]" caption="Name" numFmtId="0" hierarchy="10" level="1">
      <sharedItems count="128">
        <s v="Abdelaziz Ali Bakr Abdelaziz"/>
        <s v="Abdelaziz Youssef Abo El Wafa Mohamed"/>
        <s v="Abdelrahman Ismail Abdallah Elshahat"/>
        <s v="Abdelrahman Khaled Saber Mohamed"/>
        <s v="Abdelrahman Mohamed Saad Ahmed"/>
        <s v="Ahmad Mohamed Ahmad Mohamed Mansour"/>
        <s v="Ahmed Abdel Hakim"/>
        <s v="Ahmed AlaaEldin Abdelhalim Ismail Keshk"/>
        <s v="Ahmed Elhussini Abdelwahed Ahmed"/>
        <s v="Ahmed elsayed elsayed elshiaty"/>
        <s v="Ahmed Gamal Mostafa Kamel"/>
        <s v="Ahmed kamal El Din Hassan El Khateeb"/>
        <s v="Ahmed Khaled Kamal Ibrahim"/>
        <s v="Ahmed Magdy Fekry Elhagaa"/>
        <s v="Ahmed Medhat Sayed Baioumy el Atbany"/>
        <s v="Ahmed mohamed AboelMagd Eldardiri"/>
        <s v="Ahmed Mohamed Ahmed Salem"/>
        <s v="Ahmed Mohamed Gamal Mohamed Mohamed Youssef Elbehery"/>
        <s v="Ahmed Raouf Abdel Menaam Hanafy"/>
        <s v="Ahmed Saber Abdelrady Mohamed"/>
        <s v="Ahmed Samir Galal Elelemy Ahmed"/>
        <s v="Ahmed Shawky Abdo El Bastawisy El Sahy"/>
        <s v="Ahmed Sobhy Mohamed Bayoumi"/>
        <s v="Aida Fouad Mohamed Kamal"/>
        <s v="Akram Ibrahim Mohamed Ibrahim Mubarak"/>
        <s v="Alaa Eldin Medhat Ibrahim Hendi"/>
        <s v="Alaa Essam Mohamed Ibrahim"/>
        <s v="Almohsen Abdelwahab Abdelzaher Youssef"/>
        <s v="AlShimaa Ahmed Mohamed Abdullatif"/>
        <s v="Amira Tarek Mohamed Abdelmutaal Ali El Sherkawy"/>
        <s v="Amr Alaa Eldin Maged Ahmed"/>
        <s v="Amr Ali Abdelwahab Sobh"/>
        <s v="Amr Ali Mahmoud Elhanbaly"/>
        <s v="Amr Hani Mohamed Abdel Latif"/>
        <s v="Amr Hussein Hassan Mohamed Ali"/>
        <s v="Aya Hussein Omar Ahmed"/>
        <s v="Aya Karim Thomas Konstantin"/>
        <s v="Aya Khaled Naeem Elkhawaga"/>
        <s v="Aya Sameh Hassan Ibrahim"/>
        <s v="Aya Tarek Mossad Abdelaziz"/>
        <s v="Ayman Mostafa Yousri Ahmed Mohamed"/>
        <s v="Ayman Mousa Haneen Mokbel"/>
        <s v="Baher Saeed Khamis Mahmoud Elshamy"/>
        <s v="Diana Hossam Abdelrahman Osman"/>
        <s v="Eleonora Christo Paraskevas Vostanis"/>
        <s v="eslam fathy abdelhamid mohamed"/>
        <s v="Farouk Mohamed Farouk Soliman"/>
        <s v="Gehad Badr El Sayed Bayoumi"/>
        <s v="Gihan Mohamed Labib Abdelbasset Auf"/>
        <s v="Hager Ebrahem Hassan Mohamed Elkammar"/>
        <s v="Hamed Ramadan Aliu Abdel Aal"/>
        <s v="Hany Refaat Abdallah Mohamed"/>
        <s v="Hassan Mohamed Mohamed Hassan Ragab"/>
        <s v="heba ashraf youssef ibrahim"/>
        <s v="Heba Magdy Elbialy Hashish"/>
        <s v="Ibrahim Essam Mansour Hasanen"/>
        <s v="Islam Mokhtar Mohamed Ali"/>
        <s v="Israa Mahmoud Elsayed Maraie"/>
        <s v="Jilan mohamed saeed elzanaty"/>
        <s v="Karim Ahmed Ghareeb elshahat"/>
        <s v="Khadija Mohamed Ahmed Zayed"/>
        <s v="Lana Hany Mohamed Kamal Afifi"/>
        <s v="Maged Hatem Mohamed Amin Fouad"/>
        <s v="Maged Mostafa morsi attia"/>
        <s v="Maged Nasreldeen Abduallah Shehata"/>
        <s v="Magy Safwat Abdelsayed  Ayyad Elbyady"/>
        <s v="Mahmoud AbdElaziem Mohamed Ali"/>
        <s v="Mahmoud Ahmed Mohamed Attallah"/>
        <s v="Mahmoud Alaa Eldin Elsayed Abdelmaged"/>
        <s v="Mahmoud Gamal Mahmoud Aboulila"/>
        <s v="Mahmoud Walid"/>
        <s v="Maria Maged Kamal Halim"/>
        <s v="Mariam Ibrahim Mohamed Ibrahim"/>
        <s v="Mariam Mohamed Hussein Shafei"/>
        <s v="Marwan Yackout"/>
        <s v="Mazen Adnan Ahmed Mostafa Elshamy"/>
        <s v="MennatAllah Yahya Mohamed Tawfik Ahmed Abdul Aziz"/>
        <s v="Moataz Ahmed Fares Hussein Abdelnaby"/>
        <s v="Mohab Ahmed Mohamed Amin"/>
        <s v="Mohamed Abd ElHaris Mohamed AbuZeid"/>
        <s v="Mohamed Abdelsalam Mohamed AbouAgaga"/>
        <s v="Mohamed Abed Salama Ghanem"/>
        <s v="Mohamed Adel mohamed khader"/>
        <s v="Mohamed Ahmed Abdallah Ahmed Sharaf"/>
        <s v="Mohamed Ahmed Mohamed Morsy"/>
        <s v="Mohamed Ayman Assem Hassan"/>
        <s v="Mohamed Hussein Yaqoub Mohamed"/>
        <s v="Mohamed Khaled Gamil Khalaf"/>
        <s v="Mohamed Mabrouk Ismail Mohamed"/>
        <s v="Mohamed Maged Mohamed Khalil"/>
        <s v="Mohamed Mahmoud Ahmed ElBelawey"/>
        <s v="Mohamed Mahmoud Eid Mohamed"/>
        <s v="Mohamed Osama Hassan Moussa"/>
        <s v="Mohanad Tamer Hussein Elsayed Ibrahim"/>
        <s v="Morzak Abobakr Tamer Reyan"/>
        <s v="Mosaad Abd El hameed Mohamed Abd elhameed"/>
        <s v="Mostafa Ahmed Mostafa Mohamed"/>
        <s v="Mostafa Ali Abdelmohsen Mohamed"/>
        <s v="Moustafa Salah Mohamed Hassan"/>
        <s v="Nadeem Nabil Ahmed Fahmy"/>
        <s v="Noha Hassan Sabry Mohamed Ibrahim"/>
        <s v="Nour Eldin Fathy Mohamed Khaky"/>
        <s v="Nour Sherif Mohamed Hussien Abbas"/>
        <s v="Nourhan yasser Hamed Elmoaz"/>
        <s v="Omar Amr Mohamed Adel"/>
        <s v="Omar BahaaEldin Helmy Kamel"/>
        <s v="Osama Abdelaziz Elsayed Salama"/>
        <s v="Passant El Ghandour"/>
        <s v="Passant Magdy Abdel Razek Eliwa"/>
        <s v="Perihan Osama Abdelazim Sharaf"/>
        <s v="Randa Mohamed Abdel Moneim Fayad"/>
        <s v="Saeed Mohamed Saeed Zalabya"/>
        <s v="Salah Hassan ElBanna Mohamad Abdo"/>
        <s v="Sameh Mahmoud Mohamed Khamis"/>
        <s v="Samir Mansour Mohamed Ahmed"/>
        <s v="Sandra Atallah Fouad Benjamin"/>
        <s v="Shady Amir Ahmed Mirdan"/>
        <s v="Shahenda Ashraf Elsayed Othman"/>
        <s v="Shereen walaa mohamed askar"/>
        <s v="Sondos Abdelaziz Mohamed Abdelaziz"/>
        <s v="Tarnem Mohamed Mohamed El sherbini"/>
        <s v="Toaa Abdelrahman Abdallah Ghanem"/>
        <s v="Toka Khaled Farouk Hassan Hagag"/>
        <s v="Waleed Mohamed Hassan Ali"/>
        <s v="Yasmine Marzouk Sayed mohamed"/>
        <s v="Youssef Abdelhamid Youssef Gad"/>
        <s v="Youssef Ehab Kamal AbdelHady Ahmed"/>
        <s v="Youssef Hussien Abdelrahman Abdelmeged"/>
      </sharedItems>
    </cacheField>
    <cacheField name="[Measures].[Sum of Learning Hrs]" caption="Sum of Learning Hrs" numFmtId="0" hierarchy="108" level="32767"/>
  </cacheFields>
  <cacheHierarchies count="123">
    <cacheHierarchy uniqueName="[Range].[#]" caption="#" attribute="1" defaultMemberUniqueName="[Range].[#].[All]" allUniqueName="[Range].[#].[All]" dimensionUniqueName="[Range]" displayFolder="" count="0" memberValueDatatype="20" unbalanced="0"/>
    <cacheHierarchy uniqueName="[Range].[Enrollments]" caption="Enrollments" attribute="1" defaultMemberUniqueName="[Range].[Enrollments].[All]" allUniqueName="[Range].[Enrollments].[All]" dimensionUniqueName="[Range]" displayFolder="" count="0" memberValueDatatype="20" unbalanced="0"/>
    <cacheHierarchy uniqueName="[Range].[Participation PC/Cust]" caption="Participation PC/Cust" attribute="1" defaultMemberUniqueName="[Range].[Participation PC/Cust].[All]" allUniqueName="[Range].[Participation PC/Cust].[All]" dimensionUniqueName="[Range]" displayFolder="" count="0" memberValueDatatype="130" unbalanced="0"/>
    <cacheHierarchy uniqueName="[Range].[PC/Cust (Per Topic)]" caption="PC/Cust (Per Topic)" attribute="1" defaultMemberUniqueName="[Range].[PC/Cust (Per Topic)].[All]" allUniqueName="[Range].[PC/Cust (Per Topic)].[All]" dimensionUniqueName="[Range]" displayFolder="" count="0" memberValueDatatype="130" unbalanced="0"/>
    <cacheHierarchy uniqueName="[Range].[Customised (Dept)]" caption="Customised (Dept)" attribute="1" defaultMemberUniqueName="[Range].[Customised (Dept)].[All]" allUniqueName="[Range].[Customised (Dept)].[All]" dimensionUniqueName="[Range]" displayFolder="" count="0" memberValueDatatype="130" unbalanced="0"/>
    <cacheHierarchy uniqueName="[Range].[Program Name]" caption="Program Name" attribute="1" defaultMemberUniqueName="[Range].[Program Name].[All]" allUniqueName="[Range].[Program Nam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Trainer Name]" caption="Trainer Name" attribute="1" defaultMemberUniqueName="[Range].[Trainer Name].[All]" allUniqueName="[Range].[Trainer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gram Duration/hrs]" caption="Program Duration/hrs" attribute="1" defaultMemberUniqueName="[Range].[Program Duration/hrs].[All]" allUniqueName="[Range].[Program Duration/hrs].[All]" dimensionUniqueName="[Range]" displayFolder="" count="0" memberValueDatatype="5" unbalanced="0"/>
    <cacheHierarchy uniqueName="[Range].[Learning Hrs]" caption="Learning Hrs" attribute="1" defaultMemberUniqueName="[Range].[Learning Hrs].[All]" allUniqueName="[Range].[Learning Hrs].[All]" dimensionUniqueName="[Range]" displayFolder="" count="0" memberValueDatatype="5" unbalanced="0"/>
    <cacheHierarchy uniqueName="[Range].[No.of sessions]" caption="No.of sessions" attribute="1" defaultMemberUniqueName="[Range].[No.of sessions].[All]" allUniqueName="[Range].[No.of sessions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Phone Number]" caption="Phone Number" attribute="1" defaultMemberUniqueName="[Range].[Phone Number].[All]" allUniqueName="[Range].[Phone Numb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 Title]" caption="Job Title" attribute="1" defaultMemberUniqueName="[Range].[Job Title].[All]" allUniqueName="[Range].[Job Title].[All]" dimensionUniqueName="[Range]" displayFolder="" count="0" memberValueDatatype="130" unbalanced="0"/>
    <cacheHierarchy uniqueName="[Range].[Employee Code]" caption="Employee Code" attribute="1" defaultMemberUniqueName="[Range].[Employee Code].[All]" allUniqueName="[Range].[Employee Code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Internal/External]" caption="Internal/External" attribute="1" defaultMemberUniqueName="[Range].[Internal/External].[All]" allUniqueName="[Range].[Internal/External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 1].[Survey ID]" caption="Survey ID" attribute="1" defaultMemberUniqueName="[Range 1].[Survey ID].[All]" allUniqueName="[Range 1].[Survey ID].[All]" dimensionUniqueName="[Range 1]" displayFolder="" count="0" memberValueDatatype="20" unbalanced="0"/>
    <cacheHierarchy uniqueName="[Range 1].[Start Time]" caption="Start Time" attribute="1" defaultMemberUniqueName="[Range 1].[Start Time].[All]" allUniqueName="[Range 1].[Start Time].[All]" dimensionUniqueName="[Range 1]" displayFolder="" count="0" memberValueDatatype="130" unbalanced="0"/>
    <cacheHierarchy uniqueName="[Range 1].[Completion Time]" caption="Completion Time" attribute="1" defaultMemberUniqueName="[Range 1].[Completion Time].[All]" allUniqueName="[Range 1].[Completion Time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Phone Number]" caption="Phone Number" attribute="1" defaultMemberUniqueName="[Range 1].[Phone Number].[All]" allUniqueName="[Range 1].[Phone Number].[All]" dimensionUniqueName="[Range 1]" displayFolder="" count="0" memberValueDatatype="130" unbalanced="0"/>
    <cacheHierarchy uniqueName="[Range 1].[Topic Name]" caption="Topic Name" attribute="1" defaultMemberUniqueName="[Range 1].[Topic Name].[All]" allUniqueName="[Range 1].[Topic Name].[All]" dimensionUniqueName="[Range 1]" displayFolder="" count="0" memberValueDatatype="130" unbalanced="0"/>
    <cacheHierarchy uniqueName="[Range 1].[Trainers]" caption="Trainers" attribute="1" defaultMemberUniqueName="[Range 1].[Trainers].[All]" allUniqueName="[Range 1].[Trainers].[All]" dimensionUniqueName="[Range 1]" displayFolder="" count="0" memberValueDatatype="130" unbalanced="0"/>
    <cacheHierarchy uniqueName="[Range 1].[Q1 - How relevant was the knowledge you gained throughout the training?]" caption="Q1 - How relevant was the knowledge you gained throughout the training?" attribute="1" defaultMemberUniqueName="[Range 1].[Q1 - How relevant was the knowledge you gained throughout the training?].[All]" allUniqueName="[Range 1].[Q1 - How relevant was the knowledge you gained throughout the training?].[All]" dimensionUniqueName="[Range 1]" displayFolder="" count="0" memberValueDatatype="20" unbalanced="0"/>
    <cacheHierarchy uniqueName="[Range 1].[Q2 - How effective were the learning activities used in this training?]" caption="Q2 - How effective were the learning activities used in this training?" attribute="1" defaultMemberUniqueName="[Range 1].[Q2 - How effective were the learning activities used in this training?].[All]" allUniqueName="[Range 1].[Q2 - How effective were the learning activities used in this training?].[All]" dimensionUniqueName="[Range 1]" displayFolder="" count="0" memberValueDatatype="20" unbalanced="0"/>
    <cacheHierarchy uniqueName="[Range 1].[Q3 - How effective were the logistics (handouts, room, food, etc.) used in the training?]" caption="Q3 - How effective were the logistics (handouts, room, food, etc.) used in the training?" attribute="1" defaultMemberUniqueName="[Range 1].[Q3 - How effective were the logistics (handouts, room, food, etc.) used in the training?].[All]" allUniqueName="[Range 1].[Q3 - How effective were the logistics (handouts, room, food, etc.) used in the training?].[All]" dimensionUniqueName="[Range 1]" displayFolder="" count="0" memberValueDatatype="20" unbalanced="0"/>
    <cacheHierarchy uniqueName="[Range 1].[Q4 - How would you rate the facilitator's overall performance?]" caption="Q4 - How would you rate the facilitator's overall performance?" attribute="1" defaultMemberUniqueName="[Range 1].[Q4 - How would you rate the facilitator's overall performance?].[All]" allUniqueName="[Range 1].[Q4 - How would you rate the facilitator's overall performance?].[All]" dimensionUniqueName="[Range 1]" displayFolder="" count="0" memberValueDatatype="20" unbalanced="0"/>
    <cacheHierarchy uniqueName="[Range 1].[Q5 - How likely are you to recommend this training to a friend or teammate?]" caption="Q5 - How likely are you to recommend this training to a friend or teammate?" attribute="1" defaultMemberUniqueName="[Range 1].[Q5 - How likely are you to recommend this training to a friend or teammate?].[All]" allUniqueName="[Range 1].[Q5 - How likely are you to recommend this training to a friend or teammate?].[All]" dimensionUniqueName="[Range 1]" displayFolder="" count="0" memberValueDatatype="20" unbalanced="0"/>
    <cacheHierarchy uniqueName="[Range 1].[Q6 - Mention any comments or suggestions to improve the overall learning experience]" caption="Q6 - Mention any comments or suggestions to improve the overall learning experience" attribute="1" defaultMemberUniqueName="[Range 1].[Q6 - Mention any comments or suggestions to improve the overall learning experience].[All]" allUniqueName="[Range 1].[Q6 - Mention any comments or suggestions to improve the overall learning experience].[All]" dimensionUniqueName="[Range 1]" displayFolder="" count="0" memberValueDatatype="130" unbalanced="0"/>
    <cacheHierarchy uniqueName="[Range 1].[PROMOTOR]" caption="PROMOTOR" attribute="1" defaultMemberUniqueName="[Range 1].[PROMOTOR].[All]" allUniqueName="[Range 1].[PROMOTOR].[All]" dimensionUniqueName="[Range 1]" displayFolder="" count="0" memberValueDatatype="20" unbalanced="0"/>
    <cacheHierarchy uniqueName="[Range 1].[PASSIVE 1]" caption="PASSIVE 1" attribute="1" defaultMemberUniqueName="[Range 1].[PASSIVE 1].[All]" allUniqueName="[Range 1].[PASSIVE 1].[All]" dimensionUniqueName="[Range 1]" displayFolder="" count="0" memberValueDatatype="20" unbalanced="0"/>
    <cacheHierarchy uniqueName="[Range 1].[PASSIVE]" caption="PASSIVE" attribute="1" defaultMemberUniqueName="[Range 1].[PASSIVE].[All]" allUniqueName="[Range 1].[PASSIVE].[All]" dimensionUniqueName="[Range 1]" displayFolder="" count="0" memberValueDatatype="20" unbalanced="0"/>
    <cacheHierarchy uniqueName="[Range 1].[DETRACTOR]" caption="DETRACTOR" attribute="1" defaultMemberUniqueName="[Range 1].[DETRACTOR].[All]" allUniqueName="[Range 1].[DETRACTOR].[All]" dimensionUniqueName="[Range 1]" displayFolder="" count="0" memberValueDatatype="20" unbalanced="0"/>
    <cacheHierarchy uniqueName="[Range 1].[Total Reponses]" caption="Total Reponses" attribute="1" defaultMemberUniqueName="[Range 1].[Total Reponses].[All]" allUniqueName="[Range 1].[Total Reponses].[All]" dimensionUniqueName="[Range 1]" displayFolder="" count="0" memberValueDatatype="20" unbalanced="0"/>
    <cacheHierarchy uniqueName="[Range 1].[NPS]" caption="NPS" attribute="1" defaultMemberUniqueName="[Range 1].[NPS].[All]" allUniqueName="[Range 1].[NPS].[All]" dimensionUniqueName="[Range 1]" displayFolder="" count="0" memberValueDatatype="20" unbalanced="0"/>
    <cacheHierarchy uniqueName="[Range 1].[FACILITATOR PERFORMANCE]" caption="FACILITATOR PERFORMANCE" attribute="1" defaultMemberUniqueName="[Range 1].[FACILITATOR PERFORMANCE].[All]" allUniqueName="[Range 1].[FACILITATOR PERFORMANCE].[All]" dimensionUniqueName="[Range 1]" displayFolder="" count="0" memberValueDatatype="20" unbalanced="0"/>
    <cacheHierarchy uniqueName="[Range 1].[ACTIVITY EFFECTIVNESS]" caption="ACTIVITY EFFECTIVNESS" attribute="1" defaultMemberUniqueName="[Range 1].[ACTIVITY EFFECTIVNESS].[All]" allUniqueName="[Range 1].[ACTIVITY EFFECTIVNESS].[All]" dimensionUniqueName="[Range 1]" displayFolder="" count="0" memberValueDatatype="20" unbalanced="0"/>
    <cacheHierarchy uniqueName="[Range 1].[LOGISTICS EFFECTIVNESS]" caption="LOGISTICS EFFECTIVNESS" attribute="1" defaultMemberUniqueName="[Range 1].[LOGISTICS EFFECTIVNESS].[All]" allUniqueName="[Range 1].[LOGISTICS EFFECTIVNESS].[All]" dimensionUniqueName="[Range 1]" displayFolder="" count="0" memberValueDatatype="20" unbalanced="0"/>
    <cacheHierarchy uniqueName="[Range 1].[KNOWLEDGE RELVEANCE]" caption="KNOWLEDGE RELVEANCE" attribute="1" defaultMemberUniqueName="[Range 1].[KNOWLEDGE RELVEANCE].[All]" allUniqueName="[Range 1].[KNOWLEDGE RELVEANCE].[All]" dimensionUniqueName="[Range 1]" displayFolder="" count="0" memberValueDatatype="2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Enrollments]" caption="Enrollments" attribute="1" defaultMemberUniqueName="[Table1].[Enrollments].[All]" allUniqueName="[Table1].[Enrollments].[All]" dimensionUniqueName="[Table1]" displayFolder="" count="0" memberValueDatatype="20" unbalanced="0"/>
    <cacheHierarchy uniqueName="[Table1].[Participation PC/Cust]" caption="Participation PC/Cust" attribute="1" defaultMemberUniqueName="[Table1].[Participation PC/Cust].[All]" allUniqueName="[Table1].[Participation PC/Cust].[All]" dimensionUniqueName="[Table1]" displayFolder="" count="0" memberValueDatatype="130" unbalanced="0"/>
    <cacheHierarchy uniqueName="[Table1].[PC/Cust (Per Topic)]" caption="PC/Cust (Per Topic)" attribute="1" defaultMemberUniqueName="[Table1].[PC/Cust (Per Topic)].[All]" allUniqueName="[Table1].[PC/Cust (Per Topic)].[All]" dimensionUniqueName="[Table1]" displayFolder="" count="0" memberValueDatatype="130" unbalanced="0"/>
    <cacheHierarchy uniqueName="[Table1].[Customised (Dept)]" caption="Customised (Dept)" attribute="1" defaultMemberUniqueName="[Table1].[Customised (Dept)].[All]" allUniqueName="[Table1].[Customised (Dept)].[All]" dimensionUniqueName="[Table1]" displayFolder="" count="0" memberValueDatatype="130" unbalanced="0"/>
    <cacheHierarchy uniqueName="[Table1].[Program Name]" caption="Program Name" attribute="1" defaultMemberUniqueName="[Table1].[Program Name].[All]" allUniqueName="[Table1].[Program Name].[All]" dimensionUniqueName="[Table1]" displayFolder="" count="0" memberValueDatatype="130" unbalanced="0"/>
    <cacheHierarchy uniqueName="[Table1].[Trainer Name]" caption="Trainer Name" attribute="1" defaultMemberUniqueName="[Table1].[Trainer Name].[All]" allUniqueName="[Table1].[Trainer Name].[All]" dimensionUniqueName="[Table1]" displayFolder="" count="0" memberValueDatatype="130" unbalanced="0"/>
    <cacheHierarchy uniqueName="[Table1].[Program Duration/hrs]" caption="Program Duration/hrs" attribute="1" defaultMemberUniqueName="[Table1].[Program Duration/hrs].[All]" allUniqueName="[Table1].[Program Duration/hrs].[All]" dimensionUniqueName="[Table1]" displayFolder="" count="0" memberValueDatatype="5" unbalanced="0"/>
    <cacheHierarchy uniqueName="[Table1].[Learning Hrs]" caption="Learning Hrs" attribute="1" defaultMemberUniqueName="[Table1].[Learning Hrs].[All]" allUniqueName="[Table1].[Learning Hrs].[All]" dimensionUniqueName="[Table1]" displayFolder="" count="0" memberValueDatatype="5" unbalanced="0"/>
    <cacheHierarchy uniqueName="[Table1].[No.of sessions]" caption="No.of sessions" attribute="1" defaultMemberUniqueName="[Table1].[No.of sessions].[All]" allUniqueName="[Table1].[No.of sessions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Phone Number]" caption="Phone Number" attribute="1" defaultMemberUniqueName="[Table1].[Phone Number].[All]" allUniqueName="[Table1].[Phone Numb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Employee Code]" caption="Employee Code" attribute="1" defaultMemberUniqueName="[Table1].[Employee Code].[All]" allUniqueName="[Table1].[Employee Code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Internal/External]" caption="Internal/External" attribute="1" defaultMemberUniqueName="[Table1].[Internal/External].[All]" allUniqueName="[Table1].[Internal/External].[All]" dimensionUniqueName="[Table1]" displayFolder="" count="0" memberValueDatatype="130" unbalanced="0"/>
    <cacheHierarchy uniqueName="[Table1].[Sector]" caption="Sector" attribute="1" defaultMemberUniqueName="[Table1].[Sector].[All]" allUniqueName="[Table1].[Sector].[All]" dimensionUniqueName="[Table1]" displayFolder="" count="0" memberValueDatatype="130" unbalanced="0"/>
    <cacheHierarchy uniqueName="[Table7].[Survey ID]" caption="Survey ID" attribute="1" defaultMemberUniqueName="[Table7].[Survey ID].[All]" allUniqueName="[Table7].[Survey ID].[All]" dimensionUniqueName="[Table7]" displayFolder="" count="0" memberValueDatatype="20" unbalanced="0"/>
    <cacheHierarchy uniqueName="[Table7].[Start Time]" caption="Start Time" attribute="1" defaultMemberUniqueName="[Table7].[Start Time].[All]" allUniqueName="[Table7].[Start Time].[All]" dimensionUniqueName="[Table7]" displayFolder="" count="0" memberValueDatatype="130" unbalanced="0"/>
    <cacheHierarchy uniqueName="[Table7].[Completion Time]" caption="Completion Time" attribute="1" defaultMemberUniqueName="[Table7].[Completion Time].[All]" allUniqueName="[Table7].[Completion Time].[All]" dimensionUniqueName="[Table7]" displayFolder="" count="0" memberValueDatatype="130" unbalanced="0"/>
    <cacheHierarchy uniqueName="[Table7].[Name]" caption="Name" attribute="1" defaultMemberUniqueName="[Table7].[Name].[All]" allUniqueName="[Table7].[Name].[All]" dimensionUniqueName="[Table7]" displayFolder="" count="0" memberValueDatatype="130" unbalanced="0"/>
    <cacheHierarchy uniqueName="[Table7].[Email]" caption="Email" attribute="1" defaultMemberUniqueName="[Table7].[Email].[All]" allUniqueName="[Table7].[Email].[All]" dimensionUniqueName="[Table7]" displayFolder="" count="0" memberValueDatatype="130" unbalanced="0"/>
    <cacheHierarchy uniqueName="[Table7].[Phone Number]" caption="Phone Number" attribute="1" defaultMemberUniqueName="[Table7].[Phone Number].[All]" allUniqueName="[Table7].[Phone Number].[All]" dimensionUniqueName="[Table7]" displayFolder="" count="0" memberValueDatatype="130" unbalanced="0"/>
    <cacheHierarchy uniqueName="[Table7].[Topic Name]" caption="Topic Name" attribute="1" defaultMemberUniqueName="[Table7].[Topic Name].[All]" allUniqueName="[Table7].[Topic Name].[All]" dimensionUniqueName="[Table7]" displayFolder="" count="0" memberValueDatatype="130" unbalanced="0"/>
    <cacheHierarchy uniqueName="[Table7].[Trainers]" caption="Trainers" attribute="1" defaultMemberUniqueName="[Table7].[Trainers].[All]" allUniqueName="[Table7].[Trainers].[All]" dimensionUniqueName="[Table7]" displayFolder="" count="0" memberValueDatatype="130" unbalanced="0"/>
    <cacheHierarchy uniqueName="[Table7].[Q1 - How relevant was the knowledge you gained throughout the training?]" caption="Q1 - How relevant was the knowledge you gained throughout the training?" attribute="1" defaultMemberUniqueName="[Table7].[Q1 - How relevant was the knowledge you gained throughout the training?].[All]" allUniqueName="[Table7].[Q1 - How relevant was the knowledge you gained throughout the training?].[All]" dimensionUniqueName="[Table7]" displayFolder="" count="0" memberValueDatatype="20" unbalanced="0"/>
    <cacheHierarchy uniqueName="[Table7].[Q2 - How effective were the learning activities used in this training?]" caption="Q2 - How effective were the learning activities used in this training?" attribute="1" defaultMemberUniqueName="[Table7].[Q2 - How effective were the learning activities used in this training?].[All]" allUniqueName="[Table7].[Q2 - How effective were the learning activities used in this training?].[All]" dimensionUniqueName="[Table7]" displayFolder="" count="0" memberValueDatatype="20" unbalanced="0"/>
    <cacheHierarchy uniqueName="[Table7].[Q3 - How effective were the logistics (handouts, room, food, etc.) used in the training?]" caption="Q3 - How effective were the logistics (handouts, room, food, etc.) used in the training?" attribute="1" defaultMemberUniqueName="[Table7].[Q3 - How effective were the logistics (handouts, room, food, etc.) used in the training?].[All]" allUniqueName="[Table7].[Q3 - How effective were the logistics (handouts, room, food, etc.) used in the training?].[All]" dimensionUniqueName="[Table7]" displayFolder="" count="0" memberValueDatatype="20" unbalanced="0"/>
    <cacheHierarchy uniqueName="[Table7].[Q4 - How would you rate the facilitator's overall performance?]" caption="Q4 - How would you rate the facilitator's overall performance?" attribute="1" defaultMemberUniqueName="[Table7].[Q4 - How would you rate the facilitator's overall performance?].[All]" allUniqueName="[Table7].[Q4 - How would you rate the facilitator's overall performance?].[All]" dimensionUniqueName="[Table7]" displayFolder="" count="0" memberValueDatatype="20" unbalanced="0"/>
    <cacheHierarchy uniqueName="[Table7].[Q5 - How likely are you to recommend this training to a friend or teammate?]" caption="Q5 - How likely are you to recommend this training to a friend or teammate?" attribute="1" defaultMemberUniqueName="[Table7].[Q5 - How likely are you to recommend this training to a friend or teammate?].[All]" allUniqueName="[Table7].[Q5 - How likely are you to recommend this training to a friend or teammate?].[All]" dimensionUniqueName="[Table7]" displayFolder="" count="0" memberValueDatatype="20" unbalanced="0"/>
    <cacheHierarchy uniqueName="[Table7].[Q6 - Mention any comments or suggestions to improve the overall learning experience]" caption="Q6 - Mention any comments or suggestions to improve the overall learning experience" attribute="1" defaultMemberUniqueName="[Table7].[Q6 - Mention any comments or suggestions to improve the overall learning experience].[All]" allUniqueName="[Table7].[Q6 - Mention any comments or suggestions to improve the overall learning experience].[All]" dimensionUniqueName="[Table7]" displayFolder="" count="0" memberValueDatatype="130" unbalanced="0"/>
    <cacheHierarchy uniqueName="[Table7].[PROMOTOR]" caption="PROMOTOR" attribute="1" defaultMemberUniqueName="[Table7].[PROMOTOR].[All]" allUniqueName="[Table7].[PROMOTOR].[All]" dimensionUniqueName="[Table7]" displayFolder="" count="0" memberValueDatatype="20" unbalanced="0"/>
    <cacheHierarchy uniqueName="[Table7].[PASSIVE 1]" caption="PASSIVE 1" attribute="1" defaultMemberUniqueName="[Table7].[PASSIVE 1].[All]" allUniqueName="[Table7].[PASSIVE 1].[All]" dimensionUniqueName="[Table7]" displayFolder="" count="0" memberValueDatatype="20" unbalanced="0"/>
    <cacheHierarchy uniqueName="[Table7].[PASSIVE]" caption="PASSIVE" attribute="1" defaultMemberUniqueName="[Table7].[PASSIVE].[All]" allUniqueName="[Table7].[PASSIVE].[All]" dimensionUniqueName="[Table7]" displayFolder="" count="0" memberValueDatatype="20" unbalanced="0"/>
    <cacheHierarchy uniqueName="[Table7].[DETRACTOR]" caption="DETRACTOR" attribute="1" defaultMemberUniqueName="[Table7].[DETRACTOR].[All]" allUniqueName="[Table7].[DETRACTOR].[All]" dimensionUniqueName="[Table7]" displayFolder="" count="0" memberValueDatatype="20" unbalanced="0"/>
    <cacheHierarchy uniqueName="[Table7].[Total Reponses]" caption="Total Reponses" attribute="1" defaultMemberUniqueName="[Table7].[Total Reponses].[All]" allUniqueName="[Table7].[Total Reponses].[All]" dimensionUniqueName="[Table7]" displayFolder="" count="0" memberValueDatatype="20" unbalanced="0"/>
    <cacheHierarchy uniqueName="[Table7].[NPS]" caption="NPS" attribute="1" defaultMemberUniqueName="[Table7].[NPS].[All]" allUniqueName="[Table7].[NPS].[All]" dimensionUniqueName="[Table7]" displayFolder="" count="0" memberValueDatatype="20" unbalanced="0"/>
    <cacheHierarchy uniqueName="[Table7].[FACILITATOR PERFORMANCE]" caption="FACILITATOR PERFORMANCE" attribute="1" defaultMemberUniqueName="[Table7].[FACILITATOR PERFORMANCE].[All]" allUniqueName="[Table7].[FACILITATOR PERFORMANCE].[All]" dimensionUniqueName="[Table7]" displayFolder="" count="0" memberValueDatatype="20" unbalanced="0"/>
    <cacheHierarchy uniqueName="[Table7].[ACTIVITY EFFECTIVNESS]" caption="ACTIVITY EFFECTIVNESS" attribute="1" defaultMemberUniqueName="[Table7].[ACTIVITY EFFECTIVNESS].[All]" allUniqueName="[Table7].[ACTIVITY EFFECTIVNESS].[All]" dimensionUniqueName="[Table7]" displayFolder="" count="0" memberValueDatatype="20" unbalanced="0"/>
    <cacheHierarchy uniqueName="[Table7].[LOGISTICS EFFECTIVNESS]" caption="LOGISTICS EFFECTIVNESS" attribute="1" defaultMemberUniqueName="[Table7].[LOGISTICS EFFECTIVNESS].[All]" allUniqueName="[Table7].[LOGISTICS EFFECTIVNESS].[All]" dimensionUniqueName="[Table7]" displayFolder="" count="0" memberValueDatatype="20" unbalanced="0"/>
    <cacheHierarchy uniqueName="[Table7].[KNOWLEDGE RELVEANCE]" caption="KNOWLEDGE RELVEANCE" attribute="1" defaultMemberUniqueName="[Table7].[KNOWLEDGE RELVEANCE].[All]" allUniqueName="[Table7].[KNOWLEDGE RELVEANCE].[All]" dimensionUniqueName="[Table7]" displayFolder="" count="0" memberValueDatatype="2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  <cacheHierarchy uniqueName="[Measures].[Sum of KNOWLEDGE RELVEANCE]" caption="Sum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OGISTICS EFFECTIVNESS 2]" caption="Sum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LOGISTICS EFFECTIVNESS 2]" caption="Average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KNOWLEDGE RELVEANCE]" caption="Average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MOTOR]" caption="Sum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ROMOTOR]" caption="Average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gram Name 2]" caption="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gram Name 2]" caption="Distinct 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 2]" caption="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Name 2]" caption="Distinct 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o.of sessions 2]" caption="Sum of No.of sessions 2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rollments 2]" caption="Sum of Enrollments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Table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Program Duration/hrs]" caption="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rogram Duration/hrs]" caption="Distinct 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earning Hrs]" caption="Sum of Learning Hrs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ogram Duration/hrs]" caption="Max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gram Duration/hrs]" caption="Sum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ACILITATOR PERFORMANCE]" caption="Sum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FACILITATOR PERFORMANCE]" caption="Average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KNOWLEDGE RELVEANCE 2]" caption="Sum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LOGISTICS EFFECTIVNESS]" caption="Sum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ACTIVITY EFFECTIVNESS]" caption="Sum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NPS]" caption="Sum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NPS]" caption="Average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KNOWLEDGE RELVEANCE 2]" caption="Average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Average of LOGISTICS EFFECTIVNESS]" caption="Average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ACTIVITY EFFECTIVNESS]" caption="Average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Trainers]" caption="Count of Trainers" measure="1" displayFolder="" measureGroup="Table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Table1" uniqueName="[Table1]" caption="Table1"/>
    <dimension name="Table7" uniqueName="[Table7]" caption="Table7"/>
  </dimensions>
  <measureGroups count="4">
    <measureGroup name="Range" caption="Range"/>
    <measureGroup name="Range 1" caption="Range 1"/>
    <measureGroup name="Table1" caption="Table1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.Sameh" refreshedDate="46245.64131446759" backgroundQuery="1" createdVersion="8" refreshedVersion="8" minRefreshableVersion="3" recordCount="0" supportSubquery="1" supportAdvancedDrill="1" xr:uid="{BD8ECB38-2346-441F-8FEE-1B4C64F5850C}">
  <cacheSource type="external" connectionId="1"/>
  <cacheFields count="2">
    <cacheField name="[Range].[Program Name].[Program Name]" caption="Program Name" numFmtId="0" hierarchy="5" level="1">
      <sharedItems count="25">
        <s v="Ai 4 Marq - AI Foundations - Wave 2"/>
        <s v="Ai 4 Marq - Level 1"/>
        <s v="AI for real estate (Projects-D&amp;I)"/>
        <s v="Customer Focus"/>
        <s v="Customer XP Cycle-CCE ONLY"/>
        <s v="Excel 101"/>
        <s v="Goal Setting &amp;Building Habits -HS"/>
        <s v="Hard Talks"/>
        <s v="HPI"/>
        <s v="inside out"/>
        <s v="Island of Seacrets-(Finance  Dept)"/>
        <s v="LinkedIn Learning Kick-Off Session"/>
        <s v="Master The Shift"/>
        <s v="Parenting 101"/>
        <s v="Presentation Skills-HS"/>
        <s v="Sales Skills 1-HS"/>
        <s v="Sales Skills 2-HS"/>
        <s v="Self Discovery Lab"/>
        <s v="Slide Design"/>
        <s v="Story Craft"/>
        <s v="The Connected Leader"/>
        <s v="The Influence Map"/>
        <s v="The Influence Map (Projects)"/>
        <s v="Think Human"/>
        <s v="Time &amp;Self Management -HS"/>
      </sharedItems>
    </cacheField>
    <cacheField name="[Measures].[Distinct Count of Name 2]" caption="Distinct Count of Name 2" numFmtId="0" hierarchy="102" level="32767"/>
  </cacheFields>
  <cacheHierarchies count="123">
    <cacheHierarchy uniqueName="[Range].[#]" caption="#" attribute="1" defaultMemberUniqueName="[Range].[#].[All]" allUniqueName="[Range].[#].[All]" dimensionUniqueName="[Range]" displayFolder="" count="0" memberValueDatatype="20" unbalanced="0"/>
    <cacheHierarchy uniqueName="[Range].[Enrollments]" caption="Enrollments" attribute="1" defaultMemberUniqueName="[Range].[Enrollments].[All]" allUniqueName="[Range].[Enrollments].[All]" dimensionUniqueName="[Range]" displayFolder="" count="0" memberValueDatatype="20" unbalanced="0"/>
    <cacheHierarchy uniqueName="[Range].[Participation PC/Cust]" caption="Participation PC/Cust" attribute="1" defaultMemberUniqueName="[Range].[Participation PC/Cust].[All]" allUniqueName="[Range].[Participation PC/Cust].[All]" dimensionUniqueName="[Range]" displayFolder="" count="0" memberValueDatatype="130" unbalanced="0"/>
    <cacheHierarchy uniqueName="[Range].[PC/Cust (Per Topic)]" caption="PC/Cust (Per Topic)" attribute="1" defaultMemberUniqueName="[Range].[PC/Cust (Per Topic)].[All]" allUniqueName="[Range].[PC/Cust (Per Topic)].[All]" dimensionUniqueName="[Range]" displayFolder="" count="0" memberValueDatatype="130" unbalanced="0"/>
    <cacheHierarchy uniqueName="[Range].[Customised (Dept)]" caption="Customised (Dept)" attribute="1" defaultMemberUniqueName="[Range].[Customised (Dept)].[All]" allUniqueName="[Range].[Customised (Dept)].[All]" dimensionUniqueName="[Range]" displayFolder="" count="0" memberValueDatatype="130" unbalanced="0"/>
    <cacheHierarchy uniqueName="[Range].[Program Name]" caption="Program Name" attribute="1" defaultMemberUniqueName="[Range].[Program Name].[All]" allUniqueName="[Range].[Program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rainer Name]" caption="Trainer Name" attribute="1" defaultMemberUniqueName="[Range].[Trainer Name].[All]" allUniqueName="[Range].[Trainer Name].[All]" dimensionUniqueName="[Range]" displayFolder="" count="0" memberValueDatatype="130" unbalanced="0"/>
    <cacheHierarchy uniqueName="[Range].[Program Duration/hrs]" caption="Program Duration/hrs" attribute="1" defaultMemberUniqueName="[Range].[Program Duration/hrs].[All]" allUniqueName="[Range].[Program Duration/hrs].[All]" dimensionUniqueName="[Range]" displayFolder="" count="0" memberValueDatatype="5" unbalanced="0"/>
    <cacheHierarchy uniqueName="[Range].[Learning Hrs]" caption="Learning Hrs" attribute="1" defaultMemberUniqueName="[Range].[Learning Hrs].[All]" allUniqueName="[Range].[Learning Hrs].[All]" dimensionUniqueName="[Range]" displayFolder="" count="0" memberValueDatatype="5" unbalanced="0"/>
    <cacheHierarchy uniqueName="[Range].[No.of sessions]" caption="No.of sessions" attribute="1" defaultMemberUniqueName="[Range].[No.of sessions].[All]" allUniqueName="[Range].[No.of sessions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Phone Number]" caption="Phone Number" attribute="1" defaultMemberUniqueName="[Range].[Phone Number].[All]" allUniqueName="[Range].[Phone Numb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 Title]" caption="Job Title" attribute="1" defaultMemberUniqueName="[Range].[Job Title].[All]" allUniqueName="[Range].[Job Title].[All]" dimensionUniqueName="[Range]" displayFolder="" count="0" memberValueDatatype="130" unbalanced="0"/>
    <cacheHierarchy uniqueName="[Range].[Employee Code]" caption="Employee Code" attribute="1" defaultMemberUniqueName="[Range].[Employee Code].[All]" allUniqueName="[Range].[Employee Code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2" memberValueDatatype="7" unbalanced="0"/>
    <cacheHierarchy uniqueName="[Range].[Internal/External]" caption="Internal/External" attribute="1" defaultMemberUniqueName="[Range].[Internal/External].[All]" allUniqueName="[Range].[Internal/External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 1].[Survey ID]" caption="Survey ID" attribute="1" defaultMemberUniqueName="[Range 1].[Survey ID].[All]" allUniqueName="[Range 1].[Survey ID].[All]" dimensionUniqueName="[Range 1]" displayFolder="" count="0" memberValueDatatype="20" unbalanced="0"/>
    <cacheHierarchy uniqueName="[Range 1].[Start Time]" caption="Start Time" attribute="1" defaultMemberUniqueName="[Range 1].[Start Time].[All]" allUniqueName="[Range 1].[Start Time].[All]" dimensionUniqueName="[Range 1]" displayFolder="" count="0" memberValueDatatype="130" unbalanced="0"/>
    <cacheHierarchy uniqueName="[Range 1].[Completion Time]" caption="Completion Time" attribute="1" defaultMemberUniqueName="[Range 1].[Completion Time].[All]" allUniqueName="[Range 1].[Completion Time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Phone Number]" caption="Phone Number" attribute="1" defaultMemberUniqueName="[Range 1].[Phone Number].[All]" allUniqueName="[Range 1].[Phone Number].[All]" dimensionUniqueName="[Range 1]" displayFolder="" count="0" memberValueDatatype="130" unbalanced="0"/>
    <cacheHierarchy uniqueName="[Range 1].[Topic Name]" caption="Topic Name" attribute="1" defaultMemberUniqueName="[Range 1].[Topic Name].[All]" allUniqueName="[Range 1].[Topic Name].[All]" dimensionUniqueName="[Range 1]" displayFolder="" count="0" memberValueDatatype="130" unbalanced="0"/>
    <cacheHierarchy uniqueName="[Range 1].[Trainers]" caption="Trainers" attribute="1" defaultMemberUniqueName="[Range 1].[Trainers].[All]" allUniqueName="[Range 1].[Trainers].[All]" dimensionUniqueName="[Range 1]" displayFolder="" count="0" memberValueDatatype="130" unbalanced="0"/>
    <cacheHierarchy uniqueName="[Range 1].[Q1 - How relevant was the knowledge you gained throughout the training?]" caption="Q1 - How relevant was the knowledge you gained throughout the training?" attribute="1" defaultMemberUniqueName="[Range 1].[Q1 - How relevant was the knowledge you gained throughout the training?].[All]" allUniqueName="[Range 1].[Q1 - How relevant was the knowledge you gained throughout the training?].[All]" dimensionUniqueName="[Range 1]" displayFolder="" count="0" memberValueDatatype="20" unbalanced="0"/>
    <cacheHierarchy uniqueName="[Range 1].[Q2 - How effective were the learning activities used in this training?]" caption="Q2 - How effective were the learning activities used in this training?" attribute="1" defaultMemberUniqueName="[Range 1].[Q2 - How effective were the learning activities used in this training?].[All]" allUniqueName="[Range 1].[Q2 - How effective were the learning activities used in this training?].[All]" dimensionUniqueName="[Range 1]" displayFolder="" count="0" memberValueDatatype="20" unbalanced="0"/>
    <cacheHierarchy uniqueName="[Range 1].[Q3 - How effective were the logistics (handouts, room, food, etc.) used in the training?]" caption="Q3 - How effective were the logistics (handouts, room, food, etc.) used in the training?" attribute="1" defaultMemberUniqueName="[Range 1].[Q3 - How effective were the logistics (handouts, room, food, etc.) used in the training?].[All]" allUniqueName="[Range 1].[Q3 - How effective were the logistics (handouts, room, food, etc.) used in the training?].[All]" dimensionUniqueName="[Range 1]" displayFolder="" count="0" memberValueDatatype="20" unbalanced="0"/>
    <cacheHierarchy uniqueName="[Range 1].[Q4 - How would you rate the facilitator's overall performance?]" caption="Q4 - How would you rate the facilitator's overall performance?" attribute="1" defaultMemberUniqueName="[Range 1].[Q4 - How would you rate the facilitator's overall performance?].[All]" allUniqueName="[Range 1].[Q4 - How would you rate the facilitator's overall performance?].[All]" dimensionUniqueName="[Range 1]" displayFolder="" count="0" memberValueDatatype="20" unbalanced="0"/>
    <cacheHierarchy uniqueName="[Range 1].[Q5 - How likely are you to recommend this training to a friend or teammate?]" caption="Q5 - How likely are you to recommend this training to a friend or teammate?" attribute="1" defaultMemberUniqueName="[Range 1].[Q5 - How likely are you to recommend this training to a friend or teammate?].[All]" allUniqueName="[Range 1].[Q5 - How likely are you to recommend this training to a friend or teammate?].[All]" dimensionUniqueName="[Range 1]" displayFolder="" count="0" memberValueDatatype="20" unbalanced="0"/>
    <cacheHierarchy uniqueName="[Range 1].[Q6 - Mention any comments or suggestions to improve the overall learning experience]" caption="Q6 - Mention any comments or suggestions to improve the overall learning experience" attribute="1" defaultMemberUniqueName="[Range 1].[Q6 - Mention any comments or suggestions to improve the overall learning experience].[All]" allUniqueName="[Range 1].[Q6 - Mention any comments or suggestions to improve the overall learning experience].[All]" dimensionUniqueName="[Range 1]" displayFolder="" count="0" memberValueDatatype="130" unbalanced="0"/>
    <cacheHierarchy uniqueName="[Range 1].[PROMOTOR]" caption="PROMOTOR" attribute="1" defaultMemberUniqueName="[Range 1].[PROMOTOR].[All]" allUniqueName="[Range 1].[PROMOTOR].[All]" dimensionUniqueName="[Range 1]" displayFolder="" count="0" memberValueDatatype="20" unbalanced="0"/>
    <cacheHierarchy uniqueName="[Range 1].[PASSIVE 1]" caption="PASSIVE 1" attribute="1" defaultMemberUniqueName="[Range 1].[PASSIVE 1].[All]" allUniqueName="[Range 1].[PASSIVE 1].[All]" dimensionUniqueName="[Range 1]" displayFolder="" count="0" memberValueDatatype="20" unbalanced="0"/>
    <cacheHierarchy uniqueName="[Range 1].[PASSIVE]" caption="PASSIVE" attribute="1" defaultMemberUniqueName="[Range 1].[PASSIVE].[All]" allUniqueName="[Range 1].[PASSIVE].[All]" dimensionUniqueName="[Range 1]" displayFolder="" count="0" memberValueDatatype="20" unbalanced="0"/>
    <cacheHierarchy uniqueName="[Range 1].[DETRACTOR]" caption="DETRACTOR" attribute="1" defaultMemberUniqueName="[Range 1].[DETRACTOR].[All]" allUniqueName="[Range 1].[DETRACTOR].[All]" dimensionUniqueName="[Range 1]" displayFolder="" count="0" memberValueDatatype="20" unbalanced="0"/>
    <cacheHierarchy uniqueName="[Range 1].[Total Reponses]" caption="Total Reponses" attribute="1" defaultMemberUniqueName="[Range 1].[Total Reponses].[All]" allUniqueName="[Range 1].[Total Reponses].[All]" dimensionUniqueName="[Range 1]" displayFolder="" count="0" memberValueDatatype="20" unbalanced="0"/>
    <cacheHierarchy uniqueName="[Range 1].[NPS]" caption="NPS" attribute="1" defaultMemberUniqueName="[Range 1].[NPS].[All]" allUniqueName="[Range 1].[NPS].[All]" dimensionUniqueName="[Range 1]" displayFolder="" count="0" memberValueDatatype="20" unbalanced="0"/>
    <cacheHierarchy uniqueName="[Range 1].[FACILITATOR PERFORMANCE]" caption="FACILITATOR PERFORMANCE" attribute="1" defaultMemberUniqueName="[Range 1].[FACILITATOR PERFORMANCE].[All]" allUniqueName="[Range 1].[FACILITATOR PERFORMANCE].[All]" dimensionUniqueName="[Range 1]" displayFolder="" count="0" memberValueDatatype="20" unbalanced="0"/>
    <cacheHierarchy uniqueName="[Range 1].[ACTIVITY EFFECTIVNESS]" caption="ACTIVITY EFFECTIVNESS" attribute="1" defaultMemberUniqueName="[Range 1].[ACTIVITY EFFECTIVNESS].[All]" allUniqueName="[Range 1].[ACTIVITY EFFECTIVNESS].[All]" dimensionUniqueName="[Range 1]" displayFolder="" count="0" memberValueDatatype="20" unbalanced="0"/>
    <cacheHierarchy uniqueName="[Range 1].[LOGISTICS EFFECTIVNESS]" caption="LOGISTICS EFFECTIVNESS" attribute="1" defaultMemberUniqueName="[Range 1].[LOGISTICS EFFECTIVNESS].[All]" allUniqueName="[Range 1].[LOGISTICS EFFECTIVNESS].[All]" dimensionUniqueName="[Range 1]" displayFolder="" count="0" memberValueDatatype="20" unbalanced="0"/>
    <cacheHierarchy uniqueName="[Range 1].[KNOWLEDGE RELVEANCE]" caption="KNOWLEDGE RELVEANCE" attribute="1" defaultMemberUniqueName="[Range 1].[KNOWLEDGE RELVEANCE].[All]" allUniqueName="[Range 1].[KNOWLEDGE RELVEANCE].[All]" dimensionUniqueName="[Range 1]" displayFolder="" count="0" memberValueDatatype="2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Enrollments]" caption="Enrollments" attribute="1" defaultMemberUniqueName="[Table1].[Enrollments].[All]" allUniqueName="[Table1].[Enrollments].[All]" dimensionUniqueName="[Table1]" displayFolder="" count="0" memberValueDatatype="20" unbalanced="0"/>
    <cacheHierarchy uniqueName="[Table1].[Participation PC/Cust]" caption="Participation PC/Cust" attribute="1" defaultMemberUniqueName="[Table1].[Participation PC/Cust].[All]" allUniqueName="[Table1].[Participation PC/Cust].[All]" dimensionUniqueName="[Table1]" displayFolder="" count="0" memberValueDatatype="130" unbalanced="0"/>
    <cacheHierarchy uniqueName="[Table1].[PC/Cust (Per Topic)]" caption="PC/Cust (Per Topic)" attribute="1" defaultMemberUniqueName="[Table1].[PC/Cust (Per Topic)].[All]" allUniqueName="[Table1].[PC/Cust (Per Topic)].[All]" dimensionUniqueName="[Table1]" displayFolder="" count="0" memberValueDatatype="130" unbalanced="0"/>
    <cacheHierarchy uniqueName="[Table1].[Customised (Dept)]" caption="Customised (Dept)" attribute="1" defaultMemberUniqueName="[Table1].[Customised (Dept)].[All]" allUniqueName="[Table1].[Customised (Dept)].[All]" dimensionUniqueName="[Table1]" displayFolder="" count="0" memberValueDatatype="130" unbalanced="0"/>
    <cacheHierarchy uniqueName="[Table1].[Program Name]" caption="Program Name" attribute="1" defaultMemberUniqueName="[Table1].[Program Name].[All]" allUniqueName="[Table1].[Program Name].[All]" dimensionUniqueName="[Table1]" displayFolder="" count="0" memberValueDatatype="130" unbalanced="0"/>
    <cacheHierarchy uniqueName="[Table1].[Trainer Name]" caption="Trainer Name" attribute="1" defaultMemberUniqueName="[Table1].[Trainer Name].[All]" allUniqueName="[Table1].[Trainer Name].[All]" dimensionUniqueName="[Table1]" displayFolder="" count="0" memberValueDatatype="130" unbalanced="0"/>
    <cacheHierarchy uniqueName="[Table1].[Program Duration/hrs]" caption="Program Duration/hrs" attribute="1" defaultMemberUniqueName="[Table1].[Program Duration/hrs].[All]" allUniqueName="[Table1].[Program Duration/hrs].[All]" dimensionUniqueName="[Table1]" displayFolder="" count="0" memberValueDatatype="5" unbalanced="0"/>
    <cacheHierarchy uniqueName="[Table1].[Learning Hrs]" caption="Learning Hrs" attribute="1" defaultMemberUniqueName="[Table1].[Learning Hrs].[All]" allUniqueName="[Table1].[Learning Hrs].[All]" dimensionUniqueName="[Table1]" displayFolder="" count="0" memberValueDatatype="5" unbalanced="0"/>
    <cacheHierarchy uniqueName="[Table1].[No.of sessions]" caption="No.of sessions" attribute="1" defaultMemberUniqueName="[Table1].[No.of sessions].[All]" allUniqueName="[Table1].[No.of sessions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Phone Number]" caption="Phone Number" attribute="1" defaultMemberUniqueName="[Table1].[Phone Number].[All]" allUniqueName="[Table1].[Phone Numb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Employee Code]" caption="Employee Code" attribute="1" defaultMemberUniqueName="[Table1].[Employee Code].[All]" allUniqueName="[Table1].[Employee Code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Internal/External]" caption="Internal/External" attribute="1" defaultMemberUniqueName="[Table1].[Internal/External].[All]" allUniqueName="[Table1].[Internal/External].[All]" dimensionUniqueName="[Table1]" displayFolder="" count="0" memberValueDatatype="130" unbalanced="0"/>
    <cacheHierarchy uniqueName="[Table1].[Sector]" caption="Sector" attribute="1" defaultMemberUniqueName="[Table1].[Sector].[All]" allUniqueName="[Table1].[Sector].[All]" dimensionUniqueName="[Table1]" displayFolder="" count="0" memberValueDatatype="130" unbalanced="0"/>
    <cacheHierarchy uniqueName="[Table7].[Survey ID]" caption="Survey ID" attribute="1" defaultMemberUniqueName="[Table7].[Survey ID].[All]" allUniqueName="[Table7].[Survey ID].[All]" dimensionUniqueName="[Table7]" displayFolder="" count="0" memberValueDatatype="20" unbalanced="0"/>
    <cacheHierarchy uniqueName="[Table7].[Start Time]" caption="Start Time" attribute="1" defaultMemberUniqueName="[Table7].[Start Time].[All]" allUniqueName="[Table7].[Start Time].[All]" dimensionUniqueName="[Table7]" displayFolder="" count="0" memberValueDatatype="130" unbalanced="0"/>
    <cacheHierarchy uniqueName="[Table7].[Completion Time]" caption="Completion Time" attribute="1" defaultMemberUniqueName="[Table7].[Completion Time].[All]" allUniqueName="[Table7].[Completion Time].[All]" dimensionUniqueName="[Table7]" displayFolder="" count="0" memberValueDatatype="130" unbalanced="0"/>
    <cacheHierarchy uniqueName="[Table7].[Name]" caption="Name" attribute="1" defaultMemberUniqueName="[Table7].[Name].[All]" allUniqueName="[Table7].[Name].[All]" dimensionUniqueName="[Table7]" displayFolder="" count="0" memberValueDatatype="130" unbalanced="0"/>
    <cacheHierarchy uniqueName="[Table7].[Email]" caption="Email" attribute="1" defaultMemberUniqueName="[Table7].[Email].[All]" allUniqueName="[Table7].[Email].[All]" dimensionUniqueName="[Table7]" displayFolder="" count="0" memberValueDatatype="130" unbalanced="0"/>
    <cacheHierarchy uniqueName="[Table7].[Phone Number]" caption="Phone Number" attribute="1" defaultMemberUniqueName="[Table7].[Phone Number].[All]" allUniqueName="[Table7].[Phone Number].[All]" dimensionUniqueName="[Table7]" displayFolder="" count="0" memberValueDatatype="130" unbalanced="0"/>
    <cacheHierarchy uniqueName="[Table7].[Topic Name]" caption="Topic Name" attribute="1" defaultMemberUniqueName="[Table7].[Topic Name].[All]" allUniqueName="[Table7].[Topic Name].[All]" dimensionUniqueName="[Table7]" displayFolder="" count="0" memberValueDatatype="130" unbalanced="0"/>
    <cacheHierarchy uniqueName="[Table7].[Trainers]" caption="Trainers" attribute="1" defaultMemberUniqueName="[Table7].[Trainers].[All]" allUniqueName="[Table7].[Trainers].[All]" dimensionUniqueName="[Table7]" displayFolder="" count="0" memberValueDatatype="130" unbalanced="0"/>
    <cacheHierarchy uniqueName="[Table7].[Q1 - How relevant was the knowledge you gained throughout the training?]" caption="Q1 - How relevant was the knowledge you gained throughout the training?" attribute="1" defaultMemberUniqueName="[Table7].[Q1 - How relevant was the knowledge you gained throughout the training?].[All]" allUniqueName="[Table7].[Q1 - How relevant was the knowledge you gained throughout the training?].[All]" dimensionUniqueName="[Table7]" displayFolder="" count="0" memberValueDatatype="20" unbalanced="0"/>
    <cacheHierarchy uniqueName="[Table7].[Q2 - How effective were the learning activities used in this training?]" caption="Q2 - How effective were the learning activities used in this training?" attribute="1" defaultMemberUniqueName="[Table7].[Q2 - How effective were the learning activities used in this training?].[All]" allUniqueName="[Table7].[Q2 - How effective were the learning activities used in this training?].[All]" dimensionUniqueName="[Table7]" displayFolder="" count="0" memberValueDatatype="20" unbalanced="0"/>
    <cacheHierarchy uniqueName="[Table7].[Q3 - How effective were the logistics (handouts, room, food, etc.) used in the training?]" caption="Q3 - How effective were the logistics (handouts, room, food, etc.) used in the training?" attribute="1" defaultMemberUniqueName="[Table7].[Q3 - How effective were the logistics (handouts, room, food, etc.) used in the training?].[All]" allUniqueName="[Table7].[Q3 - How effective were the logistics (handouts, room, food, etc.) used in the training?].[All]" dimensionUniqueName="[Table7]" displayFolder="" count="0" memberValueDatatype="20" unbalanced="0"/>
    <cacheHierarchy uniqueName="[Table7].[Q4 - How would you rate the facilitator's overall performance?]" caption="Q4 - How would you rate the facilitator's overall performance?" attribute="1" defaultMemberUniqueName="[Table7].[Q4 - How would you rate the facilitator's overall performance?].[All]" allUniqueName="[Table7].[Q4 - How would you rate the facilitator's overall performance?].[All]" dimensionUniqueName="[Table7]" displayFolder="" count="0" memberValueDatatype="20" unbalanced="0"/>
    <cacheHierarchy uniqueName="[Table7].[Q5 - How likely are you to recommend this training to a friend or teammate?]" caption="Q5 - How likely are you to recommend this training to a friend or teammate?" attribute="1" defaultMemberUniqueName="[Table7].[Q5 - How likely are you to recommend this training to a friend or teammate?].[All]" allUniqueName="[Table7].[Q5 - How likely are you to recommend this training to a friend or teammate?].[All]" dimensionUniqueName="[Table7]" displayFolder="" count="0" memberValueDatatype="20" unbalanced="0"/>
    <cacheHierarchy uniqueName="[Table7].[Q6 - Mention any comments or suggestions to improve the overall learning experience]" caption="Q6 - Mention any comments or suggestions to improve the overall learning experience" attribute="1" defaultMemberUniqueName="[Table7].[Q6 - Mention any comments or suggestions to improve the overall learning experience].[All]" allUniqueName="[Table7].[Q6 - Mention any comments or suggestions to improve the overall learning experience].[All]" dimensionUniqueName="[Table7]" displayFolder="" count="0" memberValueDatatype="130" unbalanced="0"/>
    <cacheHierarchy uniqueName="[Table7].[PROMOTOR]" caption="PROMOTOR" attribute="1" defaultMemberUniqueName="[Table7].[PROMOTOR].[All]" allUniqueName="[Table7].[PROMOTOR].[All]" dimensionUniqueName="[Table7]" displayFolder="" count="0" memberValueDatatype="20" unbalanced="0"/>
    <cacheHierarchy uniqueName="[Table7].[PASSIVE 1]" caption="PASSIVE 1" attribute="1" defaultMemberUniqueName="[Table7].[PASSIVE 1].[All]" allUniqueName="[Table7].[PASSIVE 1].[All]" dimensionUniqueName="[Table7]" displayFolder="" count="0" memberValueDatatype="20" unbalanced="0"/>
    <cacheHierarchy uniqueName="[Table7].[PASSIVE]" caption="PASSIVE" attribute="1" defaultMemberUniqueName="[Table7].[PASSIVE].[All]" allUniqueName="[Table7].[PASSIVE].[All]" dimensionUniqueName="[Table7]" displayFolder="" count="0" memberValueDatatype="20" unbalanced="0"/>
    <cacheHierarchy uniqueName="[Table7].[DETRACTOR]" caption="DETRACTOR" attribute="1" defaultMemberUniqueName="[Table7].[DETRACTOR].[All]" allUniqueName="[Table7].[DETRACTOR].[All]" dimensionUniqueName="[Table7]" displayFolder="" count="0" memberValueDatatype="20" unbalanced="0"/>
    <cacheHierarchy uniqueName="[Table7].[Total Reponses]" caption="Total Reponses" attribute="1" defaultMemberUniqueName="[Table7].[Total Reponses].[All]" allUniqueName="[Table7].[Total Reponses].[All]" dimensionUniqueName="[Table7]" displayFolder="" count="0" memberValueDatatype="20" unbalanced="0"/>
    <cacheHierarchy uniqueName="[Table7].[NPS]" caption="NPS" attribute="1" defaultMemberUniqueName="[Table7].[NPS].[All]" allUniqueName="[Table7].[NPS].[All]" dimensionUniqueName="[Table7]" displayFolder="" count="0" memberValueDatatype="20" unbalanced="0"/>
    <cacheHierarchy uniqueName="[Table7].[FACILITATOR PERFORMANCE]" caption="FACILITATOR PERFORMANCE" attribute="1" defaultMemberUniqueName="[Table7].[FACILITATOR PERFORMANCE].[All]" allUniqueName="[Table7].[FACILITATOR PERFORMANCE].[All]" dimensionUniqueName="[Table7]" displayFolder="" count="0" memberValueDatatype="20" unbalanced="0"/>
    <cacheHierarchy uniqueName="[Table7].[ACTIVITY EFFECTIVNESS]" caption="ACTIVITY EFFECTIVNESS" attribute="1" defaultMemberUniqueName="[Table7].[ACTIVITY EFFECTIVNESS].[All]" allUniqueName="[Table7].[ACTIVITY EFFECTIVNESS].[All]" dimensionUniqueName="[Table7]" displayFolder="" count="0" memberValueDatatype="20" unbalanced="0"/>
    <cacheHierarchy uniqueName="[Table7].[LOGISTICS EFFECTIVNESS]" caption="LOGISTICS EFFECTIVNESS" attribute="1" defaultMemberUniqueName="[Table7].[LOGISTICS EFFECTIVNESS].[All]" allUniqueName="[Table7].[LOGISTICS EFFECTIVNESS].[All]" dimensionUniqueName="[Table7]" displayFolder="" count="0" memberValueDatatype="20" unbalanced="0"/>
    <cacheHierarchy uniqueName="[Table7].[KNOWLEDGE RELVEANCE]" caption="KNOWLEDGE RELVEANCE" attribute="1" defaultMemberUniqueName="[Table7].[KNOWLEDGE RELVEANCE].[All]" allUniqueName="[Table7].[KNOWLEDGE RELVEANCE].[All]" dimensionUniqueName="[Table7]" displayFolder="" count="0" memberValueDatatype="2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  <cacheHierarchy uniqueName="[Measures].[Sum of KNOWLEDGE RELVEANCE]" caption="Sum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OGISTICS EFFECTIVNESS 2]" caption="Sum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LOGISTICS EFFECTIVNESS 2]" caption="Average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KNOWLEDGE RELVEANCE]" caption="Average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MOTOR]" caption="Sum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ROMOTOR]" caption="Average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gram Name 2]" caption="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gram Name 2]" caption="Distinct 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 2]" caption="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Name 2]" caption="Distinct Count of Name 2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o.of sessions 2]" caption="Sum of No.of sessions 2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rollments 2]" caption="Sum of Enrollments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Table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Program Duration/hrs]" caption="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rogram Duration/hrs]" caption="Distinct 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earning Hrs]" caption="Sum of Learning Hr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ogram Duration/hrs]" caption="Max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gram Duration/hrs]" caption="Sum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ACILITATOR PERFORMANCE]" caption="Sum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FACILITATOR PERFORMANCE]" caption="Average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KNOWLEDGE RELVEANCE 2]" caption="Sum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LOGISTICS EFFECTIVNESS]" caption="Sum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ACTIVITY EFFECTIVNESS]" caption="Sum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NPS]" caption="Sum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NPS]" caption="Average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KNOWLEDGE RELVEANCE 2]" caption="Average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Average of LOGISTICS EFFECTIVNESS]" caption="Average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ACTIVITY EFFECTIVNESS]" caption="Average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Trainers]" caption="Count of Trainers" measure="1" displayFolder="" measureGroup="Table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Table1" uniqueName="[Table1]" caption="Table1"/>
    <dimension name="Table7" uniqueName="[Table7]" caption="Table7"/>
  </dimensions>
  <measureGroups count="4">
    <measureGroup name="Range" caption="Range"/>
    <measureGroup name="Range 1" caption="Range 1"/>
    <measureGroup name="Table1" caption="Table1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.Sameh" refreshedDate="46245.641316782407" backgroundQuery="1" createdVersion="8" refreshedVersion="8" minRefreshableVersion="3" recordCount="0" supportSubquery="1" supportAdvancedDrill="1" xr:uid="{B0374DF8-81AC-42E8-A524-AA023E649DB3}">
  <cacheSource type="external" connectionId="1"/>
  <cacheFields count="3">
    <cacheField name="[Range].[Program Name].[Program Name]" caption="Program Name" numFmtId="0" hierarchy="5" level="1">
      <sharedItems count="24">
        <s v="Ai 4 Marq - AI Foundations - Wave 2"/>
        <s v="Ai 4 Marq - Level 1"/>
        <s v="AI for real estate (Projects-D&amp;I)"/>
        <s v="Customer Focus"/>
        <s v="Customer XP Cycle-CCE ONLY"/>
        <s v="Excel 101"/>
        <s v="Goal Setting &amp;Building Habits -HS"/>
        <s v="Hard Talks"/>
        <s v="HPI"/>
        <s v="Island of Seacrets-(Finance  Dept)"/>
        <s v="LinkedIn Learning Kick-Off Session"/>
        <s v="Master The Shift"/>
        <s v="Parenting 101"/>
        <s v="Presentation Skills-HS"/>
        <s v="Sales Skills 1-HS"/>
        <s v="Sales Skills 2-HS"/>
        <s v="Self Discovery Lab"/>
        <s v="Slide Design"/>
        <s v="Story Craft"/>
        <s v="The Connected Leader"/>
        <s v="The Influence Map"/>
        <s v="The Influence Map (Projects)"/>
        <s v="Think Human"/>
        <s v="Time &amp;Self Management -HS"/>
      </sharedItems>
    </cacheField>
    <cacheField name="[Range].[Participation PC/Cust].[Participation PC/Cust]" caption="Participation PC/Cust" numFmtId="0" hierarchy="2" level="1">
      <sharedItems count="2">
        <s v="Customised"/>
        <s v="Public Calender"/>
      </sharedItems>
    </cacheField>
    <cacheField name="[Measures].[Distinct Count of Name 2]" caption="Distinct Count of Name 2" numFmtId="0" hierarchy="102" level="32767"/>
  </cacheFields>
  <cacheHierarchies count="123">
    <cacheHierarchy uniqueName="[Range].[#]" caption="#" attribute="1" defaultMemberUniqueName="[Range].[#].[All]" allUniqueName="[Range].[#].[All]" dimensionUniqueName="[Range]" displayFolder="" count="0" memberValueDatatype="20" unbalanced="0"/>
    <cacheHierarchy uniqueName="[Range].[Enrollments]" caption="Enrollments" attribute="1" defaultMemberUniqueName="[Range].[Enrollments].[All]" allUniqueName="[Range].[Enrollments].[All]" dimensionUniqueName="[Range]" displayFolder="" count="0" memberValueDatatype="20" unbalanced="0"/>
    <cacheHierarchy uniqueName="[Range].[Participation PC/Cust]" caption="Participation PC/Cust" attribute="1" defaultMemberUniqueName="[Range].[Participation PC/Cust].[All]" allUniqueName="[Range].[Participation PC/Cust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C/Cust (Per Topic)]" caption="PC/Cust (Per Topic)" attribute="1" defaultMemberUniqueName="[Range].[PC/Cust (Per Topic)].[All]" allUniqueName="[Range].[PC/Cust (Per Topic)].[All]" dimensionUniqueName="[Range]" displayFolder="" count="0" memberValueDatatype="130" unbalanced="0"/>
    <cacheHierarchy uniqueName="[Range].[Customised (Dept)]" caption="Customised (Dept)" attribute="1" defaultMemberUniqueName="[Range].[Customised (Dept)].[All]" allUniqueName="[Range].[Customised (Dept)].[All]" dimensionUniqueName="[Range]" displayFolder="" count="0" memberValueDatatype="130" unbalanced="0"/>
    <cacheHierarchy uniqueName="[Range].[Program Name]" caption="Program Name" attribute="1" defaultMemberUniqueName="[Range].[Program Name].[All]" allUniqueName="[Range].[Program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rainer Name]" caption="Trainer Name" attribute="1" defaultMemberUniqueName="[Range].[Trainer Name].[All]" allUniqueName="[Range].[Trainer Name].[All]" dimensionUniqueName="[Range]" displayFolder="" count="0" memberValueDatatype="130" unbalanced="0"/>
    <cacheHierarchy uniqueName="[Range].[Program Duration/hrs]" caption="Program Duration/hrs" attribute="1" defaultMemberUniqueName="[Range].[Program Duration/hrs].[All]" allUniqueName="[Range].[Program Duration/hrs].[All]" dimensionUniqueName="[Range]" displayFolder="" count="0" memberValueDatatype="5" unbalanced="0"/>
    <cacheHierarchy uniqueName="[Range].[Learning Hrs]" caption="Learning Hrs" attribute="1" defaultMemberUniqueName="[Range].[Learning Hrs].[All]" allUniqueName="[Range].[Learning Hrs].[All]" dimensionUniqueName="[Range]" displayFolder="" count="0" memberValueDatatype="5" unbalanced="0"/>
    <cacheHierarchy uniqueName="[Range].[No.of sessions]" caption="No.of sessions" attribute="1" defaultMemberUniqueName="[Range].[No.of sessions].[All]" allUniqueName="[Range].[No.of sessions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Phone Number]" caption="Phone Number" attribute="1" defaultMemberUniqueName="[Range].[Phone Number].[All]" allUniqueName="[Range].[Phone Numb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 Title]" caption="Job Title" attribute="1" defaultMemberUniqueName="[Range].[Job Title].[All]" allUniqueName="[Range].[Job Title].[All]" dimensionUniqueName="[Range]" displayFolder="" count="0" memberValueDatatype="130" unbalanced="0"/>
    <cacheHierarchy uniqueName="[Range].[Employee Code]" caption="Employee Code" attribute="1" defaultMemberUniqueName="[Range].[Employee Code].[All]" allUniqueName="[Range].[Employee Code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2" memberValueDatatype="7" unbalanced="0"/>
    <cacheHierarchy uniqueName="[Range].[Internal/External]" caption="Internal/External" attribute="1" defaultMemberUniqueName="[Range].[Internal/External].[All]" allUniqueName="[Range].[Internal/External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 1].[Survey ID]" caption="Survey ID" attribute="1" defaultMemberUniqueName="[Range 1].[Survey ID].[All]" allUniqueName="[Range 1].[Survey ID].[All]" dimensionUniqueName="[Range 1]" displayFolder="" count="0" memberValueDatatype="20" unbalanced="0"/>
    <cacheHierarchy uniqueName="[Range 1].[Start Time]" caption="Start Time" attribute="1" defaultMemberUniqueName="[Range 1].[Start Time].[All]" allUniqueName="[Range 1].[Start Time].[All]" dimensionUniqueName="[Range 1]" displayFolder="" count="0" memberValueDatatype="130" unbalanced="0"/>
    <cacheHierarchy uniqueName="[Range 1].[Completion Time]" caption="Completion Time" attribute="1" defaultMemberUniqueName="[Range 1].[Completion Time].[All]" allUniqueName="[Range 1].[Completion Time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Phone Number]" caption="Phone Number" attribute="1" defaultMemberUniqueName="[Range 1].[Phone Number].[All]" allUniqueName="[Range 1].[Phone Number].[All]" dimensionUniqueName="[Range 1]" displayFolder="" count="0" memberValueDatatype="130" unbalanced="0"/>
    <cacheHierarchy uniqueName="[Range 1].[Topic Name]" caption="Topic Name" attribute="1" defaultMemberUniqueName="[Range 1].[Topic Name].[All]" allUniqueName="[Range 1].[Topic Name].[All]" dimensionUniqueName="[Range 1]" displayFolder="" count="0" memberValueDatatype="130" unbalanced="0"/>
    <cacheHierarchy uniqueName="[Range 1].[Trainers]" caption="Trainers" attribute="1" defaultMemberUniqueName="[Range 1].[Trainers].[All]" allUniqueName="[Range 1].[Trainers].[All]" dimensionUniqueName="[Range 1]" displayFolder="" count="0" memberValueDatatype="130" unbalanced="0"/>
    <cacheHierarchy uniqueName="[Range 1].[Q1 - How relevant was the knowledge you gained throughout the training?]" caption="Q1 - How relevant was the knowledge you gained throughout the training?" attribute="1" defaultMemberUniqueName="[Range 1].[Q1 - How relevant was the knowledge you gained throughout the training?].[All]" allUniqueName="[Range 1].[Q1 - How relevant was the knowledge you gained throughout the training?].[All]" dimensionUniqueName="[Range 1]" displayFolder="" count="0" memberValueDatatype="20" unbalanced="0"/>
    <cacheHierarchy uniqueName="[Range 1].[Q2 - How effective were the learning activities used in this training?]" caption="Q2 - How effective were the learning activities used in this training?" attribute="1" defaultMemberUniqueName="[Range 1].[Q2 - How effective were the learning activities used in this training?].[All]" allUniqueName="[Range 1].[Q2 - How effective were the learning activities used in this training?].[All]" dimensionUniqueName="[Range 1]" displayFolder="" count="0" memberValueDatatype="20" unbalanced="0"/>
    <cacheHierarchy uniqueName="[Range 1].[Q3 - How effective were the logistics (handouts, room, food, etc.) used in the training?]" caption="Q3 - How effective were the logistics (handouts, room, food, etc.) used in the training?" attribute="1" defaultMemberUniqueName="[Range 1].[Q3 - How effective were the logistics (handouts, room, food, etc.) used in the training?].[All]" allUniqueName="[Range 1].[Q3 - How effective were the logistics (handouts, room, food, etc.) used in the training?].[All]" dimensionUniqueName="[Range 1]" displayFolder="" count="0" memberValueDatatype="20" unbalanced="0"/>
    <cacheHierarchy uniqueName="[Range 1].[Q4 - How would you rate the facilitator's overall performance?]" caption="Q4 - How would you rate the facilitator's overall performance?" attribute="1" defaultMemberUniqueName="[Range 1].[Q4 - How would you rate the facilitator's overall performance?].[All]" allUniqueName="[Range 1].[Q4 - How would you rate the facilitator's overall performance?].[All]" dimensionUniqueName="[Range 1]" displayFolder="" count="0" memberValueDatatype="20" unbalanced="0"/>
    <cacheHierarchy uniqueName="[Range 1].[Q5 - How likely are you to recommend this training to a friend or teammate?]" caption="Q5 - How likely are you to recommend this training to a friend or teammate?" attribute="1" defaultMemberUniqueName="[Range 1].[Q5 - How likely are you to recommend this training to a friend or teammate?].[All]" allUniqueName="[Range 1].[Q5 - How likely are you to recommend this training to a friend or teammate?].[All]" dimensionUniqueName="[Range 1]" displayFolder="" count="0" memberValueDatatype="20" unbalanced="0"/>
    <cacheHierarchy uniqueName="[Range 1].[Q6 - Mention any comments or suggestions to improve the overall learning experience]" caption="Q6 - Mention any comments or suggestions to improve the overall learning experience" attribute="1" defaultMemberUniqueName="[Range 1].[Q6 - Mention any comments or suggestions to improve the overall learning experience].[All]" allUniqueName="[Range 1].[Q6 - Mention any comments or suggestions to improve the overall learning experience].[All]" dimensionUniqueName="[Range 1]" displayFolder="" count="0" memberValueDatatype="130" unbalanced="0"/>
    <cacheHierarchy uniqueName="[Range 1].[PROMOTOR]" caption="PROMOTOR" attribute="1" defaultMemberUniqueName="[Range 1].[PROMOTOR].[All]" allUniqueName="[Range 1].[PROMOTOR].[All]" dimensionUniqueName="[Range 1]" displayFolder="" count="0" memberValueDatatype="20" unbalanced="0"/>
    <cacheHierarchy uniqueName="[Range 1].[PASSIVE 1]" caption="PASSIVE 1" attribute="1" defaultMemberUniqueName="[Range 1].[PASSIVE 1].[All]" allUniqueName="[Range 1].[PASSIVE 1].[All]" dimensionUniqueName="[Range 1]" displayFolder="" count="0" memberValueDatatype="20" unbalanced="0"/>
    <cacheHierarchy uniqueName="[Range 1].[PASSIVE]" caption="PASSIVE" attribute="1" defaultMemberUniqueName="[Range 1].[PASSIVE].[All]" allUniqueName="[Range 1].[PASSIVE].[All]" dimensionUniqueName="[Range 1]" displayFolder="" count="0" memberValueDatatype="20" unbalanced="0"/>
    <cacheHierarchy uniqueName="[Range 1].[DETRACTOR]" caption="DETRACTOR" attribute="1" defaultMemberUniqueName="[Range 1].[DETRACTOR].[All]" allUniqueName="[Range 1].[DETRACTOR].[All]" dimensionUniqueName="[Range 1]" displayFolder="" count="0" memberValueDatatype="20" unbalanced="0"/>
    <cacheHierarchy uniqueName="[Range 1].[Total Reponses]" caption="Total Reponses" attribute="1" defaultMemberUniqueName="[Range 1].[Total Reponses].[All]" allUniqueName="[Range 1].[Total Reponses].[All]" dimensionUniqueName="[Range 1]" displayFolder="" count="0" memberValueDatatype="20" unbalanced="0"/>
    <cacheHierarchy uniqueName="[Range 1].[NPS]" caption="NPS" attribute="1" defaultMemberUniqueName="[Range 1].[NPS].[All]" allUniqueName="[Range 1].[NPS].[All]" dimensionUniqueName="[Range 1]" displayFolder="" count="0" memberValueDatatype="20" unbalanced="0"/>
    <cacheHierarchy uniqueName="[Range 1].[FACILITATOR PERFORMANCE]" caption="FACILITATOR PERFORMANCE" attribute="1" defaultMemberUniqueName="[Range 1].[FACILITATOR PERFORMANCE].[All]" allUniqueName="[Range 1].[FACILITATOR PERFORMANCE].[All]" dimensionUniqueName="[Range 1]" displayFolder="" count="0" memberValueDatatype="20" unbalanced="0"/>
    <cacheHierarchy uniqueName="[Range 1].[ACTIVITY EFFECTIVNESS]" caption="ACTIVITY EFFECTIVNESS" attribute="1" defaultMemberUniqueName="[Range 1].[ACTIVITY EFFECTIVNESS].[All]" allUniqueName="[Range 1].[ACTIVITY EFFECTIVNESS].[All]" dimensionUniqueName="[Range 1]" displayFolder="" count="0" memberValueDatatype="20" unbalanced="0"/>
    <cacheHierarchy uniqueName="[Range 1].[LOGISTICS EFFECTIVNESS]" caption="LOGISTICS EFFECTIVNESS" attribute="1" defaultMemberUniqueName="[Range 1].[LOGISTICS EFFECTIVNESS].[All]" allUniqueName="[Range 1].[LOGISTICS EFFECTIVNESS].[All]" dimensionUniqueName="[Range 1]" displayFolder="" count="0" memberValueDatatype="20" unbalanced="0"/>
    <cacheHierarchy uniqueName="[Range 1].[KNOWLEDGE RELVEANCE]" caption="KNOWLEDGE RELVEANCE" attribute="1" defaultMemberUniqueName="[Range 1].[KNOWLEDGE RELVEANCE].[All]" allUniqueName="[Range 1].[KNOWLEDGE RELVEANCE].[All]" dimensionUniqueName="[Range 1]" displayFolder="" count="0" memberValueDatatype="2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Enrollments]" caption="Enrollments" attribute="1" defaultMemberUniqueName="[Table1].[Enrollments].[All]" allUniqueName="[Table1].[Enrollments].[All]" dimensionUniqueName="[Table1]" displayFolder="" count="0" memberValueDatatype="20" unbalanced="0"/>
    <cacheHierarchy uniqueName="[Table1].[Participation PC/Cust]" caption="Participation PC/Cust" attribute="1" defaultMemberUniqueName="[Table1].[Participation PC/Cust].[All]" allUniqueName="[Table1].[Participation PC/Cust].[All]" dimensionUniqueName="[Table1]" displayFolder="" count="0" memberValueDatatype="130" unbalanced="0"/>
    <cacheHierarchy uniqueName="[Table1].[PC/Cust (Per Topic)]" caption="PC/Cust (Per Topic)" attribute="1" defaultMemberUniqueName="[Table1].[PC/Cust (Per Topic)].[All]" allUniqueName="[Table1].[PC/Cust (Per Topic)].[All]" dimensionUniqueName="[Table1]" displayFolder="" count="0" memberValueDatatype="130" unbalanced="0"/>
    <cacheHierarchy uniqueName="[Table1].[Customised (Dept)]" caption="Customised (Dept)" attribute="1" defaultMemberUniqueName="[Table1].[Customised (Dept)].[All]" allUniqueName="[Table1].[Customised (Dept)].[All]" dimensionUniqueName="[Table1]" displayFolder="" count="0" memberValueDatatype="130" unbalanced="0"/>
    <cacheHierarchy uniqueName="[Table1].[Program Name]" caption="Program Name" attribute="1" defaultMemberUniqueName="[Table1].[Program Name].[All]" allUniqueName="[Table1].[Program Name].[All]" dimensionUniqueName="[Table1]" displayFolder="" count="0" memberValueDatatype="130" unbalanced="0"/>
    <cacheHierarchy uniqueName="[Table1].[Trainer Name]" caption="Trainer Name" attribute="1" defaultMemberUniqueName="[Table1].[Trainer Name].[All]" allUniqueName="[Table1].[Trainer Name].[All]" dimensionUniqueName="[Table1]" displayFolder="" count="0" memberValueDatatype="130" unbalanced="0"/>
    <cacheHierarchy uniqueName="[Table1].[Program Duration/hrs]" caption="Program Duration/hrs" attribute="1" defaultMemberUniqueName="[Table1].[Program Duration/hrs].[All]" allUniqueName="[Table1].[Program Duration/hrs].[All]" dimensionUniqueName="[Table1]" displayFolder="" count="0" memberValueDatatype="5" unbalanced="0"/>
    <cacheHierarchy uniqueName="[Table1].[Learning Hrs]" caption="Learning Hrs" attribute="1" defaultMemberUniqueName="[Table1].[Learning Hrs].[All]" allUniqueName="[Table1].[Learning Hrs].[All]" dimensionUniqueName="[Table1]" displayFolder="" count="0" memberValueDatatype="5" unbalanced="0"/>
    <cacheHierarchy uniqueName="[Table1].[No.of sessions]" caption="No.of sessions" attribute="1" defaultMemberUniqueName="[Table1].[No.of sessions].[All]" allUniqueName="[Table1].[No.of sessions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Phone Number]" caption="Phone Number" attribute="1" defaultMemberUniqueName="[Table1].[Phone Number].[All]" allUniqueName="[Table1].[Phone Numb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Employee Code]" caption="Employee Code" attribute="1" defaultMemberUniqueName="[Table1].[Employee Code].[All]" allUniqueName="[Table1].[Employee Code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Internal/External]" caption="Internal/External" attribute="1" defaultMemberUniqueName="[Table1].[Internal/External].[All]" allUniqueName="[Table1].[Internal/External].[All]" dimensionUniqueName="[Table1]" displayFolder="" count="0" memberValueDatatype="130" unbalanced="0"/>
    <cacheHierarchy uniqueName="[Table1].[Sector]" caption="Sector" attribute="1" defaultMemberUniqueName="[Table1].[Sector].[All]" allUniqueName="[Table1].[Sector].[All]" dimensionUniqueName="[Table1]" displayFolder="" count="0" memberValueDatatype="130" unbalanced="0"/>
    <cacheHierarchy uniqueName="[Table7].[Survey ID]" caption="Survey ID" attribute="1" defaultMemberUniqueName="[Table7].[Survey ID].[All]" allUniqueName="[Table7].[Survey ID].[All]" dimensionUniqueName="[Table7]" displayFolder="" count="0" memberValueDatatype="20" unbalanced="0"/>
    <cacheHierarchy uniqueName="[Table7].[Start Time]" caption="Start Time" attribute="1" defaultMemberUniqueName="[Table7].[Start Time].[All]" allUniqueName="[Table7].[Start Time].[All]" dimensionUniqueName="[Table7]" displayFolder="" count="0" memberValueDatatype="130" unbalanced="0"/>
    <cacheHierarchy uniqueName="[Table7].[Completion Time]" caption="Completion Time" attribute="1" defaultMemberUniqueName="[Table7].[Completion Time].[All]" allUniqueName="[Table7].[Completion Time].[All]" dimensionUniqueName="[Table7]" displayFolder="" count="0" memberValueDatatype="130" unbalanced="0"/>
    <cacheHierarchy uniqueName="[Table7].[Name]" caption="Name" attribute="1" defaultMemberUniqueName="[Table7].[Name].[All]" allUniqueName="[Table7].[Name].[All]" dimensionUniqueName="[Table7]" displayFolder="" count="0" memberValueDatatype="130" unbalanced="0"/>
    <cacheHierarchy uniqueName="[Table7].[Email]" caption="Email" attribute="1" defaultMemberUniqueName="[Table7].[Email].[All]" allUniqueName="[Table7].[Email].[All]" dimensionUniqueName="[Table7]" displayFolder="" count="0" memberValueDatatype="130" unbalanced="0"/>
    <cacheHierarchy uniqueName="[Table7].[Phone Number]" caption="Phone Number" attribute="1" defaultMemberUniqueName="[Table7].[Phone Number].[All]" allUniqueName="[Table7].[Phone Number].[All]" dimensionUniqueName="[Table7]" displayFolder="" count="0" memberValueDatatype="130" unbalanced="0"/>
    <cacheHierarchy uniqueName="[Table7].[Topic Name]" caption="Topic Name" attribute="1" defaultMemberUniqueName="[Table7].[Topic Name].[All]" allUniqueName="[Table7].[Topic Name].[All]" dimensionUniqueName="[Table7]" displayFolder="" count="0" memberValueDatatype="130" unbalanced="0"/>
    <cacheHierarchy uniqueName="[Table7].[Trainers]" caption="Trainers" attribute="1" defaultMemberUniqueName="[Table7].[Trainers].[All]" allUniqueName="[Table7].[Trainers].[All]" dimensionUniqueName="[Table7]" displayFolder="" count="0" memberValueDatatype="130" unbalanced="0"/>
    <cacheHierarchy uniqueName="[Table7].[Q1 - How relevant was the knowledge you gained throughout the training?]" caption="Q1 - How relevant was the knowledge you gained throughout the training?" attribute="1" defaultMemberUniqueName="[Table7].[Q1 - How relevant was the knowledge you gained throughout the training?].[All]" allUniqueName="[Table7].[Q1 - How relevant was the knowledge you gained throughout the training?].[All]" dimensionUniqueName="[Table7]" displayFolder="" count="0" memberValueDatatype="20" unbalanced="0"/>
    <cacheHierarchy uniqueName="[Table7].[Q2 - How effective were the learning activities used in this training?]" caption="Q2 - How effective were the learning activities used in this training?" attribute="1" defaultMemberUniqueName="[Table7].[Q2 - How effective were the learning activities used in this training?].[All]" allUniqueName="[Table7].[Q2 - How effective were the learning activities used in this training?].[All]" dimensionUniqueName="[Table7]" displayFolder="" count="0" memberValueDatatype="20" unbalanced="0"/>
    <cacheHierarchy uniqueName="[Table7].[Q3 - How effective were the logistics (handouts, room, food, etc.) used in the training?]" caption="Q3 - How effective were the logistics (handouts, room, food, etc.) used in the training?" attribute="1" defaultMemberUniqueName="[Table7].[Q3 - How effective were the logistics (handouts, room, food, etc.) used in the training?].[All]" allUniqueName="[Table7].[Q3 - How effective were the logistics (handouts, room, food, etc.) used in the training?].[All]" dimensionUniqueName="[Table7]" displayFolder="" count="0" memberValueDatatype="20" unbalanced="0"/>
    <cacheHierarchy uniqueName="[Table7].[Q4 - How would you rate the facilitator's overall performance?]" caption="Q4 - How would you rate the facilitator's overall performance?" attribute="1" defaultMemberUniqueName="[Table7].[Q4 - How would you rate the facilitator's overall performance?].[All]" allUniqueName="[Table7].[Q4 - How would you rate the facilitator's overall performance?].[All]" dimensionUniqueName="[Table7]" displayFolder="" count="0" memberValueDatatype="20" unbalanced="0"/>
    <cacheHierarchy uniqueName="[Table7].[Q5 - How likely are you to recommend this training to a friend or teammate?]" caption="Q5 - How likely are you to recommend this training to a friend or teammate?" attribute="1" defaultMemberUniqueName="[Table7].[Q5 - How likely are you to recommend this training to a friend or teammate?].[All]" allUniqueName="[Table7].[Q5 - How likely are you to recommend this training to a friend or teammate?].[All]" dimensionUniqueName="[Table7]" displayFolder="" count="0" memberValueDatatype="20" unbalanced="0"/>
    <cacheHierarchy uniqueName="[Table7].[Q6 - Mention any comments or suggestions to improve the overall learning experience]" caption="Q6 - Mention any comments or suggestions to improve the overall learning experience" attribute="1" defaultMemberUniqueName="[Table7].[Q6 - Mention any comments or suggestions to improve the overall learning experience].[All]" allUniqueName="[Table7].[Q6 - Mention any comments or suggestions to improve the overall learning experience].[All]" dimensionUniqueName="[Table7]" displayFolder="" count="0" memberValueDatatype="130" unbalanced="0"/>
    <cacheHierarchy uniqueName="[Table7].[PROMOTOR]" caption="PROMOTOR" attribute="1" defaultMemberUniqueName="[Table7].[PROMOTOR].[All]" allUniqueName="[Table7].[PROMOTOR].[All]" dimensionUniqueName="[Table7]" displayFolder="" count="0" memberValueDatatype="20" unbalanced="0"/>
    <cacheHierarchy uniqueName="[Table7].[PASSIVE 1]" caption="PASSIVE 1" attribute="1" defaultMemberUniqueName="[Table7].[PASSIVE 1].[All]" allUniqueName="[Table7].[PASSIVE 1].[All]" dimensionUniqueName="[Table7]" displayFolder="" count="0" memberValueDatatype="20" unbalanced="0"/>
    <cacheHierarchy uniqueName="[Table7].[PASSIVE]" caption="PASSIVE" attribute="1" defaultMemberUniqueName="[Table7].[PASSIVE].[All]" allUniqueName="[Table7].[PASSIVE].[All]" dimensionUniqueName="[Table7]" displayFolder="" count="0" memberValueDatatype="20" unbalanced="0"/>
    <cacheHierarchy uniqueName="[Table7].[DETRACTOR]" caption="DETRACTOR" attribute="1" defaultMemberUniqueName="[Table7].[DETRACTOR].[All]" allUniqueName="[Table7].[DETRACTOR].[All]" dimensionUniqueName="[Table7]" displayFolder="" count="0" memberValueDatatype="20" unbalanced="0"/>
    <cacheHierarchy uniqueName="[Table7].[Total Reponses]" caption="Total Reponses" attribute="1" defaultMemberUniqueName="[Table7].[Total Reponses].[All]" allUniqueName="[Table7].[Total Reponses].[All]" dimensionUniqueName="[Table7]" displayFolder="" count="0" memberValueDatatype="20" unbalanced="0"/>
    <cacheHierarchy uniqueName="[Table7].[NPS]" caption="NPS" attribute="1" defaultMemberUniqueName="[Table7].[NPS].[All]" allUniqueName="[Table7].[NPS].[All]" dimensionUniqueName="[Table7]" displayFolder="" count="0" memberValueDatatype="20" unbalanced="0"/>
    <cacheHierarchy uniqueName="[Table7].[FACILITATOR PERFORMANCE]" caption="FACILITATOR PERFORMANCE" attribute="1" defaultMemberUniqueName="[Table7].[FACILITATOR PERFORMANCE].[All]" allUniqueName="[Table7].[FACILITATOR PERFORMANCE].[All]" dimensionUniqueName="[Table7]" displayFolder="" count="0" memberValueDatatype="20" unbalanced="0"/>
    <cacheHierarchy uniqueName="[Table7].[ACTIVITY EFFECTIVNESS]" caption="ACTIVITY EFFECTIVNESS" attribute="1" defaultMemberUniqueName="[Table7].[ACTIVITY EFFECTIVNESS].[All]" allUniqueName="[Table7].[ACTIVITY EFFECTIVNESS].[All]" dimensionUniqueName="[Table7]" displayFolder="" count="0" memberValueDatatype="20" unbalanced="0"/>
    <cacheHierarchy uniqueName="[Table7].[LOGISTICS EFFECTIVNESS]" caption="LOGISTICS EFFECTIVNESS" attribute="1" defaultMemberUniqueName="[Table7].[LOGISTICS EFFECTIVNESS].[All]" allUniqueName="[Table7].[LOGISTICS EFFECTIVNESS].[All]" dimensionUniqueName="[Table7]" displayFolder="" count="0" memberValueDatatype="20" unbalanced="0"/>
    <cacheHierarchy uniqueName="[Table7].[KNOWLEDGE RELVEANCE]" caption="KNOWLEDGE RELVEANCE" attribute="1" defaultMemberUniqueName="[Table7].[KNOWLEDGE RELVEANCE].[All]" allUniqueName="[Table7].[KNOWLEDGE RELVEANCE].[All]" dimensionUniqueName="[Table7]" displayFolder="" count="0" memberValueDatatype="2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  <cacheHierarchy uniqueName="[Measures].[Sum of KNOWLEDGE RELVEANCE]" caption="Sum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OGISTICS EFFECTIVNESS 2]" caption="Sum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LOGISTICS EFFECTIVNESS 2]" caption="Average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KNOWLEDGE RELVEANCE]" caption="Average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MOTOR]" caption="Sum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ROMOTOR]" caption="Average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gram Name 2]" caption="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gram Name 2]" caption="Distinct 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 2]" caption="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Name 2]" caption="Distinct Count of Name 2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o.of sessions 2]" caption="Sum of No.of sessions 2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rollments 2]" caption="Sum of Enrollments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Table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Program Duration/hrs]" caption="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rogram Duration/hrs]" caption="Distinct 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earning Hrs]" caption="Sum of Learning Hr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ogram Duration/hrs]" caption="Max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gram Duration/hrs]" caption="Sum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ACILITATOR PERFORMANCE]" caption="Sum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FACILITATOR PERFORMANCE]" caption="Average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KNOWLEDGE RELVEANCE 2]" caption="Sum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LOGISTICS EFFECTIVNESS]" caption="Sum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ACTIVITY EFFECTIVNESS]" caption="Sum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NPS]" caption="Sum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NPS]" caption="Average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KNOWLEDGE RELVEANCE 2]" caption="Average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Average of LOGISTICS EFFECTIVNESS]" caption="Average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ACTIVITY EFFECTIVNESS]" caption="Average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Trainers]" caption="Count of Trainers" measure="1" displayFolder="" measureGroup="Table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Table1" uniqueName="[Table1]" caption="Table1"/>
    <dimension name="Table7" uniqueName="[Table7]" caption="Table7"/>
  </dimensions>
  <measureGroups count="4">
    <measureGroup name="Range" caption="Range"/>
    <measureGroup name="Range 1" caption="Range 1"/>
    <measureGroup name="Table1" caption="Table1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.Sameh" refreshedDate="46245.641318287038" backgroundQuery="1" createdVersion="8" refreshedVersion="8" minRefreshableVersion="3" recordCount="0" supportSubquery="1" supportAdvancedDrill="1" xr:uid="{2EF14D36-D7D1-4EC9-B541-967B74D7705D}">
  <cacheSource type="external" connectionId="1"/>
  <cacheFields count="4">
    <cacheField name="[Range].[Program Name].[Program Name]" caption="Program Name" numFmtId="0" hierarchy="5" level="1">
      <sharedItems count="24">
        <s v="Ai 4 Marq - AI Foundations - Wave 2"/>
        <s v="Ai 4 Marq - Level 1"/>
        <s v="AI for real estate (Projects-D&amp;I)"/>
        <s v="Customer Focus"/>
        <s v="Customer XP Cycle-CCE ONLY"/>
        <s v="Excel 101"/>
        <s v="Goal Setting &amp;Building Habits -HS"/>
        <s v="Hard Talks"/>
        <s v="HPI"/>
        <s v="Island of Seacrets-(Finance  Dept)"/>
        <s v="LinkedIn Learning Kick-Off Session"/>
        <s v="Master The Shift"/>
        <s v="Parenting 101"/>
        <s v="Presentation Skills-HS"/>
        <s v="Sales Skills 1-HS"/>
        <s v="Sales Skills 2-HS"/>
        <s v="Self Discovery Lab"/>
        <s v="Slide Design"/>
        <s v="Story Craft"/>
        <s v="The Connected Leader"/>
        <s v="The Influence Map"/>
        <s v="The Influence Map (Projects)"/>
        <s v="Think Human"/>
        <s v="Time &amp;Self Management -HS"/>
      </sharedItems>
    </cacheField>
    <cacheField name="[Range].[Participation PC/Cust].[Participation PC/Cust]" caption="Participation PC/Cust" numFmtId="0" hierarchy="2" level="1">
      <sharedItems count="2">
        <s v="Customised"/>
        <s v="Public Calender"/>
      </sharedItems>
    </cacheField>
    <cacheField name="[Range].[PC/Cust (Per Topic)].[PC/Cust (Per Topic)]" caption="PC/Cust (Per Topic)" numFmtId="0" hierarchy="3" level="1">
      <sharedItems count="2">
        <s v="Customised"/>
        <s v="Public Calender"/>
      </sharedItems>
    </cacheField>
    <cacheField name="[Measures].[Count of Program Name 2]" caption="Count of Program Name 2" numFmtId="0" hierarchy="99" level="32767"/>
  </cacheFields>
  <cacheHierarchies count="123">
    <cacheHierarchy uniqueName="[Range].[#]" caption="#" attribute="1" defaultMemberUniqueName="[Range].[#].[All]" allUniqueName="[Range].[#].[All]" dimensionUniqueName="[Range]" displayFolder="" count="0" memberValueDatatype="20" unbalanced="0"/>
    <cacheHierarchy uniqueName="[Range].[Enrollments]" caption="Enrollments" attribute="1" defaultMemberUniqueName="[Range].[Enrollments].[All]" allUniqueName="[Range].[Enrollments].[All]" dimensionUniqueName="[Range]" displayFolder="" count="0" memberValueDatatype="20" unbalanced="0"/>
    <cacheHierarchy uniqueName="[Range].[Participation PC/Cust]" caption="Participation PC/Cust" attribute="1" defaultMemberUniqueName="[Range].[Participation PC/Cust].[All]" allUniqueName="[Range].[Participation PC/Cust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C/Cust (Per Topic)]" caption="PC/Cust (Per Topic)" attribute="1" defaultMemberUniqueName="[Range].[PC/Cust (Per Topic)].[All]" allUniqueName="[Range].[PC/Cust (Per Topic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Customised (Dept)]" caption="Customised (Dept)" attribute="1" defaultMemberUniqueName="[Range].[Customised (Dept)].[All]" allUniqueName="[Range].[Customised (Dept)].[All]" dimensionUniqueName="[Range]" displayFolder="" count="0" memberValueDatatype="130" unbalanced="0"/>
    <cacheHierarchy uniqueName="[Range].[Program Name]" caption="Program Name" attribute="1" defaultMemberUniqueName="[Range].[Program Name].[All]" allUniqueName="[Range].[Program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rainer Name]" caption="Trainer Name" attribute="1" defaultMemberUniqueName="[Range].[Trainer Name].[All]" allUniqueName="[Range].[Trainer Name].[All]" dimensionUniqueName="[Range]" displayFolder="" count="0" memberValueDatatype="130" unbalanced="0"/>
    <cacheHierarchy uniqueName="[Range].[Program Duration/hrs]" caption="Program Duration/hrs" attribute="1" defaultMemberUniqueName="[Range].[Program Duration/hrs].[All]" allUniqueName="[Range].[Program Duration/hrs].[All]" dimensionUniqueName="[Range]" displayFolder="" count="0" memberValueDatatype="5" unbalanced="0"/>
    <cacheHierarchy uniqueName="[Range].[Learning Hrs]" caption="Learning Hrs" attribute="1" defaultMemberUniqueName="[Range].[Learning Hrs].[All]" allUniqueName="[Range].[Learning Hrs].[All]" dimensionUniqueName="[Range]" displayFolder="" count="0" memberValueDatatype="5" unbalanced="0"/>
    <cacheHierarchy uniqueName="[Range].[No.of sessions]" caption="No.of sessions" attribute="1" defaultMemberUniqueName="[Range].[No.of sessions].[All]" allUniqueName="[Range].[No.of sessions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Phone Number]" caption="Phone Number" attribute="1" defaultMemberUniqueName="[Range].[Phone Number].[All]" allUniqueName="[Range].[Phone Numb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 Title]" caption="Job Title" attribute="1" defaultMemberUniqueName="[Range].[Job Title].[All]" allUniqueName="[Range].[Job Title].[All]" dimensionUniqueName="[Range]" displayFolder="" count="0" memberValueDatatype="130" unbalanced="0"/>
    <cacheHierarchy uniqueName="[Range].[Employee Code]" caption="Employee Code" attribute="1" defaultMemberUniqueName="[Range].[Employee Code].[All]" allUniqueName="[Range].[Employee Code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2" memberValueDatatype="7" unbalanced="0"/>
    <cacheHierarchy uniqueName="[Range].[Internal/External]" caption="Internal/External" attribute="1" defaultMemberUniqueName="[Range].[Internal/External].[All]" allUniqueName="[Range].[Internal/External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 1].[Survey ID]" caption="Survey ID" attribute="1" defaultMemberUniqueName="[Range 1].[Survey ID].[All]" allUniqueName="[Range 1].[Survey ID].[All]" dimensionUniqueName="[Range 1]" displayFolder="" count="0" memberValueDatatype="20" unbalanced="0"/>
    <cacheHierarchy uniqueName="[Range 1].[Start Time]" caption="Start Time" attribute="1" defaultMemberUniqueName="[Range 1].[Start Time].[All]" allUniqueName="[Range 1].[Start Time].[All]" dimensionUniqueName="[Range 1]" displayFolder="" count="0" memberValueDatatype="130" unbalanced="0"/>
    <cacheHierarchy uniqueName="[Range 1].[Completion Time]" caption="Completion Time" attribute="1" defaultMemberUniqueName="[Range 1].[Completion Time].[All]" allUniqueName="[Range 1].[Completion Time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Phone Number]" caption="Phone Number" attribute="1" defaultMemberUniqueName="[Range 1].[Phone Number].[All]" allUniqueName="[Range 1].[Phone Number].[All]" dimensionUniqueName="[Range 1]" displayFolder="" count="0" memberValueDatatype="130" unbalanced="0"/>
    <cacheHierarchy uniqueName="[Range 1].[Topic Name]" caption="Topic Name" attribute="1" defaultMemberUniqueName="[Range 1].[Topic Name].[All]" allUniqueName="[Range 1].[Topic Name].[All]" dimensionUniqueName="[Range 1]" displayFolder="" count="0" memberValueDatatype="130" unbalanced="0"/>
    <cacheHierarchy uniqueName="[Range 1].[Trainers]" caption="Trainers" attribute="1" defaultMemberUniqueName="[Range 1].[Trainers].[All]" allUniqueName="[Range 1].[Trainers].[All]" dimensionUniqueName="[Range 1]" displayFolder="" count="0" memberValueDatatype="130" unbalanced="0"/>
    <cacheHierarchy uniqueName="[Range 1].[Q1 - How relevant was the knowledge you gained throughout the training?]" caption="Q1 - How relevant was the knowledge you gained throughout the training?" attribute="1" defaultMemberUniqueName="[Range 1].[Q1 - How relevant was the knowledge you gained throughout the training?].[All]" allUniqueName="[Range 1].[Q1 - How relevant was the knowledge you gained throughout the training?].[All]" dimensionUniqueName="[Range 1]" displayFolder="" count="0" memberValueDatatype="20" unbalanced="0"/>
    <cacheHierarchy uniqueName="[Range 1].[Q2 - How effective were the learning activities used in this training?]" caption="Q2 - How effective were the learning activities used in this training?" attribute="1" defaultMemberUniqueName="[Range 1].[Q2 - How effective were the learning activities used in this training?].[All]" allUniqueName="[Range 1].[Q2 - How effective were the learning activities used in this training?].[All]" dimensionUniqueName="[Range 1]" displayFolder="" count="0" memberValueDatatype="20" unbalanced="0"/>
    <cacheHierarchy uniqueName="[Range 1].[Q3 - How effective were the logistics (handouts, room, food, etc.) used in the training?]" caption="Q3 - How effective were the logistics (handouts, room, food, etc.) used in the training?" attribute="1" defaultMemberUniqueName="[Range 1].[Q3 - How effective were the logistics (handouts, room, food, etc.) used in the training?].[All]" allUniqueName="[Range 1].[Q3 - How effective were the logistics (handouts, room, food, etc.) used in the training?].[All]" dimensionUniqueName="[Range 1]" displayFolder="" count="0" memberValueDatatype="20" unbalanced="0"/>
    <cacheHierarchy uniqueName="[Range 1].[Q4 - How would you rate the facilitator's overall performance?]" caption="Q4 - How would you rate the facilitator's overall performance?" attribute="1" defaultMemberUniqueName="[Range 1].[Q4 - How would you rate the facilitator's overall performance?].[All]" allUniqueName="[Range 1].[Q4 - How would you rate the facilitator's overall performance?].[All]" dimensionUniqueName="[Range 1]" displayFolder="" count="0" memberValueDatatype="20" unbalanced="0"/>
    <cacheHierarchy uniqueName="[Range 1].[Q5 - How likely are you to recommend this training to a friend or teammate?]" caption="Q5 - How likely are you to recommend this training to a friend or teammate?" attribute="1" defaultMemberUniqueName="[Range 1].[Q5 - How likely are you to recommend this training to a friend or teammate?].[All]" allUniqueName="[Range 1].[Q5 - How likely are you to recommend this training to a friend or teammate?].[All]" dimensionUniqueName="[Range 1]" displayFolder="" count="0" memberValueDatatype="20" unbalanced="0"/>
    <cacheHierarchy uniqueName="[Range 1].[Q6 - Mention any comments or suggestions to improve the overall learning experience]" caption="Q6 - Mention any comments or suggestions to improve the overall learning experience" attribute="1" defaultMemberUniqueName="[Range 1].[Q6 - Mention any comments or suggestions to improve the overall learning experience].[All]" allUniqueName="[Range 1].[Q6 - Mention any comments or suggestions to improve the overall learning experience].[All]" dimensionUniqueName="[Range 1]" displayFolder="" count="0" memberValueDatatype="130" unbalanced="0"/>
    <cacheHierarchy uniqueName="[Range 1].[PROMOTOR]" caption="PROMOTOR" attribute="1" defaultMemberUniqueName="[Range 1].[PROMOTOR].[All]" allUniqueName="[Range 1].[PROMOTOR].[All]" dimensionUniqueName="[Range 1]" displayFolder="" count="0" memberValueDatatype="20" unbalanced="0"/>
    <cacheHierarchy uniqueName="[Range 1].[PASSIVE 1]" caption="PASSIVE 1" attribute="1" defaultMemberUniqueName="[Range 1].[PASSIVE 1].[All]" allUniqueName="[Range 1].[PASSIVE 1].[All]" dimensionUniqueName="[Range 1]" displayFolder="" count="0" memberValueDatatype="20" unbalanced="0"/>
    <cacheHierarchy uniqueName="[Range 1].[PASSIVE]" caption="PASSIVE" attribute="1" defaultMemberUniqueName="[Range 1].[PASSIVE].[All]" allUniqueName="[Range 1].[PASSIVE].[All]" dimensionUniqueName="[Range 1]" displayFolder="" count="0" memberValueDatatype="20" unbalanced="0"/>
    <cacheHierarchy uniqueName="[Range 1].[DETRACTOR]" caption="DETRACTOR" attribute="1" defaultMemberUniqueName="[Range 1].[DETRACTOR].[All]" allUniqueName="[Range 1].[DETRACTOR].[All]" dimensionUniqueName="[Range 1]" displayFolder="" count="0" memberValueDatatype="20" unbalanced="0"/>
    <cacheHierarchy uniqueName="[Range 1].[Total Reponses]" caption="Total Reponses" attribute="1" defaultMemberUniqueName="[Range 1].[Total Reponses].[All]" allUniqueName="[Range 1].[Total Reponses].[All]" dimensionUniqueName="[Range 1]" displayFolder="" count="0" memberValueDatatype="20" unbalanced="0"/>
    <cacheHierarchy uniqueName="[Range 1].[NPS]" caption="NPS" attribute="1" defaultMemberUniqueName="[Range 1].[NPS].[All]" allUniqueName="[Range 1].[NPS].[All]" dimensionUniqueName="[Range 1]" displayFolder="" count="0" memberValueDatatype="20" unbalanced="0"/>
    <cacheHierarchy uniqueName="[Range 1].[FACILITATOR PERFORMANCE]" caption="FACILITATOR PERFORMANCE" attribute="1" defaultMemberUniqueName="[Range 1].[FACILITATOR PERFORMANCE].[All]" allUniqueName="[Range 1].[FACILITATOR PERFORMANCE].[All]" dimensionUniqueName="[Range 1]" displayFolder="" count="0" memberValueDatatype="20" unbalanced="0"/>
    <cacheHierarchy uniqueName="[Range 1].[ACTIVITY EFFECTIVNESS]" caption="ACTIVITY EFFECTIVNESS" attribute="1" defaultMemberUniqueName="[Range 1].[ACTIVITY EFFECTIVNESS].[All]" allUniqueName="[Range 1].[ACTIVITY EFFECTIVNESS].[All]" dimensionUniqueName="[Range 1]" displayFolder="" count="0" memberValueDatatype="20" unbalanced="0"/>
    <cacheHierarchy uniqueName="[Range 1].[LOGISTICS EFFECTIVNESS]" caption="LOGISTICS EFFECTIVNESS" attribute="1" defaultMemberUniqueName="[Range 1].[LOGISTICS EFFECTIVNESS].[All]" allUniqueName="[Range 1].[LOGISTICS EFFECTIVNESS].[All]" dimensionUniqueName="[Range 1]" displayFolder="" count="0" memberValueDatatype="20" unbalanced="0"/>
    <cacheHierarchy uniqueName="[Range 1].[KNOWLEDGE RELVEANCE]" caption="KNOWLEDGE RELVEANCE" attribute="1" defaultMemberUniqueName="[Range 1].[KNOWLEDGE RELVEANCE].[All]" allUniqueName="[Range 1].[KNOWLEDGE RELVEANCE].[All]" dimensionUniqueName="[Range 1]" displayFolder="" count="0" memberValueDatatype="2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Enrollments]" caption="Enrollments" attribute="1" defaultMemberUniqueName="[Table1].[Enrollments].[All]" allUniqueName="[Table1].[Enrollments].[All]" dimensionUniqueName="[Table1]" displayFolder="" count="0" memberValueDatatype="20" unbalanced="0"/>
    <cacheHierarchy uniqueName="[Table1].[Participation PC/Cust]" caption="Participation PC/Cust" attribute="1" defaultMemberUniqueName="[Table1].[Participation PC/Cust].[All]" allUniqueName="[Table1].[Participation PC/Cust].[All]" dimensionUniqueName="[Table1]" displayFolder="" count="0" memberValueDatatype="130" unbalanced="0"/>
    <cacheHierarchy uniqueName="[Table1].[PC/Cust (Per Topic)]" caption="PC/Cust (Per Topic)" attribute="1" defaultMemberUniqueName="[Table1].[PC/Cust (Per Topic)].[All]" allUniqueName="[Table1].[PC/Cust (Per Topic)].[All]" dimensionUniqueName="[Table1]" displayFolder="" count="0" memberValueDatatype="130" unbalanced="0"/>
    <cacheHierarchy uniqueName="[Table1].[Customised (Dept)]" caption="Customised (Dept)" attribute="1" defaultMemberUniqueName="[Table1].[Customised (Dept)].[All]" allUniqueName="[Table1].[Customised (Dept)].[All]" dimensionUniqueName="[Table1]" displayFolder="" count="0" memberValueDatatype="130" unbalanced="0"/>
    <cacheHierarchy uniqueName="[Table1].[Program Name]" caption="Program Name" attribute="1" defaultMemberUniqueName="[Table1].[Program Name].[All]" allUniqueName="[Table1].[Program Name].[All]" dimensionUniqueName="[Table1]" displayFolder="" count="0" memberValueDatatype="130" unbalanced="0"/>
    <cacheHierarchy uniqueName="[Table1].[Trainer Name]" caption="Trainer Name" attribute="1" defaultMemberUniqueName="[Table1].[Trainer Name].[All]" allUniqueName="[Table1].[Trainer Name].[All]" dimensionUniqueName="[Table1]" displayFolder="" count="0" memberValueDatatype="130" unbalanced="0"/>
    <cacheHierarchy uniqueName="[Table1].[Program Duration/hrs]" caption="Program Duration/hrs" attribute="1" defaultMemberUniqueName="[Table1].[Program Duration/hrs].[All]" allUniqueName="[Table1].[Program Duration/hrs].[All]" dimensionUniqueName="[Table1]" displayFolder="" count="0" memberValueDatatype="5" unbalanced="0"/>
    <cacheHierarchy uniqueName="[Table1].[Learning Hrs]" caption="Learning Hrs" attribute="1" defaultMemberUniqueName="[Table1].[Learning Hrs].[All]" allUniqueName="[Table1].[Learning Hrs].[All]" dimensionUniqueName="[Table1]" displayFolder="" count="0" memberValueDatatype="5" unbalanced="0"/>
    <cacheHierarchy uniqueName="[Table1].[No.of sessions]" caption="No.of sessions" attribute="1" defaultMemberUniqueName="[Table1].[No.of sessions].[All]" allUniqueName="[Table1].[No.of sessions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Phone Number]" caption="Phone Number" attribute="1" defaultMemberUniqueName="[Table1].[Phone Number].[All]" allUniqueName="[Table1].[Phone Numb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Employee Code]" caption="Employee Code" attribute="1" defaultMemberUniqueName="[Table1].[Employee Code].[All]" allUniqueName="[Table1].[Employee Code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Internal/External]" caption="Internal/External" attribute="1" defaultMemberUniqueName="[Table1].[Internal/External].[All]" allUniqueName="[Table1].[Internal/External].[All]" dimensionUniqueName="[Table1]" displayFolder="" count="0" memberValueDatatype="130" unbalanced="0"/>
    <cacheHierarchy uniqueName="[Table1].[Sector]" caption="Sector" attribute="1" defaultMemberUniqueName="[Table1].[Sector].[All]" allUniqueName="[Table1].[Sector].[All]" dimensionUniqueName="[Table1]" displayFolder="" count="0" memberValueDatatype="130" unbalanced="0"/>
    <cacheHierarchy uniqueName="[Table7].[Survey ID]" caption="Survey ID" attribute="1" defaultMemberUniqueName="[Table7].[Survey ID].[All]" allUniqueName="[Table7].[Survey ID].[All]" dimensionUniqueName="[Table7]" displayFolder="" count="0" memberValueDatatype="20" unbalanced="0"/>
    <cacheHierarchy uniqueName="[Table7].[Start Time]" caption="Start Time" attribute="1" defaultMemberUniqueName="[Table7].[Start Time].[All]" allUniqueName="[Table7].[Start Time].[All]" dimensionUniqueName="[Table7]" displayFolder="" count="0" memberValueDatatype="130" unbalanced="0"/>
    <cacheHierarchy uniqueName="[Table7].[Completion Time]" caption="Completion Time" attribute="1" defaultMemberUniqueName="[Table7].[Completion Time].[All]" allUniqueName="[Table7].[Completion Time].[All]" dimensionUniqueName="[Table7]" displayFolder="" count="0" memberValueDatatype="130" unbalanced="0"/>
    <cacheHierarchy uniqueName="[Table7].[Name]" caption="Name" attribute="1" defaultMemberUniqueName="[Table7].[Name].[All]" allUniqueName="[Table7].[Name].[All]" dimensionUniqueName="[Table7]" displayFolder="" count="0" memberValueDatatype="130" unbalanced="0"/>
    <cacheHierarchy uniqueName="[Table7].[Email]" caption="Email" attribute="1" defaultMemberUniqueName="[Table7].[Email].[All]" allUniqueName="[Table7].[Email].[All]" dimensionUniqueName="[Table7]" displayFolder="" count="0" memberValueDatatype="130" unbalanced="0"/>
    <cacheHierarchy uniqueName="[Table7].[Phone Number]" caption="Phone Number" attribute="1" defaultMemberUniqueName="[Table7].[Phone Number].[All]" allUniqueName="[Table7].[Phone Number].[All]" dimensionUniqueName="[Table7]" displayFolder="" count="0" memberValueDatatype="130" unbalanced="0"/>
    <cacheHierarchy uniqueName="[Table7].[Topic Name]" caption="Topic Name" attribute="1" defaultMemberUniqueName="[Table7].[Topic Name].[All]" allUniqueName="[Table7].[Topic Name].[All]" dimensionUniqueName="[Table7]" displayFolder="" count="0" memberValueDatatype="130" unbalanced="0"/>
    <cacheHierarchy uniqueName="[Table7].[Trainers]" caption="Trainers" attribute="1" defaultMemberUniqueName="[Table7].[Trainers].[All]" allUniqueName="[Table7].[Trainers].[All]" dimensionUniqueName="[Table7]" displayFolder="" count="0" memberValueDatatype="130" unbalanced="0"/>
    <cacheHierarchy uniqueName="[Table7].[Q1 - How relevant was the knowledge you gained throughout the training?]" caption="Q1 - How relevant was the knowledge you gained throughout the training?" attribute="1" defaultMemberUniqueName="[Table7].[Q1 - How relevant was the knowledge you gained throughout the training?].[All]" allUniqueName="[Table7].[Q1 - How relevant was the knowledge you gained throughout the training?].[All]" dimensionUniqueName="[Table7]" displayFolder="" count="0" memberValueDatatype="20" unbalanced="0"/>
    <cacheHierarchy uniqueName="[Table7].[Q2 - How effective were the learning activities used in this training?]" caption="Q2 - How effective were the learning activities used in this training?" attribute="1" defaultMemberUniqueName="[Table7].[Q2 - How effective were the learning activities used in this training?].[All]" allUniqueName="[Table7].[Q2 - How effective were the learning activities used in this training?].[All]" dimensionUniqueName="[Table7]" displayFolder="" count="0" memberValueDatatype="20" unbalanced="0"/>
    <cacheHierarchy uniqueName="[Table7].[Q3 - How effective were the logistics (handouts, room, food, etc.) used in the training?]" caption="Q3 - How effective were the logistics (handouts, room, food, etc.) used in the training?" attribute="1" defaultMemberUniqueName="[Table7].[Q3 - How effective were the logistics (handouts, room, food, etc.) used in the training?].[All]" allUniqueName="[Table7].[Q3 - How effective were the logistics (handouts, room, food, etc.) used in the training?].[All]" dimensionUniqueName="[Table7]" displayFolder="" count="0" memberValueDatatype="20" unbalanced="0"/>
    <cacheHierarchy uniqueName="[Table7].[Q4 - How would you rate the facilitator's overall performance?]" caption="Q4 - How would you rate the facilitator's overall performance?" attribute="1" defaultMemberUniqueName="[Table7].[Q4 - How would you rate the facilitator's overall performance?].[All]" allUniqueName="[Table7].[Q4 - How would you rate the facilitator's overall performance?].[All]" dimensionUniqueName="[Table7]" displayFolder="" count="0" memberValueDatatype="20" unbalanced="0"/>
    <cacheHierarchy uniqueName="[Table7].[Q5 - How likely are you to recommend this training to a friend or teammate?]" caption="Q5 - How likely are you to recommend this training to a friend or teammate?" attribute="1" defaultMemberUniqueName="[Table7].[Q5 - How likely are you to recommend this training to a friend or teammate?].[All]" allUniqueName="[Table7].[Q5 - How likely are you to recommend this training to a friend or teammate?].[All]" dimensionUniqueName="[Table7]" displayFolder="" count="0" memberValueDatatype="20" unbalanced="0"/>
    <cacheHierarchy uniqueName="[Table7].[Q6 - Mention any comments or suggestions to improve the overall learning experience]" caption="Q6 - Mention any comments or suggestions to improve the overall learning experience" attribute="1" defaultMemberUniqueName="[Table7].[Q6 - Mention any comments or suggestions to improve the overall learning experience].[All]" allUniqueName="[Table7].[Q6 - Mention any comments or suggestions to improve the overall learning experience].[All]" dimensionUniqueName="[Table7]" displayFolder="" count="0" memberValueDatatype="130" unbalanced="0"/>
    <cacheHierarchy uniqueName="[Table7].[PROMOTOR]" caption="PROMOTOR" attribute="1" defaultMemberUniqueName="[Table7].[PROMOTOR].[All]" allUniqueName="[Table7].[PROMOTOR].[All]" dimensionUniqueName="[Table7]" displayFolder="" count="0" memberValueDatatype="20" unbalanced="0"/>
    <cacheHierarchy uniqueName="[Table7].[PASSIVE 1]" caption="PASSIVE 1" attribute="1" defaultMemberUniqueName="[Table7].[PASSIVE 1].[All]" allUniqueName="[Table7].[PASSIVE 1].[All]" dimensionUniqueName="[Table7]" displayFolder="" count="0" memberValueDatatype="20" unbalanced="0"/>
    <cacheHierarchy uniqueName="[Table7].[PASSIVE]" caption="PASSIVE" attribute="1" defaultMemberUniqueName="[Table7].[PASSIVE].[All]" allUniqueName="[Table7].[PASSIVE].[All]" dimensionUniqueName="[Table7]" displayFolder="" count="0" memberValueDatatype="20" unbalanced="0"/>
    <cacheHierarchy uniqueName="[Table7].[DETRACTOR]" caption="DETRACTOR" attribute="1" defaultMemberUniqueName="[Table7].[DETRACTOR].[All]" allUniqueName="[Table7].[DETRACTOR].[All]" dimensionUniqueName="[Table7]" displayFolder="" count="0" memberValueDatatype="20" unbalanced="0"/>
    <cacheHierarchy uniqueName="[Table7].[Total Reponses]" caption="Total Reponses" attribute="1" defaultMemberUniqueName="[Table7].[Total Reponses].[All]" allUniqueName="[Table7].[Total Reponses].[All]" dimensionUniqueName="[Table7]" displayFolder="" count="0" memberValueDatatype="20" unbalanced="0"/>
    <cacheHierarchy uniqueName="[Table7].[NPS]" caption="NPS" attribute="1" defaultMemberUniqueName="[Table7].[NPS].[All]" allUniqueName="[Table7].[NPS].[All]" dimensionUniqueName="[Table7]" displayFolder="" count="0" memberValueDatatype="20" unbalanced="0"/>
    <cacheHierarchy uniqueName="[Table7].[FACILITATOR PERFORMANCE]" caption="FACILITATOR PERFORMANCE" attribute="1" defaultMemberUniqueName="[Table7].[FACILITATOR PERFORMANCE].[All]" allUniqueName="[Table7].[FACILITATOR PERFORMANCE].[All]" dimensionUniqueName="[Table7]" displayFolder="" count="0" memberValueDatatype="20" unbalanced="0"/>
    <cacheHierarchy uniqueName="[Table7].[ACTIVITY EFFECTIVNESS]" caption="ACTIVITY EFFECTIVNESS" attribute="1" defaultMemberUniqueName="[Table7].[ACTIVITY EFFECTIVNESS].[All]" allUniqueName="[Table7].[ACTIVITY EFFECTIVNESS].[All]" dimensionUniqueName="[Table7]" displayFolder="" count="0" memberValueDatatype="20" unbalanced="0"/>
    <cacheHierarchy uniqueName="[Table7].[LOGISTICS EFFECTIVNESS]" caption="LOGISTICS EFFECTIVNESS" attribute="1" defaultMemberUniqueName="[Table7].[LOGISTICS EFFECTIVNESS].[All]" allUniqueName="[Table7].[LOGISTICS EFFECTIVNESS].[All]" dimensionUniqueName="[Table7]" displayFolder="" count="0" memberValueDatatype="20" unbalanced="0"/>
    <cacheHierarchy uniqueName="[Table7].[KNOWLEDGE RELVEANCE]" caption="KNOWLEDGE RELVEANCE" attribute="1" defaultMemberUniqueName="[Table7].[KNOWLEDGE RELVEANCE].[All]" allUniqueName="[Table7].[KNOWLEDGE RELVEANCE].[All]" dimensionUniqueName="[Table7]" displayFolder="" count="0" memberValueDatatype="2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  <cacheHierarchy uniqueName="[Measures].[Sum of KNOWLEDGE RELVEANCE]" caption="Sum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OGISTICS EFFECTIVNESS 2]" caption="Sum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LOGISTICS EFFECTIVNESS 2]" caption="Average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KNOWLEDGE RELVEANCE]" caption="Average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MOTOR]" caption="Sum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ROMOTOR]" caption="Average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gram Name 2]" caption="Count of Program Name 2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gram Name 2]" caption="Distinct 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 2]" caption="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Name 2]" caption="Distinct 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o.of sessions 2]" caption="Sum of No.of sessions 2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rollments 2]" caption="Sum of Enrollments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Table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Program Duration/hrs]" caption="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rogram Duration/hrs]" caption="Distinct 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earning Hrs]" caption="Sum of Learning Hr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ogram Duration/hrs]" caption="Max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gram Duration/hrs]" caption="Sum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ACILITATOR PERFORMANCE]" caption="Sum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FACILITATOR PERFORMANCE]" caption="Average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KNOWLEDGE RELVEANCE 2]" caption="Sum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LOGISTICS EFFECTIVNESS]" caption="Sum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ACTIVITY EFFECTIVNESS]" caption="Sum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NPS]" caption="Sum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NPS]" caption="Average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KNOWLEDGE RELVEANCE 2]" caption="Average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Average of LOGISTICS EFFECTIVNESS]" caption="Average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ACTIVITY EFFECTIVNESS]" caption="Average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Trainers]" caption="Count of Trainers" measure="1" displayFolder="" measureGroup="Table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Table1" uniqueName="[Table1]" caption="Table1"/>
    <dimension name="Table7" uniqueName="[Table7]" caption="Table7"/>
  </dimensions>
  <measureGroups count="4">
    <measureGroup name="Range" caption="Range"/>
    <measureGroup name="Range 1" caption="Range 1"/>
    <measureGroup name="Table1" caption="Table1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.Sameh" refreshedDate="46245.64132141204" backgroundQuery="1" createdVersion="8" refreshedVersion="8" minRefreshableVersion="3" recordCount="0" supportSubquery="1" supportAdvancedDrill="1" xr:uid="{026649CA-39AC-4181-A83F-0E1E18F87F1E}">
  <cacheSource type="external" connectionId="1"/>
  <cacheFields count="5">
    <cacheField name="[Range].[Program Name].[Program Name]" caption="Program Name" numFmtId="0" hierarchy="5" level="1">
      <sharedItems count="24">
        <s v="Ai 4 Marq - AI Foundations - Wave 2"/>
        <s v="Ai 4 Marq - Level 1"/>
        <s v="AI for real estate (Projects-D&amp;I)"/>
        <s v="Customer Focus"/>
        <s v="Customer XP Cycle-CCE ONLY"/>
        <s v="Excel 101"/>
        <s v="Goal Setting &amp;Building Habits -HS"/>
        <s v="Hard Talks"/>
        <s v="HPI"/>
        <s v="Island of Seacrets-(Finance  Dept)"/>
        <s v="LinkedIn Learning Kick-Off Session"/>
        <s v="Master The Shift"/>
        <s v="Parenting 101"/>
        <s v="Presentation Skills-HS"/>
        <s v="Sales Skills 1-HS"/>
        <s v="Sales Skills 2-HS"/>
        <s v="Self Discovery Lab"/>
        <s v="Slide Design"/>
        <s v="Story Craft"/>
        <s v="The Connected Leader"/>
        <s v="The Influence Map"/>
        <s v="The Influence Map (Projects)"/>
        <s v="Think Human"/>
        <s v="Time &amp;Self Management -HS"/>
      </sharedItems>
    </cacheField>
    <cacheField name="[Range].[Participation PC/Cust].[Participation PC/Cust]" caption="Participation PC/Cust" numFmtId="0" hierarchy="2" level="1">
      <sharedItems count="2">
        <s v="Customised"/>
        <s v="Public Calender"/>
      </sharedItems>
    </cacheField>
    <cacheField name="[Range].[PC/Cust (Per Topic)].[PC/Cust (Per Topic)]" caption="PC/Cust (Per Topic)" numFmtId="0" hierarchy="3" level="1">
      <sharedItems count="2">
        <s v="Customised"/>
        <s v="Public Calender"/>
      </sharedItems>
    </cacheField>
    <cacheField name="[Range].[Customised (Dept)].[Customised (Dept)]" caption="Customised (Dept)" numFmtId="0" hierarchy="4" level="1">
      <sharedItems containsBlank="1" count="7">
        <s v="CCE"/>
        <s v="Finance"/>
        <s v="I&amp;D"/>
        <s v="L&amp;D"/>
        <s v="Projects"/>
        <s v="Sales"/>
        <m/>
      </sharedItems>
    </cacheField>
    <cacheField name="[Measures].[Count of Program Name 2]" caption="Count of Program Name 2" numFmtId="0" hierarchy="99" level="32767"/>
  </cacheFields>
  <cacheHierarchies count="123">
    <cacheHierarchy uniqueName="[Range].[#]" caption="#" attribute="1" defaultMemberUniqueName="[Range].[#].[All]" allUniqueName="[Range].[#].[All]" dimensionUniqueName="[Range]" displayFolder="" count="0" memberValueDatatype="20" unbalanced="0"/>
    <cacheHierarchy uniqueName="[Range].[Enrollments]" caption="Enrollments" attribute="1" defaultMemberUniqueName="[Range].[Enrollments].[All]" allUniqueName="[Range].[Enrollments].[All]" dimensionUniqueName="[Range]" displayFolder="" count="0" memberValueDatatype="20" unbalanced="0"/>
    <cacheHierarchy uniqueName="[Range].[Participation PC/Cust]" caption="Participation PC/Cust" attribute="1" defaultMemberUniqueName="[Range].[Participation PC/Cust].[All]" allUniqueName="[Range].[Participation PC/Cust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C/Cust (Per Topic)]" caption="PC/Cust (Per Topic)" attribute="1" defaultMemberUniqueName="[Range].[PC/Cust (Per Topic)].[All]" allUniqueName="[Range].[PC/Cust (Per Topic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Customised (Dept)]" caption="Customised (Dept)" attribute="1" defaultMemberUniqueName="[Range].[Customised (Dept)].[All]" allUniqueName="[Range].[Customised (Dept)].[All]" dimensionUniqueName="[Range]" displayFolder="" count="2" memberValueDatatype="130" unbalanced="0">
      <fieldsUsage count="2">
        <fieldUsage x="-1"/>
        <fieldUsage x="3"/>
      </fieldsUsage>
    </cacheHierarchy>
    <cacheHierarchy uniqueName="[Range].[Program Name]" caption="Program Name" attribute="1" defaultMemberUniqueName="[Range].[Program Name].[All]" allUniqueName="[Range].[Program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rainer Name]" caption="Trainer Name" attribute="1" defaultMemberUniqueName="[Range].[Trainer Name].[All]" allUniqueName="[Range].[Trainer Name].[All]" dimensionUniqueName="[Range]" displayFolder="" count="0" memberValueDatatype="130" unbalanced="0"/>
    <cacheHierarchy uniqueName="[Range].[Program Duration/hrs]" caption="Program Duration/hrs" attribute="1" defaultMemberUniqueName="[Range].[Program Duration/hrs].[All]" allUniqueName="[Range].[Program Duration/hrs].[All]" dimensionUniqueName="[Range]" displayFolder="" count="0" memberValueDatatype="5" unbalanced="0"/>
    <cacheHierarchy uniqueName="[Range].[Learning Hrs]" caption="Learning Hrs" attribute="1" defaultMemberUniqueName="[Range].[Learning Hrs].[All]" allUniqueName="[Range].[Learning Hrs].[All]" dimensionUniqueName="[Range]" displayFolder="" count="0" memberValueDatatype="5" unbalanced="0"/>
    <cacheHierarchy uniqueName="[Range].[No.of sessions]" caption="No.of sessions" attribute="1" defaultMemberUniqueName="[Range].[No.of sessions].[All]" allUniqueName="[Range].[No.of sessions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Phone Number]" caption="Phone Number" attribute="1" defaultMemberUniqueName="[Range].[Phone Number].[All]" allUniqueName="[Range].[Phone Numb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 Title]" caption="Job Title" attribute="1" defaultMemberUniqueName="[Range].[Job Title].[All]" allUniqueName="[Range].[Job Title].[All]" dimensionUniqueName="[Range]" displayFolder="" count="0" memberValueDatatype="130" unbalanced="0"/>
    <cacheHierarchy uniqueName="[Range].[Employee Code]" caption="Employee Code" attribute="1" defaultMemberUniqueName="[Range].[Employee Code].[All]" allUniqueName="[Range].[Employee Code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2" memberValueDatatype="7" unbalanced="0"/>
    <cacheHierarchy uniqueName="[Range].[Internal/External]" caption="Internal/External" attribute="1" defaultMemberUniqueName="[Range].[Internal/External].[All]" allUniqueName="[Range].[Internal/External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 1].[Survey ID]" caption="Survey ID" attribute="1" defaultMemberUniqueName="[Range 1].[Survey ID].[All]" allUniqueName="[Range 1].[Survey ID].[All]" dimensionUniqueName="[Range 1]" displayFolder="" count="0" memberValueDatatype="20" unbalanced="0"/>
    <cacheHierarchy uniqueName="[Range 1].[Start Time]" caption="Start Time" attribute="1" defaultMemberUniqueName="[Range 1].[Start Time].[All]" allUniqueName="[Range 1].[Start Time].[All]" dimensionUniqueName="[Range 1]" displayFolder="" count="0" memberValueDatatype="130" unbalanced="0"/>
    <cacheHierarchy uniqueName="[Range 1].[Completion Time]" caption="Completion Time" attribute="1" defaultMemberUniqueName="[Range 1].[Completion Time].[All]" allUniqueName="[Range 1].[Completion Time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Phone Number]" caption="Phone Number" attribute="1" defaultMemberUniqueName="[Range 1].[Phone Number].[All]" allUniqueName="[Range 1].[Phone Number].[All]" dimensionUniqueName="[Range 1]" displayFolder="" count="0" memberValueDatatype="130" unbalanced="0"/>
    <cacheHierarchy uniqueName="[Range 1].[Topic Name]" caption="Topic Name" attribute="1" defaultMemberUniqueName="[Range 1].[Topic Name].[All]" allUniqueName="[Range 1].[Topic Name].[All]" dimensionUniqueName="[Range 1]" displayFolder="" count="0" memberValueDatatype="130" unbalanced="0"/>
    <cacheHierarchy uniqueName="[Range 1].[Trainers]" caption="Trainers" attribute="1" defaultMemberUniqueName="[Range 1].[Trainers].[All]" allUniqueName="[Range 1].[Trainers].[All]" dimensionUniqueName="[Range 1]" displayFolder="" count="0" memberValueDatatype="130" unbalanced="0"/>
    <cacheHierarchy uniqueName="[Range 1].[Q1 - How relevant was the knowledge you gained throughout the training?]" caption="Q1 - How relevant was the knowledge you gained throughout the training?" attribute="1" defaultMemberUniqueName="[Range 1].[Q1 - How relevant was the knowledge you gained throughout the training?].[All]" allUniqueName="[Range 1].[Q1 - How relevant was the knowledge you gained throughout the training?].[All]" dimensionUniqueName="[Range 1]" displayFolder="" count="0" memberValueDatatype="20" unbalanced="0"/>
    <cacheHierarchy uniqueName="[Range 1].[Q2 - How effective were the learning activities used in this training?]" caption="Q2 - How effective were the learning activities used in this training?" attribute="1" defaultMemberUniqueName="[Range 1].[Q2 - How effective were the learning activities used in this training?].[All]" allUniqueName="[Range 1].[Q2 - How effective were the learning activities used in this training?].[All]" dimensionUniqueName="[Range 1]" displayFolder="" count="0" memberValueDatatype="20" unbalanced="0"/>
    <cacheHierarchy uniqueName="[Range 1].[Q3 - How effective were the logistics (handouts, room, food, etc.) used in the training?]" caption="Q3 - How effective were the logistics (handouts, room, food, etc.) used in the training?" attribute="1" defaultMemberUniqueName="[Range 1].[Q3 - How effective were the logistics (handouts, room, food, etc.) used in the training?].[All]" allUniqueName="[Range 1].[Q3 - How effective were the logistics (handouts, room, food, etc.) used in the training?].[All]" dimensionUniqueName="[Range 1]" displayFolder="" count="0" memberValueDatatype="20" unbalanced="0"/>
    <cacheHierarchy uniqueName="[Range 1].[Q4 - How would you rate the facilitator's overall performance?]" caption="Q4 - How would you rate the facilitator's overall performance?" attribute="1" defaultMemberUniqueName="[Range 1].[Q4 - How would you rate the facilitator's overall performance?].[All]" allUniqueName="[Range 1].[Q4 - How would you rate the facilitator's overall performance?].[All]" dimensionUniqueName="[Range 1]" displayFolder="" count="0" memberValueDatatype="20" unbalanced="0"/>
    <cacheHierarchy uniqueName="[Range 1].[Q5 - How likely are you to recommend this training to a friend or teammate?]" caption="Q5 - How likely are you to recommend this training to a friend or teammate?" attribute="1" defaultMemberUniqueName="[Range 1].[Q5 - How likely are you to recommend this training to a friend or teammate?].[All]" allUniqueName="[Range 1].[Q5 - How likely are you to recommend this training to a friend or teammate?].[All]" dimensionUniqueName="[Range 1]" displayFolder="" count="0" memberValueDatatype="20" unbalanced="0"/>
    <cacheHierarchy uniqueName="[Range 1].[Q6 - Mention any comments or suggestions to improve the overall learning experience]" caption="Q6 - Mention any comments or suggestions to improve the overall learning experience" attribute="1" defaultMemberUniqueName="[Range 1].[Q6 - Mention any comments or suggestions to improve the overall learning experience].[All]" allUniqueName="[Range 1].[Q6 - Mention any comments or suggestions to improve the overall learning experience].[All]" dimensionUniqueName="[Range 1]" displayFolder="" count="0" memberValueDatatype="130" unbalanced="0"/>
    <cacheHierarchy uniqueName="[Range 1].[PROMOTOR]" caption="PROMOTOR" attribute="1" defaultMemberUniqueName="[Range 1].[PROMOTOR].[All]" allUniqueName="[Range 1].[PROMOTOR].[All]" dimensionUniqueName="[Range 1]" displayFolder="" count="0" memberValueDatatype="20" unbalanced="0"/>
    <cacheHierarchy uniqueName="[Range 1].[PASSIVE 1]" caption="PASSIVE 1" attribute="1" defaultMemberUniqueName="[Range 1].[PASSIVE 1].[All]" allUniqueName="[Range 1].[PASSIVE 1].[All]" dimensionUniqueName="[Range 1]" displayFolder="" count="0" memberValueDatatype="20" unbalanced="0"/>
    <cacheHierarchy uniqueName="[Range 1].[PASSIVE]" caption="PASSIVE" attribute="1" defaultMemberUniqueName="[Range 1].[PASSIVE].[All]" allUniqueName="[Range 1].[PASSIVE].[All]" dimensionUniqueName="[Range 1]" displayFolder="" count="0" memberValueDatatype="20" unbalanced="0"/>
    <cacheHierarchy uniqueName="[Range 1].[DETRACTOR]" caption="DETRACTOR" attribute="1" defaultMemberUniqueName="[Range 1].[DETRACTOR].[All]" allUniqueName="[Range 1].[DETRACTOR].[All]" dimensionUniqueName="[Range 1]" displayFolder="" count="0" memberValueDatatype="20" unbalanced="0"/>
    <cacheHierarchy uniqueName="[Range 1].[Total Reponses]" caption="Total Reponses" attribute="1" defaultMemberUniqueName="[Range 1].[Total Reponses].[All]" allUniqueName="[Range 1].[Total Reponses].[All]" dimensionUniqueName="[Range 1]" displayFolder="" count="0" memberValueDatatype="20" unbalanced="0"/>
    <cacheHierarchy uniqueName="[Range 1].[NPS]" caption="NPS" attribute="1" defaultMemberUniqueName="[Range 1].[NPS].[All]" allUniqueName="[Range 1].[NPS].[All]" dimensionUniqueName="[Range 1]" displayFolder="" count="0" memberValueDatatype="20" unbalanced="0"/>
    <cacheHierarchy uniqueName="[Range 1].[FACILITATOR PERFORMANCE]" caption="FACILITATOR PERFORMANCE" attribute="1" defaultMemberUniqueName="[Range 1].[FACILITATOR PERFORMANCE].[All]" allUniqueName="[Range 1].[FACILITATOR PERFORMANCE].[All]" dimensionUniqueName="[Range 1]" displayFolder="" count="0" memberValueDatatype="20" unbalanced="0"/>
    <cacheHierarchy uniqueName="[Range 1].[ACTIVITY EFFECTIVNESS]" caption="ACTIVITY EFFECTIVNESS" attribute="1" defaultMemberUniqueName="[Range 1].[ACTIVITY EFFECTIVNESS].[All]" allUniqueName="[Range 1].[ACTIVITY EFFECTIVNESS].[All]" dimensionUniqueName="[Range 1]" displayFolder="" count="0" memberValueDatatype="20" unbalanced="0"/>
    <cacheHierarchy uniqueName="[Range 1].[LOGISTICS EFFECTIVNESS]" caption="LOGISTICS EFFECTIVNESS" attribute="1" defaultMemberUniqueName="[Range 1].[LOGISTICS EFFECTIVNESS].[All]" allUniqueName="[Range 1].[LOGISTICS EFFECTIVNESS].[All]" dimensionUniqueName="[Range 1]" displayFolder="" count="0" memberValueDatatype="20" unbalanced="0"/>
    <cacheHierarchy uniqueName="[Range 1].[KNOWLEDGE RELVEANCE]" caption="KNOWLEDGE RELVEANCE" attribute="1" defaultMemberUniqueName="[Range 1].[KNOWLEDGE RELVEANCE].[All]" allUniqueName="[Range 1].[KNOWLEDGE RELVEANCE].[All]" dimensionUniqueName="[Range 1]" displayFolder="" count="0" memberValueDatatype="2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Enrollments]" caption="Enrollments" attribute="1" defaultMemberUniqueName="[Table1].[Enrollments].[All]" allUniqueName="[Table1].[Enrollments].[All]" dimensionUniqueName="[Table1]" displayFolder="" count="0" memberValueDatatype="20" unbalanced="0"/>
    <cacheHierarchy uniqueName="[Table1].[Participation PC/Cust]" caption="Participation PC/Cust" attribute="1" defaultMemberUniqueName="[Table1].[Participation PC/Cust].[All]" allUniqueName="[Table1].[Participation PC/Cust].[All]" dimensionUniqueName="[Table1]" displayFolder="" count="0" memberValueDatatype="130" unbalanced="0"/>
    <cacheHierarchy uniqueName="[Table1].[PC/Cust (Per Topic)]" caption="PC/Cust (Per Topic)" attribute="1" defaultMemberUniqueName="[Table1].[PC/Cust (Per Topic)].[All]" allUniqueName="[Table1].[PC/Cust (Per Topic)].[All]" dimensionUniqueName="[Table1]" displayFolder="" count="0" memberValueDatatype="130" unbalanced="0"/>
    <cacheHierarchy uniqueName="[Table1].[Customised (Dept)]" caption="Customised (Dept)" attribute="1" defaultMemberUniqueName="[Table1].[Customised (Dept)].[All]" allUniqueName="[Table1].[Customised (Dept)].[All]" dimensionUniqueName="[Table1]" displayFolder="" count="0" memberValueDatatype="130" unbalanced="0"/>
    <cacheHierarchy uniqueName="[Table1].[Program Name]" caption="Program Name" attribute="1" defaultMemberUniqueName="[Table1].[Program Name].[All]" allUniqueName="[Table1].[Program Name].[All]" dimensionUniqueName="[Table1]" displayFolder="" count="0" memberValueDatatype="130" unbalanced="0"/>
    <cacheHierarchy uniqueName="[Table1].[Trainer Name]" caption="Trainer Name" attribute="1" defaultMemberUniqueName="[Table1].[Trainer Name].[All]" allUniqueName="[Table1].[Trainer Name].[All]" dimensionUniqueName="[Table1]" displayFolder="" count="0" memberValueDatatype="130" unbalanced="0"/>
    <cacheHierarchy uniqueName="[Table1].[Program Duration/hrs]" caption="Program Duration/hrs" attribute="1" defaultMemberUniqueName="[Table1].[Program Duration/hrs].[All]" allUniqueName="[Table1].[Program Duration/hrs].[All]" dimensionUniqueName="[Table1]" displayFolder="" count="0" memberValueDatatype="5" unbalanced="0"/>
    <cacheHierarchy uniqueName="[Table1].[Learning Hrs]" caption="Learning Hrs" attribute="1" defaultMemberUniqueName="[Table1].[Learning Hrs].[All]" allUniqueName="[Table1].[Learning Hrs].[All]" dimensionUniqueName="[Table1]" displayFolder="" count="0" memberValueDatatype="5" unbalanced="0"/>
    <cacheHierarchy uniqueName="[Table1].[No.of sessions]" caption="No.of sessions" attribute="1" defaultMemberUniqueName="[Table1].[No.of sessions].[All]" allUniqueName="[Table1].[No.of sessions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Phone Number]" caption="Phone Number" attribute="1" defaultMemberUniqueName="[Table1].[Phone Number].[All]" allUniqueName="[Table1].[Phone Numb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Employee Code]" caption="Employee Code" attribute="1" defaultMemberUniqueName="[Table1].[Employee Code].[All]" allUniqueName="[Table1].[Employee Code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Internal/External]" caption="Internal/External" attribute="1" defaultMemberUniqueName="[Table1].[Internal/External].[All]" allUniqueName="[Table1].[Internal/External].[All]" dimensionUniqueName="[Table1]" displayFolder="" count="0" memberValueDatatype="130" unbalanced="0"/>
    <cacheHierarchy uniqueName="[Table1].[Sector]" caption="Sector" attribute="1" defaultMemberUniqueName="[Table1].[Sector].[All]" allUniqueName="[Table1].[Sector].[All]" dimensionUniqueName="[Table1]" displayFolder="" count="0" memberValueDatatype="130" unbalanced="0"/>
    <cacheHierarchy uniqueName="[Table7].[Survey ID]" caption="Survey ID" attribute="1" defaultMemberUniqueName="[Table7].[Survey ID].[All]" allUniqueName="[Table7].[Survey ID].[All]" dimensionUniqueName="[Table7]" displayFolder="" count="0" memberValueDatatype="20" unbalanced="0"/>
    <cacheHierarchy uniqueName="[Table7].[Start Time]" caption="Start Time" attribute="1" defaultMemberUniqueName="[Table7].[Start Time].[All]" allUniqueName="[Table7].[Start Time].[All]" dimensionUniqueName="[Table7]" displayFolder="" count="0" memberValueDatatype="130" unbalanced="0"/>
    <cacheHierarchy uniqueName="[Table7].[Completion Time]" caption="Completion Time" attribute="1" defaultMemberUniqueName="[Table7].[Completion Time].[All]" allUniqueName="[Table7].[Completion Time].[All]" dimensionUniqueName="[Table7]" displayFolder="" count="0" memberValueDatatype="130" unbalanced="0"/>
    <cacheHierarchy uniqueName="[Table7].[Name]" caption="Name" attribute="1" defaultMemberUniqueName="[Table7].[Name].[All]" allUniqueName="[Table7].[Name].[All]" dimensionUniqueName="[Table7]" displayFolder="" count="0" memberValueDatatype="130" unbalanced="0"/>
    <cacheHierarchy uniqueName="[Table7].[Email]" caption="Email" attribute="1" defaultMemberUniqueName="[Table7].[Email].[All]" allUniqueName="[Table7].[Email].[All]" dimensionUniqueName="[Table7]" displayFolder="" count="0" memberValueDatatype="130" unbalanced="0"/>
    <cacheHierarchy uniqueName="[Table7].[Phone Number]" caption="Phone Number" attribute="1" defaultMemberUniqueName="[Table7].[Phone Number].[All]" allUniqueName="[Table7].[Phone Number].[All]" dimensionUniqueName="[Table7]" displayFolder="" count="0" memberValueDatatype="130" unbalanced="0"/>
    <cacheHierarchy uniqueName="[Table7].[Topic Name]" caption="Topic Name" attribute="1" defaultMemberUniqueName="[Table7].[Topic Name].[All]" allUniqueName="[Table7].[Topic Name].[All]" dimensionUniqueName="[Table7]" displayFolder="" count="0" memberValueDatatype="130" unbalanced="0"/>
    <cacheHierarchy uniqueName="[Table7].[Trainers]" caption="Trainers" attribute="1" defaultMemberUniqueName="[Table7].[Trainers].[All]" allUniqueName="[Table7].[Trainers].[All]" dimensionUniqueName="[Table7]" displayFolder="" count="0" memberValueDatatype="130" unbalanced="0"/>
    <cacheHierarchy uniqueName="[Table7].[Q1 - How relevant was the knowledge you gained throughout the training?]" caption="Q1 - How relevant was the knowledge you gained throughout the training?" attribute="1" defaultMemberUniqueName="[Table7].[Q1 - How relevant was the knowledge you gained throughout the training?].[All]" allUniqueName="[Table7].[Q1 - How relevant was the knowledge you gained throughout the training?].[All]" dimensionUniqueName="[Table7]" displayFolder="" count="0" memberValueDatatype="20" unbalanced="0"/>
    <cacheHierarchy uniqueName="[Table7].[Q2 - How effective were the learning activities used in this training?]" caption="Q2 - How effective were the learning activities used in this training?" attribute="1" defaultMemberUniqueName="[Table7].[Q2 - How effective were the learning activities used in this training?].[All]" allUniqueName="[Table7].[Q2 - How effective were the learning activities used in this training?].[All]" dimensionUniqueName="[Table7]" displayFolder="" count="0" memberValueDatatype="20" unbalanced="0"/>
    <cacheHierarchy uniqueName="[Table7].[Q3 - How effective were the logistics (handouts, room, food, etc.) used in the training?]" caption="Q3 - How effective were the logistics (handouts, room, food, etc.) used in the training?" attribute="1" defaultMemberUniqueName="[Table7].[Q3 - How effective were the logistics (handouts, room, food, etc.) used in the training?].[All]" allUniqueName="[Table7].[Q3 - How effective were the logistics (handouts, room, food, etc.) used in the training?].[All]" dimensionUniqueName="[Table7]" displayFolder="" count="0" memberValueDatatype="20" unbalanced="0"/>
    <cacheHierarchy uniqueName="[Table7].[Q4 - How would you rate the facilitator's overall performance?]" caption="Q4 - How would you rate the facilitator's overall performance?" attribute="1" defaultMemberUniqueName="[Table7].[Q4 - How would you rate the facilitator's overall performance?].[All]" allUniqueName="[Table7].[Q4 - How would you rate the facilitator's overall performance?].[All]" dimensionUniqueName="[Table7]" displayFolder="" count="0" memberValueDatatype="20" unbalanced="0"/>
    <cacheHierarchy uniqueName="[Table7].[Q5 - How likely are you to recommend this training to a friend or teammate?]" caption="Q5 - How likely are you to recommend this training to a friend or teammate?" attribute="1" defaultMemberUniqueName="[Table7].[Q5 - How likely are you to recommend this training to a friend or teammate?].[All]" allUniqueName="[Table7].[Q5 - How likely are you to recommend this training to a friend or teammate?].[All]" dimensionUniqueName="[Table7]" displayFolder="" count="0" memberValueDatatype="20" unbalanced="0"/>
    <cacheHierarchy uniqueName="[Table7].[Q6 - Mention any comments or suggestions to improve the overall learning experience]" caption="Q6 - Mention any comments or suggestions to improve the overall learning experience" attribute="1" defaultMemberUniqueName="[Table7].[Q6 - Mention any comments or suggestions to improve the overall learning experience].[All]" allUniqueName="[Table7].[Q6 - Mention any comments or suggestions to improve the overall learning experience].[All]" dimensionUniqueName="[Table7]" displayFolder="" count="0" memberValueDatatype="130" unbalanced="0"/>
    <cacheHierarchy uniqueName="[Table7].[PROMOTOR]" caption="PROMOTOR" attribute="1" defaultMemberUniqueName="[Table7].[PROMOTOR].[All]" allUniqueName="[Table7].[PROMOTOR].[All]" dimensionUniqueName="[Table7]" displayFolder="" count="0" memberValueDatatype="20" unbalanced="0"/>
    <cacheHierarchy uniqueName="[Table7].[PASSIVE 1]" caption="PASSIVE 1" attribute="1" defaultMemberUniqueName="[Table7].[PASSIVE 1].[All]" allUniqueName="[Table7].[PASSIVE 1].[All]" dimensionUniqueName="[Table7]" displayFolder="" count="0" memberValueDatatype="20" unbalanced="0"/>
    <cacheHierarchy uniqueName="[Table7].[PASSIVE]" caption="PASSIVE" attribute="1" defaultMemberUniqueName="[Table7].[PASSIVE].[All]" allUniqueName="[Table7].[PASSIVE].[All]" dimensionUniqueName="[Table7]" displayFolder="" count="0" memberValueDatatype="20" unbalanced="0"/>
    <cacheHierarchy uniqueName="[Table7].[DETRACTOR]" caption="DETRACTOR" attribute="1" defaultMemberUniqueName="[Table7].[DETRACTOR].[All]" allUniqueName="[Table7].[DETRACTOR].[All]" dimensionUniqueName="[Table7]" displayFolder="" count="0" memberValueDatatype="20" unbalanced="0"/>
    <cacheHierarchy uniqueName="[Table7].[Total Reponses]" caption="Total Reponses" attribute="1" defaultMemberUniqueName="[Table7].[Total Reponses].[All]" allUniqueName="[Table7].[Total Reponses].[All]" dimensionUniqueName="[Table7]" displayFolder="" count="0" memberValueDatatype="20" unbalanced="0"/>
    <cacheHierarchy uniqueName="[Table7].[NPS]" caption="NPS" attribute="1" defaultMemberUniqueName="[Table7].[NPS].[All]" allUniqueName="[Table7].[NPS].[All]" dimensionUniqueName="[Table7]" displayFolder="" count="0" memberValueDatatype="20" unbalanced="0"/>
    <cacheHierarchy uniqueName="[Table7].[FACILITATOR PERFORMANCE]" caption="FACILITATOR PERFORMANCE" attribute="1" defaultMemberUniqueName="[Table7].[FACILITATOR PERFORMANCE].[All]" allUniqueName="[Table7].[FACILITATOR PERFORMANCE].[All]" dimensionUniqueName="[Table7]" displayFolder="" count="0" memberValueDatatype="20" unbalanced="0"/>
    <cacheHierarchy uniqueName="[Table7].[ACTIVITY EFFECTIVNESS]" caption="ACTIVITY EFFECTIVNESS" attribute="1" defaultMemberUniqueName="[Table7].[ACTIVITY EFFECTIVNESS].[All]" allUniqueName="[Table7].[ACTIVITY EFFECTIVNESS].[All]" dimensionUniqueName="[Table7]" displayFolder="" count="0" memberValueDatatype="20" unbalanced="0"/>
    <cacheHierarchy uniqueName="[Table7].[LOGISTICS EFFECTIVNESS]" caption="LOGISTICS EFFECTIVNESS" attribute="1" defaultMemberUniqueName="[Table7].[LOGISTICS EFFECTIVNESS].[All]" allUniqueName="[Table7].[LOGISTICS EFFECTIVNESS].[All]" dimensionUniqueName="[Table7]" displayFolder="" count="0" memberValueDatatype="20" unbalanced="0"/>
    <cacheHierarchy uniqueName="[Table7].[KNOWLEDGE RELVEANCE]" caption="KNOWLEDGE RELVEANCE" attribute="1" defaultMemberUniqueName="[Table7].[KNOWLEDGE RELVEANCE].[All]" allUniqueName="[Table7].[KNOWLEDGE RELVEANCE].[All]" dimensionUniqueName="[Table7]" displayFolder="" count="0" memberValueDatatype="2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  <cacheHierarchy uniqueName="[Measures].[Sum of KNOWLEDGE RELVEANCE]" caption="Sum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OGISTICS EFFECTIVNESS 2]" caption="Sum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LOGISTICS EFFECTIVNESS 2]" caption="Average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KNOWLEDGE RELVEANCE]" caption="Average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MOTOR]" caption="Sum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ROMOTOR]" caption="Average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gram Name 2]" caption="Count of Program Name 2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gram Name 2]" caption="Distinct 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 2]" caption="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Name 2]" caption="Distinct 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o.of sessions 2]" caption="Sum of No.of sessions 2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rollments 2]" caption="Sum of Enrollments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Table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Program Duration/hrs]" caption="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rogram Duration/hrs]" caption="Distinct 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earning Hrs]" caption="Sum of Learning Hr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ogram Duration/hrs]" caption="Max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gram Duration/hrs]" caption="Sum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ACILITATOR PERFORMANCE]" caption="Sum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FACILITATOR PERFORMANCE]" caption="Average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KNOWLEDGE RELVEANCE 2]" caption="Sum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LOGISTICS EFFECTIVNESS]" caption="Sum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ACTIVITY EFFECTIVNESS]" caption="Sum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NPS]" caption="Sum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NPS]" caption="Average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KNOWLEDGE RELVEANCE 2]" caption="Average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Average of LOGISTICS EFFECTIVNESS]" caption="Average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ACTIVITY EFFECTIVNESS]" caption="Average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Trainers]" caption="Count of Trainers" measure="1" displayFolder="" measureGroup="Table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Table1" uniqueName="[Table1]" caption="Table1"/>
    <dimension name="Table7" uniqueName="[Table7]" caption="Table7"/>
  </dimensions>
  <measureGroups count="4">
    <measureGroup name="Range" caption="Range"/>
    <measureGroup name="Range 1" caption="Range 1"/>
    <measureGroup name="Table1" caption="Table1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.Sameh" refreshedDate="46245.641323032411" backgroundQuery="1" createdVersion="8" refreshedVersion="8" minRefreshableVersion="3" recordCount="0" supportSubquery="1" supportAdvancedDrill="1" xr:uid="{C7873751-A4EB-41E7-B12E-07F10A4C4E72}">
  <cacheSource type="external" connectionId="1"/>
  <cacheFields count="5">
    <cacheField name="[Range].[Program Name].[Program Name]" caption="Program Name" numFmtId="0" hierarchy="5" level="1">
      <sharedItems count="24">
        <s v="Ai 4 Marq - AI Foundations - Wave 2"/>
        <s v="Ai 4 Marq - Level 1"/>
        <s v="AI for real estate (Projects-D&amp;I)"/>
        <s v="Customer Focus"/>
        <s v="Customer XP Cycle-CCE ONLY"/>
        <s v="Excel 101"/>
        <s v="Goal Setting &amp;Building Habits -HS"/>
        <s v="Hard Talks"/>
        <s v="HPI"/>
        <s v="Island of Seacrets-(Finance  Dept)"/>
        <s v="LinkedIn Learning Kick-Off Session"/>
        <s v="Master The Shift"/>
        <s v="Parenting 101"/>
        <s v="Presentation Skills-HS"/>
        <s v="Sales Skills 1-HS"/>
        <s v="Sales Skills 2-HS"/>
        <s v="Self Discovery Lab"/>
        <s v="Slide Design"/>
        <s v="Story Craft"/>
        <s v="The Connected Leader"/>
        <s v="The Influence Map"/>
        <s v="The Influence Map (Projects)"/>
        <s v="Think Human"/>
        <s v="Time &amp;Self Management -HS"/>
      </sharedItems>
    </cacheField>
    <cacheField name="[Range].[Participation PC/Cust].[Participation PC/Cust]" caption="Participation PC/Cust" numFmtId="0" hierarchy="2" level="1">
      <sharedItems count="2">
        <s v="Customised"/>
        <s v="Public Calender"/>
      </sharedItems>
    </cacheField>
    <cacheField name="[Range].[PC/Cust (Per Topic)].[PC/Cust (Per Topic)]" caption="PC/Cust (Per Topic)" numFmtId="0" hierarchy="3" level="1">
      <sharedItems count="2">
        <s v="Customised"/>
        <s v="Public Calender"/>
      </sharedItems>
    </cacheField>
    <cacheField name="[Range].[Customised (Dept)].[Customised (Dept)]" caption="Customised (Dept)" numFmtId="0" hierarchy="4" level="1">
      <sharedItems containsBlank="1" count="7">
        <s v="CCE"/>
        <s v="Finance"/>
        <s v="I&amp;D"/>
        <s v="L&amp;D"/>
        <s v="Projects"/>
        <s v="Sales"/>
        <m/>
      </sharedItems>
    </cacheField>
    <cacheField name="[Measures].[Count of Program Name 2]" caption="Count of Program Name 2" numFmtId="0" hierarchy="99" level="32767"/>
  </cacheFields>
  <cacheHierarchies count="123">
    <cacheHierarchy uniqueName="[Range].[#]" caption="#" attribute="1" defaultMemberUniqueName="[Range].[#].[All]" allUniqueName="[Range].[#].[All]" dimensionUniqueName="[Range]" displayFolder="" count="0" memberValueDatatype="20" unbalanced="0"/>
    <cacheHierarchy uniqueName="[Range].[Enrollments]" caption="Enrollments" attribute="1" defaultMemberUniqueName="[Range].[Enrollments].[All]" allUniqueName="[Range].[Enrollments].[All]" dimensionUniqueName="[Range]" displayFolder="" count="0" memberValueDatatype="20" unbalanced="0"/>
    <cacheHierarchy uniqueName="[Range].[Participation PC/Cust]" caption="Participation PC/Cust" attribute="1" defaultMemberUniqueName="[Range].[Participation PC/Cust].[All]" allUniqueName="[Range].[Participation PC/Cust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C/Cust (Per Topic)]" caption="PC/Cust (Per Topic)" attribute="1" defaultMemberUniqueName="[Range].[PC/Cust (Per Topic)].[All]" allUniqueName="[Range].[PC/Cust (Per Topic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Customised (Dept)]" caption="Customised (Dept)" attribute="1" defaultMemberUniqueName="[Range].[Customised (Dept)].[All]" allUniqueName="[Range].[Customised (Dept)].[All]" dimensionUniqueName="[Range]" displayFolder="" count="2" memberValueDatatype="130" unbalanced="0">
      <fieldsUsage count="2">
        <fieldUsage x="-1"/>
        <fieldUsage x="3"/>
      </fieldsUsage>
    </cacheHierarchy>
    <cacheHierarchy uniqueName="[Range].[Program Name]" caption="Program Name" attribute="1" defaultMemberUniqueName="[Range].[Program Name].[All]" allUniqueName="[Range].[Program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rainer Name]" caption="Trainer Name" attribute="1" defaultMemberUniqueName="[Range].[Trainer Name].[All]" allUniqueName="[Range].[Trainer Name].[All]" dimensionUniqueName="[Range]" displayFolder="" count="0" memberValueDatatype="130" unbalanced="0"/>
    <cacheHierarchy uniqueName="[Range].[Program Duration/hrs]" caption="Program Duration/hrs" attribute="1" defaultMemberUniqueName="[Range].[Program Duration/hrs].[All]" allUniqueName="[Range].[Program Duration/hrs].[All]" dimensionUniqueName="[Range]" displayFolder="" count="0" memberValueDatatype="5" unbalanced="0"/>
    <cacheHierarchy uniqueName="[Range].[Learning Hrs]" caption="Learning Hrs" attribute="1" defaultMemberUniqueName="[Range].[Learning Hrs].[All]" allUniqueName="[Range].[Learning Hrs].[All]" dimensionUniqueName="[Range]" displayFolder="" count="0" memberValueDatatype="5" unbalanced="0"/>
    <cacheHierarchy uniqueName="[Range].[No.of sessions]" caption="No.of sessions" attribute="1" defaultMemberUniqueName="[Range].[No.of sessions].[All]" allUniqueName="[Range].[No.of sessions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Phone Number]" caption="Phone Number" attribute="1" defaultMemberUniqueName="[Range].[Phone Number].[All]" allUniqueName="[Range].[Phone Numb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 Title]" caption="Job Title" attribute="1" defaultMemberUniqueName="[Range].[Job Title].[All]" allUniqueName="[Range].[Job Title].[All]" dimensionUniqueName="[Range]" displayFolder="" count="0" memberValueDatatype="130" unbalanced="0"/>
    <cacheHierarchy uniqueName="[Range].[Employee Code]" caption="Employee Code" attribute="1" defaultMemberUniqueName="[Range].[Employee Code].[All]" allUniqueName="[Range].[Employee Code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2" memberValueDatatype="7" unbalanced="0"/>
    <cacheHierarchy uniqueName="[Range].[Internal/External]" caption="Internal/External" attribute="1" defaultMemberUniqueName="[Range].[Internal/External].[All]" allUniqueName="[Range].[Internal/External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 1].[Survey ID]" caption="Survey ID" attribute="1" defaultMemberUniqueName="[Range 1].[Survey ID].[All]" allUniqueName="[Range 1].[Survey ID].[All]" dimensionUniqueName="[Range 1]" displayFolder="" count="0" memberValueDatatype="20" unbalanced="0"/>
    <cacheHierarchy uniqueName="[Range 1].[Start Time]" caption="Start Time" attribute="1" defaultMemberUniqueName="[Range 1].[Start Time].[All]" allUniqueName="[Range 1].[Start Time].[All]" dimensionUniqueName="[Range 1]" displayFolder="" count="0" memberValueDatatype="130" unbalanced="0"/>
    <cacheHierarchy uniqueName="[Range 1].[Completion Time]" caption="Completion Time" attribute="1" defaultMemberUniqueName="[Range 1].[Completion Time].[All]" allUniqueName="[Range 1].[Completion Time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Phone Number]" caption="Phone Number" attribute="1" defaultMemberUniqueName="[Range 1].[Phone Number].[All]" allUniqueName="[Range 1].[Phone Number].[All]" dimensionUniqueName="[Range 1]" displayFolder="" count="0" memberValueDatatype="130" unbalanced="0"/>
    <cacheHierarchy uniqueName="[Range 1].[Topic Name]" caption="Topic Name" attribute="1" defaultMemberUniqueName="[Range 1].[Topic Name].[All]" allUniqueName="[Range 1].[Topic Name].[All]" dimensionUniqueName="[Range 1]" displayFolder="" count="0" memberValueDatatype="130" unbalanced="0"/>
    <cacheHierarchy uniqueName="[Range 1].[Trainers]" caption="Trainers" attribute="1" defaultMemberUniqueName="[Range 1].[Trainers].[All]" allUniqueName="[Range 1].[Trainers].[All]" dimensionUniqueName="[Range 1]" displayFolder="" count="0" memberValueDatatype="130" unbalanced="0"/>
    <cacheHierarchy uniqueName="[Range 1].[Q1 - How relevant was the knowledge you gained throughout the training?]" caption="Q1 - How relevant was the knowledge you gained throughout the training?" attribute="1" defaultMemberUniqueName="[Range 1].[Q1 - How relevant was the knowledge you gained throughout the training?].[All]" allUniqueName="[Range 1].[Q1 - How relevant was the knowledge you gained throughout the training?].[All]" dimensionUniqueName="[Range 1]" displayFolder="" count="0" memberValueDatatype="20" unbalanced="0"/>
    <cacheHierarchy uniqueName="[Range 1].[Q2 - How effective were the learning activities used in this training?]" caption="Q2 - How effective were the learning activities used in this training?" attribute="1" defaultMemberUniqueName="[Range 1].[Q2 - How effective were the learning activities used in this training?].[All]" allUniqueName="[Range 1].[Q2 - How effective were the learning activities used in this training?].[All]" dimensionUniqueName="[Range 1]" displayFolder="" count="0" memberValueDatatype="20" unbalanced="0"/>
    <cacheHierarchy uniqueName="[Range 1].[Q3 - How effective were the logistics (handouts, room, food, etc.) used in the training?]" caption="Q3 - How effective were the logistics (handouts, room, food, etc.) used in the training?" attribute="1" defaultMemberUniqueName="[Range 1].[Q3 - How effective were the logistics (handouts, room, food, etc.) used in the training?].[All]" allUniqueName="[Range 1].[Q3 - How effective were the logistics (handouts, room, food, etc.) used in the training?].[All]" dimensionUniqueName="[Range 1]" displayFolder="" count="0" memberValueDatatype="20" unbalanced="0"/>
    <cacheHierarchy uniqueName="[Range 1].[Q4 - How would you rate the facilitator's overall performance?]" caption="Q4 - How would you rate the facilitator's overall performance?" attribute="1" defaultMemberUniqueName="[Range 1].[Q4 - How would you rate the facilitator's overall performance?].[All]" allUniqueName="[Range 1].[Q4 - How would you rate the facilitator's overall performance?].[All]" dimensionUniqueName="[Range 1]" displayFolder="" count="0" memberValueDatatype="20" unbalanced="0"/>
    <cacheHierarchy uniqueName="[Range 1].[Q5 - How likely are you to recommend this training to a friend or teammate?]" caption="Q5 - How likely are you to recommend this training to a friend or teammate?" attribute="1" defaultMemberUniqueName="[Range 1].[Q5 - How likely are you to recommend this training to a friend or teammate?].[All]" allUniqueName="[Range 1].[Q5 - How likely are you to recommend this training to a friend or teammate?].[All]" dimensionUniqueName="[Range 1]" displayFolder="" count="0" memberValueDatatype="20" unbalanced="0"/>
    <cacheHierarchy uniqueName="[Range 1].[Q6 - Mention any comments or suggestions to improve the overall learning experience]" caption="Q6 - Mention any comments or suggestions to improve the overall learning experience" attribute="1" defaultMemberUniqueName="[Range 1].[Q6 - Mention any comments or suggestions to improve the overall learning experience].[All]" allUniqueName="[Range 1].[Q6 - Mention any comments or suggestions to improve the overall learning experience].[All]" dimensionUniqueName="[Range 1]" displayFolder="" count="0" memberValueDatatype="130" unbalanced="0"/>
    <cacheHierarchy uniqueName="[Range 1].[PROMOTOR]" caption="PROMOTOR" attribute="1" defaultMemberUniqueName="[Range 1].[PROMOTOR].[All]" allUniqueName="[Range 1].[PROMOTOR].[All]" dimensionUniqueName="[Range 1]" displayFolder="" count="0" memberValueDatatype="20" unbalanced="0"/>
    <cacheHierarchy uniqueName="[Range 1].[PASSIVE 1]" caption="PASSIVE 1" attribute="1" defaultMemberUniqueName="[Range 1].[PASSIVE 1].[All]" allUniqueName="[Range 1].[PASSIVE 1].[All]" dimensionUniqueName="[Range 1]" displayFolder="" count="0" memberValueDatatype="20" unbalanced="0"/>
    <cacheHierarchy uniqueName="[Range 1].[PASSIVE]" caption="PASSIVE" attribute="1" defaultMemberUniqueName="[Range 1].[PASSIVE].[All]" allUniqueName="[Range 1].[PASSIVE].[All]" dimensionUniqueName="[Range 1]" displayFolder="" count="0" memberValueDatatype="20" unbalanced="0"/>
    <cacheHierarchy uniqueName="[Range 1].[DETRACTOR]" caption="DETRACTOR" attribute="1" defaultMemberUniqueName="[Range 1].[DETRACTOR].[All]" allUniqueName="[Range 1].[DETRACTOR].[All]" dimensionUniqueName="[Range 1]" displayFolder="" count="0" memberValueDatatype="20" unbalanced="0"/>
    <cacheHierarchy uniqueName="[Range 1].[Total Reponses]" caption="Total Reponses" attribute="1" defaultMemberUniqueName="[Range 1].[Total Reponses].[All]" allUniqueName="[Range 1].[Total Reponses].[All]" dimensionUniqueName="[Range 1]" displayFolder="" count="0" memberValueDatatype="20" unbalanced="0"/>
    <cacheHierarchy uniqueName="[Range 1].[NPS]" caption="NPS" attribute="1" defaultMemberUniqueName="[Range 1].[NPS].[All]" allUniqueName="[Range 1].[NPS].[All]" dimensionUniqueName="[Range 1]" displayFolder="" count="0" memberValueDatatype="20" unbalanced="0"/>
    <cacheHierarchy uniqueName="[Range 1].[FACILITATOR PERFORMANCE]" caption="FACILITATOR PERFORMANCE" attribute="1" defaultMemberUniqueName="[Range 1].[FACILITATOR PERFORMANCE].[All]" allUniqueName="[Range 1].[FACILITATOR PERFORMANCE].[All]" dimensionUniqueName="[Range 1]" displayFolder="" count="0" memberValueDatatype="20" unbalanced="0"/>
    <cacheHierarchy uniqueName="[Range 1].[ACTIVITY EFFECTIVNESS]" caption="ACTIVITY EFFECTIVNESS" attribute="1" defaultMemberUniqueName="[Range 1].[ACTIVITY EFFECTIVNESS].[All]" allUniqueName="[Range 1].[ACTIVITY EFFECTIVNESS].[All]" dimensionUniqueName="[Range 1]" displayFolder="" count="0" memberValueDatatype="20" unbalanced="0"/>
    <cacheHierarchy uniqueName="[Range 1].[LOGISTICS EFFECTIVNESS]" caption="LOGISTICS EFFECTIVNESS" attribute="1" defaultMemberUniqueName="[Range 1].[LOGISTICS EFFECTIVNESS].[All]" allUniqueName="[Range 1].[LOGISTICS EFFECTIVNESS].[All]" dimensionUniqueName="[Range 1]" displayFolder="" count="0" memberValueDatatype="20" unbalanced="0"/>
    <cacheHierarchy uniqueName="[Range 1].[KNOWLEDGE RELVEANCE]" caption="KNOWLEDGE RELVEANCE" attribute="1" defaultMemberUniqueName="[Range 1].[KNOWLEDGE RELVEANCE].[All]" allUniqueName="[Range 1].[KNOWLEDGE RELVEANCE].[All]" dimensionUniqueName="[Range 1]" displayFolder="" count="0" memberValueDatatype="2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Enrollments]" caption="Enrollments" attribute="1" defaultMemberUniqueName="[Table1].[Enrollments].[All]" allUniqueName="[Table1].[Enrollments].[All]" dimensionUniqueName="[Table1]" displayFolder="" count="0" memberValueDatatype="20" unbalanced="0"/>
    <cacheHierarchy uniqueName="[Table1].[Participation PC/Cust]" caption="Participation PC/Cust" attribute="1" defaultMemberUniqueName="[Table1].[Participation PC/Cust].[All]" allUniqueName="[Table1].[Participation PC/Cust].[All]" dimensionUniqueName="[Table1]" displayFolder="" count="0" memberValueDatatype="130" unbalanced="0"/>
    <cacheHierarchy uniqueName="[Table1].[PC/Cust (Per Topic)]" caption="PC/Cust (Per Topic)" attribute="1" defaultMemberUniqueName="[Table1].[PC/Cust (Per Topic)].[All]" allUniqueName="[Table1].[PC/Cust (Per Topic)].[All]" dimensionUniqueName="[Table1]" displayFolder="" count="0" memberValueDatatype="130" unbalanced="0"/>
    <cacheHierarchy uniqueName="[Table1].[Customised (Dept)]" caption="Customised (Dept)" attribute="1" defaultMemberUniqueName="[Table1].[Customised (Dept)].[All]" allUniqueName="[Table1].[Customised (Dept)].[All]" dimensionUniqueName="[Table1]" displayFolder="" count="0" memberValueDatatype="130" unbalanced="0"/>
    <cacheHierarchy uniqueName="[Table1].[Program Name]" caption="Program Name" attribute="1" defaultMemberUniqueName="[Table1].[Program Name].[All]" allUniqueName="[Table1].[Program Name].[All]" dimensionUniqueName="[Table1]" displayFolder="" count="0" memberValueDatatype="130" unbalanced="0"/>
    <cacheHierarchy uniqueName="[Table1].[Trainer Name]" caption="Trainer Name" attribute="1" defaultMemberUniqueName="[Table1].[Trainer Name].[All]" allUniqueName="[Table1].[Trainer Name].[All]" dimensionUniqueName="[Table1]" displayFolder="" count="0" memberValueDatatype="130" unbalanced="0"/>
    <cacheHierarchy uniqueName="[Table1].[Program Duration/hrs]" caption="Program Duration/hrs" attribute="1" defaultMemberUniqueName="[Table1].[Program Duration/hrs].[All]" allUniqueName="[Table1].[Program Duration/hrs].[All]" dimensionUniqueName="[Table1]" displayFolder="" count="0" memberValueDatatype="5" unbalanced="0"/>
    <cacheHierarchy uniqueName="[Table1].[Learning Hrs]" caption="Learning Hrs" attribute="1" defaultMemberUniqueName="[Table1].[Learning Hrs].[All]" allUniqueName="[Table1].[Learning Hrs].[All]" dimensionUniqueName="[Table1]" displayFolder="" count="0" memberValueDatatype="5" unbalanced="0"/>
    <cacheHierarchy uniqueName="[Table1].[No.of sessions]" caption="No.of sessions" attribute="1" defaultMemberUniqueName="[Table1].[No.of sessions].[All]" allUniqueName="[Table1].[No.of sessions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Phone Number]" caption="Phone Number" attribute="1" defaultMemberUniqueName="[Table1].[Phone Number].[All]" allUniqueName="[Table1].[Phone Numb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Employee Code]" caption="Employee Code" attribute="1" defaultMemberUniqueName="[Table1].[Employee Code].[All]" allUniqueName="[Table1].[Employee Code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Internal/External]" caption="Internal/External" attribute="1" defaultMemberUniqueName="[Table1].[Internal/External].[All]" allUniqueName="[Table1].[Internal/External].[All]" dimensionUniqueName="[Table1]" displayFolder="" count="0" memberValueDatatype="130" unbalanced="0"/>
    <cacheHierarchy uniqueName="[Table1].[Sector]" caption="Sector" attribute="1" defaultMemberUniqueName="[Table1].[Sector].[All]" allUniqueName="[Table1].[Sector].[All]" dimensionUniqueName="[Table1]" displayFolder="" count="0" memberValueDatatype="130" unbalanced="0"/>
    <cacheHierarchy uniqueName="[Table7].[Survey ID]" caption="Survey ID" attribute="1" defaultMemberUniqueName="[Table7].[Survey ID].[All]" allUniqueName="[Table7].[Survey ID].[All]" dimensionUniqueName="[Table7]" displayFolder="" count="0" memberValueDatatype="20" unbalanced="0"/>
    <cacheHierarchy uniqueName="[Table7].[Start Time]" caption="Start Time" attribute="1" defaultMemberUniqueName="[Table7].[Start Time].[All]" allUniqueName="[Table7].[Start Time].[All]" dimensionUniqueName="[Table7]" displayFolder="" count="0" memberValueDatatype="130" unbalanced="0"/>
    <cacheHierarchy uniqueName="[Table7].[Completion Time]" caption="Completion Time" attribute="1" defaultMemberUniqueName="[Table7].[Completion Time].[All]" allUniqueName="[Table7].[Completion Time].[All]" dimensionUniqueName="[Table7]" displayFolder="" count="0" memberValueDatatype="130" unbalanced="0"/>
    <cacheHierarchy uniqueName="[Table7].[Name]" caption="Name" attribute="1" defaultMemberUniqueName="[Table7].[Name].[All]" allUniqueName="[Table7].[Name].[All]" dimensionUniqueName="[Table7]" displayFolder="" count="0" memberValueDatatype="130" unbalanced="0"/>
    <cacheHierarchy uniqueName="[Table7].[Email]" caption="Email" attribute="1" defaultMemberUniqueName="[Table7].[Email].[All]" allUniqueName="[Table7].[Email].[All]" dimensionUniqueName="[Table7]" displayFolder="" count="0" memberValueDatatype="130" unbalanced="0"/>
    <cacheHierarchy uniqueName="[Table7].[Phone Number]" caption="Phone Number" attribute="1" defaultMemberUniqueName="[Table7].[Phone Number].[All]" allUniqueName="[Table7].[Phone Number].[All]" dimensionUniqueName="[Table7]" displayFolder="" count="0" memberValueDatatype="130" unbalanced="0"/>
    <cacheHierarchy uniqueName="[Table7].[Topic Name]" caption="Topic Name" attribute="1" defaultMemberUniqueName="[Table7].[Topic Name].[All]" allUniqueName="[Table7].[Topic Name].[All]" dimensionUniqueName="[Table7]" displayFolder="" count="0" memberValueDatatype="130" unbalanced="0"/>
    <cacheHierarchy uniqueName="[Table7].[Trainers]" caption="Trainers" attribute="1" defaultMemberUniqueName="[Table7].[Trainers].[All]" allUniqueName="[Table7].[Trainers].[All]" dimensionUniqueName="[Table7]" displayFolder="" count="0" memberValueDatatype="130" unbalanced="0"/>
    <cacheHierarchy uniqueName="[Table7].[Q1 - How relevant was the knowledge you gained throughout the training?]" caption="Q1 - How relevant was the knowledge you gained throughout the training?" attribute="1" defaultMemberUniqueName="[Table7].[Q1 - How relevant was the knowledge you gained throughout the training?].[All]" allUniqueName="[Table7].[Q1 - How relevant was the knowledge you gained throughout the training?].[All]" dimensionUniqueName="[Table7]" displayFolder="" count="0" memberValueDatatype="20" unbalanced="0"/>
    <cacheHierarchy uniqueName="[Table7].[Q2 - How effective were the learning activities used in this training?]" caption="Q2 - How effective were the learning activities used in this training?" attribute="1" defaultMemberUniqueName="[Table7].[Q2 - How effective were the learning activities used in this training?].[All]" allUniqueName="[Table7].[Q2 - How effective were the learning activities used in this training?].[All]" dimensionUniqueName="[Table7]" displayFolder="" count="0" memberValueDatatype="20" unbalanced="0"/>
    <cacheHierarchy uniqueName="[Table7].[Q3 - How effective were the logistics (handouts, room, food, etc.) used in the training?]" caption="Q3 - How effective were the logistics (handouts, room, food, etc.) used in the training?" attribute="1" defaultMemberUniqueName="[Table7].[Q3 - How effective were the logistics (handouts, room, food, etc.) used in the training?].[All]" allUniqueName="[Table7].[Q3 - How effective were the logistics (handouts, room, food, etc.) used in the training?].[All]" dimensionUniqueName="[Table7]" displayFolder="" count="0" memberValueDatatype="20" unbalanced="0"/>
    <cacheHierarchy uniqueName="[Table7].[Q4 - How would you rate the facilitator's overall performance?]" caption="Q4 - How would you rate the facilitator's overall performance?" attribute="1" defaultMemberUniqueName="[Table7].[Q4 - How would you rate the facilitator's overall performance?].[All]" allUniqueName="[Table7].[Q4 - How would you rate the facilitator's overall performance?].[All]" dimensionUniqueName="[Table7]" displayFolder="" count="0" memberValueDatatype="20" unbalanced="0"/>
    <cacheHierarchy uniqueName="[Table7].[Q5 - How likely are you to recommend this training to a friend or teammate?]" caption="Q5 - How likely are you to recommend this training to a friend or teammate?" attribute="1" defaultMemberUniqueName="[Table7].[Q5 - How likely are you to recommend this training to a friend or teammate?].[All]" allUniqueName="[Table7].[Q5 - How likely are you to recommend this training to a friend or teammate?].[All]" dimensionUniqueName="[Table7]" displayFolder="" count="0" memberValueDatatype="20" unbalanced="0"/>
    <cacheHierarchy uniqueName="[Table7].[Q6 - Mention any comments or suggestions to improve the overall learning experience]" caption="Q6 - Mention any comments or suggestions to improve the overall learning experience" attribute="1" defaultMemberUniqueName="[Table7].[Q6 - Mention any comments or suggestions to improve the overall learning experience].[All]" allUniqueName="[Table7].[Q6 - Mention any comments or suggestions to improve the overall learning experience].[All]" dimensionUniqueName="[Table7]" displayFolder="" count="0" memberValueDatatype="130" unbalanced="0"/>
    <cacheHierarchy uniqueName="[Table7].[PROMOTOR]" caption="PROMOTOR" attribute="1" defaultMemberUniqueName="[Table7].[PROMOTOR].[All]" allUniqueName="[Table7].[PROMOTOR].[All]" dimensionUniqueName="[Table7]" displayFolder="" count="0" memberValueDatatype="20" unbalanced="0"/>
    <cacheHierarchy uniqueName="[Table7].[PASSIVE 1]" caption="PASSIVE 1" attribute="1" defaultMemberUniqueName="[Table7].[PASSIVE 1].[All]" allUniqueName="[Table7].[PASSIVE 1].[All]" dimensionUniqueName="[Table7]" displayFolder="" count="0" memberValueDatatype="20" unbalanced="0"/>
    <cacheHierarchy uniqueName="[Table7].[PASSIVE]" caption="PASSIVE" attribute="1" defaultMemberUniqueName="[Table7].[PASSIVE].[All]" allUniqueName="[Table7].[PASSIVE].[All]" dimensionUniqueName="[Table7]" displayFolder="" count="0" memberValueDatatype="20" unbalanced="0"/>
    <cacheHierarchy uniqueName="[Table7].[DETRACTOR]" caption="DETRACTOR" attribute="1" defaultMemberUniqueName="[Table7].[DETRACTOR].[All]" allUniqueName="[Table7].[DETRACTOR].[All]" dimensionUniqueName="[Table7]" displayFolder="" count="0" memberValueDatatype="20" unbalanced="0"/>
    <cacheHierarchy uniqueName="[Table7].[Total Reponses]" caption="Total Reponses" attribute="1" defaultMemberUniqueName="[Table7].[Total Reponses].[All]" allUniqueName="[Table7].[Total Reponses].[All]" dimensionUniqueName="[Table7]" displayFolder="" count="0" memberValueDatatype="20" unbalanced="0"/>
    <cacheHierarchy uniqueName="[Table7].[NPS]" caption="NPS" attribute="1" defaultMemberUniqueName="[Table7].[NPS].[All]" allUniqueName="[Table7].[NPS].[All]" dimensionUniqueName="[Table7]" displayFolder="" count="0" memberValueDatatype="20" unbalanced="0"/>
    <cacheHierarchy uniqueName="[Table7].[FACILITATOR PERFORMANCE]" caption="FACILITATOR PERFORMANCE" attribute="1" defaultMemberUniqueName="[Table7].[FACILITATOR PERFORMANCE].[All]" allUniqueName="[Table7].[FACILITATOR PERFORMANCE].[All]" dimensionUniqueName="[Table7]" displayFolder="" count="0" memberValueDatatype="20" unbalanced="0"/>
    <cacheHierarchy uniqueName="[Table7].[ACTIVITY EFFECTIVNESS]" caption="ACTIVITY EFFECTIVNESS" attribute="1" defaultMemberUniqueName="[Table7].[ACTIVITY EFFECTIVNESS].[All]" allUniqueName="[Table7].[ACTIVITY EFFECTIVNESS].[All]" dimensionUniqueName="[Table7]" displayFolder="" count="0" memberValueDatatype="20" unbalanced="0"/>
    <cacheHierarchy uniqueName="[Table7].[LOGISTICS EFFECTIVNESS]" caption="LOGISTICS EFFECTIVNESS" attribute="1" defaultMemberUniqueName="[Table7].[LOGISTICS EFFECTIVNESS].[All]" allUniqueName="[Table7].[LOGISTICS EFFECTIVNESS].[All]" dimensionUniqueName="[Table7]" displayFolder="" count="0" memberValueDatatype="20" unbalanced="0"/>
    <cacheHierarchy uniqueName="[Table7].[KNOWLEDGE RELVEANCE]" caption="KNOWLEDGE RELVEANCE" attribute="1" defaultMemberUniqueName="[Table7].[KNOWLEDGE RELVEANCE].[All]" allUniqueName="[Table7].[KNOWLEDGE RELVEANCE].[All]" dimensionUniqueName="[Table7]" displayFolder="" count="0" memberValueDatatype="2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  <cacheHierarchy uniqueName="[Measures].[Sum of KNOWLEDGE RELVEANCE]" caption="Sum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OGISTICS EFFECTIVNESS 2]" caption="Sum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LOGISTICS EFFECTIVNESS 2]" caption="Average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KNOWLEDGE RELVEANCE]" caption="Average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MOTOR]" caption="Sum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ROMOTOR]" caption="Average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gram Name 2]" caption="Count of Program Name 2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gram Name 2]" caption="Distinct 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 2]" caption="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Name 2]" caption="Distinct 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o.of sessions 2]" caption="Sum of No.of sessions 2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rollments 2]" caption="Sum of Enrollments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Table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Program Duration/hrs]" caption="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rogram Duration/hrs]" caption="Distinct 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earning Hrs]" caption="Sum of Learning Hr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ogram Duration/hrs]" caption="Max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gram Duration/hrs]" caption="Sum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ACILITATOR PERFORMANCE]" caption="Sum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FACILITATOR PERFORMANCE]" caption="Average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KNOWLEDGE RELVEANCE 2]" caption="Sum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LOGISTICS EFFECTIVNESS]" caption="Sum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ACTIVITY EFFECTIVNESS]" caption="Sum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NPS]" caption="Sum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NPS]" caption="Average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KNOWLEDGE RELVEANCE 2]" caption="Average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Average of LOGISTICS EFFECTIVNESS]" caption="Average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ACTIVITY EFFECTIVNESS]" caption="Average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Trainers]" caption="Count of Trainers" measure="1" displayFolder="" measureGroup="Table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Table1" uniqueName="[Table1]" caption="Table1"/>
    <dimension name="Table7" uniqueName="[Table7]" caption="Table7"/>
  </dimensions>
  <measureGroups count="4">
    <measureGroup name="Range" caption="Range"/>
    <measureGroup name="Range 1" caption="Range 1"/>
    <measureGroup name="Table1" caption="Table1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.Sameh" refreshedDate="46245.641325925928" backgroundQuery="1" createdVersion="8" refreshedVersion="8" minRefreshableVersion="3" recordCount="0" supportSubquery="1" supportAdvancedDrill="1" xr:uid="{27F741A6-3C03-4026-AACD-30F5AD6EBD8B}">
  <cacheSource type="external" connectionId="1"/>
  <cacheFields count="5">
    <cacheField name="[Range].[Program Name].[Program Name]" caption="Program Name" numFmtId="0" hierarchy="5" level="1">
      <sharedItems count="24">
        <s v="Ai 4 Marq - AI Foundations - Wave 2"/>
        <s v="Ai 4 Marq - Level 1"/>
        <s v="AI for real estate (Projects-D&amp;I)"/>
        <s v="Customer Focus"/>
        <s v="Customer XP Cycle-CCE ONLY"/>
        <s v="Excel 101"/>
        <s v="Goal Setting &amp;Building Habits -HS"/>
        <s v="Hard Talks"/>
        <s v="HPI"/>
        <s v="Island of Seacrets-(Finance  Dept)"/>
        <s v="LinkedIn Learning Kick-Off Session"/>
        <s v="Master The Shift"/>
        <s v="Parenting 101"/>
        <s v="Presentation Skills-HS"/>
        <s v="Sales Skills 1-HS"/>
        <s v="Sales Skills 2-HS"/>
        <s v="Self Discovery Lab"/>
        <s v="Slide Design"/>
        <s v="Story Craft"/>
        <s v="The Connected Leader"/>
        <s v="The Influence Map"/>
        <s v="The Influence Map (Projects)"/>
        <s v="Think Human"/>
        <s v="Time &amp;Self Management -HS"/>
      </sharedItems>
    </cacheField>
    <cacheField name="[Range].[Participation PC/Cust].[Participation PC/Cust]" caption="Participation PC/Cust" numFmtId="0" hierarchy="2" level="1">
      <sharedItems count="2">
        <s v="Customised"/>
        <s v="Public Calender"/>
      </sharedItems>
    </cacheField>
    <cacheField name="[Measures].[Distinct Count of Name 2]" caption="Distinct Count of Name 2" numFmtId="0" hierarchy="102" level="32767"/>
    <cacheField name="[Measures].[Sum of Learning Hrs]" caption="Sum of Learning Hrs" numFmtId="0" hierarchy="108" level="32767"/>
    <cacheField name="[Measures].[Sum of No.of sessions 2]" caption="Sum of No.of sessions 2" numFmtId="0" hierarchy="103" level="32767"/>
  </cacheFields>
  <cacheHierarchies count="123">
    <cacheHierarchy uniqueName="[Range].[#]" caption="#" attribute="1" defaultMemberUniqueName="[Range].[#].[All]" allUniqueName="[Range].[#].[All]" dimensionUniqueName="[Range]" displayFolder="" count="0" memberValueDatatype="20" unbalanced="0"/>
    <cacheHierarchy uniqueName="[Range].[Enrollments]" caption="Enrollments" attribute="1" defaultMemberUniqueName="[Range].[Enrollments].[All]" allUniqueName="[Range].[Enrollments].[All]" dimensionUniqueName="[Range]" displayFolder="" count="0" memberValueDatatype="20" unbalanced="0"/>
    <cacheHierarchy uniqueName="[Range].[Participation PC/Cust]" caption="Participation PC/Cust" attribute="1" defaultMemberUniqueName="[Range].[Participation PC/Cust].[All]" allUniqueName="[Range].[Participation PC/Cust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C/Cust (Per Topic)]" caption="PC/Cust (Per Topic)" attribute="1" defaultMemberUniqueName="[Range].[PC/Cust (Per Topic)].[All]" allUniqueName="[Range].[PC/Cust (Per Topic)].[All]" dimensionUniqueName="[Range]" displayFolder="" count="0" memberValueDatatype="130" unbalanced="0"/>
    <cacheHierarchy uniqueName="[Range].[Customised (Dept)]" caption="Customised (Dept)" attribute="1" defaultMemberUniqueName="[Range].[Customised (Dept)].[All]" allUniqueName="[Range].[Customised (Dept)].[All]" dimensionUniqueName="[Range]" displayFolder="" count="0" memberValueDatatype="130" unbalanced="0"/>
    <cacheHierarchy uniqueName="[Range].[Program Name]" caption="Program Name" attribute="1" defaultMemberUniqueName="[Range].[Program Name].[All]" allUniqueName="[Range].[Program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rainer Name]" caption="Trainer Name" attribute="1" defaultMemberUniqueName="[Range].[Trainer Name].[All]" allUniqueName="[Range].[Trainer Name].[All]" dimensionUniqueName="[Range]" displayFolder="" count="0" memberValueDatatype="130" unbalanced="0"/>
    <cacheHierarchy uniqueName="[Range].[Program Duration/hrs]" caption="Program Duration/hrs" attribute="1" defaultMemberUniqueName="[Range].[Program Duration/hrs].[All]" allUniqueName="[Range].[Program Duration/hrs].[All]" dimensionUniqueName="[Range]" displayFolder="" count="0" memberValueDatatype="5" unbalanced="0"/>
    <cacheHierarchy uniqueName="[Range].[Learning Hrs]" caption="Learning Hrs" attribute="1" defaultMemberUniqueName="[Range].[Learning Hrs].[All]" allUniqueName="[Range].[Learning Hrs].[All]" dimensionUniqueName="[Range]" displayFolder="" count="0" memberValueDatatype="5" unbalanced="0"/>
    <cacheHierarchy uniqueName="[Range].[No.of sessions]" caption="No.of sessions" attribute="1" defaultMemberUniqueName="[Range].[No.of sessions].[All]" allUniqueName="[Range].[No.of sessions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Phone Number]" caption="Phone Number" attribute="1" defaultMemberUniqueName="[Range].[Phone Number].[All]" allUniqueName="[Range].[Phone Numb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 Title]" caption="Job Title" attribute="1" defaultMemberUniqueName="[Range].[Job Title].[All]" allUniqueName="[Range].[Job Title].[All]" dimensionUniqueName="[Range]" displayFolder="" count="0" memberValueDatatype="130" unbalanced="0"/>
    <cacheHierarchy uniqueName="[Range].[Employee Code]" caption="Employee Code" attribute="1" defaultMemberUniqueName="[Range].[Employee Code].[All]" allUniqueName="[Range].[Employee Code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2" memberValueDatatype="7" unbalanced="0"/>
    <cacheHierarchy uniqueName="[Range].[Internal/External]" caption="Internal/External" attribute="1" defaultMemberUniqueName="[Range].[Internal/External].[All]" allUniqueName="[Range].[Internal/External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 1].[Survey ID]" caption="Survey ID" attribute="1" defaultMemberUniqueName="[Range 1].[Survey ID].[All]" allUniqueName="[Range 1].[Survey ID].[All]" dimensionUniqueName="[Range 1]" displayFolder="" count="0" memberValueDatatype="20" unbalanced="0"/>
    <cacheHierarchy uniqueName="[Range 1].[Start Time]" caption="Start Time" attribute="1" defaultMemberUniqueName="[Range 1].[Start Time].[All]" allUniqueName="[Range 1].[Start Time].[All]" dimensionUniqueName="[Range 1]" displayFolder="" count="0" memberValueDatatype="130" unbalanced="0"/>
    <cacheHierarchy uniqueName="[Range 1].[Completion Time]" caption="Completion Time" attribute="1" defaultMemberUniqueName="[Range 1].[Completion Time].[All]" allUniqueName="[Range 1].[Completion Time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Phone Number]" caption="Phone Number" attribute="1" defaultMemberUniqueName="[Range 1].[Phone Number].[All]" allUniqueName="[Range 1].[Phone Number].[All]" dimensionUniqueName="[Range 1]" displayFolder="" count="0" memberValueDatatype="130" unbalanced="0"/>
    <cacheHierarchy uniqueName="[Range 1].[Topic Name]" caption="Topic Name" attribute="1" defaultMemberUniqueName="[Range 1].[Topic Name].[All]" allUniqueName="[Range 1].[Topic Name].[All]" dimensionUniqueName="[Range 1]" displayFolder="" count="0" memberValueDatatype="130" unbalanced="0"/>
    <cacheHierarchy uniqueName="[Range 1].[Trainers]" caption="Trainers" attribute="1" defaultMemberUniqueName="[Range 1].[Trainers].[All]" allUniqueName="[Range 1].[Trainers].[All]" dimensionUniqueName="[Range 1]" displayFolder="" count="0" memberValueDatatype="130" unbalanced="0"/>
    <cacheHierarchy uniqueName="[Range 1].[Q1 - How relevant was the knowledge you gained throughout the training?]" caption="Q1 - How relevant was the knowledge you gained throughout the training?" attribute="1" defaultMemberUniqueName="[Range 1].[Q1 - How relevant was the knowledge you gained throughout the training?].[All]" allUniqueName="[Range 1].[Q1 - How relevant was the knowledge you gained throughout the training?].[All]" dimensionUniqueName="[Range 1]" displayFolder="" count="0" memberValueDatatype="20" unbalanced="0"/>
    <cacheHierarchy uniqueName="[Range 1].[Q2 - How effective were the learning activities used in this training?]" caption="Q2 - How effective were the learning activities used in this training?" attribute="1" defaultMemberUniqueName="[Range 1].[Q2 - How effective were the learning activities used in this training?].[All]" allUniqueName="[Range 1].[Q2 - How effective were the learning activities used in this training?].[All]" dimensionUniqueName="[Range 1]" displayFolder="" count="0" memberValueDatatype="20" unbalanced="0"/>
    <cacheHierarchy uniqueName="[Range 1].[Q3 - How effective were the logistics (handouts, room, food, etc.) used in the training?]" caption="Q3 - How effective were the logistics (handouts, room, food, etc.) used in the training?" attribute="1" defaultMemberUniqueName="[Range 1].[Q3 - How effective were the logistics (handouts, room, food, etc.) used in the training?].[All]" allUniqueName="[Range 1].[Q3 - How effective were the logistics (handouts, room, food, etc.) used in the training?].[All]" dimensionUniqueName="[Range 1]" displayFolder="" count="0" memberValueDatatype="20" unbalanced="0"/>
    <cacheHierarchy uniqueName="[Range 1].[Q4 - How would you rate the facilitator's overall performance?]" caption="Q4 - How would you rate the facilitator's overall performance?" attribute="1" defaultMemberUniqueName="[Range 1].[Q4 - How would you rate the facilitator's overall performance?].[All]" allUniqueName="[Range 1].[Q4 - How would you rate the facilitator's overall performance?].[All]" dimensionUniqueName="[Range 1]" displayFolder="" count="0" memberValueDatatype="20" unbalanced="0"/>
    <cacheHierarchy uniqueName="[Range 1].[Q5 - How likely are you to recommend this training to a friend or teammate?]" caption="Q5 - How likely are you to recommend this training to a friend or teammate?" attribute="1" defaultMemberUniqueName="[Range 1].[Q5 - How likely are you to recommend this training to a friend or teammate?].[All]" allUniqueName="[Range 1].[Q5 - How likely are you to recommend this training to a friend or teammate?].[All]" dimensionUniqueName="[Range 1]" displayFolder="" count="0" memberValueDatatype="20" unbalanced="0"/>
    <cacheHierarchy uniqueName="[Range 1].[Q6 - Mention any comments or suggestions to improve the overall learning experience]" caption="Q6 - Mention any comments or suggestions to improve the overall learning experience" attribute="1" defaultMemberUniqueName="[Range 1].[Q6 - Mention any comments or suggestions to improve the overall learning experience].[All]" allUniqueName="[Range 1].[Q6 - Mention any comments or suggestions to improve the overall learning experience].[All]" dimensionUniqueName="[Range 1]" displayFolder="" count="0" memberValueDatatype="130" unbalanced="0"/>
    <cacheHierarchy uniqueName="[Range 1].[PROMOTOR]" caption="PROMOTOR" attribute="1" defaultMemberUniqueName="[Range 1].[PROMOTOR].[All]" allUniqueName="[Range 1].[PROMOTOR].[All]" dimensionUniqueName="[Range 1]" displayFolder="" count="0" memberValueDatatype="20" unbalanced="0"/>
    <cacheHierarchy uniqueName="[Range 1].[PASSIVE 1]" caption="PASSIVE 1" attribute="1" defaultMemberUniqueName="[Range 1].[PASSIVE 1].[All]" allUniqueName="[Range 1].[PASSIVE 1].[All]" dimensionUniqueName="[Range 1]" displayFolder="" count="0" memberValueDatatype="20" unbalanced="0"/>
    <cacheHierarchy uniqueName="[Range 1].[PASSIVE]" caption="PASSIVE" attribute="1" defaultMemberUniqueName="[Range 1].[PASSIVE].[All]" allUniqueName="[Range 1].[PASSIVE].[All]" dimensionUniqueName="[Range 1]" displayFolder="" count="0" memberValueDatatype="20" unbalanced="0"/>
    <cacheHierarchy uniqueName="[Range 1].[DETRACTOR]" caption="DETRACTOR" attribute="1" defaultMemberUniqueName="[Range 1].[DETRACTOR].[All]" allUniqueName="[Range 1].[DETRACTOR].[All]" dimensionUniqueName="[Range 1]" displayFolder="" count="0" memberValueDatatype="20" unbalanced="0"/>
    <cacheHierarchy uniqueName="[Range 1].[Total Reponses]" caption="Total Reponses" attribute="1" defaultMemberUniqueName="[Range 1].[Total Reponses].[All]" allUniqueName="[Range 1].[Total Reponses].[All]" dimensionUniqueName="[Range 1]" displayFolder="" count="0" memberValueDatatype="20" unbalanced="0"/>
    <cacheHierarchy uniqueName="[Range 1].[NPS]" caption="NPS" attribute="1" defaultMemberUniqueName="[Range 1].[NPS].[All]" allUniqueName="[Range 1].[NPS].[All]" dimensionUniqueName="[Range 1]" displayFolder="" count="0" memberValueDatatype="20" unbalanced="0"/>
    <cacheHierarchy uniqueName="[Range 1].[FACILITATOR PERFORMANCE]" caption="FACILITATOR PERFORMANCE" attribute="1" defaultMemberUniqueName="[Range 1].[FACILITATOR PERFORMANCE].[All]" allUniqueName="[Range 1].[FACILITATOR PERFORMANCE].[All]" dimensionUniqueName="[Range 1]" displayFolder="" count="0" memberValueDatatype="20" unbalanced="0"/>
    <cacheHierarchy uniqueName="[Range 1].[ACTIVITY EFFECTIVNESS]" caption="ACTIVITY EFFECTIVNESS" attribute="1" defaultMemberUniqueName="[Range 1].[ACTIVITY EFFECTIVNESS].[All]" allUniqueName="[Range 1].[ACTIVITY EFFECTIVNESS].[All]" dimensionUniqueName="[Range 1]" displayFolder="" count="0" memberValueDatatype="20" unbalanced="0"/>
    <cacheHierarchy uniqueName="[Range 1].[LOGISTICS EFFECTIVNESS]" caption="LOGISTICS EFFECTIVNESS" attribute="1" defaultMemberUniqueName="[Range 1].[LOGISTICS EFFECTIVNESS].[All]" allUniqueName="[Range 1].[LOGISTICS EFFECTIVNESS].[All]" dimensionUniqueName="[Range 1]" displayFolder="" count="0" memberValueDatatype="20" unbalanced="0"/>
    <cacheHierarchy uniqueName="[Range 1].[KNOWLEDGE RELVEANCE]" caption="KNOWLEDGE RELVEANCE" attribute="1" defaultMemberUniqueName="[Range 1].[KNOWLEDGE RELVEANCE].[All]" allUniqueName="[Range 1].[KNOWLEDGE RELVEANCE].[All]" dimensionUniqueName="[Range 1]" displayFolder="" count="0" memberValueDatatype="2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Enrollments]" caption="Enrollments" attribute="1" defaultMemberUniqueName="[Table1].[Enrollments].[All]" allUniqueName="[Table1].[Enrollments].[All]" dimensionUniqueName="[Table1]" displayFolder="" count="0" memberValueDatatype="20" unbalanced="0"/>
    <cacheHierarchy uniqueName="[Table1].[Participation PC/Cust]" caption="Participation PC/Cust" attribute="1" defaultMemberUniqueName="[Table1].[Participation PC/Cust].[All]" allUniqueName="[Table1].[Participation PC/Cust].[All]" dimensionUniqueName="[Table1]" displayFolder="" count="0" memberValueDatatype="130" unbalanced="0"/>
    <cacheHierarchy uniqueName="[Table1].[PC/Cust (Per Topic)]" caption="PC/Cust (Per Topic)" attribute="1" defaultMemberUniqueName="[Table1].[PC/Cust (Per Topic)].[All]" allUniqueName="[Table1].[PC/Cust (Per Topic)].[All]" dimensionUniqueName="[Table1]" displayFolder="" count="0" memberValueDatatype="130" unbalanced="0"/>
    <cacheHierarchy uniqueName="[Table1].[Customised (Dept)]" caption="Customised (Dept)" attribute="1" defaultMemberUniqueName="[Table1].[Customised (Dept)].[All]" allUniqueName="[Table1].[Customised (Dept)].[All]" dimensionUniqueName="[Table1]" displayFolder="" count="0" memberValueDatatype="130" unbalanced="0"/>
    <cacheHierarchy uniqueName="[Table1].[Program Name]" caption="Program Name" attribute="1" defaultMemberUniqueName="[Table1].[Program Name].[All]" allUniqueName="[Table1].[Program Name].[All]" dimensionUniqueName="[Table1]" displayFolder="" count="0" memberValueDatatype="130" unbalanced="0"/>
    <cacheHierarchy uniqueName="[Table1].[Trainer Name]" caption="Trainer Name" attribute="1" defaultMemberUniqueName="[Table1].[Trainer Name].[All]" allUniqueName="[Table1].[Trainer Name].[All]" dimensionUniqueName="[Table1]" displayFolder="" count="0" memberValueDatatype="130" unbalanced="0"/>
    <cacheHierarchy uniqueName="[Table1].[Program Duration/hrs]" caption="Program Duration/hrs" attribute="1" defaultMemberUniqueName="[Table1].[Program Duration/hrs].[All]" allUniqueName="[Table1].[Program Duration/hrs].[All]" dimensionUniqueName="[Table1]" displayFolder="" count="0" memberValueDatatype="5" unbalanced="0"/>
    <cacheHierarchy uniqueName="[Table1].[Learning Hrs]" caption="Learning Hrs" attribute="1" defaultMemberUniqueName="[Table1].[Learning Hrs].[All]" allUniqueName="[Table1].[Learning Hrs].[All]" dimensionUniqueName="[Table1]" displayFolder="" count="0" memberValueDatatype="5" unbalanced="0"/>
    <cacheHierarchy uniqueName="[Table1].[No.of sessions]" caption="No.of sessions" attribute="1" defaultMemberUniqueName="[Table1].[No.of sessions].[All]" allUniqueName="[Table1].[No.of sessions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Phone Number]" caption="Phone Number" attribute="1" defaultMemberUniqueName="[Table1].[Phone Number].[All]" allUniqueName="[Table1].[Phone Numb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Employee Code]" caption="Employee Code" attribute="1" defaultMemberUniqueName="[Table1].[Employee Code].[All]" allUniqueName="[Table1].[Employee Code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Internal/External]" caption="Internal/External" attribute="1" defaultMemberUniqueName="[Table1].[Internal/External].[All]" allUniqueName="[Table1].[Internal/External].[All]" dimensionUniqueName="[Table1]" displayFolder="" count="0" memberValueDatatype="130" unbalanced="0"/>
    <cacheHierarchy uniqueName="[Table1].[Sector]" caption="Sector" attribute="1" defaultMemberUniqueName="[Table1].[Sector].[All]" allUniqueName="[Table1].[Sector].[All]" dimensionUniqueName="[Table1]" displayFolder="" count="0" memberValueDatatype="130" unbalanced="0"/>
    <cacheHierarchy uniqueName="[Table7].[Survey ID]" caption="Survey ID" attribute="1" defaultMemberUniqueName="[Table7].[Survey ID].[All]" allUniqueName="[Table7].[Survey ID].[All]" dimensionUniqueName="[Table7]" displayFolder="" count="0" memberValueDatatype="20" unbalanced="0"/>
    <cacheHierarchy uniqueName="[Table7].[Start Time]" caption="Start Time" attribute="1" defaultMemberUniqueName="[Table7].[Start Time].[All]" allUniqueName="[Table7].[Start Time].[All]" dimensionUniqueName="[Table7]" displayFolder="" count="0" memberValueDatatype="130" unbalanced="0"/>
    <cacheHierarchy uniqueName="[Table7].[Completion Time]" caption="Completion Time" attribute="1" defaultMemberUniqueName="[Table7].[Completion Time].[All]" allUniqueName="[Table7].[Completion Time].[All]" dimensionUniqueName="[Table7]" displayFolder="" count="0" memberValueDatatype="130" unbalanced="0"/>
    <cacheHierarchy uniqueName="[Table7].[Name]" caption="Name" attribute="1" defaultMemberUniqueName="[Table7].[Name].[All]" allUniqueName="[Table7].[Name].[All]" dimensionUniqueName="[Table7]" displayFolder="" count="0" memberValueDatatype="130" unbalanced="0"/>
    <cacheHierarchy uniqueName="[Table7].[Email]" caption="Email" attribute="1" defaultMemberUniqueName="[Table7].[Email].[All]" allUniqueName="[Table7].[Email].[All]" dimensionUniqueName="[Table7]" displayFolder="" count="0" memberValueDatatype="130" unbalanced="0"/>
    <cacheHierarchy uniqueName="[Table7].[Phone Number]" caption="Phone Number" attribute="1" defaultMemberUniqueName="[Table7].[Phone Number].[All]" allUniqueName="[Table7].[Phone Number].[All]" dimensionUniqueName="[Table7]" displayFolder="" count="0" memberValueDatatype="130" unbalanced="0"/>
    <cacheHierarchy uniqueName="[Table7].[Topic Name]" caption="Topic Name" attribute="1" defaultMemberUniqueName="[Table7].[Topic Name].[All]" allUniqueName="[Table7].[Topic Name].[All]" dimensionUniqueName="[Table7]" displayFolder="" count="0" memberValueDatatype="130" unbalanced="0"/>
    <cacheHierarchy uniqueName="[Table7].[Trainers]" caption="Trainers" attribute="1" defaultMemberUniqueName="[Table7].[Trainers].[All]" allUniqueName="[Table7].[Trainers].[All]" dimensionUniqueName="[Table7]" displayFolder="" count="0" memberValueDatatype="130" unbalanced="0"/>
    <cacheHierarchy uniqueName="[Table7].[Q1 - How relevant was the knowledge you gained throughout the training?]" caption="Q1 - How relevant was the knowledge you gained throughout the training?" attribute="1" defaultMemberUniqueName="[Table7].[Q1 - How relevant was the knowledge you gained throughout the training?].[All]" allUniqueName="[Table7].[Q1 - How relevant was the knowledge you gained throughout the training?].[All]" dimensionUniqueName="[Table7]" displayFolder="" count="0" memberValueDatatype="20" unbalanced="0"/>
    <cacheHierarchy uniqueName="[Table7].[Q2 - How effective were the learning activities used in this training?]" caption="Q2 - How effective were the learning activities used in this training?" attribute="1" defaultMemberUniqueName="[Table7].[Q2 - How effective were the learning activities used in this training?].[All]" allUniqueName="[Table7].[Q2 - How effective were the learning activities used in this training?].[All]" dimensionUniqueName="[Table7]" displayFolder="" count="0" memberValueDatatype="20" unbalanced="0"/>
    <cacheHierarchy uniqueName="[Table7].[Q3 - How effective were the logistics (handouts, room, food, etc.) used in the training?]" caption="Q3 - How effective were the logistics (handouts, room, food, etc.) used in the training?" attribute="1" defaultMemberUniqueName="[Table7].[Q3 - How effective were the logistics (handouts, room, food, etc.) used in the training?].[All]" allUniqueName="[Table7].[Q3 - How effective were the logistics (handouts, room, food, etc.) used in the training?].[All]" dimensionUniqueName="[Table7]" displayFolder="" count="0" memberValueDatatype="20" unbalanced="0"/>
    <cacheHierarchy uniqueName="[Table7].[Q4 - How would you rate the facilitator's overall performance?]" caption="Q4 - How would you rate the facilitator's overall performance?" attribute="1" defaultMemberUniqueName="[Table7].[Q4 - How would you rate the facilitator's overall performance?].[All]" allUniqueName="[Table7].[Q4 - How would you rate the facilitator's overall performance?].[All]" dimensionUniqueName="[Table7]" displayFolder="" count="0" memberValueDatatype="20" unbalanced="0"/>
    <cacheHierarchy uniqueName="[Table7].[Q5 - How likely are you to recommend this training to a friend or teammate?]" caption="Q5 - How likely are you to recommend this training to a friend or teammate?" attribute="1" defaultMemberUniqueName="[Table7].[Q5 - How likely are you to recommend this training to a friend or teammate?].[All]" allUniqueName="[Table7].[Q5 - How likely are you to recommend this training to a friend or teammate?].[All]" dimensionUniqueName="[Table7]" displayFolder="" count="0" memberValueDatatype="20" unbalanced="0"/>
    <cacheHierarchy uniqueName="[Table7].[Q6 - Mention any comments or suggestions to improve the overall learning experience]" caption="Q6 - Mention any comments or suggestions to improve the overall learning experience" attribute="1" defaultMemberUniqueName="[Table7].[Q6 - Mention any comments or suggestions to improve the overall learning experience].[All]" allUniqueName="[Table7].[Q6 - Mention any comments or suggestions to improve the overall learning experience].[All]" dimensionUniqueName="[Table7]" displayFolder="" count="0" memberValueDatatype="130" unbalanced="0"/>
    <cacheHierarchy uniqueName="[Table7].[PROMOTOR]" caption="PROMOTOR" attribute="1" defaultMemberUniqueName="[Table7].[PROMOTOR].[All]" allUniqueName="[Table7].[PROMOTOR].[All]" dimensionUniqueName="[Table7]" displayFolder="" count="0" memberValueDatatype="20" unbalanced="0"/>
    <cacheHierarchy uniqueName="[Table7].[PASSIVE 1]" caption="PASSIVE 1" attribute="1" defaultMemberUniqueName="[Table7].[PASSIVE 1].[All]" allUniqueName="[Table7].[PASSIVE 1].[All]" dimensionUniqueName="[Table7]" displayFolder="" count="0" memberValueDatatype="20" unbalanced="0"/>
    <cacheHierarchy uniqueName="[Table7].[PASSIVE]" caption="PASSIVE" attribute="1" defaultMemberUniqueName="[Table7].[PASSIVE].[All]" allUniqueName="[Table7].[PASSIVE].[All]" dimensionUniqueName="[Table7]" displayFolder="" count="0" memberValueDatatype="20" unbalanced="0"/>
    <cacheHierarchy uniqueName="[Table7].[DETRACTOR]" caption="DETRACTOR" attribute="1" defaultMemberUniqueName="[Table7].[DETRACTOR].[All]" allUniqueName="[Table7].[DETRACTOR].[All]" dimensionUniqueName="[Table7]" displayFolder="" count="0" memberValueDatatype="20" unbalanced="0"/>
    <cacheHierarchy uniqueName="[Table7].[Total Reponses]" caption="Total Reponses" attribute="1" defaultMemberUniqueName="[Table7].[Total Reponses].[All]" allUniqueName="[Table7].[Total Reponses].[All]" dimensionUniqueName="[Table7]" displayFolder="" count="0" memberValueDatatype="20" unbalanced="0"/>
    <cacheHierarchy uniqueName="[Table7].[NPS]" caption="NPS" attribute="1" defaultMemberUniqueName="[Table7].[NPS].[All]" allUniqueName="[Table7].[NPS].[All]" dimensionUniqueName="[Table7]" displayFolder="" count="0" memberValueDatatype="20" unbalanced="0"/>
    <cacheHierarchy uniqueName="[Table7].[FACILITATOR PERFORMANCE]" caption="FACILITATOR PERFORMANCE" attribute="1" defaultMemberUniqueName="[Table7].[FACILITATOR PERFORMANCE].[All]" allUniqueName="[Table7].[FACILITATOR PERFORMANCE].[All]" dimensionUniqueName="[Table7]" displayFolder="" count="0" memberValueDatatype="20" unbalanced="0"/>
    <cacheHierarchy uniqueName="[Table7].[ACTIVITY EFFECTIVNESS]" caption="ACTIVITY EFFECTIVNESS" attribute="1" defaultMemberUniqueName="[Table7].[ACTIVITY EFFECTIVNESS].[All]" allUniqueName="[Table7].[ACTIVITY EFFECTIVNESS].[All]" dimensionUniqueName="[Table7]" displayFolder="" count="0" memberValueDatatype="20" unbalanced="0"/>
    <cacheHierarchy uniqueName="[Table7].[LOGISTICS EFFECTIVNESS]" caption="LOGISTICS EFFECTIVNESS" attribute="1" defaultMemberUniqueName="[Table7].[LOGISTICS EFFECTIVNESS].[All]" allUniqueName="[Table7].[LOGISTICS EFFECTIVNESS].[All]" dimensionUniqueName="[Table7]" displayFolder="" count="0" memberValueDatatype="20" unbalanced="0"/>
    <cacheHierarchy uniqueName="[Table7].[KNOWLEDGE RELVEANCE]" caption="KNOWLEDGE RELVEANCE" attribute="1" defaultMemberUniqueName="[Table7].[KNOWLEDGE RELVEANCE].[All]" allUniqueName="[Table7].[KNOWLEDGE RELVEANCE].[All]" dimensionUniqueName="[Table7]" displayFolder="" count="0" memberValueDatatype="2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  <cacheHierarchy uniqueName="[Measures].[Sum of KNOWLEDGE RELVEANCE]" caption="Sum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OGISTICS EFFECTIVNESS 2]" caption="Sum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LOGISTICS EFFECTIVNESS 2]" caption="Average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KNOWLEDGE RELVEANCE]" caption="Average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MOTOR]" caption="Sum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ROMOTOR]" caption="Average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gram Name 2]" caption="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gram Name 2]" caption="Distinct 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 2]" caption="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Name 2]" caption="Distinct Count of Name 2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o.of sessions 2]" caption="Sum of No.of sessions 2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rollments 2]" caption="Sum of Enrollments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Table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Program Duration/hrs]" caption="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rogram Duration/hrs]" caption="Distinct 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earning Hrs]" caption="Sum of Learning Hrs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ogram Duration/hrs]" caption="Max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gram Duration/hrs]" caption="Sum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ACILITATOR PERFORMANCE]" caption="Sum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FACILITATOR PERFORMANCE]" caption="Average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KNOWLEDGE RELVEANCE 2]" caption="Sum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LOGISTICS EFFECTIVNESS]" caption="Sum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ACTIVITY EFFECTIVNESS]" caption="Sum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NPS]" caption="Sum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NPS]" caption="Average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KNOWLEDGE RELVEANCE 2]" caption="Average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Average of LOGISTICS EFFECTIVNESS]" caption="Average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ACTIVITY EFFECTIVNESS]" caption="Average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Trainers]" caption="Count of Trainers" measure="1" displayFolder="" measureGroup="Table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Table1" uniqueName="[Table1]" caption="Table1"/>
    <dimension name="Table7" uniqueName="[Table7]" caption="Table7"/>
  </dimensions>
  <measureGroups count="4">
    <measureGroup name="Range" caption="Range"/>
    <measureGroup name="Range 1" caption="Range 1"/>
    <measureGroup name="Table1" caption="Table1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.Sameh" refreshedDate="46245.641327199075" backgroundQuery="1" createdVersion="8" refreshedVersion="8" minRefreshableVersion="3" recordCount="0" supportSubquery="1" supportAdvancedDrill="1" xr:uid="{6912D17A-DA62-4FF0-872A-87A61B48CFE9}">
  <cacheSource type="external" connectionId="1"/>
  <cacheFields count="3">
    <cacheField name="[Measures].[Sum of No.of sessions 2]" caption="Sum of No.of sessions 2" numFmtId="0" hierarchy="103" level="32767"/>
    <cacheField name="[Measures].[Distinct Count of Program Name 2]" caption="Distinct Count of Program Name 2" numFmtId="0" hierarchy="100" level="32767"/>
    <cacheField name="[Range].[Trainer Name].[Trainer Name]" caption="Trainer Name" numFmtId="0" hierarchy="6" level="1">
      <sharedItems count="8">
        <s v="Ahmed Elshiaty"/>
        <s v="Ahmed Magdi"/>
        <s v="Amr Alaa"/>
        <s v="Aya Sameh"/>
        <s v="Belton Academy"/>
        <s v="Moaataz"/>
        <s v="Omar Ali"/>
        <s v="Yehia Maklad"/>
      </sharedItems>
    </cacheField>
  </cacheFields>
  <cacheHierarchies count="123">
    <cacheHierarchy uniqueName="[Range].[#]" caption="#" attribute="1" defaultMemberUniqueName="[Range].[#].[All]" allUniqueName="[Range].[#].[All]" dimensionUniqueName="[Range]" displayFolder="" count="0" memberValueDatatype="20" unbalanced="0"/>
    <cacheHierarchy uniqueName="[Range].[Enrollments]" caption="Enrollments" attribute="1" defaultMemberUniqueName="[Range].[Enrollments].[All]" allUniqueName="[Range].[Enrollments].[All]" dimensionUniqueName="[Range]" displayFolder="" count="0" memberValueDatatype="20" unbalanced="0"/>
    <cacheHierarchy uniqueName="[Range].[Participation PC/Cust]" caption="Participation PC/Cust" attribute="1" defaultMemberUniqueName="[Range].[Participation PC/Cust].[All]" allUniqueName="[Range].[Participation PC/Cust].[All]" dimensionUniqueName="[Range]" displayFolder="" count="0" memberValueDatatype="130" unbalanced="0"/>
    <cacheHierarchy uniqueName="[Range].[PC/Cust (Per Topic)]" caption="PC/Cust (Per Topic)" attribute="1" defaultMemberUniqueName="[Range].[PC/Cust (Per Topic)].[All]" allUniqueName="[Range].[PC/Cust (Per Topic)].[All]" dimensionUniqueName="[Range]" displayFolder="" count="0" memberValueDatatype="130" unbalanced="0"/>
    <cacheHierarchy uniqueName="[Range].[Customised (Dept)]" caption="Customised (Dept)" attribute="1" defaultMemberUniqueName="[Range].[Customised (Dept)].[All]" allUniqueName="[Range].[Customised (Dept)].[All]" dimensionUniqueName="[Range]" displayFolder="" count="0" memberValueDatatype="130" unbalanced="0"/>
    <cacheHierarchy uniqueName="[Range].[Program Name]" caption="Program Name" attribute="1" defaultMemberUniqueName="[Range].[Program Name].[All]" allUniqueName="[Range].[Program Name].[All]" dimensionUniqueName="[Range]" displayFolder="" count="0" memberValueDatatype="130" unbalanced="0"/>
    <cacheHierarchy uniqueName="[Range].[Trainer Name]" caption="Trainer Name" attribute="1" defaultMemberUniqueName="[Range].[Trainer Name].[All]" allUniqueName="[Range].[Trainer Nam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Program Duration/hrs]" caption="Program Duration/hrs" attribute="1" defaultMemberUniqueName="[Range].[Program Duration/hrs].[All]" allUniqueName="[Range].[Program Duration/hrs].[All]" dimensionUniqueName="[Range]" displayFolder="" count="0" memberValueDatatype="5" unbalanced="0"/>
    <cacheHierarchy uniqueName="[Range].[Learning Hrs]" caption="Learning Hrs" attribute="1" defaultMemberUniqueName="[Range].[Learning Hrs].[All]" allUniqueName="[Range].[Learning Hrs].[All]" dimensionUniqueName="[Range]" displayFolder="" count="0" memberValueDatatype="5" unbalanced="0"/>
    <cacheHierarchy uniqueName="[Range].[No.of sessions]" caption="No.of sessions" attribute="1" defaultMemberUniqueName="[Range].[No.of sessions].[All]" allUniqueName="[Range].[No.of sessions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Phone Number]" caption="Phone Number" attribute="1" defaultMemberUniqueName="[Range].[Phone Number].[All]" allUniqueName="[Range].[Phone Numb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 Title]" caption="Job Title" attribute="1" defaultMemberUniqueName="[Range].[Job Title].[All]" allUniqueName="[Range].[Job Title].[All]" dimensionUniqueName="[Range]" displayFolder="" count="0" memberValueDatatype="130" unbalanced="0"/>
    <cacheHierarchy uniqueName="[Range].[Employee Code]" caption="Employee Code" attribute="1" defaultMemberUniqueName="[Range].[Employee Code].[All]" allUniqueName="[Range].[Employee Code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Internal/External]" caption="Internal/External" attribute="1" defaultMemberUniqueName="[Range].[Internal/External].[All]" allUniqueName="[Range].[Internal/External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 1].[Survey ID]" caption="Survey ID" attribute="1" defaultMemberUniqueName="[Range 1].[Survey ID].[All]" allUniqueName="[Range 1].[Survey ID].[All]" dimensionUniqueName="[Range 1]" displayFolder="" count="0" memberValueDatatype="20" unbalanced="0"/>
    <cacheHierarchy uniqueName="[Range 1].[Start Time]" caption="Start Time" attribute="1" defaultMemberUniqueName="[Range 1].[Start Time].[All]" allUniqueName="[Range 1].[Start Time].[All]" dimensionUniqueName="[Range 1]" displayFolder="" count="0" memberValueDatatype="130" unbalanced="0"/>
    <cacheHierarchy uniqueName="[Range 1].[Completion Time]" caption="Completion Time" attribute="1" defaultMemberUniqueName="[Range 1].[Completion Time].[All]" allUniqueName="[Range 1].[Completion Time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Phone Number]" caption="Phone Number" attribute="1" defaultMemberUniqueName="[Range 1].[Phone Number].[All]" allUniqueName="[Range 1].[Phone Number].[All]" dimensionUniqueName="[Range 1]" displayFolder="" count="0" memberValueDatatype="130" unbalanced="0"/>
    <cacheHierarchy uniqueName="[Range 1].[Topic Name]" caption="Topic Name" attribute="1" defaultMemberUniqueName="[Range 1].[Topic Name].[All]" allUniqueName="[Range 1].[Topic Name].[All]" dimensionUniqueName="[Range 1]" displayFolder="" count="0" memberValueDatatype="130" unbalanced="0"/>
    <cacheHierarchy uniqueName="[Range 1].[Trainers]" caption="Trainers" attribute="1" defaultMemberUniqueName="[Range 1].[Trainers].[All]" allUniqueName="[Range 1].[Trainers].[All]" dimensionUniqueName="[Range 1]" displayFolder="" count="0" memberValueDatatype="130" unbalanced="0"/>
    <cacheHierarchy uniqueName="[Range 1].[Q1 - How relevant was the knowledge you gained throughout the training?]" caption="Q1 - How relevant was the knowledge you gained throughout the training?" attribute="1" defaultMemberUniqueName="[Range 1].[Q1 - How relevant was the knowledge you gained throughout the training?].[All]" allUniqueName="[Range 1].[Q1 - How relevant was the knowledge you gained throughout the training?].[All]" dimensionUniqueName="[Range 1]" displayFolder="" count="0" memberValueDatatype="20" unbalanced="0"/>
    <cacheHierarchy uniqueName="[Range 1].[Q2 - How effective were the learning activities used in this training?]" caption="Q2 - How effective were the learning activities used in this training?" attribute="1" defaultMemberUniqueName="[Range 1].[Q2 - How effective were the learning activities used in this training?].[All]" allUniqueName="[Range 1].[Q2 - How effective were the learning activities used in this training?].[All]" dimensionUniqueName="[Range 1]" displayFolder="" count="0" memberValueDatatype="20" unbalanced="0"/>
    <cacheHierarchy uniqueName="[Range 1].[Q3 - How effective were the logistics (handouts, room, food, etc.) used in the training?]" caption="Q3 - How effective were the logistics (handouts, room, food, etc.) used in the training?" attribute="1" defaultMemberUniqueName="[Range 1].[Q3 - How effective were the logistics (handouts, room, food, etc.) used in the training?].[All]" allUniqueName="[Range 1].[Q3 - How effective were the logistics (handouts, room, food, etc.) used in the training?].[All]" dimensionUniqueName="[Range 1]" displayFolder="" count="0" memberValueDatatype="20" unbalanced="0"/>
    <cacheHierarchy uniqueName="[Range 1].[Q4 - How would you rate the facilitator's overall performance?]" caption="Q4 - How would you rate the facilitator's overall performance?" attribute="1" defaultMemberUniqueName="[Range 1].[Q4 - How would you rate the facilitator's overall performance?].[All]" allUniqueName="[Range 1].[Q4 - How would you rate the facilitator's overall performance?].[All]" dimensionUniqueName="[Range 1]" displayFolder="" count="0" memberValueDatatype="20" unbalanced="0"/>
    <cacheHierarchy uniqueName="[Range 1].[Q5 - How likely are you to recommend this training to a friend or teammate?]" caption="Q5 - How likely are you to recommend this training to a friend or teammate?" attribute="1" defaultMemberUniqueName="[Range 1].[Q5 - How likely are you to recommend this training to a friend or teammate?].[All]" allUniqueName="[Range 1].[Q5 - How likely are you to recommend this training to a friend or teammate?].[All]" dimensionUniqueName="[Range 1]" displayFolder="" count="0" memberValueDatatype="20" unbalanced="0"/>
    <cacheHierarchy uniqueName="[Range 1].[Q6 - Mention any comments or suggestions to improve the overall learning experience]" caption="Q6 - Mention any comments or suggestions to improve the overall learning experience" attribute="1" defaultMemberUniqueName="[Range 1].[Q6 - Mention any comments or suggestions to improve the overall learning experience].[All]" allUniqueName="[Range 1].[Q6 - Mention any comments or suggestions to improve the overall learning experience].[All]" dimensionUniqueName="[Range 1]" displayFolder="" count="0" memberValueDatatype="130" unbalanced="0"/>
    <cacheHierarchy uniqueName="[Range 1].[PROMOTOR]" caption="PROMOTOR" attribute="1" defaultMemberUniqueName="[Range 1].[PROMOTOR].[All]" allUniqueName="[Range 1].[PROMOTOR].[All]" dimensionUniqueName="[Range 1]" displayFolder="" count="0" memberValueDatatype="20" unbalanced="0"/>
    <cacheHierarchy uniqueName="[Range 1].[PASSIVE 1]" caption="PASSIVE 1" attribute="1" defaultMemberUniqueName="[Range 1].[PASSIVE 1].[All]" allUniqueName="[Range 1].[PASSIVE 1].[All]" dimensionUniqueName="[Range 1]" displayFolder="" count="0" memberValueDatatype="20" unbalanced="0"/>
    <cacheHierarchy uniqueName="[Range 1].[PASSIVE]" caption="PASSIVE" attribute="1" defaultMemberUniqueName="[Range 1].[PASSIVE].[All]" allUniqueName="[Range 1].[PASSIVE].[All]" dimensionUniqueName="[Range 1]" displayFolder="" count="0" memberValueDatatype="20" unbalanced="0"/>
    <cacheHierarchy uniqueName="[Range 1].[DETRACTOR]" caption="DETRACTOR" attribute="1" defaultMemberUniqueName="[Range 1].[DETRACTOR].[All]" allUniqueName="[Range 1].[DETRACTOR].[All]" dimensionUniqueName="[Range 1]" displayFolder="" count="0" memberValueDatatype="20" unbalanced="0"/>
    <cacheHierarchy uniqueName="[Range 1].[Total Reponses]" caption="Total Reponses" attribute="1" defaultMemberUniqueName="[Range 1].[Total Reponses].[All]" allUniqueName="[Range 1].[Total Reponses].[All]" dimensionUniqueName="[Range 1]" displayFolder="" count="0" memberValueDatatype="20" unbalanced="0"/>
    <cacheHierarchy uniqueName="[Range 1].[NPS]" caption="NPS" attribute="1" defaultMemberUniqueName="[Range 1].[NPS].[All]" allUniqueName="[Range 1].[NPS].[All]" dimensionUniqueName="[Range 1]" displayFolder="" count="0" memberValueDatatype="20" unbalanced="0"/>
    <cacheHierarchy uniqueName="[Range 1].[FACILITATOR PERFORMANCE]" caption="FACILITATOR PERFORMANCE" attribute="1" defaultMemberUniqueName="[Range 1].[FACILITATOR PERFORMANCE].[All]" allUniqueName="[Range 1].[FACILITATOR PERFORMANCE].[All]" dimensionUniqueName="[Range 1]" displayFolder="" count="0" memberValueDatatype="20" unbalanced="0"/>
    <cacheHierarchy uniqueName="[Range 1].[ACTIVITY EFFECTIVNESS]" caption="ACTIVITY EFFECTIVNESS" attribute="1" defaultMemberUniqueName="[Range 1].[ACTIVITY EFFECTIVNESS].[All]" allUniqueName="[Range 1].[ACTIVITY EFFECTIVNESS].[All]" dimensionUniqueName="[Range 1]" displayFolder="" count="0" memberValueDatatype="20" unbalanced="0"/>
    <cacheHierarchy uniqueName="[Range 1].[LOGISTICS EFFECTIVNESS]" caption="LOGISTICS EFFECTIVNESS" attribute="1" defaultMemberUniqueName="[Range 1].[LOGISTICS EFFECTIVNESS].[All]" allUniqueName="[Range 1].[LOGISTICS EFFECTIVNESS].[All]" dimensionUniqueName="[Range 1]" displayFolder="" count="0" memberValueDatatype="20" unbalanced="0"/>
    <cacheHierarchy uniqueName="[Range 1].[KNOWLEDGE RELVEANCE]" caption="KNOWLEDGE RELVEANCE" attribute="1" defaultMemberUniqueName="[Range 1].[KNOWLEDGE RELVEANCE].[All]" allUniqueName="[Range 1].[KNOWLEDGE RELVEANCE].[All]" dimensionUniqueName="[Range 1]" displayFolder="" count="0" memberValueDatatype="2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Enrollments]" caption="Enrollments" attribute="1" defaultMemberUniqueName="[Table1].[Enrollments].[All]" allUniqueName="[Table1].[Enrollments].[All]" dimensionUniqueName="[Table1]" displayFolder="" count="0" memberValueDatatype="20" unbalanced="0"/>
    <cacheHierarchy uniqueName="[Table1].[Participation PC/Cust]" caption="Participation PC/Cust" attribute="1" defaultMemberUniqueName="[Table1].[Participation PC/Cust].[All]" allUniqueName="[Table1].[Participation PC/Cust].[All]" dimensionUniqueName="[Table1]" displayFolder="" count="0" memberValueDatatype="130" unbalanced="0"/>
    <cacheHierarchy uniqueName="[Table1].[PC/Cust (Per Topic)]" caption="PC/Cust (Per Topic)" attribute="1" defaultMemberUniqueName="[Table1].[PC/Cust (Per Topic)].[All]" allUniqueName="[Table1].[PC/Cust (Per Topic)].[All]" dimensionUniqueName="[Table1]" displayFolder="" count="0" memberValueDatatype="130" unbalanced="0"/>
    <cacheHierarchy uniqueName="[Table1].[Customised (Dept)]" caption="Customised (Dept)" attribute="1" defaultMemberUniqueName="[Table1].[Customised (Dept)].[All]" allUniqueName="[Table1].[Customised (Dept)].[All]" dimensionUniqueName="[Table1]" displayFolder="" count="0" memberValueDatatype="130" unbalanced="0"/>
    <cacheHierarchy uniqueName="[Table1].[Program Name]" caption="Program Name" attribute="1" defaultMemberUniqueName="[Table1].[Program Name].[All]" allUniqueName="[Table1].[Program Name].[All]" dimensionUniqueName="[Table1]" displayFolder="" count="0" memberValueDatatype="130" unbalanced="0"/>
    <cacheHierarchy uniqueName="[Table1].[Trainer Name]" caption="Trainer Name" attribute="1" defaultMemberUniqueName="[Table1].[Trainer Name].[All]" allUniqueName="[Table1].[Trainer Name].[All]" dimensionUniqueName="[Table1]" displayFolder="" count="0" memberValueDatatype="130" unbalanced="0"/>
    <cacheHierarchy uniqueName="[Table1].[Program Duration/hrs]" caption="Program Duration/hrs" attribute="1" defaultMemberUniqueName="[Table1].[Program Duration/hrs].[All]" allUniqueName="[Table1].[Program Duration/hrs].[All]" dimensionUniqueName="[Table1]" displayFolder="" count="0" memberValueDatatype="5" unbalanced="0"/>
    <cacheHierarchy uniqueName="[Table1].[Learning Hrs]" caption="Learning Hrs" attribute="1" defaultMemberUniqueName="[Table1].[Learning Hrs].[All]" allUniqueName="[Table1].[Learning Hrs].[All]" dimensionUniqueName="[Table1]" displayFolder="" count="0" memberValueDatatype="5" unbalanced="0"/>
    <cacheHierarchy uniqueName="[Table1].[No.of sessions]" caption="No.of sessions" attribute="1" defaultMemberUniqueName="[Table1].[No.of sessions].[All]" allUniqueName="[Table1].[No.of sessions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Phone Number]" caption="Phone Number" attribute="1" defaultMemberUniqueName="[Table1].[Phone Number].[All]" allUniqueName="[Table1].[Phone Numb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Employee Code]" caption="Employee Code" attribute="1" defaultMemberUniqueName="[Table1].[Employee Code].[All]" allUniqueName="[Table1].[Employee Code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Internal/External]" caption="Internal/External" attribute="1" defaultMemberUniqueName="[Table1].[Internal/External].[All]" allUniqueName="[Table1].[Internal/External].[All]" dimensionUniqueName="[Table1]" displayFolder="" count="0" memberValueDatatype="130" unbalanced="0"/>
    <cacheHierarchy uniqueName="[Table1].[Sector]" caption="Sector" attribute="1" defaultMemberUniqueName="[Table1].[Sector].[All]" allUniqueName="[Table1].[Sector].[All]" dimensionUniqueName="[Table1]" displayFolder="" count="0" memberValueDatatype="130" unbalanced="0"/>
    <cacheHierarchy uniqueName="[Table7].[Survey ID]" caption="Survey ID" attribute="1" defaultMemberUniqueName="[Table7].[Survey ID].[All]" allUniqueName="[Table7].[Survey ID].[All]" dimensionUniqueName="[Table7]" displayFolder="" count="0" memberValueDatatype="20" unbalanced="0"/>
    <cacheHierarchy uniqueName="[Table7].[Start Time]" caption="Start Time" attribute="1" defaultMemberUniqueName="[Table7].[Start Time].[All]" allUniqueName="[Table7].[Start Time].[All]" dimensionUniqueName="[Table7]" displayFolder="" count="0" memberValueDatatype="130" unbalanced="0"/>
    <cacheHierarchy uniqueName="[Table7].[Completion Time]" caption="Completion Time" attribute="1" defaultMemberUniqueName="[Table7].[Completion Time].[All]" allUniqueName="[Table7].[Completion Time].[All]" dimensionUniqueName="[Table7]" displayFolder="" count="0" memberValueDatatype="130" unbalanced="0"/>
    <cacheHierarchy uniqueName="[Table7].[Name]" caption="Name" attribute="1" defaultMemberUniqueName="[Table7].[Name].[All]" allUniqueName="[Table7].[Name].[All]" dimensionUniqueName="[Table7]" displayFolder="" count="0" memberValueDatatype="130" unbalanced="0"/>
    <cacheHierarchy uniqueName="[Table7].[Email]" caption="Email" attribute="1" defaultMemberUniqueName="[Table7].[Email].[All]" allUniqueName="[Table7].[Email].[All]" dimensionUniqueName="[Table7]" displayFolder="" count="0" memberValueDatatype="130" unbalanced="0"/>
    <cacheHierarchy uniqueName="[Table7].[Phone Number]" caption="Phone Number" attribute="1" defaultMemberUniqueName="[Table7].[Phone Number].[All]" allUniqueName="[Table7].[Phone Number].[All]" dimensionUniqueName="[Table7]" displayFolder="" count="0" memberValueDatatype="130" unbalanced="0"/>
    <cacheHierarchy uniqueName="[Table7].[Topic Name]" caption="Topic Name" attribute="1" defaultMemberUniqueName="[Table7].[Topic Name].[All]" allUniqueName="[Table7].[Topic Name].[All]" dimensionUniqueName="[Table7]" displayFolder="" count="0" memberValueDatatype="130" unbalanced="0"/>
    <cacheHierarchy uniqueName="[Table7].[Trainers]" caption="Trainers" attribute="1" defaultMemberUniqueName="[Table7].[Trainers].[All]" allUniqueName="[Table7].[Trainers].[All]" dimensionUniqueName="[Table7]" displayFolder="" count="0" memberValueDatatype="130" unbalanced="0"/>
    <cacheHierarchy uniqueName="[Table7].[Q1 - How relevant was the knowledge you gained throughout the training?]" caption="Q1 - How relevant was the knowledge you gained throughout the training?" attribute="1" defaultMemberUniqueName="[Table7].[Q1 - How relevant was the knowledge you gained throughout the training?].[All]" allUniqueName="[Table7].[Q1 - How relevant was the knowledge you gained throughout the training?].[All]" dimensionUniqueName="[Table7]" displayFolder="" count="0" memberValueDatatype="20" unbalanced="0"/>
    <cacheHierarchy uniqueName="[Table7].[Q2 - How effective were the learning activities used in this training?]" caption="Q2 - How effective were the learning activities used in this training?" attribute="1" defaultMemberUniqueName="[Table7].[Q2 - How effective were the learning activities used in this training?].[All]" allUniqueName="[Table7].[Q2 - How effective were the learning activities used in this training?].[All]" dimensionUniqueName="[Table7]" displayFolder="" count="0" memberValueDatatype="20" unbalanced="0"/>
    <cacheHierarchy uniqueName="[Table7].[Q3 - How effective were the logistics (handouts, room, food, etc.) used in the training?]" caption="Q3 - How effective were the logistics (handouts, room, food, etc.) used in the training?" attribute="1" defaultMemberUniqueName="[Table7].[Q3 - How effective were the logistics (handouts, room, food, etc.) used in the training?].[All]" allUniqueName="[Table7].[Q3 - How effective were the logistics (handouts, room, food, etc.) used in the training?].[All]" dimensionUniqueName="[Table7]" displayFolder="" count="0" memberValueDatatype="20" unbalanced="0"/>
    <cacheHierarchy uniqueName="[Table7].[Q4 - How would you rate the facilitator's overall performance?]" caption="Q4 - How would you rate the facilitator's overall performance?" attribute="1" defaultMemberUniqueName="[Table7].[Q4 - How would you rate the facilitator's overall performance?].[All]" allUniqueName="[Table7].[Q4 - How would you rate the facilitator's overall performance?].[All]" dimensionUniqueName="[Table7]" displayFolder="" count="0" memberValueDatatype="20" unbalanced="0"/>
    <cacheHierarchy uniqueName="[Table7].[Q5 - How likely are you to recommend this training to a friend or teammate?]" caption="Q5 - How likely are you to recommend this training to a friend or teammate?" attribute="1" defaultMemberUniqueName="[Table7].[Q5 - How likely are you to recommend this training to a friend or teammate?].[All]" allUniqueName="[Table7].[Q5 - How likely are you to recommend this training to a friend or teammate?].[All]" dimensionUniqueName="[Table7]" displayFolder="" count="0" memberValueDatatype="20" unbalanced="0"/>
    <cacheHierarchy uniqueName="[Table7].[Q6 - Mention any comments or suggestions to improve the overall learning experience]" caption="Q6 - Mention any comments or suggestions to improve the overall learning experience" attribute="1" defaultMemberUniqueName="[Table7].[Q6 - Mention any comments or suggestions to improve the overall learning experience].[All]" allUniqueName="[Table7].[Q6 - Mention any comments or suggestions to improve the overall learning experience].[All]" dimensionUniqueName="[Table7]" displayFolder="" count="0" memberValueDatatype="130" unbalanced="0"/>
    <cacheHierarchy uniqueName="[Table7].[PROMOTOR]" caption="PROMOTOR" attribute="1" defaultMemberUniqueName="[Table7].[PROMOTOR].[All]" allUniqueName="[Table7].[PROMOTOR].[All]" dimensionUniqueName="[Table7]" displayFolder="" count="0" memberValueDatatype="20" unbalanced="0"/>
    <cacheHierarchy uniqueName="[Table7].[PASSIVE 1]" caption="PASSIVE 1" attribute="1" defaultMemberUniqueName="[Table7].[PASSIVE 1].[All]" allUniqueName="[Table7].[PASSIVE 1].[All]" dimensionUniqueName="[Table7]" displayFolder="" count="0" memberValueDatatype="20" unbalanced="0"/>
    <cacheHierarchy uniqueName="[Table7].[PASSIVE]" caption="PASSIVE" attribute="1" defaultMemberUniqueName="[Table7].[PASSIVE].[All]" allUniqueName="[Table7].[PASSIVE].[All]" dimensionUniqueName="[Table7]" displayFolder="" count="0" memberValueDatatype="20" unbalanced="0"/>
    <cacheHierarchy uniqueName="[Table7].[DETRACTOR]" caption="DETRACTOR" attribute="1" defaultMemberUniqueName="[Table7].[DETRACTOR].[All]" allUniqueName="[Table7].[DETRACTOR].[All]" dimensionUniqueName="[Table7]" displayFolder="" count="0" memberValueDatatype="20" unbalanced="0"/>
    <cacheHierarchy uniqueName="[Table7].[Total Reponses]" caption="Total Reponses" attribute="1" defaultMemberUniqueName="[Table7].[Total Reponses].[All]" allUniqueName="[Table7].[Total Reponses].[All]" dimensionUniqueName="[Table7]" displayFolder="" count="0" memberValueDatatype="20" unbalanced="0"/>
    <cacheHierarchy uniqueName="[Table7].[NPS]" caption="NPS" attribute="1" defaultMemberUniqueName="[Table7].[NPS].[All]" allUniqueName="[Table7].[NPS].[All]" dimensionUniqueName="[Table7]" displayFolder="" count="0" memberValueDatatype="20" unbalanced="0"/>
    <cacheHierarchy uniqueName="[Table7].[FACILITATOR PERFORMANCE]" caption="FACILITATOR PERFORMANCE" attribute="1" defaultMemberUniqueName="[Table7].[FACILITATOR PERFORMANCE].[All]" allUniqueName="[Table7].[FACILITATOR PERFORMANCE].[All]" dimensionUniqueName="[Table7]" displayFolder="" count="0" memberValueDatatype="20" unbalanced="0"/>
    <cacheHierarchy uniqueName="[Table7].[ACTIVITY EFFECTIVNESS]" caption="ACTIVITY EFFECTIVNESS" attribute="1" defaultMemberUniqueName="[Table7].[ACTIVITY EFFECTIVNESS].[All]" allUniqueName="[Table7].[ACTIVITY EFFECTIVNESS].[All]" dimensionUniqueName="[Table7]" displayFolder="" count="0" memberValueDatatype="20" unbalanced="0"/>
    <cacheHierarchy uniqueName="[Table7].[LOGISTICS EFFECTIVNESS]" caption="LOGISTICS EFFECTIVNESS" attribute="1" defaultMemberUniqueName="[Table7].[LOGISTICS EFFECTIVNESS].[All]" allUniqueName="[Table7].[LOGISTICS EFFECTIVNESS].[All]" dimensionUniqueName="[Table7]" displayFolder="" count="0" memberValueDatatype="20" unbalanced="0"/>
    <cacheHierarchy uniqueName="[Table7].[KNOWLEDGE RELVEANCE]" caption="KNOWLEDGE RELVEANCE" attribute="1" defaultMemberUniqueName="[Table7].[KNOWLEDGE RELVEANCE].[All]" allUniqueName="[Table7].[KNOWLEDGE RELVEANCE].[All]" dimensionUniqueName="[Table7]" displayFolder="" count="0" memberValueDatatype="2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  <cacheHierarchy uniqueName="[Measures].[Sum of KNOWLEDGE RELVEANCE]" caption="Sum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OGISTICS EFFECTIVNESS 2]" caption="Sum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LOGISTICS EFFECTIVNESS 2]" caption="Average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KNOWLEDGE RELVEANCE]" caption="Average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MOTOR]" caption="Sum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ROMOTOR]" caption="Average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gram Name 2]" caption="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gram Name 2]" caption="Distinct Count of Program Name 2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 2]" caption="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Name 2]" caption="Distinct 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o.of sessions 2]" caption="Sum of No.of sessions 2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rollments 2]" caption="Sum of Enrollments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Table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Program Duration/hrs]" caption="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rogram Duration/hrs]" caption="Distinct 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earning Hrs]" caption="Sum of Learning Hr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ogram Duration/hrs]" caption="Max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gram Duration/hrs]" caption="Sum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ACILITATOR PERFORMANCE]" caption="Sum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FACILITATOR PERFORMANCE]" caption="Average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KNOWLEDGE RELVEANCE 2]" caption="Sum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LOGISTICS EFFECTIVNESS]" caption="Sum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ACTIVITY EFFECTIVNESS]" caption="Sum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NPS]" caption="Sum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NPS]" caption="Average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KNOWLEDGE RELVEANCE 2]" caption="Average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Average of LOGISTICS EFFECTIVNESS]" caption="Average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ACTIVITY EFFECTIVNESS]" caption="Average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Trainers]" caption="Count of Trainers" measure="1" displayFolder="" measureGroup="Table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Table1" uniqueName="[Table1]" caption="Table1"/>
    <dimension name="Table7" uniqueName="[Table7]" caption="Table7"/>
  </dimensions>
  <measureGroups count="4">
    <measureGroup name="Range" caption="Range"/>
    <measureGroup name="Range 1" caption="Range 1"/>
    <measureGroup name="Table1" caption="Table1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a.Sameh" refreshedDate="46245.641327546298" createdVersion="8" refreshedVersion="8" minRefreshableVersion="3" recordCount="799" xr:uid="{13D07A97-9F5E-482C-A35F-3023302CE7A5}">
  <cacheSource type="worksheet">
    <worksheetSource name="Table1"/>
  </cacheSource>
  <cacheFields count="19">
    <cacheField name="#" numFmtId="0">
      <sharedItems containsString="0" containsBlank="1" containsNumber="1" containsInteger="1" minValue="1" maxValue="166"/>
    </cacheField>
    <cacheField name=" Enrollments" numFmtId="0">
      <sharedItems containsString="0" containsBlank="1" containsNumber="1" containsInteger="1" minValue="6" maxValue="34"/>
    </cacheField>
    <cacheField name="Participation PC/Cust" numFmtId="0">
      <sharedItems containsBlank="1"/>
    </cacheField>
    <cacheField name="PC/Cust (Per Topic)" numFmtId="0">
      <sharedItems containsBlank="1"/>
    </cacheField>
    <cacheField name="Customised (Dept)" numFmtId="0">
      <sharedItems containsBlank="1"/>
    </cacheField>
    <cacheField name="Program Name" numFmtId="0">
      <sharedItems containsBlank="1"/>
    </cacheField>
    <cacheField name="Trainer Name" numFmtId="0">
      <sharedItems containsBlank="1"/>
    </cacheField>
    <cacheField name="Program Duration/hrs" numFmtId="0">
      <sharedItems containsString="0" containsBlank="1" containsNumber="1" minValue="1" maxValue="5"/>
    </cacheField>
    <cacheField name="Learning Hrs" numFmtId="0">
      <sharedItems containsString="0" containsBlank="1" containsNumber="1" minValue="1" maxValue="5"/>
    </cacheField>
    <cacheField name="No.of sessions" numFmtId="0">
      <sharedItems containsString="0" containsBlank="1" containsNumber="1" containsInteger="1" minValue="1" maxValue="2"/>
    </cacheField>
    <cacheField name="Name" numFmtId="0">
      <sharedItems containsBlank="1"/>
    </cacheField>
    <cacheField name="Phone Number" numFmtId="0">
      <sharedItems containsBlank="1" containsMixedTypes="1" containsNumber="1" containsInteger="1" minValue="1000461636" maxValue="1285727056"/>
    </cacheField>
    <cacheField name="Email" numFmtId="0">
      <sharedItems containsBlank="1"/>
    </cacheField>
    <cacheField name="Department" numFmtId="0">
      <sharedItems containsBlank="1"/>
    </cacheField>
    <cacheField name="Job Title" numFmtId="0">
      <sharedItems containsBlank="1"/>
    </cacheField>
    <cacheField name="Employee Code" numFmtId="0">
      <sharedItems containsBlank="1"/>
    </cacheField>
    <cacheField name="Date" numFmtId="0">
      <sharedItems containsNonDate="0" containsDate="1" containsString="0" containsBlank="1" minDate="2026-02-08T00:00:00" maxDate="2026-08-07T00:00:00"/>
    </cacheField>
    <cacheField name="Internal/External" numFmtId="0">
      <sharedItems containsBlank="1"/>
    </cacheField>
    <cacheField name="Sect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.Sameh" refreshedDate="46245.641606712961" backgroundQuery="1" createdVersion="8" refreshedVersion="8" minRefreshableVersion="3" recordCount="0" supportSubquery="1" supportAdvancedDrill="1" xr:uid="{49FC9515-440C-4618-9318-FE119CE02005}">
  <cacheSource type="external" connectionId="1"/>
  <cacheFields count="0"/>
  <cacheHierarchies count="123">
    <cacheHierarchy uniqueName="[Range].[#]" caption="#" attribute="1" defaultMemberUniqueName="[Range].[#].[All]" allUniqueName="[Range].[#].[All]" dimensionUniqueName="[Range]" displayFolder="" count="0" memberValueDatatype="20" unbalanced="0"/>
    <cacheHierarchy uniqueName="[Range].[Enrollments]" caption="Enrollments" attribute="1" defaultMemberUniqueName="[Range].[Enrollments].[All]" allUniqueName="[Range].[Enrollments].[All]" dimensionUniqueName="[Range]" displayFolder="" count="0" memberValueDatatype="20" unbalanced="0"/>
    <cacheHierarchy uniqueName="[Range].[Participation PC/Cust]" caption="Participation PC/Cust" attribute="1" defaultMemberUniqueName="[Range].[Participation PC/Cust].[All]" allUniqueName="[Range].[Participation PC/Cust].[All]" dimensionUniqueName="[Range]" displayFolder="" count="0" memberValueDatatype="130" unbalanced="0"/>
    <cacheHierarchy uniqueName="[Range].[PC/Cust (Per Topic)]" caption="PC/Cust (Per Topic)" attribute="1" defaultMemberUniqueName="[Range].[PC/Cust (Per Topic)].[All]" allUniqueName="[Range].[PC/Cust (Per Topic)].[All]" dimensionUniqueName="[Range]" displayFolder="" count="0" memberValueDatatype="130" unbalanced="0"/>
    <cacheHierarchy uniqueName="[Range].[Customised (Dept)]" caption="Customised (Dept)" attribute="1" defaultMemberUniqueName="[Range].[Customised (Dept)].[All]" allUniqueName="[Range].[Customised (Dept)].[All]" dimensionUniqueName="[Range]" displayFolder="" count="0" memberValueDatatype="130" unbalanced="0"/>
    <cacheHierarchy uniqueName="[Range].[Program Name]" caption="Program Name" attribute="1" defaultMemberUniqueName="[Range].[Program Name].[All]" allUniqueName="[Range].[Program Name].[All]" dimensionUniqueName="[Range]" displayFolder="" count="0" memberValueDatatype="130" unbalanced="0"/>
    <cacheHierarchy uniqueName="[Range].[Trainer Name]" caption="Trainer Name" attribute="1" defaultMemberUniqueName="[Range].[Trainer Name].[All]" allUniqueName="[Range].[Trainer Name].[All]" dimensionUniqueName="[Range]" displayFolder="" count="0" memberValueDatatype="130" unbalanced="0"/>
    <cacheHierarchy uniqueName="[Range].[Program Duration/hrs]" caption="Program Duration/hrs" attribute="1" defaultMemberUniqueName="[Range].[Program Duration/hrs].[All]" allUniqueName="[Range].[Program Duration/hrs].[All]" dimensionUniqueName="[Range]" displayFolder="" count="0" memberValueDatatype="5" unbalanced="0"/>
    <cacheHierarchy uniqueName="[Range].[Learning Hrs]" caption="Learning Hrs" attribute="1" defaultMemberUniqueName="[Range].[Learning Hrs].[All]" allUniqueName="[Range].[Learning Hrs].[All]" dimensionUniqueName="[Range]" displayFolder="" count="0" memberValueDatatype="5" unbalanced="0"/>
    <cacheHierarchy uniqueName="[Range].[No.of sessions]" caption="No.of sessions" attribute="1" defaultMemberUniqueName="[Range].[No.of sessions].[All]" allUniqueName="[Range].[No.of sessions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Phone Number]" caption="Phone Number" attribute="1" defaultMemberUniqueName="[Range].[Phone Number].[All]" allUniqueName="[Range].[Phone Numb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 Title]" caption="Job Title" attribute="1" defaultMemberUniqueName="[Range].[Job Title].[All]" allUniqueName="[Range].[Job Title].[All]" dimensionUniqueName="[Range]" displayFolder="" count="0" memberValueDatatype="130" unbalanced="0"/>
    <cacheHierarchy uniqueName="[Range].[Employee Code]" caption="Employee Code" attribute="1" defaultMemberUniqueName="[Range].[Employee Code].[All]" allUniqueName="[Range].[Employee Code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Internal/External]" caption="Internal/External" attribute="1" defaultMemberUniqueName="[Range].[Internal/External].[All]" allUniqueName="[Range].[Internal/External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 1].[Survey ID]" caption="Survey ID" attribute="1" defaultMemberUniqueName="[Range 1].[Survey ID].[All]" allUniqueName="[Range 1].[Survey ID].[All]" dimensionUniqueName="[Range 1]" displayFolder="" count="0" memberValueDatatype="20" unbalanced="0"/>
    <cacheHierarchy uniqueName="[Range 1].[Start Time]" caption="Start Time" attribute="1" defaultMemberUniqueName="[Range 1].[Start Time].[All]" allUniqueName="[Range 1].[Start Time].[All]" dimensionUniqueName="[Range 1]" displayFolder="" count="0" memberValueDatatype="130" unbalanced="0"/>
    <cacheHierarchy uniqueName="[Range 1].[Completion Time]" caption="Completion Time" attribute="1" defaultMemberUniqueName="[Range 1].[Completion Time].[All]" allUniqueName="[Range 1].[Completion Time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Phone Number]" caption="Phone Number" attribute="1" defaultMemberUniqueName="[Range 1].[Phone Number].[All]" allUniqueName="[Range 1].[Phone Number].[All]" dimensionUniqueName="[Range 1]" displayFolder="" count="0" memberValueDatatype="130" unbalanced="0"/>
    <cacheHierarchy uniqueName="[Range 1].[Topic Name]" caption="Topic Name" attribute="1" defaultMemberUniqueName="[Range 1].[Topic Name].[All]" allUniqueName="[Range 1].[Topic Name].[All]" dimensionUniqueName="[Range 1]" displayFolder="" count="0" memberValueDatatype="130" unbalanced="0"/>
    <cacheHierarchy uniqueName="[Range 1].[Trainers]" caption="Trainers" attribute="1" defaultMemberUniqueName="[Range 1].[Trainers].[All]" allUniqueName="[Range 1].[Trainers].[All]" dimensionUniqueName="[Range 1]" displayFolder="" count="0" memberValueDatatype="130" unbalanced="0"/>
    <cacheHierarchy uniqueName="[Range 1].[Q1 - How relevant was the knowledge you gained throughout the training?]" caption="Q1 - How relevant was the knowledge you gained throughout the training?" attribute="1" defaultMemberUniqueName="[Range 1].[Q1 - How relevant was the knowledge you gained throughout the training?].[All]" allUniqueName="[Range 1].[Q1 - How relevant was the knowledge you gained throughout the training?].[All]" dimensionUniqueName="[Range 1]" displayFolder="" count="0" memberValueDatatype="20" unbalanced="0"/>
    <cacheHierarchy uniqueName="[Range 1].[Q2 - How effective were the learning activities used in this training?]" caption="Q2 - How effective were the learning activities used in this training?" attribute="1" defaultMemberUniqueName="[Range 1].[Q2 - How effective were the learning activities used in this training?].[All]" allUniqueName="[Range 1].[Q2 - How effective were the learning activities used in this training?].[All]" dimensionUniqueName="[Range 1]" displayFolder="" count="0" memberValueDatatype="20" unbalanced="0"/>
    <cacheHierarchy uniqueName="[Range 1].[Q3 - How effective were the logistics (handouts, room, food, etc.) used in the training?]" caption="Q3 - How effective were the logistics (handouts, room, food, etc.) used in the training?" attribute="1" defaultMemberUniqueName="[Range 1].[Q3 - How effective were the logistics (handouts, room, food, etc.) used in the training?].[All]" allUniqueName="[Range 1].[Q3 - How effective were the logistics (handouts, room, food, etc.) used in the training?].[All]" dimensionUniqueName="[Range 1]" displayFolder="" count="0" memberValueDatatype="20" unbalanced="0"/>
    <cacheHierarchy uniqueName="[Range 1].[Q4 - How would you rate the facilitator's overall performance?]" caption="Q4 - How would you rate the facilitator's overall performance?" attribute="1" defaultMemberUniqueName="[Range 1].[Q4 - How would you rate the facilitator's overall performance?].[All]" allUniqueName="[Range 1].[Q4 - How would you rate the facilitator's overall performance?].[All]" dimensionUniqueName="[Range 1]" displayFolder="" count="0" memberValueDatatype="20" unbalanced="0"/>
    <cacheHierarchy uniqueName="[Range 1].[Q5 - How likely are you to recommend this training to a friend or teammate?]" caption="Q5 - How likely are you to recommend this training to a friend or teammate?" attribute="1" defaultMemberUniqueName="[Range 1].[Q5 - How likely are you to recommend this training to a friend or teammate?].[All]" allUniqueName="[Range 1].[Q5 - How likely are you to recommend this training to a friend or teammate?].[All]" dimensionUniqueName="[Range 1]" displayFolder="" count="0" memberValueDatatype="20" unbalanced="0"/>
    <cacheHierarchy uniqueName="[Range 1].[Q6 - Mention any comments or suggestions to improve the overall learning experience]" caption="Q6 - Mention any comments or suggestions to improve the overall learning experience" attribute="1" defaultMemberUniqueName="[Range 1].[Q6 - Mention any comments or suggestions to improve the overall learning experience].[All]" allUniqueName="[Range 1].[Q6 - Mention any comments or suggestions to improve the overall learning experience].[All]" dimensionUniqueName="[Range 1]" displayFolder="" count="0" memberValueDatatype="130" unbalanced="0"/>
    <cacheHierarchy uniqueName="[Range 1].[PROMOTOR]" caption="PROMOTOR" attribute="1" defaultMemberUniqueName="[Range 1].[PROMOTOR].[All]" allUniqueName="[Range 1].[PROMOTOR].[All]" dimensionUniqueName="[Range 1]" displayFolder="" count="0" memberValueDatatype="20" unbalanced="0"/>
    <cacheHierarchy uniqueName="[Range 1].[PASSIVE 1]" caption="PASSIVE 1" attribute="1" defaultMemberUniqueName="[Range 1].[PASSIVE 1].[All]" allUniqueName="[Range 1].[PASSIVE 1].[All]" dimensionUniqueName="[Range 1]" displayFolder="" count="0" memberValueDatatype="20" unbalanced="0"/>
    <cacheHierarchy uniqueName="[Range 1].[PASSIVE]" caption="PASSIVE" attribute="1" defaultMemberUniqueName="[Range 1].[PASSIVE].[All]" allUniqueName="[Range 1].[PASSIVE].[All]" dimensionUniqueName="[Range 1]" displayFolder="" count="0" memberValueDatatype="20" unbalanced="0"/>
    <cacheHierarchy uniqueName="[Range 1].[DETRACTOR]" caption="DETRACTOR" attribute="1" defaultMemberUniqueName="[Range 1].[DETRACTOR].[All]" allUniqueName="[Range 1].[DETRACTOR].[All]" dimensionUniqueName="[Range 1]" displayFolder="" count="0" memberValueDatatype="20" unbalanced="0"/>
    <cacheHierarchy uniqueName="[Range 1].[Total Reponses]" caption="Total Reponses" attribute="1" defaultMemberUniqueName="[Range 1].[Total Reponses].[All]" allUniqueName="[Range 1].[Total Reponses].[All]" dimensionUniqueName="[Range 1]" displayFolder="" count="0" memberValueDatatype="20" unbalanced="0"/>
    <cacheHierarchy uniqueName="[Range 1].[NPS]" caption="NPS" attribute="1" defaultMemberUniqueName="[Range 1].[NPS].[All]" allUniqueName="[Range 1].[NPS].[All]" dimensionUniqueName="[Range 1]" displayFolder="" count="0" memberValueDatatype="20" unbalanced="0"/>
    <cacheHierarchy uniqueName="[Range 1].[FACILITATOR PERFORMANCE]" caption="FACILITATOR PERFORMANCE" attribute="1" defaultMemberUniqueName="[Range 1].[FACILITATOR PERFORMANCE].[All]" allUniqueName="[Range 1].[FACILITATOR PERFORMANCE].[All]" dimensionUniqueName="[Range 1]" displayFolder="" count="0" memberValueDatatype="20" unbalanced="0"/>
    <cacheHierarchy uniqueName="[Range 1].[ACTIVITY EFFECTIVNESS]" caption="ACTIVITY EFFECTIVNESS" attribute="1" defaultMemberUniqueName="[Range 1].[ACTIVITY EFFECTIVNESS].[All]" allUniqueName="[Range 1].[ACTIVITY EFFECTIVNESS].[All]" dimensionUniqueName="[Range 1]" displayFolder="" count="0" memberValueDatatype="20" unbalanced="0"/>
    <cacheHierarchy uniqueName="[Range 1].[LOGISTICS EFFECTIVNESS]" caption="LOGISTICS EFFECTIVNESS" attribute="1" defaultMemberUniqueName="[Range 1].[LOGISTICS EFFECTIVNESS].[All]" allUniqueName="[Range 1].[LOGISTICS EFFECTIVNESS].[All]" dimensionUniqueName="[Range 1]" displayFolder="" count="0" memberValueDatatype="20" unbalanced="0"/>
    <cacheHierarchy uniqueName="[Range 1].[KNOWLEDGE RELVEANCE]" caption="KNOWLEDGE RELVEANCE" attribute="1" defaultMemberUniqueName="[Range 1].[KNOWLEDGE RELVEANCE].[All]" allUniqueName="[Range 1].[KNOWLEDGE RELVEANCE].[All]" dimensionUniqueName="[Range 1]" displayFolder="" count="0" memberValueDatatype="2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Enrollments]" caption="Enrollments" attribute="1" defaultMemberUniqueName="[Table1].[Enrollments].[All]" allUniqueName="[Table1].[Enrollments].[All]" dimensionUniqueName="[Table1]" displayFolder="" count="0" memberValueDatatype="20" unbalanced="0"/>
    <cacheHierarchy uniqueName="[Table1].[Participation PC/Cust]" caption="Participation PC/Cust" attribute="1" defaultMemberUniqueName="[Table1].[Participation PC/Cust].[All]" allUniqueName="[Table1].[Participation PC/Cust].[All]" dimensionUniqueName="[Table1]" displayFolder="" count="0" memberValueDatatype="130" unbalanced="0"/>
    <cacheHierarchy uniqueName="[Table1].[PC/Cust (Per Topic)]" caption="PC/Cust (Per Topic)" attribute="1" defaultMemberUniqueName="[Table1].[PC/Cust (Per Topic)].[All]" allUniqueName="[Table1].[PC/Cust (Per Topic)].[All]" dimensionUniqueName="[Table1]" displayFolder="" count="0" memberValueDatatype="130" unbalanced="0"/>
    <cacheHierarchy uniqueName="[Table1].[Customised (Dept)]" caption="Customised (Dept)" attribute="1" defaultMemberUniqueName="[Table1].[Customised (Dept)].[All]" allUniqueName="[Table1].[Customised (Dept)].[All]" dimensionUniqueName="[Table1]" displayFolder="" count="0" memberValueDatatype="130" unbalanced="0"/>
    <cacheHierarchy uniqueName="[Table1].[Program Name]" caption="Program Name" attribute="1" defaultMemberUniqueName="[Table1].[Program Name].[All]" allUniqueName="[Table1].[Program Name].[All]" dimensionUniqueName="[Table1]" displayFolder="" count="0" memberValueDatatype="130" unbalanced="0"/>
    <cacheHierarchy uniqueName="[Table1].[Trainer Name]" caption="Trainer Name" attribute="1" defaultMemberUniqueName="[Table1].[Trainer Name].[All]" allUniqueName="[Table1].[Trainer Name].[All]" dimensionUniqueName="[Table1]" displayFolder="" count="0" memberValueDatatype="130" unbalanced="0"/>
    <cacheHierarchy uniqueName="[Table1].[Program Duration/hrs]" caption="Program Duration/hrs" attribute="1" defaultMemberUniqueName="[Table1].[Program Duration/hrs].[All]" allUniqueName="[Table1].[Program Duration/hrs].[All]" dimensionUniqueName="[Table1]" displayFolder="" count="0" memberValueDatatype="5" unbalanced="0"/>
    <cacheHierarchy uniqueName="[Table1].[Learning Hrs]" caption="Learning Hrs" attribute="1" defaultMemberUniqueName="[Table1].[Learning Hrs].[All]" allUniqueName="[Table1].[Learning Hrs].[All]" dimensionUniqueName="[Table1]" displayFolder="" count="0" memberValueDatatype="5" unbalanced="0"/>
    <cacheHierarchy uniqueName="[Table1].[No.of sessions]" caption="No.of sessions" attribute="1" defaultMemberUniqueName="[Table1].[No.of sessions].[All]" allUniqueName="[Table1].[No.of sessions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Phone Number]" caption="Phone Number" attribute="1" defaultMemberUniqueName="[Table1].[Phone Number].[All]" allUniqueName="[Table1].[Phone Numb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Employee Code]" caption="Employee Code" attribute="1" defaultMemberUniqueName="[Table1].[Employee Code].[All]" allUniqueName="[Table1].[Employee Code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Internal/External]" caption="Internal/External" attribute="1" defaultMemberUniqueName="[Table1].[Internal/External].[All]" allUniqueName="[Table1].[Internal/External].[All]" dimensionUniqueName="[Table1]" displayFolder="" count="0" memberValueDatatype="130" unbalanced="0"/>
    <cacheHierarchy uniqueName="[Table1].[Sector]" caption="Sector" attribute="1" defaultMemberUniqueName="[Table1].[Sector].[All]" allUniqueName="[Table1].[Sector].[All]" dimensionUniqueName="[Table1]" displayFolder="" count="0" memberValueDatatype="130" unbalanced="0"/>
    <cacheHierarchy uniqueName="[Table7].[Survey ID]" caption="Survey ID" attribute="1" defaultMemberUniqueName="[Table7].[Survey ID].[All]" allUniqueName="[Table7].[Survey ID].[All]" dimensionUniqueName="[Table7]" displayFolder="" count="0" memberValueDatatype="20" unbalanced="0"/>
    <cacheHierarchy uniqueName="[Table7].[Start Time]" caption="Start Time" attribute="1" defaultMemberUniqueName="[Table7].[Start Time].[All]" allUniqueName="[Table7].[Start Time].[All]" dimensionUniqueName="[Table7]" displayFolder="" count="0" memberValueDatatype="130" unbalanced="0"/>
    <cacheHierarchy uniqueName="[Table7].[Completion Time]" caption="Completion Time" attribute="1" defaultMemberUniqueName="[Table7].[Completion Time].[All]" allUniqueName="[Table7].[Completion Time].[All]" dimensionUniqueName="[Table7]" displayFolder="" count="0" memberValueDatatype="130" unbalanced="0"/>
    <cacheHierarchy uniqueName="[Table7].[Name]" caption="Name" attribute="1" defaultMemberUniqueName="[Table7].[Name].[All]" allUniqueName="[Table7].[Name].[All]" dimensionUniqueName="[Table7]" displayFolder="" count="0" memberValueDatatype="130" unbalanced="0"/>
    <cacheHierarchy uniqueName="[Table7].[Email]" caption="Email" attribute="1" defaultMemberUniqueName="[Table7].[Email].[All]" allUniqueName="[Table7].[Email].[All]" dimensionUniqueName="[Table7]" displayFolder="" count="0" memberValueDatatype="130" unbalanced="0"/>
    <cacheHierarchy uniqueName="[Table7].[Phone Number]" caption="Phone Number" attribute="1" defaultMemberUniqueName="[Table7].[Phone Number].[All]" allUniqueName="[Table7].[Phone Number].[All]" dimensionUniqueName="[Table7]" displayFolder="" count="0" memberValueDatatype="130" unbalanced="0"/>
    <cacheHierarchy uniqueName="[Table7].[Topic Name]" caption="Topic Name" attribute="1" defaultMemberUniqueName="[Table7].[Topic Name].[All]" allUniqueName="[Table7].[Topic Name].[All]" dimensionUniqueName="[Table7]" displayFolder="" count="0" memberValueDatatype="130" unbalanced="0"/>
    <cacheHierarchy uniqueName="[Table7].[Trainers]" caption="Trainers" attribute="1" defaultMemberUniqueName="[Table7].[Trainers].[All]" allUniqueName="[Table7].[Trainers].[All]" dimensionUniqueName="[Table7]" displayFolder="" count="0" memberValueDatatype="130" unbalanced="0"/>
    <cacheHierarchy uniqueName="[Table7].[Q1 - How relevant was the knowledge you gained throughout the training?]" caption="Q1 - How relevant was the knowledge you gained throughout the training?" attribute="1" defaultMemberUniqueName="[Table7].[Q1 - How relevant was the knowledge you gained throughout the training?].[All]" allUniqueName="[Table7].[Q1 - How relevant was the knowledge you gained throughout the training?].[All]" dimensionUniqueName="[Table7]" displayFolder="" count="0" memberValueDatatype="20" unbalanced="0"/>
    <cacheHierarchy uniqueName="[Table7].[Q2 - How effective were the learning activities used in this training?]" caption="Q2 - How effective were the learning activities used in this training?" attribute="1" defaultMemberUniqueName="[Table7].[Q2 - How effective were the learning activities used in this training?].[All]" allUniqueName="[Table7].[Q2 - How effective were the learning activities used in this training?].[All]" dimensionUniqueName="[Table7]" displayFolder="" count="0" memberValueDatatype="20" unbalanced="0"/>
    <cacheHierarchy uniqueName="[Table7].[Q3 - How effective were the logistics (handouts, room, food, etc.) used in the training?]" caption="Q3 - How effective were the logistics (handouts, room, food, etc.) used in the training?" attribute="1" defaultMemberUniqueName="[Table7].[Q3 - How effective were the logistics (handouts, room, food, etc.) used in the training?].[All]" allUniqueName="[Table7].[Q3 - How effective were the logistics (handouts, room, food, etc.) used in the training?].[All]" dimensionUniqueName="[Table7]" displayFolder="" count="0" memberValueDatatype="20" unbalanced="0"/>
    <cacheHierarchy uniqueName="[Table7].[Q4 - How would you rate the facilitator's overall performance?]" caption="Q4 - How would you rate the facilitator's overall performance?" attribute="1" defaultMemberUniqueName="[Table7].[Q4 - How would you rate the facilitator's overall performance?].[All]" allUniqueName="[Table7].[Q4 - How would you rate the facilitator's overall performance?].[All]" dimensionUniqueName="[Table7]" displayFolder="" count="0" memberValueDatatype="20" unbalanced="0"/>
    <cacheHierarchy uniqueName="[Table7].[Q5 - How likely are you to recommend this training to a friend or teammate?]" caption="Q5 - How likely are you to recommend this training to a friend or teammate?" attribute="1" defaultMemberUniqueName="[Table7].[Q5 - How likely are you to recommend this training to a friend or teammate?].[All]" allUniqueName="[Table7].[Q5 - How likely are you to recommend this training to a friend or teammate?].[All]" dimensionUniqueName="[Table7]" displayFolder="" count="0" memberValueDatatype="20" unbalanced="0"/>
    <cacheHierarchy uniqueName="[Table7].[Q6 - Mention any comments or suggestions to improve the overall learning experience]" caption="Q6 - Mention any comments or suggestions to improve the overall learning experience" attribute="1" defaultMemberUniqueName="[Table7].[Q6 - Mention any comments or suggestions to improve the overall learning experience].[All]" allUniqueName="[Table7].[Q6 - Mention any comments or suggestions to improve the overall learning experience].[All]" dimensionUniqueName="[Table7]" displayFolder="" count="0" memberValueDatatype="130" unbalanced="0"/>
    <cacheHierarchy uniqueName="[Table7].[PROMOTOR]" caption="PROMOTOR" attribute="1" defaultMemberUniqueName="[Table7].[PROMOTOR].[All]" allUniqueName="[Table7].[PROMOTOR].[All]" dimensionUniqueName="[Table7]" displayFolder="" count="0" memberValueDatatype="20" unbalanced="0"/>
    <cacheHierarchy uniqueName="[Table7].[PASSIVE 1]" caption="PASSIVE 1" attribute="1" defaultMemberUniqueName="[Table7].[PASSIVE 1].[All]" allUniqueName="[Table7].[PASSIVE 1].[All]" dimensionUniqueName="[Table7]" displayFolder="" count="0" memberValueDatatype="20" unbalanced="0"/>
    <cacheHierarchy uniqueName="[Table7].[PASSIVE]" caption="PASSIVE" attribute="1" defaultMemberUniqueName="[Table7].[PASSIVE].[All]" allUniqueName="[Table7].[PASSIVE].[All]" dimensionUniqueName="[Table7]" displayFolder="" count="0" memberValueDatatype="20" unbalanced="0"/>
    <cacheHierarchy uniqueName="[Table7].[DETRACTOR]" caption="DETRACTOR" attribute="1" defaultMemberUniqueName="[Table7].[DETRACTOR].[All]" allUniqueName="[Table7].[DETRACTOR].[All]" dimensionUniqueName="[Table7]" displayFolder="" count="0" memberValueDatatype="20" unbalanced="0"/>
    <cacheHierarchy uniqueName="[Table7].[Total Reponses]" caption="Total Reponses" attribute="1" defaultMemberUniqueName="[Table7].[Total Reponses].[All]" allUniqueName="[Table7].[Total Reponses].[All]" dimensionUniqueName="[Table7]" displayFolder="" count="0" memberValueDatatype="20" unbalanced="0"/>
    <cacheHierarchy uniqueName="[Table7].[NPS]" caption="NPS" attribute="1" defaultMemberUniqueName="[Table7].[NPS].[All]" allUniqueName="[Table7].[NPS].[All]" dimensionUniqueName="[Table7]" displayFolder="" count="0" memberValueDatatype="20" unbalanced="0"/>
    <cacheHierarchy uniqueName="[Table7].[FACILITATOR PERFORMANCE]" caption="FACILITATOR PERFORMANCE" attribute="1" defaultMemberUniqueName="[Table7].[FACILITATOR PERFORMANCE].[All]" allUniqueName="[Table7].[FACILITATOR PERFORMANCE].[All]" dimensionUniqueName="[Table7]" displayFolder="" count="0" memberValueDatatype="20" unbalanced="0"/>
    <cacheHierarchy uniqueName="[Table7].[ACTIVITY EFFECTIVNESS]" caption="ACTIVITY EFFECTIVNESS" attribute="1" defaultMemberUniqueName="[Table7].[ACTIVITY EFFECTIVNESS].[All]" allUniqueName="[Table7].[ACTIVITY EFFECTIVNESS].[All]" dimensionUniqueName="[Table7]" displayFolder="" count="0" memberValueDatatype="20" unbalanced="0"/>
    <cacheHierarchy uniqueName="[Table7].[LOGISTICS EFFECTIVNESS]" caption="LOGISTICS EFFECTIVNESS" attribute="1" defaultMemberUniqueName="[Table7].[LOGISTICS EFFECTIVNESS].[All]" allUniqueName="[Table7].[LOGISTICS EFFECTIVNESS].[All]" dimensionUniqueName="[Table7]" displayFolder="" count="0" memberValueDatatype="20" unbalanced="0"/>
    <cacheHierarchy uniqueName="[Table7].[KNOWLEDGE RELVEANCE]" caption="KNOWLEDGE RELVEANCE" attribute="1" defaultMemberUniqueName="[Table7].[KNOWLEDGE RELVEANCE].[All]" allUniqueName="[Table7].[KNOWLEDGE RELVEANCE].[All]" dimensionUniqueName="[Table7]" displayFolder="" count="0" memberValueDatatype="2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  <cacheHierarchy uniqueName="[Measures].[Sum of KNOWLEDGE RELVEANCE]" caption="Sum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OGISTICS EFFECTIVNESS 2]" caption="Sum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LOGISTICS EFFECTIVNESS 2]" caption="Average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KNOWLEDGE RELVEANCE]" caption="Average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MOTOR]" caption="Sum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ROMOTOR]" caption="Average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gram Name 2]" caption="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gram Name 2]" caption="Distinct 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 2]" caption="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Name 2]" caption="Distinct 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o.of sessions 2]" caption="Sum of No.of sessions 2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rollments 2]" caption="Sum of Enrollments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Table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Program Duration/hrs]" caption="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rogram Duration/hrs]" caption="Distinct 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earning Hrs]" caption="Sum of Learning Hr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ogram Duration/hrs]" caption="Max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gram Duration/hrs]" caption="Sum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ACILITATOR PERFORMANCE]" caption="Sum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FACILITATOR PERFORMANCE]" caption="Average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KNOWLEDGE RELVEANCE 2]" caption="Sum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LOGISTICS EFFECTIVNESS]" caption="Sum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ACTIVITY EFFECTIVNESS]" caption="Sum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NPS]" caption="Sum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NPS]" caption="Average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KNOWLEDGE RELVEANCE 2]" caption="Average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Average of LOGISTICS EFFECTIVNESS]" caption="Average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ACTIVITY EFFECTIVNESS]" caption="Average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Trainers]" caption="Count of Trainers" measure="1" displayFolder="" measureGroup="Table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Table1" uniqueName="[Table1]" caption="Table1"/>
    <dimension name="Table7" uniqueName="[Table7]" caption="Table7"/>
  </dimensions>
  <measureGroups count="4">
    <measureGroup name="Range" caption="Range"/>
    <measureGroup name="Range 1" caption="Range 1"/>
    <measureGroup name="Table1" caption="Table1"/>
    <measureGroup name="Table7" caption="Table7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a.Sameh" refreshedDate="46245.641310416664" backgroundQuery="1" createdVersion="3" refreshedVersion="8" minRefreshableVersion="3" recordCount="0" supportSubquery="1" supportAdvancedDrill="1" xr:uid="{36744577-1612-4B82-B2E9-AE26BF972B22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23">
    <cacheHierarchy uniqueName="[Range].[#]" caption="#" attribute="1" defaultMemberUniqueName="[Range].[#].[All]" allUniqueName="[Range].[#].[All]" dimensionUniqueName="[Range]" displayFolder="" count="0" memberValueDatatype="20" unbalanced="0"/>
    <cacheHierarchy uniqueName="[Range].[Enrollments]" caption="Enrollments" attribute="1" defaultMemberUniqueName="[Range].[Enrollments].[All]" allUniqueName="[Range].[Enrollments].[All]" dimensionUniqueName="[Range]" displayFolder="" count="0" memberValueDatatype="20" unbalanced="0"/>
    <cacheHierarchy uniqueName="[Range].[Participation PC/Cust]" caption="Participation PC/Cust" attribute="1" defaultMemberUniqueName="[Range].[Participation PC/Cust].[All]" allUniqueName="[Range].[Participation PC/Cust].[All]" dimensionUniqueName="[Range]" displayFolder="" count="0" memberValueDatatype="130" unbalanced="0"/>
    <cacheHierarchy uniqueName="[Range].[PC/Cust (Per Topic)]" caption="PC/Cust (Per Topic)" attribute="1" defaultMemberUniqueName="[Range].[PC/Cust (Per Topic)].[All]" allUniqueName="[Range].[PC/Cust (Per Topic)].[All]" dimensionUniqueName="[Range]" displayFolder="" count="0" memberValueDatatype="130" unbalanced="0"/>
    <cacheHierarchy uniqueName="[Range].[Customised (Dept)]" caption="Customised (Dept)" attribute="1" defaultMemberUniqueName="[Range].[Customised (Dept)].[All]" allUniqueName="[Range].[Customised (Dept)].[All]" dimensionUniqueName="[Range]" displayFolder="" count="0" memberValueDatatype="130" unbalanced="0"/>
    <cacheHierarchy uniqueName="[Range].[Program Name]" caption="Program Name" attribute="1" defaultMemberUniqueName="[Range].[Program Name].[All]" allUniqueName="[Range].[Program Name].[All]" dimensionUniqueName="[Range]" displayFolder="" count="0" memberValueDatatype="130" unbalanced="0"/>
    <cacheHierarchy uniqueName="[Range].[Trainer Name]" caption="Trainer Name" attribute="1" defaultMemberUniqueName="[Range].[Trainer Name].[All]" allUniqueName="[Range].[Trainer Name].[All]" dimensionUniqueName="[Range]" displayFolder="" count="0" memberValueDatatype="130" unbalanced="0"/>
    <cacheHierarchy uniqueName="[Range].[Program Duration/hrs]" caption="Program Duration/hrs" attribute="1" defaultMemberUniqueName="[Range].[Program Duration/hrs].[All]" allUniqueName="[Range].[Program Duration/hrs].[All]" dimensionUniqueName="[Range]" displayFolder="" count="0" memberValueDatatype="5" unbalanced="0"/>
    <cacheHierarchy uniqueName="[Range].[Learning Hrs]" caption="Learning Hrs" attribute="1" defaultMemberUniqueName="[Range].[Learning Hrs].[All]" allUniqueName="[Range].[Learning Hrs].[All]" dimensionUniqueName="[Range]" displayFolder="" count="0" memberValueDatatype="5" unbalanced="0"/>
    <cacheHierarchy uniqueName="[Range].[No.of sessions]" caption="No.of sessions" attribute="1" defaultMemberUniqueName="[Range].[No.of sessions].[All]" allUniqueName="[Range].[No.of sessions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Phone Number]" caption="Phone Number" attribute="1" defaultMemberUniqueName="[Range].[Phone Number].[All]" allUniqueName="[Range].[Phone Numb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Job Title]" caption="Job Title" attribute="1" defaultMemberUniqueName="[Range].[Job Title].[All]" allUniqueName="[Range].[Job Title].[All]" dimensionUniqueName="[Range]" displayFolder="" count="0" memberValueDatatype="130" unbalanced="0"/>
    <cacheHierarchy uniqueName="[Range].[Employee Code]" caption="Employee Code" attribute="1" defaultMemberUniqueName="[Range].[Employee Code].[All]" allUniqueName="[Range].[Employee Code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2" memberValueDatatype="7" unbalanced="0"/>
    <cacheHierarchy uniqueName="[Range].[Internal/External]" caption="Internal/External" attribute="1" defaultMemberUniqueName="[Range].[Internal/External].[All]" allUniqueName="[Range].[Internal/External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 1].[Survey ID]" caption="Survey ID" attribute="1" defaultMemberUniqueName="[Range 1].[Survey ID].[All]" allUniqueName="[Range 1].[Survey ID].[All]" dimensionUniqueName="[Range 1]" displayFolder="" count="0" memberValueDatatype="20" unbalanced="0"/>
    <cacheHierarchy uniqueName="[Range 1].[Start Time]" caption="Start Time" attribute="1" defaultMemberUniqueName="[Range 1].[Start Time].[All]" allUniqueName="[Range 1].[Start Time].[All]" dimensionUniqueName="[Range 1]" displayFolder="" count="0" memberValueDatatype="130" unbalanced="0"/>
    <cacheHierarchy uniqueName="[Range 1].[Completion Time]" caption="Completion Time" attribute="1" defaultMemberUniqueName="[Range 1].[Completion Time].[All]" allUniqueName="[Range 1].[Completion Time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Phone Number]" caption="Phone Number" attribute="1" defaultMemberUniqueName="[Range 1].[Phone Number].[All]" allUniqueName="[Range 1].[Phone Number].[All]" dimensionUniqueName="[Range 1]" displayFolder="" count="0" memberValueDatatype="130" unbalanced="0"/>
    <cacheHierarchy uniqueName="[Range 1].[Topic Name]" caption="Topic Name" attribute="1" defaultMemberUniqueName="[Range 1].[Topic Name].[All]" allUniqueName="[Range 1].[Topic Name].[All]" dimensionUniqueName="[Range 1]" displayFolder="" count="0" memberValueDatatype="130" unbalanced="0"/>
    <cacheHierarchy uniqueName="[Range 1].[Trainers]" caption="Trainers" attribute="1" defaultMemberUniqueName="[Range 1].[Trainers].[All]" allUniqueName="[Range 1].[Trainers].[All]" dimensionUniqueName="[Range 1]" displayFolder="" count="0" memberValueDatatype="130" unbalanced="0"/>
    <cacheHierarchy uniqueName="[Range 1].[Q1 - How relevant was the knowledge you gained throughout the training?]" caption="Q1 - How relevant was the knowledge you gained throughout the training?" attribute="1" defaultMemberUniqueName="[Range 1].[Q1 - How relevant was the knowledge you gained throughout the training?].[All]" allUniqueName="[Range 1].[Q1 - How relevant was the knowledge you gained throughout the training?].[All]" dimensionUniqueName="[Range 1]" displayFolder="" count="0" memberValueDatatype="20" unbalanced="0"/>
    <cacheHierarchy uniqueName="[Range 1].[Q2 - How effective were the learning activities used in this training?]" caption="Q2 - How effective were the learning activities used in this training?" attribute="1" defaultMemberUniqueName="[Range 1].[Q2 - How effective were the learning activities used in this training?].[All]" allUniqueName="[Range 1].[Q2 - How effective were the learning activities used in this training?].[All]" dimensionUniqueName="[Range 1]" displayFolder="" count="0" memberValueDatatype="20" unbalanced="0"/>
    <cacheHierarchy uniqueName="[Range 1].[Q3 - How effective were the logistics (handouts, room, food, etc.) used in the training?]" caption="Q3 - How effective were the logistics (handouts, room, food, etc.) used in the training?" attribute="1" defaultMemberUniqueName="[Range 1].[Q3 - How effective were the logistics (handouts, room, food, etc.) used in the training?].[All]" allUniqueName="[Range 1].[Q3 - How effective were the logistics (handouts, room, food, etc.) used in the training?].[All]" dimensionUniqueName="[Range 1]" displayFolder="" count="0" memberValueDatatype="20" unbalanced="0"/>
    <cacheHierarchy uniqueName="[Range 1].[Q4 - How would you rate the facilitator's overall performance?]" caption="Q4 - How would you rate the facilitator's overall performance?" attribute="1" defaultMemberUniqueName="[Range 1].[Q4 - How would you rate the facilitator's overall performance?].[All]" allUniqueName="[Range 1].[Q4 - How would you rate the facilitator's overall performance?].[All]" dimensionUniqueName="[Range 1]" displayFolder="" count="0" memberValueDatatype="20" unbalanced="0"/>
    <cacheHierarchy uniqueName="[Range 1].[Q5 - How likely are you to recommend this training to a friend or teammate?]" caption="Q5 - How likely are you to recommend this training to a friend or teammate?" attribute="1" defaultMemberUniqueName="[Range 1].[Q5 - How likely are you to recommend this training to a friend or teammate?].[All]" allUniqueName="[Range 1].[Q5 - How likely are you to recommend this training to a friend or teammate?].[All]" dimensionUniqueName="[Range 1]" displayFolder="" count="0" memberValueDatatype="20" unbalanced="0"/>
    <cacheHierarchy uniqueName="[Range 1].[Q6 - Mention any comments or suggestions to improve the overall learning experience]" caption="Q6 - Mention any comments or suggestions to improve the overall learning experience" attribute="1" defaultMemberUniqueName="[Range 1].[Q6 - Mention any comments or suggestions to improve the overall learning experience].[All]" allUniqueName="[Range 1].[Q6 - Mention any comments or suggestions to improve the overall learning experience].[All]" dimensionUniqueName="[Range 1]" displayFolder="" count="0" memberValueDatatype="130" unbalanced="0"/>
    <cacheHierarchy uniqueName="[Range 1].[PROMOTOR]" caption="PROMOTOR" attribute="1" defaultMemberUniqueName="[Range 1].[PROMOTOR].[All]" allUniqueName="[Range 1].[PROMOTOR].[All]" dimensionUniqueName="[Range 1]" displayFolder="" count="0" memberValueDatatype="20" unbalanced="0"/>
    <cacheHierarchy uniqueName="[Range 1].[PASSIVE 1]" caption="PASSIVE 1" attribute="1" defaultMemberUniqueName="[Range 1].[PASSIVE 1].[All]" allUniqueName="[Range 1].[PASSIVE 1].[All]" dimensionUniqueName="[Range 1]" displayFolder="" count="0" memberValueDatatype="20" unbalanced="0"/>
    <cacheHierarchy uniqueName="[Range 1].[PASSIVE]" caption="PASSIVE" attribute="1" defaultMemberUniqueName="[Range 1].[PASSIVE].[All]" allUniqueName="[Range 1].[PASSIVE].[All]" dimensionUniqueName="[Range 1]" displayFolder="" count="0" memberValueDatatype="20" unbalanced="0"/>
    <cacheHierarchy uniqueName="[Range 1].[DETRACTOR]" caption="DETRACTOR" attribute="1" defaultMemberUniqueName="[Range 1].[DETRACTOR].[All]" allUniqueName="[Range 1].[DETRACTOR].[All]" dimensionUniqueName="[Range 1]" displayFolder="" count="0" memberValueDatatype="20" unbalanced="0"/>
    <cacheHierarchy uniqueName="[Range 1].[Total Reponses]" caption="Total Reponses" attribute="1" defaultMemberUniqueName="[Range 1].[Total Reponses].[All]" allUniqueName="[Range 1].[Total Reponses].[All]" dimensionUniqueName="[Range 1]" displayFolder="" count="0" memberValueDatatype="20" unbalanced="0"/>
    <cacheHierarchy uniqueName="[Range 1].[NPS]" caption="NPS" attribute="1" defaultMemberUniqueName="[Range 1].[NPS].[All]" allUniqueName="[Range 1].[NPS].[All]" dimensionUniqueName="[Range 1]" displayFolder="" count="0" memberValueDatatype="20" unbalanced="0"/>
    <cacheHierarchy uniqueName="[Range 1].[FACILITATOR PERFORMANCE]" caption="FACILITATOR PERFORMANCE" attribute="1" defaultMemberUniqueName="[Range 1].[FACILITATOR PERFORMANCE].[All]" allUniqueName="[Range 1].[FACILITATOR PERFORMANCE].[All]" dimensionUniqueName="[Range 1]" displayFolder="" count="0" memberValueDatatype="20" unbalanced="0"/>
    <cacheHierarchy uniqueName="[Range 1].[ACTIVITY EFFECTIVNESS]" caption="ACTIVITY EFFECTIVNESS" attribute="1" defaultMemberUniqueName="[Range 1].[ACTIVITY EFFECTIVNESS].[All]" allUniqueName="[Range 1].[ACTIVITY EFFECTIVNESS].[All]" dimensionUniqueName="[Range 1]" displayFolder="" count="0" memberValueDatatype="20" unbalanced="0"/>
    <cacheHierarchy uniqueName="[Range 1].[LOGISTICS EFFECTIVNESS]" caption="LOGISTICS EFFECTIVNESS" attribute="1" defaultMemberUniqueName="[Range 1].[LOGISTICS EFFECTIVNESS].[All]" allUniqueName="[Range 1].[LOGISTICS EFFECTIVNESS].[All]" dimensionUniqueName="[Range 1]" displayFolder="" count="0" memberValueDatatype="20" unbalanced="0"/>
    <cacheHierarchy uniqueName="[Range 1].[KNOWLEDGE RELVEANCE]" caption="KNOWLEDGE RELVEANCE" attribute="1" defaultMemberUniqueName="[Range 1].[KNOWLEDGE RELVEANCE].[All]" allUniqueName="[Range 1].[KNOWLEDGE RELVEANCE].[All]" dimensionUniqueName="[Range 1]" displayFolder="" count="0" memberValueDatatype="2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Enrollments]" caption="Enrollments" attribute="1" defaultMemberUniqueName="[Table1].[Enrollments].[All]" allUniqueName="[Table1].[Enrollments].[All]" dimensionUniqueName="[Table1]" displayFolder="" count="0" memberValueDatatype="20" unbalanced="0"/>
    <cacheHierarchy uniqueName="[Table1].[Participation PC/Cust]" caption="Participation PC/Cust" attribute="1" defaultMemberUniqueName="[Table1].[Participation PC/Cust].[All]" allUniqueName="[Table1].[Participation PC/Cust].[All]" dimensionUniqueName="[Table1]" displayFolder="" count="0" memberValueDatatype="130" unbalanced="0"/>
    <cacheHierarchy uniqueName="[Table1].[PC/Cust (Per Topic)]" caption="PC/Cust (Per Topic)" attribute="1" defaultMemberUniqueName="[Table1].[PC/Cust (Per Topic)].[All]" allUniqueName="[Table1].[PC/Cust (Per Topic)].[All]" dimensionUniqueName="[Table1]" displayFolder="" count="0" memberValueDatatype="130" unbalanced="0"/>
    <cacheHierarchy uniqueName="[Table1].[Customised (Dept)]" caption="Customised (Dept)" attribute="1" defaultMemberUniqueName="[Table1].[Customised (Dept)].[All]" allUniqueName="[Table1].[Customised (Dept)].[All]" dimensionUniqueName="[Table1]" displayFolder="" count="0" memberValueDatatype="130" unbalanced="0"/>
    <cacheHierarchy uniqueName="[Table1].[Program Name]" caption="Program Name" attribute="1" defaultMemberUniqueName="[Table1].[Program Name].[All]" allUniqueName="[Table1].[Program Name].[All]" dimensionUniqueName="[Table1]" displayFolder="" count="0" memberValueDatatype="130" unbalanced="0"/>
    <cacheHierarchy uniqueName="[Table1].[Trainer Name]" caption="Trainer Name" attribute="1" defaultMemberUniqueName="[Table1].[Trainer Name].[All]" allUniqueName="[Table1].[Trainer Name].[All]" dimensionUniqueName="[Table1]" displayFolder="" count="0" memberValueDatatype="130" unbalanced="0"/>
    <cacheHierarchy uniqueName="[Table1].[Program Duration/hrs]" caption="Program Duration/hrs" attribute="1" defaultMemberUniqueName="[Table1].[Program Duration/hrs].[All]" allUniqueName="[Table1].[Program Duration/hrs].[All]" dimensionUniqueName="[Table1]" displayFolder="" count="0" memberValueDatatype="5" unbalanced="0"/>
    <cacheHierarchy uniqueName="[Table1].[Learning Hrs]" caption="Learning Hrs" attribute="1" defaultMemberUniqueName="[Table1].[Learning Hrs].[All]" allUniqueName="[Table1].[Learning Hrs].[All]" dimensionUniqueName="[Table1]" displayFolder="" count="0" memberValueDatatype="5" unbalanced="0"/>
    <cacheHierarchy uniqueName="[Table1].[No.of sessions]" caption="No.of sessions" attribute="1" defaultMemberUniqueName="[Table1].[No.of sessions].[All]" allUniqueName="[Table1].[No.of sessions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Phone Number]" caption="Phone Number" attribute="1" defaultMemberUniqueName="[Table1].[Phone Number].[All]" allUniqueName="[Table1].[Phone Numb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Job Title]" caption="Job Title" attribute="1" defaultMemberUniqueName="[Table1].[Job Title].[All]" allUniqueName="[Table1].[Job Title].[All]" dimensionUniqueName="[Table1]" displayFolder="" count="0" memberValueDatatype="130" unbalanced="0"/>
    <cacheHierarchy uniqueName="[Table1].[Employee Code]" caption="Employee Code" attribute="1" defaultMemberUniqueName="[Table1].[Employee Code].[All]" allUniqueName="[Table1].[Employee Code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Internal/External]" caption="Internal/External" attribute="1" defaultMemberUniqueName="[Table1].[Internal/External].[All]" allUniqueName="[Table1].[Internal/External].[All]" dimensionUniqueName="[Table1]" displayFolder="" count="0" memberValueDatatype="130" unbalanced="0"/>
    <cacheHierarchy uniqueName="[Table1].[Sector]" caption="Sector" attribute="1" defaultMemberUniqueName="[Table1].[Sector].[All]" allUniqueName="[Table1].[Sector].[All]" dimensionUniqueName="[Table1]" displayFolder="" count="0" memberValueDatatype="130" unbalanced="0"/>
    <cacheHierarchy uniqueName="[Table7].[Survey ID]" caption="Survey ID" attribute="1" defaultMemberUniqueName="[Table7].[Survey ID].[All]" allUniqueName="[Table7].[Survey ID].[All]" dimensionUniqueName="[Table7]" displayFolder="" count="0" memberValueDatatype="20" unbalanced="0"/>
    <cacheHierarchy uniqueName="[Table7].[Start Time]" caption="Start Time" attribute="1" defaultMemberUniqueName="[Table7].[Start Time].[All]" allUniqueName="[Table7].[Start Time].[All]" dimensionUniqueName="[Table7]" displayFolder="" count="0" memberValueDatatype="130" unbalanced="0"/>
    <cacheHierarchy uniqueName="[Table7].[Completion Time]" caption="Completion Time" attribute="1" defaultMemberUniqueName="[Table7].[Completion Time].[All]" allUniqueName="[Table7].[Completion Time].[All]" dimensionUniqueName="[Table7]" displayFolder="" count="0" memberValueDatatype="130" unbalanced="0"/>
    <cacheHierarchy uniqueName="[Table7].[Name]" caption="Name" attribute="1" defaultMemberUniqueName="[Table7].[Name].[All]" allUniqueName="[Table7].[Name].[All]" dimensionUniqueName="[Table7]" displayFolder="" count="0" memberValueDatatype="130" unbalanced="0"/>
    <cacheHierarchy uniqueName="[Table7].[Email]" caption="Email" attribute="1" defaultMemberUniqueName="[Table7].[Email].[All]" allUniqueName="[Table7].[Email].[All]" dimensionUniqueName="[Table7]" displayFolder="" count="0" memberValueDatatype="130" unbalanced="0"/>
    <cacheHierarchy uniqueName="[Table7].[Phone Number]" caption="Phone Number" attribute="1" defaultMemberUniqueName="[Table7].[Phone Number].[All]" allUniqueName="[Table7].[Phone Number].[All]" dimensionUniqueName="[Table7]" displayFolder="" count="0" memberValueDatatype="130" unbalanced="0"/>
    <cacheHierarchy uniqueName="[Table7].[Topic Name]" caption="Topic Name" attribute="1" defaultMemberUniqueName="[Table7].[Topic Name].[All]" allUniqueName="[Table7].[Topic Name].[All]" dimensionUniqueName="[Table7]" displayFolder="" count="0" memberValueDatatype="130" unbalanced="0"/>
    <cacheHierarchy uniqueName="[Table7].[Trainers]" caption="Trainers" attribute="1" defaultMemberUniqueName="[Table7].[Trainers].[All]" allUniqueName="[Table7].[Trainers].[All]" dimensionUniqueName="[Table7]" displayFolder="" count="0" memberValueDatatype="130" unbalanced="0"/>
    <cacheHierarchy uniqueName="[Table7].[Q1 - How relevant was the knowledge you gained throughout the training?]" caption="Q1 - How relevant was the knowledge you gained throughout the training?" attribute="1" defaultMemberUniqueName="[Table7].[Q1 - How relevant was the knowledge you gained throughout the training?].[All]" allUniqueName="[Table7].[Q1 - How relevant was the knowledge you gained throughout the training?].[All]" dimensionUniqueName="[Table7]" displayFolder="" count="0" memberValueDatatype="20" unbalanced="0"/>
    <cacheHierarchy uniqueName="[Table7].[Q2 - How effective were the learning activities used in this training?]" caption="Q2 - How effective were the learning activities used in this training?" attribute="1" defaultMemberUniqueName="[Table7].[Q2 - How effective were the learning activities used in this training?].[All]" allUniqueName="[Table7].[Q2 - How effective were the learning activities used in this training?].[All]" dimensionUniqueName="[Table7]" displayFolder="" count="0" memberValueDatatype="20" unbalanced="0"/>
    <cacheHierarchy uniqueName="[Table7].[Q3 - How effective were the logistics (handouts, room, food, etc.) used in the training?]" caption="Q3 - How effective were the logistics (handouts, room, food, etc.) used in the training?" attribute="1" defaultMemberUniqueName="[Table7].[Q3 - How effective were the logistics (handouts, room, food, etc.) used in the training?].[All]" allUniqueName="[Table7].[Q3 - How effective were the logistics (handouts, room, food, etc.) used in the training?].[All]" dimensionUniqueName="[Table7]" displayFolder="" count="0" memberValueDatatype="20" unbalanced="0"/>
    <cacheHierarchy uniqueName="[Table7].[Q4 - How would you rate the facilitator's overall performance?]" caption="Q4 - How would you rate the facilitator's overall performance?" attribute="1" defaultMemberUniqueName="[Table7].[Q4 - How would you rate the facilitator's overall performance?].[All]" allUniqueName="[Table7].[Q4 - How would you rate the facilitator's overall performance?].[All]" dimensionUniqueName="[Table7]" displayFolder="" count="0" memberValueDatatype="20" unbalanced="0"/>
    <cacheHierarchy uniqueName="[Table7].[Q5 - How likely are you to recommend this training to a friend or teammate?]" caption="Q5 - How likely are you to recommend this training to a friend or teammate?" attribute="1" defaultMemberUniqueName="[Table7].[Q5 - How likely are you to recommend this training to a friend or teammate?].[All]" allUniqueName="[Table7].[Q5 - How likely are you to recommend this training to a friend or teammate?].[All]" dimensionUniqueName="[Table7]" displayFolder="" count="0" memberValueDatatype="20" unbalanced="0"/>
    <cacheHierarchy uniqueName="[Table7].[Q6 - Mention any comments or suggestions to improve the overall learning experience]" caption="Q6 - Mention any comments or suggestions to improve the overall learning experience" attribute="1" defaultMemberUniqueName="[Table7].[Q6 - Mention any comments or suggestions to improve the overall learning experience].[All]" allUniqueName="[Table7].[Q6 - Mention any comments or suggestions to improve the overall learning experience].[All]" dimensionUniqueName="[Table7]" displayFolder="" count="0" memberValueDatatype="130" unbalanced="0"/>
    <cacheHierarchy uniqueName="[Table7].[PROMOTOR]" caption="PROMOTOR" attribute="1" defaultMemberUniqueName="[Table7].[PROMOTOR].[All]" allUniqueName="[Table7].[PROMOTOR].[All]" dimensionUniqueName="[Table7]" displayFolder="" count="0" memberValueDatatype="20" unbalanced="0"/>
    <cacheHierarchy uniqueName="[Table7].[PASSIVE 1]" caption="PASSIVE 1" attribute="1" defaultMemberUniqueName="[Table7].[PASSIVE 1].[All]" allUniqueName="[Table7].[PASSIVE 1].[All]" dimensionUniqueName="[Table7]" displayFolder="" count="0" memberValueDatatype="20" unbalanced="0"/>
    <cacheHierarchy uniqueName="[Table7].[PASSIVE]" caption="PASSIVE" attribute="1" defaultMemberUniqueName="[Table7].[PASSIVE].[All]" allUniqueName="[Table7].[PASSIVE].[All]" dimensionUniqueName="[Table7]" displayFolder="" count="0" memberValueDatatype="20" unbalanced="0"/>
    <cacheHierarchy uniqueName="[Table7].[DETRACTOR]" caption="DETRACTOR" attribute="1" defaultMemberUniqueName="[Table7].[DETRACTOR].[All]" allUniqueName="[Table7].[DETRACTOR].[All]" dimensionUniqueName="[Table7]" displayFolder="" count="0" memberValueDatatype="20" unbalanced="0"/>
    <cacheHierarchy uniqueName="[Table7].[Total Reponses]" caption="Total Reponses" attribute="1" defaultMemberUniqueName="[Table7].[Total Reponses].[All]" allUniqueName="[Table7].[Total Reponses].[All]" dimensionUniqueName="[Table7]" displayFolder="" count="0" memberValueDatatype="20" unbalanced="0"/>
    <cacheHierarchy uniqueName="[Table7].[NPS]" caption="NPS" attribute="1" defaultMemberUniqueName="[Table7].[NPS].[All]" allUniqueName="[Table7].[NPS].[All]" dimensionUniqueName="[Table7]" displayFolder="" count="0" memberValueDatatype="20" unbalanced="0"/>
    <cacheHierarchy uniqueName="[Table7].[FACILITATOR PERFORMANCE]" caption="FACILITATOR PERFORMANCE" attribute="1" defaultMemberUniqueName="[Table7].[FACILITATOR PERFORMANCE].[All]" allUniqueName="[Table7].[FACILITATOR PERFORMANCE].[All]" dimensionUniqueName="[Table7]" displayFolder="" count="0" memberValueDatatype="20" unbalanced="0"/>
    <cacheHierarchy uniqueName="[Table7].[ACTIVITY EFFECTIVNESS]" caption="ACTIVITY EFFECTIVNESS" attribute="1" defaultMemberUniqueName="[Table7].[ACTIVITY EFFECTIVNESS].[All]" allUniqueName="[Table7].[ACTIVITY EFFECTIVNESS].[All]" dimensionUniqueName="[Table7]" displayFolder="" count="0" memberValueDatatype="20" unbalanced="0"/>
    <cacheHierarchy uniqueName="[Table7].[LOGISTICS EFFECTIVNESS]" caption="LOGISTICS EFFECTIVNESS" attribute="1" defaultMemberUniqueName="[Table7].[LOGISTICS EFFECTIVNESS].[All]" allUniqueName="[Table7].[LOGISTICS EFFECTIVNESS].[All]" dimensionUniqueName="[Table7]" displayFolder="" count="0" memberValueDatatype="20" unbalanced="0"/>
    <cacheHierarchy uniqueName="[Table7].[KNOWLEDGE RELVEANCE]" caption="KNOWLEDGE RELVEANCE" attribute="1" defaultMemberUniqueName="[Table7].[KNOWLEDGE RELVEANCE].[All]" allUniqueName="[Table7].[KNOWLEDGE RELVEANCE].[All]" dimensionUniqueName="[Table7]" displayFolder="" count="0" memberValueDatatype="2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Table7]" caption="__XL_Count Table7" measure="1" displayFolder="" measureGroup="Table7" count="0" hidden="1"/>
    <cacheHierarchy uniqueName="[Measures].[__No measures defined]" caption="__No measures defined" measure="1" displayFolder="" count="0" hidden="1"/>
    <cacheHierarchy uniqueName="[Measures].[Sum of KNOWLEDGE RELVEANCE]" caption="Sum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LOGISTICS EFFECTIVNESS 2]" caption="Sum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LOGISTICS EFFECTIVNESS 2]" caption="Average of LOGISTICS EFFECTIVNESS 2" measure="1" displayFolder="" measureGroup="Range 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KNOWLEDGE RELVEANCE]" caption="Average of KNOWLEDGE RELVEANCE" measure="1" displayFolder="" measureGroup="Range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MOTOR]" caption="Sum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ROMOTOR]" caption="Average of PROMOTOR" measure="1" displayFolder="" measureGroup="Range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gram Name 2]" caption="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gram Name 2]" caption="Distinct Count of Program Name 2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 2]" caption="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Name 2]" caption="Distinct Count of Name 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No.of sessions 2]" caption="Sum of No.of sessions 2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rollments 2]" caption="Sum of Enrollments 2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me]" caption="Count of Name" measure="1" displayFolder="" measureGroup="Table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Program Duration/hrs]" caption="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rogram Duration/hrs]" caption="Distinct Count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earning Hrs]" caption="Sum of Learning Hr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ogram Duration/hrs]" caption="Max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gram Duration/hrs]" caption="Sum of Program Duration/hr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epartment]" caption="Count of Department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ACILITATOR PERFORMANCE]" caption="Sum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Average of FACILITATOR PERFORMANCE]" caption="Average of FACILITATOR PERFORMANCE" measure="1" displayFolder="" measureGroup="Table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KNOWLEDGE RELVEANCE 2]" caption="Sum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LOGISTICS EFFECTIVNESS]" caption="Sum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Sum of ACTIVITY EFFECTIVNESS]" caption="Sum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um of NPS]" caption="Sum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NPS]" caption="Average of NPS" measure="1" displayFolder="" measureGroup="Table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KNOWLEDGE RELVEANCE 2]" caption="Average of KNOWLEDGE RELVEANCE 2" measure="1" displayFolder="" measureGroup="Table7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Average of LOGISTICS EFFECTIVNESS]" caption="Average of LOGISTICS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Average of ACTIVITY EFFECTIVNESS]" caption="Average of ACTIVITY EFFECTIVNESS" measure="1" displayFolder="" measureGroup="Table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Trainers]" caption="Count of Trainers" measure="1" displayFolder="" measureGroup="Table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70953335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9">
  <r>
    <n v="1"/>
    <n v="10"/>
    <s v="Public Calender"/>
    <s v="Public Calender"/>
    <m/>
    <s v="Self Discovery Lab"/>
    <s v="Ahmed Magdi"/>
    <n v="2"/>
    <n v="2"/>
    <n v="2"/>
    <s v="Eleonora Christo Paraskevas Vostanis"/>
    <s v=" 01001483748"/>
    <s v="eleonora.christo@themarq.com.eg"/>
    <s v="Content Writing"/>
    <s v="Junior Content Writer"/>
    <s v="TM4-16669"/>
    <d v="2026-02-23T00:00:00"/>
    <s v="Internal"/>
    <s v="Marketing &amp; PR "/>
  </r>
  <r>
    <n v="2"/>
    <m/>
    <s v="Public Calender"/>
    <m/>
    <m/>
    <s v="Self Discovery Lab"/>
    <s v="Ahmed Magdi"/>
    <m/>
    <n v="2"/>
    <m/>
    <s v="Aya Tarek Mossad Abdelaziz"/>
    <s v=" 01148322683"/>
    <s v="aya.tarek@themarq.com.eg"/>
    <s v="Call Center"/>
    <s v="Communication Center Representative"/>
    <s v="TM4-21925"/>
    <d v="2026-02-23T00:00:00"/>
    <s v="Internal"/>
    <s v="Communities &amp; Clients Excellence "/>
  </r>
  <r>
    <n v="3"/>
    <m/>
    <s v="Public Calender"/>
    <m/>
    <m/>
    <s v="Self Discovery Lab"/>
    <s v="Ahmed Magdi"/>
    <m/>
    <n v="2"/>
    <m/>
    <s v="Mohamed Ahmed Abdallah Ahmed Sharaf"/>
    <s v=" 01285727056"/>
    <s v="mohamed.abdullah@themarq.com.eg"/>
    <s v="Call Center"/>
    <s v="Communication Center Representative"/>
    <s v="TM4-32401"/>
    <d v="2026-02-23T00:00:00"/>
    <s v="Internal"/>
    <s v="Communities &amp; Clients Excellence "/>
  </r>
  <r>
    <n v="4"/>
    <m/>
    <s v="Public Calender"/>
    <m/>
    <m/>
    <s v="Self Discovery Lab"/>
    <s v="Ahmed Magdi"/>
    <m/>
    <n v="2"/>
    <m/>
    <s v="Khadija Mohamed Ahmed Zayed"/>
    <s v=" 1099170090"/>
    <s v="khadija.zayed@themarq.com.eg"/>
    <s v="Call Center"/>
    <s v="Communication Center Representative"/>
    <s v="TM4-31843"/>
    <d v="2026-02-23T00:00:00"/>
    <s v="Internal"/>
    <s v="Communities &amp; Clients Excellence "/>
  </r>
  <r>
    <n v="5"/>
    <m/>
    <s v="Public Calender"/>
    <m/>
    <m/>
    <s v="Self Discovery Lab"/>
    <s v="Ahmed Magdi"/>
    <n v="2"/>
    <n v="2"/>
    <m/>
    <s v="Mohamed Ahmed Abdallah Ahmed Sharaf"/>
    <s v=" 01285727056"/>
    <s v="mohamed.abdullah@themarq.com.eg"/>
    <s v="Call Center"/>
    <s v="Communication Center Representative"/>
    <s v="TM4-32401"/>
    <d v="2026-02-24T00:00:00"/>
    <s v="Internal"/>
    <s v="Communities &amp; Clients Excellence "/>
  </r>
  <r>
    <n v="6"/>
    <m/>
    <s v="Public Calender"/>
    <m/>
    <m/>
    <s v="Self Discovery Lab"/>
    <s v="Ahmed Magdi"/>
    <m/>
    <n v="2"/>
    <m/>
    <s v="Aya Khaled Naeem Elkhawaga"/>
    <s v=" 01111879328"/>
    <s v="aya.elkhawaga@themarq.com.eg"/>
    <s v="HR Business Partner"/>
    <s v="HR Business Partner Supervisor"/>
    <s v="TM4-32448"/>
    <d v="2026-02-24T00:00:00"/>
    <s v="Internal"/>
    <s v="Human Resources "/>
  </r>
  <r>
    <n v="7"/>
    <m/>
    <s v="Public Calender"/>
    <m/>
    <m/>
    <s v="Self Discovery Lab"/>
    <s v="Ahmed Magdi"/>
    <m/>
    <n v="2"/>
    <m/>
    <s v="Mariam Ibrahim Mohamed Ibrahim"/>
    <s v=" 01007512970"/>
    <s v="mariam.ibrahim@themarq.com.eg"/>
    <s v="HR Business Partner"/>
    <s v="HR Business Partner Supervisor"/>
    <s v="TM4-22886"/>
    <d v="2026-02-24T00:00:00"/>
    <s v="Internal"/>
    <s v="Human Resources "/>
  </r>
  <r>
    <n v="8"/>
    <m/>
    <s v="Public Calender"/>
    <m/>
    <m/>
    <s v="Self Discovery Lab"/>
    <s v="Ahmed Magdi"/>
    <m/>
    <n v="2"/>
    <m/>
    <s v="Eleonora Christo Paraskevas Vostanis"/>
    <s v=" 01001483748"/>
    <s v="eleonora.christo@themarq.com.eg"/>
    <s v="Content Writing"/>
    <s v="Junior Content Writer"/>
    <s v="TM4-16669"/>
    <d v="2026-02-24T00:00:00"/>
    <s v="Internal"/>
    <s v="Marketing &amp; PR "/>
  </r>
  <r>
    <n v="9"/>
    <n v="6"/>
    <s v="Customised"/>
    <s v="Customised"/>
    <s v="L&amp;D"/>
    <s v="HPI "/>
    <s v="Yehia Maklad"/>
    <n v="5"/>
    <n v="5"/>
    <n v="1"/>
    <s v="Ahmed elsayed elsayed elshiaty"/>
    <s v="01006856836"/>
    <s v="ahmed.elshiaty@themarq.com.eg"/>
    <s v="Learning &amp; Development"/>
    <s v="Learning &amp; Development Director"/>
    <s v="TM4-17746"/>
    <d v="2026-03-09T00:00:00"/>
    <s v="External"/>
    <s v="Human Resources "/>
  </r>
  <r>
    <n v="10"/>
    <m/>
    <s v="Customised"/>
    <m/>
    <m/>
    <s v="HPI "/>
    <s v="Yehia Maklad"/>
    <m/>
    <n v="5"/>
    <m/>
    <s v="Passant Magdy Abdel Razek Eliwa"/>
    <s v="01099691693"/>
    <s v="passant.magdy@themarq.com.eg"/>
    <s v="Organization Development &amp; Talent Management"/>
    <s v="OD &amp; Talent Management Director"/>
    <s v="TM4-14720"/>
    <d v="2026-03-09T00:00:00"/>
    <s v="External"/>
    <s v="Human Resources "/>
  </r>
  <r>
    <n v="11"/>
    <m/>
    <s v="Customised"/>
    <m/>
    <m/>
    <s v="HPI "/>
    <s v="Yehia Maklad"/>
    <m/>
    <n v="5"/>
    <m/>
    <s v="Ahmed Magdy Fekry Elhagaa"/>
    <s v="01024642618"/>
    <s v="a.magdi@themarq.com.eg"/>
    <s v="Learning &amp; Development"/>
    <s v="Learning &amp; Development Manager"/>
    <s v="TM4-21123"/>
    <d v="2026-03-09T00:00:00"/>
    <s v="External"/>
    <s v="Human Resources "/>
  </r>
  <r>
    <n v="12"/>
    <m/>
    <s v="Customised"/>
    <m/>
    <m/>
    <s v="HPI "/>
    <s v="Yehia Maklad"/>
    <m/>
    <n v="5"/>
    <m/>
    <s v="Amr Alaa Eldin Maged Ahmed"/>
    <s v="01002527457"/>
    <s v="a.alaa@themarq.com.eg"/>
    <s v="Learning &amp; Development"/>
    <s v="Learning &amp; Development Manager"/>
    <s v="TM4-21124"/>
    <d v="2026-03-09T00:00:00"/>
    <s v="External"/>
    <s v="Human Resources "/>
  </r>
  <r>
    <n v="13"/>
    <m/>
    <s v="Customised"/>
    <m/>
    <m/>
    <s v="HPI "/>
    <s v="Yehia Maklad"/>
    <m/>
    <n v="5"/>
    <m/>
    <s v="Aya Sameh Hassan Ibrahim"/>
    <s v="01015101500"/>
    <s v="aya.sameh@themarq.com.eg"/>
    <s v="Learning &amp; Development"/>
    <s v="Learning &amp; Development Manager"/>
    <s v="TM4-27684"/>
    <d v="2026-03-09T00:00:00"/>
    <s v="External"/>
    <s v="Human Resources "/>
  </r>
  <r>
    <n v="14"/>
    <m/>
    <s v="Customised"/>
    <m/>
    <m/>
    <s v="HPI "/>
    <s v="Yehia Maklad"/>
    <m/>
    <n v="5"/>
    <m/>
    <s v="Ahmad Mohamed Ahmad Mohamed Mansour"/>
    <s v="01115455761"/>
    <s v="ahmad.mansour@themarq.com.eg"/>
    <s v="Organization Development &amp; Talent Management"/>
    <s v="Associate OD &amp; Talent Management Manager"/>
    <s v="TMC-33188"/>
    <d v="2026-03-09T00:00:00"/>
    <s v="External"/>
    <s v="Human Resources "/>
  </r>
  <r>
    <n v="15"/>
    <n v="9"/>
    <s v="Public Calender"/>
    <s v="Public Calender"/>
    <m/>
    <s v="Think Human"/>
    <s v="Aya Sameh"/>
    <n v="4"/>
    <n v="4"/>
    <n v="1"/>
    <s v="Mohamed Mabrouk Ismail Mohamed "/>
    <s v=" 01099262847"/>
    <s v="mohamed.mabrouk@themarq.com.eg"/>
    <s v="Accounts Receivable"/>
    <s v="Associate Accounts Receivable Manager"/>
    <s v="TM4-8006"/>
    <d v="2026-03-16T00:00:00"/>
    <s v="Internal"/>
    <s v="Finance "/>
  </r>
  <r>
    <n v="16"/>
    <m/>
    <s v="Public Calender"/>
    <m/>
    <m/>
    <s v="Think Human"/>
    <s v="Aya Sameh"/>
    <m/>
    <n v="4"/>
    <m/>
    <s v="Mohamed Hussein Yaqoub Mohamed"/>
    <s v=" 01093124080"/>
    <s v="mohamed.husien@themarq.com.eg"/>
    <s v="Call Center"/>
    <s v="Senior Communication Center Representative"/>
    <s v="TM4-21494"/>
    <d v="2026-03-16T00:00:00"/>
    <s v="Internal"/>
    <s v="Communities &amp; Clients Excellence "/>
  </r>
  <r>
    <n v="17"/>
    <m/>
    <s v="Public Calender"/>
    <m/>
    <m/>
    <s v="Think Human"/>
    <s v="Aya Sameh"/>
    <m/>
    <n v="4"/>
    <m/>
    <s v="MennatAllah Yahya Mohamed Tawfik Ahmed Abdul Aziz"/>
    <s v=" 01005397775"/>
    <s v="menna.yahya@themarq.com.eg"/>
    <s v="Business Development"/>
    <s v="Business Development Director"/>
    <s v="TM4-15460"/>
    <d v="2026-03-16T00:00:00"/>
    <s v="Internal"/>
    <s v="Commercial "/>
  </r>
  <r>
    <n v="18"/>
    <n v="10"/>
    <s v="Public Calender"/>
    <s v="Public Calender"/>
    <m/>
    <s v="Parenting 101"/>
    <s v="Aya Sameh"/>
    <n v="4"/>
    <n v="4"/>
    <n v="1"/>
    <s v="Aya Khaled Naeem Elkhawaga"/>
    <s v=" 01111879328"/>
    <s v="aya.elkhawaga@themarq.com.eg"/>
    <s v="HR Business Partner"/>
    <s v="HR Business Partner Supervisor"/>
    <s v="TM4-32448"/>
    <d v="2026-03-31T00:00:00"/>
    <s v="Internal"/>
    <s v="Human Resources "/>
  </r>
  <r>
    <n v="19"/>
    <m/>
    <s v="Public Calender"/>
    <m/>
    <m/>
    <s v="Parenting 101"/>
    <s v="Aya Sameh"/>
    <m/>
    <n v="4"/>
    <m/>
    <s v="Gehad Badr El Sayed Bayoumi "/>
    <s v=" 01277237484"/>
    <s v="gehad.badr@themarq.com.eg"/>
    <s v="Accounts Receivable"/>
    <s v="Accounts Receivable Supervisor"/>
    <s v="TM4-8010"/>
    <d v="2026-03-31T00:00:00"/>
    <s v="Internal"/>
    <s v="Finance "/>
  </r>
  <r>
    <n v="20"/>
    <m/>
    <s v="Public Calender"/>
    <m/>
    <m/>
    <s v="Parenting 101"/>
    <s v="Aya Sameh"/>
    <m/>
    <n v="4"/>
    <m/>
    <s v="Mohamed Mabrouk Ismail Mohamed "/>
    <s v=" 01099262847"/>
    <s v="mohamed.mabrouk@themarq.com.eg"/>
    <s v="Accounts Receivable"/>
    <s v="Associate Accounts Receivable Manager"/>
    <s v="TM4-8006"/>
    <d v="2026-03-31T00:00:00"/>
    <s v="Internal"/>
    <s v="Finance "/>
  </r>
  <r>
    <n v="21"/>
    <m/>
    <s v="Public Calender"/>
    <m/>
    <m/>
    <s v="Parenting 101"/>
    <s v="Aya Sameh"/>
    <m/>
    <n v="4"/>
    <m/>
    <s v="Diana Hossam Abdelrahman Osman"/>
    <s v=" 01117139927"/>
    <s v="diana.elsehemy@themarq.com.eg"/>
    <s v="Design Management"/>
    <s v="Design Management Section Head"/>
    <s v="TM4-19302"/>
    <d v="2026-03-31T00:00:00"/>
    <s v="Internal"/>
    <s v="Development &amp; Innovation "/>
  </r>
  <r>
    <n v="22"/>
    <m/>
    <s v="Public Calender"/>
    <m/>
    <m/>
    <s v="Parenting 101"/>
    <s v="Aya Sameh"/>
    <m/>
    <n v="4"/>
    <m/>
    <s v="Shereen walaa mohamed askar"/>
    <s v=" 01008039820"/>
    <s v="shereen.walaa@themarq.com.eg"/>
    <s v="Architecture"/>
    <s v="Architecture Design Review Section Head"/>
    <s v="TM4-27126"/>
    <d v="2026-03-31T00:00:00"/>
    <s v="Internal"/>
    <s v="Development &amp; Innovation "/>
  </r>
  <r>
    <n v="23"/>
    <m/>
    <s v="Public Calender"/>
    <m/>
    <m/>
    <s v="Parenting 101"/>
    <s v="Aya Sameh"/>
    <m/>
    <n v="4"/>
    <m/>
    <s v="Ahmed Gamal Mostafa Kamel"/>
    <s v=" 01102078925"/>
    <s v="ahmed.gamal@themarq.com.eg"/>
    <s v="MEP"/>
    <s v="MEP Design Review Section Head"/>
    <s v="TM4-31608"/>
    <d v="2026-03-31T00:00:00"/>
    <s v="Internal"/>
    <s v="Development &amp; Innovation "/>
  </r>
  <r>
    <n v="24"/>
    <m/>
    <s v="Public Calender"/>
    <m/>
    <m/>
    <s v="Parenting 101"/>
    <s v="Aya Sameh"/>
    <m/>
    <n v="4"/>
    <m/>
    <s v="Mohamed Adel mohamed khader"/>
    <s v=" 01007764944"/>
    <s v="mohamed.khafaga@themarq.com.eg"/>
    <s v="Call Center"/>
    <s v="Communication Center Manager"/>
    <s v="TM4-22654"/>
    <d v="2026-03-31T00:00:00"/>
    <s v="Internal"/>
    <s v="Communities &amp; Clients Excellence "/>
  </r>
  <r>
    <n v="25"/>
    <m/>
    <s v="Public Calender"/>
    <m/>
    <m/>
    <s v="Parenting 101"/>
    <s v="Aya Sameh"/>
    <m/>
    <n v="4"/>
    <m/>
    <s v="Nourhan yasser Hamed Elmoaz"/>
    <s v=" 01000461636"/>
    <s v="nourhan.yasser@themarq.com.eg"/>
    <s v="Business Development"/>
    <s v="Business Development Supervisor"/>
    <s v="TM4-12569"/>
    <d v="2026-03-31T00:00:00"/>
    <s v="Internal"/>
    <s v="Commercial "/>
  </r>
  <r>
    <n v="26"/>
    <m/>
    <s v="Public Calender"/>
    <m/>
    <m/>
    <s v="Parenting 101"/>
    <s v="Aya Sameh"/>
    <m/>
    <n v="4"/>
    <m/>
    <s v="MennatAllah Yahya Mohamed Tawfik Ahmed Abdul Aziz"/>
    <s v=" 01005397775"/>
    <s v="menna.yahya@themarq.com.eg"/>
    <s v="Business Development"/>
    <s v="Business Development Director"/>
    <s v="TM4-15460"/>
    <d v="2026-03-31T00:00:00"/>
    <s v="Internal"/>
    <s v="Commercial "/>
  </r>
  <r>
    <n v="27"/>
    <n v="12"/>
    <s v="Customised"/>
    <s v="Customised"/>
    <s v="Sales"/>
    <s v="Goal Setting &amp;Building Habits -HS"/>
    <s v="Amr Alaa"/>
    <n v="5"/>
    <n v="5"/>
    <n v="1"/>
    <s v="Abdelaziz Youssef Abo El Wafa Mohamed"/>
    <n v="1023388233"/>
    <s v="abdelaziz.youssef@themarq.com.eg"/>
    <s v="Sales"/>
    <s v="Senior Property Consultant"/>
    <s v="TM4-2456"/>
    <d v="2026-02-08T00:00:00"/>
    <s v="Internal"/>
    <s v="Commercial "/>
  </r>
  <r>
    <n v="28"/>
    <m/>
    <s v="Customised"/>
    <m/>
    <m/>
    <s v="Goal Setting &amp;Building Habits -HS"/>
    <s v="Amr Alaa"/>
    <m/>
    <n v="5"/>
    <m/>
    <s v="Ahmed Khaled Kamal Ibrahim"/>
    <n v="1027108060"/>
    <s v="ahmed.kamal@themarq.com.eg"/>
    <s v="Sales"/>
    <s v="Senior Property Consultant"/>
    <s v="TM4-14995"/>
    <d v="2026-02-08T00:00:00"/>
    <s v="Internal"/>
    <s v="Commercial "/>
  </r>
  <r>
    <n v="29"/>
    <m/>
    <s v="Customised"/>
    <m/>
    <m/>
    <s v="Goal Setting &amp;Building Habits -HS"/>
    <s v="Amr Alaa"/>
    <m/>
    <n v="5"/>
    <m/>
    <s v="Ahmed Saber Abdelrady Mohamed"/>
    <n v="1005406501"/>
    <s v="ahmed.saber@themarq.com.eg"/>
    <s v="Sales"/>
    <s v="Senior Property Consultant"/>
    <s v="N/A"/>
    <d v="2026-02-08T00:00:00"/>
    <s v="Internal"/>
    <s v="Commercial "/>
  </r>
  <r>
    <n v="30"/>
    <m/>
    <s v="Customised"/>
    <m/>
    <m/>
    <s v="Goal Setting &amp;Building Habits -HS"/>
    <s v="Amr Alaa"/>
    <m/>
    <n v="5"/>
    <m/>
    <s v="Ahmed Samir Galal Elelemy Ahmed"/>
    <n v="1118099906"/>
    <s v="ahmed.jalal@themarq.com.eg"/>
    <s v="Sales"/>
    <s v="Property Consultant"/>
    <s v="N/A"/>
    <d v="2026-02-08T00:00:00"/>
    <s v="Internal"/>
    <s v="Commercial "/>
  </r>
  <r>
    <n v="31"/>
    <m/>
    <s v="Customised"/>
    <m/>
    <m/>
    <s v="Goal Setting &amp;Building Habits -HS"/>
    <s v="Amr Alaa"/>
    <m/>
    <n v="5"/>
    <m/>
    <s v="Amr Ali Mahmoud Elhanbaly"/>
    <n v="1007939202"/>
    <s v="amr.elhanbaly@themarq.com.eg"/>
    <s v="Sales"/>
    <s v="Sales Supervisor"/>
    <s v="N/A"/>
    <d v="2026-02-08T00:00:00"/>
    <s v="Internal"/>
    <s v="Commercial "/>
  </r>
  <r>
    <n v="32"/>
    <m/>
    <s v="Customised"/>
    <m/>
    <m/>
    <s v="Goal Setting &amp;Building Habits -HS"/>
    <s v="Amr Alaa"/>
    <m/>
    <n v="5"/>
    <m/>
    <s v="Amr Hussein Hassan Mohamed Ali"/>
    <n v="1008910521"/>
    <s v="amr.hussien@themarq.com.eg"/>
    <s v="Sales"/>
    <s v="Sales Supervisor"/>
    <s v="N/A"/>
    <d v="2026-02-08T00:00:00"/>
    <s v="Internal"/>
    <s v="Commercial "/>
  </r>
  <r>
    <n v="33"/>
    <m/>
    <s v="Customised"/>
    <m/>
    <m/>
    <s v="Goal Setting &amp;Building Habits -HS"/>
    <s v="Amr Alaa"/>
    <m/>
    <n v="5"/>
    <m/>
    <s v="Tarnem Mohamed Mohamed El sherbini"/>
    <n v="1027390399"/>
    <s v="Tarneem.mohamed@themarq.com.eg "/>
    <s v="Sales"/>
    <s v="Sales Supervisor"/>
    <s v="N/A"/>
    <d v="2026-02-08T00:00:00"/>
    <s v="Internal"/>
    <s v="Commercial "/>
  </r>
  <r>
    <n v="34"/>
    <m/>
    <s v="Customised"/>
    <m/>
    <m/>
    <s v="Goal Setting &amp;Building Habits -HS"/>
    <s v="Amr Alaa"/>
    <m/>
    <n v="5"/>
    <m/>
    <s v="Mahmoud Walid"/>
    <n v="1200028027"/>
    <s v="New Hire"/>
    <s v="Sales"/>
    <s v="Property Consultant"/>
    <s v="N/A"/>
    <d v="2026-02-08T00:00:00"/>
    <s v="Internal"/>
    <s v="Commercial "/>
  </r>
  <r>
    <n v="35"/>
    <m/>
    <s v="Customised"/>
    <m/>
    <m/>
    <s v="Goal Setting &amp;Building Habits -HS"/>
    <s v="Amr Alaa"/>
    <m/>
    <n v="5"/>
    <m/>
    <s v="Passant El Ghandour"/>
    <n v="1092254432"/>
    <s v="New Hire"/>
    <s v="Sales"/>
    <s v="Senior Property Consultant"/>
    <s v="N/A"/>
    <d v="2026-02-08T00:00:00"/>
    <s v="Internal"/>
    <s v="Commercial "/>
  </r>
  <r>
    <n v="36"/>
    <n v="12"/>
    <s v="Customised"/>
    <s v="Customised"/>
    <s v="Sales"/>
    <s v="Sales Skills 1-HS"/>
    <s v="Amr Alaa"/>
    <n v="5"/>
    <n v="5"/>
    <n v="1"/>
    <s v="Abdelaziz Youssef Abo El Wafa Mohamed"/>
    <n v="1023388233"/>
    <s v="abdelaziz.youssef@themarq.com.eg"/>
    <s v="Sales"/>
    <s v="Senior Property Consultant"/>
    <s v="N/A"/>
    <d v="2026-02-09T00:00:00"/>
    <s v="Internal"/>
    <s v="Commercial "/>
  </r>
  <r>
    <n v="37"/>
    <m/>
    <s v="Customised"/>
    <m/>
    <m/>
    <s v="Sales Skills 1-HS"/>
    <s v="Amr Alaa"/>
    <m/>
    <n v="5"/>
    <m/>
    <s v="Ahmed Khaled Kamal Ibrahim"/>
    <n v="1027108060"/>
    <s v="ahmed.kamal@themarq.com.eg"/>
    <s v="Sales"/>
    <s v="Senior Property Consultant"/>
    <s v="N/A"/>
    <d v="2026-02-09T00:00:00"/>
    <s v="Internal"/>
    <s v="Commercial "/>
  </r>
  <r>
    <n v="38"/>
    <m/>
    <s v="Customised"/>
    <m/>
    <m/>
    <s v="Sales Skills 1-HS"/>
    <s v="Amr Alaa"/>
    <m/>
    <n v="5"/>
    <m/>
    <s v="Ahmed Saber Abdelrady Mohamed"/>
    <n v="1005406501"/>
    <s v="ahmed.saber@themarq.com.eg"/>
    <s v="Sales"/>
    <s v="Senior Property Consultant"/>
    <s v="N/A"/>
    <d v="2026-02-09T00:00:00"/>
    <s v="Internal"/>
    <s v="Commercial "/>
  </r>
  <r>
    <n v="39"/>
    <m/>
    <s v="Customised"/>
    <m/>
    <m/>
    <s v="Sales Skills 1-HS"/>
    <s v="Amr Alaa"/>
    <m/>
    <n v="5"/>
    <m/>
    <s v="Ahmed Samir Galal Elelemy Ahmed"/>
    <n v="1118099906"/>
    <s v="ahmed.jalal@themarq.com.eg"/>
    <s v="Sales"/>
    <s v="Property Consultant"/>
    <s v="N/A"/>
    <d v="2026-02-09T00:00:00"/>
    <s v="Internal"/>
    <s v="Commercial "/>
  </r>
  <r>
    <n v="40"/>
    <m/>
    <s v="Customised"/>
    <m/>
    <m/>
    <s v="Sales Skills 1-HS"/>
    <s v="Amr Alaa"/>
    <m/>
    <n v="5"/>
    <m/>
    <s v="Amira Tarek Mohamed Abdelmutaal Ali El Sherkawy"/>
    <n v="1005353396"/>
    <s v="amira.tareq@themarq.com.eg"/>
    <s v="Sales"/>
    <s v="Senior Property Consultant"/>
    <s v="N/A"/>
    <d v="2026-02-09T00:00:00"/>
    <s v="Internal"/>
    <s v="Commercial "/>
  </r>
  <r>
    <n v="41"/>
    <m/>
    <s v="Customised"/>
    <m/>
    <m/>
    <s v="Sales Skills 1-HS"/>
    <s v="Amr Alaa"/>
    <m/>
    <n v="5"/>
    <m/>
    <s v="Amr Ali Mahmoud Elhanbaly"/>
    <n v="1007939202"/>
    <s v="amr.elhanbaly@themarq.com.eg"/>
    <s v="Sales"/>
    <s v="Sales Supervisor"/>
    <s v="N/A"/>
    <d v="2026-02-09T00:00:00"/>
    <s v="Internal"/>
    <s v="Commercial "/>
  </r>
  <r>
    <n v="42"/>
    <m/>
    <s v="Customised"/>
    <m/>
    <m/>
    <s v="Sales Skills 1-HS"/>
    <s v="Amr Alaa"/>
    <m/>
    <n v="5"/>
    <m/>
    <s v="Tarnem Mohamed Mohamed El sherbini"/>
    <n v="1027390399"/>
    <s v="Tarneem.mohamed@themarq.com.eg "/>
    <s v="Sales"/>
    <s v="Sales Supervisor"/>
    <s v="N/A"/>
    <d v="2026-02-09T00:00:00"/>
    <s v="Internal"/>
    <s v="Commercial "/>
  </r>
  <r>
    <n v="43"/>
    <m/>
    <s v="Customised"/>
    <m/>
    <m/>
    <s v="Sales Skills 1-HS"/>
    <s v="Amr Alaa"/>
    <m/>
    <n v="5"/>
    <m/>
    <s v="Mahmoud Walid"/>
    <n v="1200028027"/>
    <s v="New Hire"/>
    <s v="Sales"/>
    <s v="Property Consultant"/>
    <s v="N/A"/>
    <d v="2026-02-09T00:00:00"/>
    <s v="Internal"/>
    <s v="Commercial "/>
  </r>
  <r>
    <n v="44"/>
    <m/>
    <s v="Customised"/>
    <m/>
    <m/>
    <s v="Sales Skills 1-HS"/>
    <s v="Amr Alaa"/>
    <m/>
    <n v="5"/>
    <m/>
    <s v="Passant El Ghandour"/>
    <n v="1092254432"/>
    <s v="New Hire"/>
    <s v="Sales"/>
    <s v="Senior Property Consultant"/>
    <s v="N/A"/>
    <d v="2026-02-09T00:00:00"/>
    <s v="Internal"/>
    <s v="Commercial "/>
  </r>
  <r>
    <n v="45"/>
    <n v="12"/>
    <s v="Customised"/>
    <s v="Customised"/>
    <s v="Sales"/>
    <s v="Sales Skills 2-HS"/>
    <s v="Amr Alaa"/>
    <n v="5"/>
    <n v="5"/>
    <n v="1"/>
    <s v="Abdelaziz Youssef Abo El Wafa Mohamed"/>
    <n v="1023388233"/>
    <s v="abdelaziz.youssef@themarq.com.eg"/>
    <s v="Sales"/>
    <s v="Senior Property Consultant"/>
    <s v="N/A"/>
    <d v="2026-02-10T00:00:00"/>
    <s v="Internal"/>
    <s v="Commercial "/>
  </r>
  <r>
    <n v="46"/>
    <m/>
    <s v="Customised"/>
    <m/>
    <m/>
    <s v="Sales Skills 2-HS"/>
    <s v="Amr Alaa"/>
    <m/>
    <n v="5"/>
    <m/>
    <s v="Ahmed Khaled Kamal Ibrahim"/>
    <n v="1027108060"/>
    <s v="ahmed.kamal@themarq.com.eg"/>
    <s v="Sales"/>
    <s v="Senior Property Consultant"/>
    <s v="N/A"/>
    <d v="2026-02-10T00:00:00"/>
    <s v="Internal"/>
    <s v="Commercial "/>
  </r>
  <r>
    <n v="47"/>
    <m/>
    <s v="Customised"/>
    <m/>
    <m/>
    <s v="Sales Skills 2-HS"/>
    <s v="Amr Alaa"/>
    <m/>
    <n v="5"/>
    <m/>
    <s v="Ahmed Saber Abdelrady Mohamed"/>
    <n v="1005406501"/>
    <s v="ahmed.saber@themarq.com.eg"/>
    <s v="Sales"/>
    <s v="Senior Property Consultant"/>
    <s v="N/A"/>
    <d v="2026-02-10T00:00:00"/>
    <s v="Internal"/>
    <s v="Commercial "/>
  </r>
  <r>
    <n v="48"/>
    <m/>
    <s v="Customised"/>
    <m/>
    <m/>
    <s v="Sales Skills 2-HS"/>
    <s v="Amr Alaa"/>
    <m/>
    <n v="5"/>
    <m/>
    <s v="Ahmed Samir Galal Elelemy Ahmed"/>
    <n v="1118099906"/>
    <s v="ahmed.jalal@themarq.com.eg"/>
    <s v="Sales"/>
    <s v="Property Consultant"/>
    <s v="N/A"/>
    <d v="2026-02-10T00:00:00"/>
    <s v="Internal"/>
    <s v="Commercial "/>
  </r>
  <r>
    <n v="49"/>
    <m/>
    <s v="Customised"/>
    <m/>
    <m/>
    <s v="Sales Skills 2-HS"/>
    <s v="Amr Alaa"/>
    <m/>
    <n v="5"/>
    <m/>
    <s v="Amr Ali Mahmoud Elhanbaly"/>
    <n v="1007939202"/>
    <s v="amr.elhanbaly@themarq.com.eg"/>
    <s v="Sales"/>
    <s v="Sales Supervisor"/>
    <s v="N/A"/>
    <d v="2026-02-10T00:00:00"/>
    <s v="Internal"/>
    <s v="Commercial "/>
  </r>
  <r>
    <n v="50"/>
    <m/>
    <s v="Customised"/>
    <m/>
    <m/>
    <s v="Sales Skills 2-HS"/>
    <s v="Amr Alaa"/>
    <m/>
    <n v="5"/>
    <m/>
    <s v="Mahmoud Walid"/>
    <n v="1200028027"/>
    <s v="New Hire"/>
    <s v="Sales"/>
    <s v="Property Consultant"/>
    <s v="N/A"/>
    <d v="2026-02-10T00:00:00"/>
    <s v="Internal"/>
    <s v="Commercial "/>
  </r>
  <r>
    <n v="51"/>
    <m/>
    <s v="Customised"/>
    <m/>
    <m/>
    <s v="Sales Skills 2-HS"/>
    <s v="Amr Alaa"/>
    <m/>
    <n v="5"/>
    <m/>
    <s v="Passant El Ghandour"/>
    <n v="1092254432"/>
    <s v="New Hire"/>
    <s v="Sales"/>
    <s v="Senior Property Consultant"/>
    <s v="N/A"/>
    <d v="2026-02-10T00:00:00"/>
    <s v="Internal"/>
    <s v="Commercial "/>
  </r>
  <r>
    <n v="52"/>
    <m/>
    <s v="Customised"/>
    <m/>
    <m/>
    <s v="Sales Skills 2-HS"/>
    <s v="Amr Alaa"/>
    <m/>
    <n v="5"/>
    <m/>
    <s v="Marwan Yackout"/>
    <n v="1142056756"/>
    <s v="New Hire"/>
    <s v="Sales"/>
    <s v="Senior Property Consultant"/>
    <s v="N/A"/>
    <d v="2026-02-10T00:00:00"/>
    <s v="Internal"/>
    <s v="Commercial "/>
  </r>
  <r>
    <n v="53"/>
    <m/>
    <s v="Customised"/>
    <m/>
    <m/>
    <s v="Sales Skills 2-HS"/>
    <s v="Amr Alaa"/>
    <m/>
    <n v="5"/>
    <m/>
    <s v="Ahmed Abdel Hakim"/>
    <s v="N/A"/>
    <s v="New Hire"/>
    <s v="Sales"/>
    <e v="#REF!"/>
    <s v="N/A"/>
    <d v="2026-02-10T00:00:00"/>
    <s v="Internal"/>
    <s v="Commercial "/>
  </r>
  <r>
    <n v="54"/>
    <n v="12"/>
    <s v="Customised"/>
    <s v="Customised"/>
    <s v="Sales"/>
    <s v="Time &amp;Self Management -HS"/>
    <s v="Amr Alaa"/>
    <n v="5"/>
    <n v="5"/>
    <n v="1"/>
    <s v="Ahmed Samir Galal Elelemy Ahmed"/>
    <n v="1118099906"/>
    <s v="ahmed.jalal@themarq.com.eg"/>
    <s v="Sales"/>
    <s v="Property Consultant"/>
    <s v="N/A"/>
    <d v="2026-02-17T00:00:00"/>
    <s v="Internal"/>
    <s v="Commercial "/>
  </r>
  <r>
    <n v="55"/>
    <m/>
    <s v="Customised"/>
    <m/>
    <m/>
    <s v="Time &amp;Self Management -HS"/>
    <s v="Amr Alaa"/>
    <m/>
    <n v="5"/>
    <m/>
    <s v="Amira Tarek Mohamed Abdelmutaal Ali El Sherkawy"/>
    <n v="1005353396"/>
    <s v="amira.tareq@themarq.com.eg"/>
    <s v="Sales"/>
    <s v="Senior Property Consultant"/>
    <s v="N/A"/>
    <d v="2026-02-17T00:00:00"/>
    <s v="Internal"/>
    <s v="Commercial "/>
  </r>
  <r>
    <n v="56"/>
    <m/>
    <s v="Customised"/>
    <m/>
    <m/>
    <s v="Time &amp;Self Management -HS"/>
    <s v="Amr Alaa"/>
    <m/>
    <n v="5"/>
    <m/>
    <s v="Amr Ali Mahmoud Elhanbaly"/>
    <n v="1007939202"/>
    <s v="amr.elhanbaly@themarq.com.eg"/>
    <s v="Sales"/>
    <s v="Sales Supervisor"/>
    <s v="N/A"/>
    <d v="2026-02-17T00:00:00"/>
    <s v="Internal"/>
    <s v="Commercial "/>
  </r>
  <r>
    <n v="57"/>
    <m/>
    <s v="Customised"/>
    <m/>
    <m/>
    <s v="Time &amp;Self Management -HS"/>
    <s v="Amr Alaa"/>
    <m/>
    <n v="5"/>
    <m/>
    <s v="Mahmoud Walid"/>
    <n v="1200028027"/>
    <s v="New Hire"/>
    <s v="Sales"/>
    <s v="Property Consultant"/>
    <s v="N/A"/>
    <d v="2026-02-17T00:00:00"/>
    <s v="Internal"/>
    <s v="Commercial "/>
  </r>
  <r>
    <n v="58"/>
    <m/>
    <s v="Customised"/>
    <m/>
    <m/>
    <s v="Time &amp;Self Management -HS"/>
    <s v="Amr Alaa"/>
    <m/>
    <n v="5"/>
    <m/>
    <s v="Passant El Ghandour"/>
    <n v="1092254432"/>
    <s v="New Hire"/>
    <s v="Sales"/>
    <s v="Senior Property Consultant"/>
    <s v="N/A"/>
    <d v="2026-02-17T00:00:00"/>
    <s v="Internal"/>
    <s v="Commercial "/>
  </r>
  <r>
    <n v="59"/>
    <m/>
    <s v="Customised"/>
    <m/>
    <m/>
    <s v="Time &amp;Self Management -HS"/>
    <s v="Amr Alaa"/>
    <m/>
    <n v="5"/>
    <m/>
    <s v="Marwan Yackout"/>
    <n v="1142056756"/>
    <s v="New Hire"/>
    <s v="Sales"/>
    <s v="Senior Property Consultant"/>
    <s v="N/A"/>
    <d v="2026-02-17T00:00:00"/>
    <s v="Internal"/>
    <s v="Commercial "/>
  </r>
  <r>
    <n v="60"/>
    <n v="12"/>
    <s v="Customised"/>
    <s v="Customised"/>
    <s v="Sales"/>
    <s v="Presentation Skills-HS"/>
    <s v="Aya Sameh"/>
    <n v="5"/>
    <n v="5"/>
    <n v="1"/>
    <s v="Ahmed Saber Abdelrady Mohamed"/>
    <n v="1005406501"/>
    <s v="ahmed.saber@themarq.com.eg"/>
    <s v="Sales"/>
    <s v="Senior Property Consultant"/>
    <s v="N/A"/>
    <d v="2026-02-18T00:00:00"/>
    <s v="Internal"/>
    <s v="Commercial "/>
  </r>
  <r>
    <n v="61"/>
    <m/>
    <s v="Customised"/>
    <m/>
    <m/>
    <s v="Presentation Skills-HS"/>
    <s v="Aya Sameh"/>
    <m/>
    <n v="5"/>
    <m/>
    <s v="Ahmed Samir Galal Elelemy Ahmed"/>
    <n v="1118099906"/>
    <s v="ahmed.jalal@themarq.com.eg"/>
    <s v="Sales"/>
    <s v="Property Consultant"/>
    <s v="N/A"/>
    <d v="2026-02-18T00:00:00"/>
    <s v="Internal"/>
    <s v="Commercial "/>
  </r>
  <r>
    <n v="62"/>
    <m/>
    <s v="Customised"/>
    <m/>
    <m/>
    <s v="Presentation Skills-HS"/>
    <s v="Aya Sameh"/>
    <m/>
    <n v="5"/>
    <m/>
    <s v="Amira Tarek Mohamed Abdelmutaal Ali El Sherkawy"/>
    <n v="1005353396"/>
    <s v="amira.tareq@themarq.com.eg"/>
    <s v="Sales"/>
    <s v="Senior Property Consultant"/>
    <s v="N/A"/>
    <d v="2026-02-18T00:00:00"/>
    <s v="Internal"/>
    <s v="Commercial "/>
  </r>
  <r>
    <n v="63"/>
    <m/>
    <s v="Customised"/>
    <m/>
    <m/>
    <s v="Presentation Skills-HS"/>
    <s v="Aya Sameh"/>
    <m/>
    <n v="5"/>
    <m/>
    <s v="Amr Ali Mahmoud Elhanbaly"/>
    <n v="1007939202"/>
    <s v="amr.elhanbaly@themarq.com.eg"/>
    <s v="Sales"/>
    <s v="Sales Supervisor"/>
    <s v="N/A"/>
    <d v="2026-02-18T00:00:00"/>
    <s v="Internal"/>
    <s v="Commercial "/>
  </r>
  <r>
    <n v="64"/>
    <m/>
    <s v="Customised"/>
    <m/>
    <m/>
    <s v="Presentation Skills-HS"/>
    <s v="Aya Sameh"/>
    <m/>
    <n v="5"/>
    <m/>
    <s v="Mahmoud Walid"/>
    <n v="1200028027"/>
    <s v="New Hire"/>
    <s v="Sales"/>
    <s v="Property Consultant"/>
    <s v="N/A"/>
    <d v="2026-02-18T00:00:00"/>
    <s v="Internal"/>
    <s v="Commercial "/>
  </r>
  <r>
    <n v="65"/>
    <m/>
    <s v="Customised"/>
    <m/>
    <m/>
    <s v="Presentation Skills-HS"/>
    <s v="Aya Sameh"/>
    <m/>
    <n v="5"/>
    <m/>
    <s v="Passant El Ghandour"/>
    <n v="1092254432"/>
    <s v="New Hire"/>
    <s v="Sales"/>
    <s v="Senior Property Consultant"/>
    <s v="N/A"/>
    <d v="2026-02-18T00:00:00"/>
    <s v="Internal"/>
    <s v="Commercial "/>
  </r>
  <r>
    <n v="66"/>
    <m/>
    <s v="Customised"/>
    <m/>
    <m/>
    <s v="Presentation Skills-HS"/>
    <s v="Aya Sameh"/>
    <m/>
    <n v="5"/>
    <m/>
    <s v="Marwan Yackout"/>
    <n v="1142056756"/>
    <s v="New Hire"/>
    <s v="Sales"/>
    <s v="Senior Property Consultant"/>
    <s v="N/A"/>
    <d v="2026-02-18T00:00:00"/>
    <s v="Internal"/>
    <s v="Commercial "/>
  </r>
  <r>
    <n v="78"/>
    <n v="23"/>
    <s v="Public Calender"/>
    <s v="Public Calender"/>
    <m/>
    <s v="LinkedIn Learning Kick-Off Session"/>
    <s v="Amr Alaa"/>
    <n v="1"/>
    <n v="1"/>
    <n v="1"/>
    <s v="eslam fathy abdelhamid mohamed"/>
    <n v="1090348691"/>
    <s v="eslam.fathyy@themarq.com.eg"/>
    <s v="Accounts Receivable"/>
    <s v="Accounts Receivable Supervisor"/>
    <s v="TM4-16864"/>
    <d v="2026-04-09T00:00:00"/>
    <s v="Internal"/>
    <s v="Finance "/>
  </r>
  <r>
    <n v="79"/>
    <m/>
    <s v="Public Calender"/>
    <m/>
    <m/>
    <s v="LinkedIn Learning Kick-Off Session"/>
    <s v="Amr Alaa"/>
    <m/>
    <n v="1"/>
    <m/>
    <s v="Ahmed Shawky Abdo El Bastawisy El Sahy"/>
    <n v="1228776636"/>
    <s v="ahmed.elsahy@themarq.com.eg"/>
    <s v="Sales"/>
    <s v="Senior Sales Manager"/>
    <s v="TM4-28515"/>
    <d v="2026-04-09T00:00:00"/>
    <s v="Internal"/>
    <s v="Commercial "/>
  </r>
  <r>
    <n v="80"/>
    <m/>
    <s v="Public Calender"/>
    <m/>
    <m/>
    <s v="LinkedIn Learning Kick-Off Session"/>
    <s v="Amr Alaa"/>
    <m/>
    <n v="1"/>
    <m/>
    <s v="Farouk Mohamed Farouk Soliman"/>
    <n v="1119755538"/>
    <s v="farouk.soliman@themarq.com.eg"/>
    <s v="Sales"/>
    <s v="Senior Property Consultant"/>
    <s v="TM4-31899"/>
    <d v="2026-04-09T00:00:00"/>
    <s v="Internal"/>
    <s v="Commercial "/>
  </r>
  <r>
    <n v="81"/>
    <m/>
    <s v="Public Calender"/>
    <m/>
    <m/>
    <s v="LinkedIn Learning Kick-Off Session"/>
    <s v="Amr Alaa"/>
    <m/>
    <n v="1"/>
    <m/>
    <s v="Mohamed Mabrouk Ismail Mohamed "/>
    <n v="1099262847"/>
    <s v="mohamed.mabrouk@themarq.com.eg"/>
    <s v="Accounts Receivable"/>
    <s v="Associate Accounts Receivable Manager"/>
    <s v="TM4-8006"/>
    <d v="2026-04-09T00:00:00"/>
    <s v="Internal"/>
    <s v="Finance "/>
  </r>
  <r>
    <n v="82"/>
    <m/>
    <s v="Public Calender"/>
    <m/>
    <m/>
    <s v="LinkedIn Learning Kick-Off Session"/>
    <s v="Amr Alaa"/>
    <m/>
    <n v="1"/>
    <m/>
    <s v="Ahmed Samir Galal Elelemy Ahmed"/>
    <n v="1118099906"/>
    <s v="ahmed.jalal@themarq.com.eg"/>
    <s v="Sales"/>
    <s v="Property Consultant"/>
    <s v="TM4-32315"/>
    <d v="2026-04-09T00:00:00"/>
    <s v="Internal"/>
    <s v="Commercial "/>
  </r>
  <r>
    <n v="83"/>
    <m/>
    <s v="Public Calender"/>
    <m/>
    <m/>
    <s v="LinkedIn Learning Kick-Off Session"/>
    <s v="Amr Alaa"/>
    <m/>
    <n v="1"/>
    <m/>
    <s v="Hany Refaat Abdallah Mohamed"/>
    <n v="1156170952"/>
    <s v="hany.refaat@themarq.com.eg"/>
    <s v="Accounts Receivable"/>
    <s v="Accounts Receivable Teamleader"/>
    <s v="TM4-11403"/>
    <d v="2026-04-09T00:00:00"/>
    <s v="Internal"/>
    <s v="Finance "/>
  </r>
  <r>
    <n v="84"/>
    <m/>
    <s v="Public Calender"/>
    <m/>
    <m/>
    <s v="LinkedIn Learning Kick-Off Session"/>
    <s v="Amr Alaa"/>
    <m/>
    <n v="1"/>
    <m/>
    <s v="Mahmoud Alaa Eldin Elsayed Abdelmaged"/>
    <n v="1147760466"/>
    <s v="mahmoud.alaa@themarq.com.eg"/>
    <s v="Accounts Payable"/>
    <s v="Accounts Payable Teamleader"/>
    <s v="TM4-26340"/>
    <d v="2026-04-09T00:00:00"/>
    <s v="Internal"/>
    <s v="Finance "/>
  </r>
  <r>
    <n v="85"/>
    <m/>
    <s v="Public Calender"/>
    <m/>
    <m/>
    <s v="LinkedIn Learning Kick-Off Session"/>
    <s v="Amr Alaa"/>
    <m/>
    <n v="1"/>
    <m/>
    <s v="Ahmed Mohamed Gamal Mohamed Mohamed Youssef Elbehery"/>
    <n v="1111229326"/>
    <s v="ahmed.elbehery@themarq.com.eg"/>
    <s v="Accounts Payable"/>
    <s v="Accounts Payable Teamleader"/>
    <s v="TM4-29847"/>
    <d v="2026-04-09T00:00:00"/>
    <s v="Internal"/>
    <s v="Finance "/>
  </r>
  <r>
    <n v="86"/>
    <m/>
    <s v="Public Calender"/>
    <m/>
    <m/>
    <s v="LinkedIn Learning Kick-Off Session"/>
    <s v="Amr Alaa"/>
    <m/>
    <n v="1"/>
    <m/>
    <s v="Sondos Abdelaziz Mohamed Abdelaziz"/>
    <n v="1100797081"/>
    <s v="sondos.abdelaziz@themarq.com.eg"/>
    <s v="Graphic Design"/>
    <s v="Senior Graphic designer"/>
    <s v="TM4-20303"/>
    <d v="2026-04-09T00:00:00"/>
    <s v="Internal"/>
    <s v="Marketing &amp; PR "/>
  </r>
  <r>
    <n v="87"/>
    <m/>
    <s v="Public Calender"/>
    <m/>
    <m/>
    <s v="LinkedIn Learning Kick-Off Session"/>
    <s v="Amr Alaa"/>
    <m/>
    <n v="1"/>
    <m/>
    <s v="Ahmed kamal El Din Hassan El Khateeb"/>
    <n v="1110005077"/>
    <s v="Tarneem.mohamed@themarq.com.eg "/>
    <s v="Sales"/>
    <s v="Associate Sales Manager"/>
    <s v="TM4-3227"/>
    <d v="2026-04-09T00:00:00"/>
    <s v="Internal"/>
    <s v="Commercial"/>
  </r>
  <r>
    <n v="88"/>
    <m/>
    <s v="Public Calender"/>
    <m/>
    <m/>
    <s v="LinkedIn Learning Kick-Off Session"/>
    <s v="Amr Alaa"/>
    <m/>
    <n v="1"/>
    <m/>
    <s v="Omar Amr Mohamed Adel"/>
    <n v="1140535256"/>
    <s v="omar.amr@themarq.com.eg"/>
    <s v="Sales"/>
    <s v="Sales Supervisor"/>
    <s v="TM4-10185"/>
    <d v="2026-04-09T00:00:00"/>
    <s v="Internal"/>
    <s v="Commercial "/>
  </r>
  <r>
    <n v="89"/>
    <m/>
    <s v="Public Calender"/>
    <m/>
    <m/>
    <s v="LinkedIn Learning Kick-Off Session"/>
    <s v="Amr Alaa"/>
    <m/>
    <n v="1"/>
    <m/>
    <s v="Nourhan yasser Hamed Elmoaz"/>
    <n v="1000461636"/>
    <s v="nourhan.yasser@themarq.com.eg"/>
    <s v="Business Development"/>
    <s v="Business Development Supervisor"/>
    <s v="TM4-12569"/>
    <d v="2026-04-09T00:00:00"/>
    <s v="Internal"/>
    <s v="Commercial "/>
  </r>
  <r>
    <n v="90"/>
    <m/>
    <s v="Public Calender"/>
    <m/>
    <m/>
    <s v="LinkedIn Learning Kick-Off Session"/>
    <s v="Amr Alaa"/>
    <m/>
    <n v="1"/>
    <m/>
    <s v="Mahmoud Gamal Mahmoud Aboulila"/>
    <n v="1125565819"/>
    <s v="mahmoud.abulila@themarq.com.eg"/>
    <s v="General"/>
    <s v="Accounting Teamleader"/>
    <s v="TM4-29016"/>
    <d v="2026-04-09T00:00:00"/>
    <s v="Internal"/>
    <s v="Finance"/>
  </r>
  <r>
    <n v="91"/>
    <m/>
    <s v="Public Calender"/>
    <m/>
    <m/>
    <s v="LinkedIn Learning Kick-Off Session"/>
    <s v="Amr Alaa"/>
    <m/>
    <n v="1"/>
    <m/>
    <s v="Gehad Badr El Sayed Bayoumi "/>
    <n v="1277237484"/>
    <s v="gehad.badr@themarq.com.eg"/>
    <s v="Accounts Receivable"/>
    <s v="Accounts Receivable Supervisor"/>
    <s v="TM4-8010"/>
    <d v="2026-04-09T00:00:00"/>
    <s v="Internal"/>
    <s v="Finance"/>
  </r>
  <r>
    <n v="92"/>
    <m/>
    <s v="Public Calender"/>
    <m/>
    <m/>
    <s v="LinkedIn Learning Kick-Off Session"/>
    <s v="Amr Alaa"/>
    <m/>
    <n v="1"/>
    <m/>
    <s v="Gihan Mohamed Labib Abdelbasset Auf"/>
    <n v="1152488862"/>
    <s v="gihan.auf@themarq.com.eg"/>
    <s v="Brand Strategy"/>
    <s v="Associate Marketing Manager"/>
    <s v="TM4-20298"/>
    <d v="2026-04-09T00:00:00"/>
    <s v="Internal"/>
    <s v="Marketing &amp; PR "/>
  </r>
  <r>
    <n v="93"/>
    <m/>
    <s v="Public Calender"/>
    <m/>
    <m/>
    <s v="LinkedIn Learning Kick-Off Session"/>
    <s v="Amr Alaa"/>
    <m/>
    <n v="1"/>
    <m/>
    <s v="heba ashraf youssef ibrahim"/>
    <n v="1204105555"/>
    <s v="heba.ashraf@themarq.com.eg"/>
    <s v="Brand Strategy"/>
    <s v="Senior Marketing Specialist"/>
    <s v="TM4-16641"/>
    <d v="2026-04-09T00:00:00"/>
    <s v="Internal"/>
    <s v="Marketing &amp; PR "/>
  </r>
  <r>
    <n v="94"/>
    <n v="13"/>
    <s v="Public Calender"/>
    <s v="Public Calender"/>
    <m/>
    <s v="Master The Shift"/>
    <s v="Aya Sameh"/>
    <n v="4.5"/>
    <n v="4.5"/>
    <n v="2"/>
    <s v="Nour Eldin Fathy Mohamed Khaky"/>
    <n v="1029867676"/>
    <s v="nour.fathy@themarq.com.eg"/>
    <s v="Urban"/>
    <s v="Associate Urban Design Manager"/>
    <s v="TM4-13328"/>
    <d v="2026-04-21T00:00:00"/>
    <s v="Internal"/>
    <s v="Development &amp; Innovation "/>
  </r>
  <r>
    <n v="95"/>
    <m/>
    <s v="Public Calender"/>
    <m/>
    <m/>
    <s v="Master The Shift"/>
    <s v="Aya Sameh"/>
    <m/>
    <n v="4.5"/>
    <m/>
    <s v="Youssef Ehab Kamal AbdelHady Ahmed"/>
    <n v="1094298431"/>
    <s v="youssef.eldairy@themarq.com.eg"/>
    <s v="Design Management"/>
    <s v="Senior Design Management Engineer"/>
    <s v="TM4-3009"/>
    <d v="2026-04-21T00:00:00"/>
    <s v="Internal"/>
    <s v="Development &amp; Innovation "/>
  </r>
  <r>
    <n v="96"/>
    <m/>
    <s v="Public Calender"/>
    <m/>
    <m/>
    <s v="Master The Shift"/>
    <s v="Aya Sameh"/>
    <m/>
    <n v="4.5"/>
    <m/>
    <s v="Alaa Essam Mohamed Ibrahim"/>
    <n v="1117559150"/>
    <s v="alaa.omar@themarq.com.eg"/>
    <s v="Urban"/>
    <s v="Urban Design Teamleader"/>
    <s v="TM4-11401"/>
    <d v="2026-04-21T00:00:00"/>
    <s v="Internal"/>
    <s v="Development &amp; Innovation "/>
  </r>
  <r>
    <n v="97"/>
    <m/>
    <s v="Public Calender"/>
    <m/>
    <m/>
    <s v="Master The Shift"/>
    <s v="Aya Sameh"/>
    <m/>
    <n v="4.5"/>
    <m/>
    <s v="Amr Hani Mohamed Abdel Latif"/>
    <n v="1062540976"/>
    <s v="amr.hany@themarq.com.eg"/>
    <s v="Design Management"/>
    <s v="Senior Design Management Manager"/>
    <s v="TM4-8016"/>
    <d v="2026-04-21T00:00:00"/>
    <s v="Internal"/>
    <s v="Development &amp; Innovation "/>
  </r>
  <r>
    <n v="98"/>
    <m/>
    <s v="Public Calender"/>
    <m/>
    <m/>
    <s v="Master The Shift"/>
    <s v="Aya Sameh"/>
    <m/>
    <n v="4.5"/>
    <m/>
    <s v="Shereen walaa mohamed askar"/>
    <n v="1008039820"/>
    <s v="shereen.walaa@themarq.com.eg"/>
    <s v="Design Management"/>
    <s v="Design Management Section Head"/>
    <s v="TM4-27126"/>
    <d v="2026-04-21T00:00:00"/>
    <s v="Internal"/>
    <s v="Development &amp; Innovation "/>
  </r>
  <r>
    <n v="99"/>
    <m/>
    <s v="Public Calender"/>
    <m/>
    <m/>
    <s v="Master The Shift"/>
    <s v="Aya Sameh"/>
    <m/>
    <n v="4.5"/>
    <m/>
    <s v="Diana Hossam Abdelrahman Osman"/>
    <n v="1117139927"/>
    <s v="diana.elsehemy@themarq.com.eg"/>
    <s v="Design Management"/>
    <s v="Design Management Section Head"/>
    <s v="TM4-19302"/>
    <d v="2026-04-21T00:00:00"/>
    <s v="Internal"/>
    <s v="Development &amp; Innovation "/>
  </r>
  <r>
    <n v="100"/>
    <m/>
    <s v="Public Calender"/>
    <m/>
    <m/>
    <s v="Master The Shift"/>
    <s v="Aya Sameh"/>
    <m/>
    <n v="4.5"/>
    <m/>
    <s v="Ahmed Gamal Mostafa Kamel"/>
    <n v="1102078925"/>
    <s v="ahmed.gamal@themarq.com.eg"/>
    <s v="MEP"/>
    <s v="MEP Design Section Head"/>
    <s v="TM4-31608"/>
    <d v="2026-04-21T00:00:00"/>
    <s v="Internal"/>
    <s v="Development &amp; Innovation "/>
  </r>
  <r>
    <n v="101"/>
    <m/>
    <s v="Public Calender"/>
    <m/>
    <m/>
    <s v="Master The Shift"/>
    <s v="Aya Sameh"/>
    <m/>
    <n v="4.5"/>
    <m/>
    <s v="Nourhan yasser Hamed Elmoaz"/>
    <n v="1000461636"/>
    <s v="nourhan.yasser@themarq.com.eg"/>
    <s v="Business Development"/>
    <s v="Business Development Supervisor"/>
    <s v="TM4-12569"/>
    <d v="2026-04-21T00:00:00"/>
    <s v="Internal"/>
    <s v="Commercial "/>
  </r>
  <r>
    <n v="102"/>
    <m/>
    <s v="Public Calender"/>
    <m/>
    <m/>
    <s v="Master The Shift"/>
    <s v="Aya Sameh"/>
    <m/>
    <n v="4.5"/>
    <m/>
    <s v="Hany Refaat Abdallah Mohamed"/>
    <n v="1156170952"/>
    <s v="hany.refaat@themarq.com.eg"/>
    <s v="Accounts Receivable"/>
    <s v="Accounts Receivable Teamleader"/>
    <s v="TM4-11403"/>
    <d v="2026-04-21T00:00:00"/>
    <s v="Internal"/>
    <s v="Finance "/>
  </r>
  <r>
    <n v="103"/>
    <m/>
    <s v="Public Calender"/>
    <m/>
    <m/>
    <s v="Master The Shift"/>
    <s v="Aya Sameh"/>
    <m/>
    <n v="4.5"/>
    <m/>
    <s v="Amr Ali Abdelwahab Sobh"/>
    <n v="1092832193"/>
    <s v="amr.ali@themarq.com.eg"/>
    <s v="Urban"/>
    <s v="Urban Design Section Head"/>
    <s v="TM4-8047"/>
    <d v="2026-04-21T00:00:00"/>
    <s v="Internal"/>
    <s v="Development &amp; Innovation "/>
  </r>
  <r>
    <n v="104"/>
    <m/>
    <s v="Public Calender"/>
    <m/>
    <m/>
    <s v="Master The Shift"/>
    <s v="Aya Sameh"/>
    <m/>
    <n v="4.5"/>
    <m/>
    <s v="Diana Hossam Abdelrahman Osman"/>
    <n v="1117139927"/>
    <s v="diana.elsehemy@themarq.com.eg"/>
    <s v="Design Management"/>
    <s v="Design Management Section Head"/>
    <s v="TM4-19302"/>
    <d v="2026-04-21T00:00:00"/>
    <s v="Internal"/>
    <s v="Development &amp; Innovation "/>
  </r>
  <r>
    <n v="105"/>
    <m/>
    <s v="Public Calender"/>
    <m/>
    <m/>
    <s v="Master The Shift"/>
    <s v="Aya Sameh"/>
    <m/>
    <n v="4.5"/>
    <m/>
    <s v="Youssef Ehab Kamal AbdelHady Ahmed"/>
    <n v="1094298431"/>
    <s v="youssef.eldairy@themarq.com.eg"/>
    <s v="Design Management"/>
    <s v="Senior Design Management Engineer"/>
    <s v="TM4-3009"/>
    <d v="2026-04-21T00:00:00"/>
    <s v="Internal"/>
    <s v="Development &amp; Innovation "/>
  </r>
  <r>
    <n v="106"/>
    <m/>
    <s v="Public Calender"/>
    <m/>
    <m/>
    <s v="Master The Shift"/>
    <s v="Aya Sameh"/>
    <m/>
    <n v="4.5"/>
    <m/>
    <s v="Nour Eldin Fathy Mohamed Khaky"/>
    <n v="1029867676"/>
    <s v="nour.fathy@themarq.com.eg"/>
    <s v="Urban"/>
    <s v="Associate Urban Design Manager"/>
    <s v="TM4-13328"/>
    <d v="2026-04-21T00:00:00"/>
    <s v="Internal"/>
    <s v="Development &amp; Innovation "/>
  </r>
  <r>
    <n v="107"/>
    <m/>
    <s v="Public Calender"/>
    <m/>
    <m/>
    <s v="Master The Shift"/>
    <s v="Aya Sameh"/>
    <m/>
    <n v="4.5"/>
    <m/>
    <s v="Alaa Essam Mohamed Ibrahim"/>
    <n v="1117559150"/>
    <s v="alaa.omar@themarq.com.eg"/>
    <s v="Urban"/>
    <s v="Urban Design Teamleader"/>
    <s v="TM4-11401"/>
    <d v="2026-04-21T00:00:00"/>
    <s v="Internal"/>
    <s v="Development &amp; Innovation "/>
  </r>
  <r>
    <n v="108"/>
    <m/>
    <s v="Public Calender"/>
    <m/>
    <m/>
    <s v="Master The Shift"/>
    <s v="Aya Sameh"/>
    <m/>
    <n v="4.5"/>
    <m/>
    <s v="Ahmed Gamal Mostafa Kamel"/>
    <n v="1102078925"/>
    <s v="ahmed.gamal@themarq.com.eg"/>
    <s v="MEP"/>
    <s v="MEP Design Section Head"/>
    <s v="TM4-31608"/>
    <d v="2026-04-21T00:00:00"/>
    <s v="Internal"/>
    <s v="Development &amp; Innovation "/>
  </r>
  <r>
    <n v="109"/>
    <m/>
    <s v="Public Calender"/>
    <m/>
    <m/>
    <s v="Master The Shift"/>
    <s v="Aya Sameh"/>
    <m/>
    <n v="4.5"/>
    <m/>
    <s v="Shereen walaa mohamed askar"/>
    <n v="1008039820"/>
    <s v="shereen.walaa@themarq.com.eg"/>
    <s v="Design Management"/>
    <s v="Design Management Section Head"/>
    <s v="TM4-27126"/>
    <d v="2026-04-21T00:00:00"/>
    <s v="Internal"/>
    <s v="Development &amp; Innovation "/>
  </r>
  <r>
    <n v="110"/>
    <m/>
    <s v="Public Calender"/>
    <m/>
    <m/>
    <s v="Master The Shift"/>
    <s v="Aya Sameh"/>
    <m/>
    <n v="4.5"/>
    <m/>
    <s v="Nourhan yasser Hamed Elmoaz"/>
    <n v="1000461636"/>
    <s v="Tarneem.mohamed@themarq.com.eg "/>
    <s v="Business Development"/>
    <s v="Business Development Supervisor"/>
    <s v="TM4-12569"/>
    <d v="2026-04-21T00:00:00"/>
    <s v="Internal"/>
    <s v="Commercial "/>
  </r>
  <r>
    <n v="126"/>
    <n v="25"/>
    <s v="Customised"/>
    <s v="Customised"/>
    <s v="Finance"/>
    <s v="The Influence Map"/>
    <s v="Ahmed Elshiaty"/>
    <n v="3"/>
    <n v="3"/>
    <n v="2"/>
    <s v="Mohanad Tamer Hussein Elsayed Ibrahim"/>
    <n v="1124339090"/>
    <s v="mohanad.tamer@themarq.com.eg"/>
    <s v="Financial Planning &amp; Analysis"/>
    <s v="Senior FP&amp;A Analyst"/>
    <s v="TM4-32929"/>
    <d v="2026-05-11T00:00:00"/>
    <s v="Internal"/>
    <s v="Finance "/>
  </r>
  <r>
    <n v="126"/>
    <m/>
    <s v="Customised"/>
    <m/>
    <m/>
    <s v="The Influence Map"/>
    <s v="Ahmed Elshiaty"/>
    <m/>
    <n v="3"/>
    <m/>
    <s v="Mosaad Abd El hameed Mohamed Abd elhameed"/>
    <n v="1222750776"/>
    <s v="mosaad.abdelhameed@themarq.com.eg"/>
    <s v="Accounting"/>
    <s v="Accounting Director"/>
    <s v="TM4-24634"/>
    <d v="2026-05-11T00:00:00"/>
    <s v="Internal"/>
    <s v="Finance "/>
  </r>
  <r>
    <n v="126"/>
    <m/>
    <s v="Customised"/>
    <m/>
    <m/>
    <s v="The Influence Map"/>
    <s v="Ahmed Elshiaty"/>
    <m/>
    <n v="3"/>
    <m/>
    <s v="Mohamed Mabrouk Ismail Mohamed "/>
    <n v="1099262847"/>
    <s v="mohamed.mabrouk@themarq.com.eg"/>
    <s v="Accounts Receivable"/>
    <s v="Associate Accounts Receivable Manager"/>
    <s v="TM4-8006"/>
    <d v="2026-05-11T00:00:00"/>
    <s v="Internal"/>
    <s v="Finance "/>
  </r>
  <r>
    <n v="126"/>
    <m/>
    <s v="Customised"/>
    <m/>
    <m/>
    <s v="The Influence Map"/>
    <s v="Ahmed Elshiaty"/>
    <m/>
    <n v="3"/>
    <m/>
    <s v="Khadija Mohamed Ahmed Zayed"/>
    <n v="1099170090"/>
    <s v="khadija.zayed@themarq.com.eg"/>
    <s v="Call Center"/>
    <s v="Communication Center Representative"/>
    <s v="TM4-31843"/>
    <d v="2026-05-11T00:00:00"/>
    <s v="Internal"/>
    <s v="Communities &amp; Clients Excellence "/>
  </r>
  <r>
    <n v="126"/>
    <m/>
    <s v="Customised"/>
    <m/>
    <m/>
    <s v="The Influence Map"/>
    <s v="Ahmed Elshiaty"/>
    <m/>
    <n v="3"/>
    <m/>
    <s v="eslam fathy abdelhamid mohamed"/>
    <n v="1090348691"/>
    <s v="eslam.fathyy@themarq.com.eg"/>
    <s v="Accounts Receivable"/>
    <s v="Accounts Receivable Supervisor"/>
    <s v="TM4-16864"/>
    <d v="2026-05-11T00:00:00"/>
    <s v="Internal"/>
    <s v="Finance "/>
  </r>
  <r>
    <n v="126"/>
    <m/>
    <s v="Customised"/>
    <m/>
    <m/>
    <s v="The Influence Map"/>
    <s v="Ahmed Elshiaty"/>
    <m/>
    <n v="3"/>
    <m/>
    <s v="Mohamed Ahmed Abdallah Ahmed Sharaf"/>
    <n v="1285727056"/>
    <s v="mohamed.abdullah@themarq.com.eg"/>
    <s v="Call Center"/>
    <s v="Communication Center Representative"/>
    <s v="TM4-32401"/>
    <d v="2026-05-11T00:00:00"/>
    <s v="Internal"/>
    <s v="Communities &amp; Clients Excellence "/>
  </r>
  <r>
    <n v="126"/>
    <m/>
    <s v="Customised"/>
    <m/>
    <m/>
    <s v="The Influence Map"/>
    <s v="Ahmed Elshiaty"/>
    <m/>
    <n v="3"/>
    <m/>
    <s v="Mohamed Adel mohamed khader"/>
    <n v="1007764944"/>
    <s v="mohamed.khafaga@themarq.com.eg"/>
    <s v="Call Center"/>
    <s v="Communication Center Manager"/>
    <s v="TM4-22654"/>
    <d v="2026-05-11T00:00:00"/>
    <s v="Internal"/>
    <s v="Communities &amp; Clients Excellence "/>
  </r>
  <r>
    <n v="126"/>
    <m/>
    <s v="Customised"/>
    <m/>
    <m/>
    <s v="The Influence Map"/>
    <s v="Ahmed Elshiaty"/>
    <m/>
    <n v="3"/>
    <m/>
    <s v="Abdelrahman Mohamed Saad Ahmed"/>
    <n v="1150812762"/>
    <s v="abdelrahman.saad@themarq.com.eg"/>
    <s v="Accounts Receivable"/>
    <s v="Accounts Receivable Supervisor"/>
    <s v="TM4-1038"/>
    <d v="2026-05-11T00:00:00"/>
    <s v="Internal"/>
    <s v="Finance "/>
  </r>
  <r>
    <n v="126"/>
    <m/>
    <s v="Customised"/>
    <m/>
    <m/>
    <s v="The Influence Map"/>
    <s v="Ahmed Elshiaty"/>
    <m/>
    <n v="3"/>
    <m/>
    <s v="Mohamed Abdelsalam Mohamed AbouAgaga"/>
    <n v="1063584342"/>
    <s v="mohamed.abdelsalam@themarq.com.eg"/>
    <s v="Treasury"/>
    <s v="Treasury Accountant"/>
    <s v="TM4-27180"/>
    <d v="2026-05-11T00:00:00"/>
    <s v="Internal"/>
    <s v="Treasury"/>
  </r>
  <r>
    <n v="126"/>
    <m/>
    <s v="Customised"/>
    <m/>
    <m/>
    <s v="The Influence Map"/>
    <s v="Ahmed Elshiaty"/>
    <m/>
    <n v="3"/>
    <m/>
    <s v="Hany Refaat Abdallah Mohamed"/>
    <n v="1156170952"/>
    <s v="hany.refaat@themarq.com.eg"/>
    <s v="Accounts Receivable"/>
    <s v="Accounts Receivable Teamleader"/>
    <s v="TM4-11403"/>
    <d v="2026-05-11T00:00:00"/>
    <s v="Internal"/>
    <s v="Finance "/>
  </r>
  <r>
    <n v="126"/>
    <m/>
    <s v="Customised"/>
    <m/>
    <m/>
    <s v="The Influence Map"/>
    <s v="Ahmed Elshiaty"/>
    <m/>
    <n v="3"/>
    <m/>
    <s v="Moustafa Salah Mohamed Hassan"/>
    <n v="1201082999"/>
    <s v="mostafa.salah@themarq.com.eg"/>
    <s v="Accounting"/>
    <s v="Accounting Manager"/>
    <s v="TM4-8005"/>
    <d v="2026-05-11T00:00:00"/>
    <s v="Internal"/>
    <s v="Finance "/>
  </r>
  <r>
    <n v="126"/>
    <m/>
    <s v="Customised"/>
    <m/>
    <m/>
    <s v="The Influence Map"/>
    <s v="Ahmed Elshiaty"/>
    <m/>
    <n v="3"/>
    <m/>
    <s v="Sameh Mahmoud Mohamed Khamis"/>
    <s v=" 01118629856 - 01281537420"/>
    <s v="sameh.mohamed@themarq.com.eg"/>
    <s v="General"/>
    <s v="Executive Accountant"/>
    <s v="TM4-8044"/>
    <d v="2026-05-11T00:00:00"/>
    <s v="Internal"/>
    <s v="Finance "/>
  </r>
  <r>
    <n v="126"/>
    <m/>
    <s v="Customised"/>
    <m/>
    <m/>
    <s v="The Influence Map"/>
    <s v="Ahmed Elshiaty"/>
    <m/>
    <n v="3"/>
    <m/>
    <s v="Mostafa Ali Abdelmohsen Mohamed"/>
    <n v="1140171761"/>
    <s v="mostafa.ali@themarq.com.eg"/>
    <s v="General"/>
    <s v="Executive Accountant"/>
    <s v="TM4-19906"/>
    <d v="2026-05-11T00:00:00"/>
    <s v="Internal"/>
    <s v="Finance "/>
  </r>
  <r>
    <n v="126"/>
    <m/>
    <s v="Customised"/>
    <m/>
    <m/>
    <s v="The Influence Map"/>
    <s v="Ahmed Elshiaty"/>
    <m/>
    <n v="3"/>
    <m/>
    <s v="Gehad Badr El Sayed Bayoumi "/>
    <n v="1277237484"/>
    <s v="gehad.badr@themarq.com.eg"/>
    <s v="Accounts Receivable"/>
    <s v="Accounts Receivable Supervisor"/>
    <s v="TM4-8010"/>
    <d v="2026-05-11T00:00:00"/>
    <s v="Internal"/>
    <s v="Finance "/>
  </r>
  <r>
    <n v="126"/>
    <m/>
    <s v="Customised"/>
    <m/>
    <m/>
    <s v="The Influence Map"/>
    <s v="Ahmed Elshiaty"/>
    <m/>
    <n v="3"/>
    <m/>
    <s v="Mohamed Mahmoud Eid Mohamed"/>
    <n v="1153697515"/>
    <s v="mohamed.refaey@themarq.com.eg"/>
    <s v="Treasury"/>
    <s v="Treasury Supervisor"/>
    <s v="TM4-25988"/>
    <d v="2026-05-11T00:00:00"/>
    <s v="Internal"/>
    <s v="Treasury"/>
  </r>
  <r>
    <n v="126"/>
    <m/>
    <s v="Customised"/>
    <m/>
    <m/>
    <s v="The Influence Map"/>
    <s v="Ahmed Elshiaty"/>
    <m/>
    <n v="3"/>
    <m/>
    <s v="Saeed Mohamed Saeed Zalabya"/>
    <n v="1067626955"/>
    <s v="saieed.mohamed@themarq.com.eg"/>
    <s v="Treasury"/>
    <s v="Treasury Accountant"/>
    <s v="TM4-32923"/>
    <d v="2026-05-11T00:00:00"/>
    <s v="Internal"/>
    <s v="Treasury"/>
  </r>
  <r>
    <n v="126"/>
    <m/>
    <s v="Customised"/>
    <m/>
    <m/>
    <s v="The Influence Map"/>
    <s v="Ahmed Elshiaty"/>
    <m/>
    <n v="3"/>
    <m/>
    <s v="Moataz Ahmed Fares Hussein Abdelnaby"/>
    <n v="1003924005"/>
    <s v="moataz.fares@themarq.com.eg"/>
    <s v="Treasury"/>
    <s v="Treasury Manager"/>
    <s v="TM4-24972"/>
    <d v="2026-05-11T00:00:00"/>
    <s v="Internal"/>
    <s v="Treasury"/>
  </r>
  <r>
    <n v="126"/>
    <m/>
    <s v="Customised"/>
    <m/>
    <m/>
    <s v="The Influence Map"/>
    <s v="Ahmed Elshiaty"/>
    <m/>
    <n v="3"/>
    <m/>
    <s v="Mahmoud Alaa Eldin Elsayed Abdelmaged"/>
    <n v="1147760466"/>
    <s v="mahmoud.alaa@themarq.com.eg"/>
    <s v="Accounts Payable"/>
    <s v="Accounts Payable Teamleader"/>
    <s v="TM4-26340"/>
    <d v="2026-05-11T00:00:00"/>
    <s v="Internal"/>
    <s v="Finance "/>
  </r>
  <r>
    <n v="126"/>
    <m/>
    <s v="Customised"/>
    <m/>
    <m/>
    <s v="The Influence Map"/>
    <s v="Ahmed Elshiaty"/>
    <m/>
    <n v="3"/>
    <m/>
    <s v="Mahmoud Gamal Mahmoud Aboulila"/>
    <n v="1125565819"/>
    <s v="mahmoud.abulila@themarq.com.eg"/>
    <s v="General"/>
    <s v="Accounting Teamleader"/>
    <s v="TM4-29016"/>
    <d v="2026-05-11T00:00:00"/>
    <s v="Internal"/>
    <s v="Finance "/>
  </r>
  <r>
    <n v="126"/>
    <m/>
    <s v="Customised"/>
    <m/>
    <m/>
    <s v="The Influence Map"/>
    <s v="Ahmed Elshiaty"/>
    <m/>
    <n v="3"/>
    <m/>
    <s v="Heba Magdy Elbialy Hashish"/>
    <n v="1005669889"/>
    <s v="heba.hashish@themarq.com.eg"/>
    <s v="Business Development"/>
    <s v="Business Development Manager"/>
    <s v="TM4-17254"/>
    <d v="2026-05-11T00:00:00"/>
    <s v="Internal"/>
    <s v="Commercial "/>
  </r>
  <r>
    <n v="126"/>
    <m/>
    <s v="Customised"/>
    <m/>
    <m/>
    <s v="The Influence Map"/>
    <s v="Ahmed Elshiaty"/>
    <m/>
    <n v="3"/>
    <m/>
    <s v="MennatAllah Yahya Mohamed Tawfik Ahmed Abdul Aziz"/>
    <n v="1005397775"/>
    <s v="menna.yahya@themarq.com.eg"/>
    <s v="Business Development"/>
    <s v="Business Development Director"/>
    <s v="TM4-15460"/>
    <d v="2026-05-11T00:00:00"/>
    <s v="Internal"/>
    <s v="Commercial "/>
  </r>
  <r>
    <n v="129"/>
    <m/>
    <s v="Customised"/>
    <m/>
    <m/>
    <s v="The Influence Map"/>
    <s v="Ahmed Elshiaty"/>
    <n v="3"/>
    <n v="3"/>
    <m/>
    <s v="Mohanad Tamer Hussein Elsayed Ibrahim"/>
    <n v="1124339090"/>
    <s v="mohanad.tamer@themarq.com.eg"/>
    <s v="Financial Planning &amp; Analysis"/>
    <s v="Senior FP&amp;A Analyst"/>
    <s v="TM4-32929"/>
    <d v="2026-05-13T00:00:00"/>
    <s v="Internal"/>
    <s v="Finance "/>
  </r>
  <r>
    <n v="129"/>
    <m/>
    <s v="Customised"/>
    <m/>
    <m/>
    <s v="The Influence Map"/>
    <s v="Ahmed Elshiaty"/>
    <m/>
    <n v="3"/>
    <m/>
    <s v="Mahmoud Alaa Eldin Elsayed Abdelmaged"/>
    <n v="1147760466"/>
    <s v="mahmoud.alaa@themarq.com.eg"/>
    <s v="Accounts Payable"/>
    <s v="Accounts Payable Teamleader"/>
    <s v="TM4-26340"/>
    <d v="2026-05-13T00:00:00"/>
    <s v="Internal"/>
    <s v="Finance "/>
  </r>
  <r>
    <n v="129"/>
    <m/>
    <s v="Customised"/>
    <m/>
    <m/>
    <s v="The Influence Map"/>
    <s v="Ahmed Elshiaty"/>
    <m/>
    <n v="3"/>
    <m/>
    <s v="eslam fathy abdelhamid mohamed"/>
    <n v="1090348691"/>
    <s v="eslam.fathyy@themarq.com.eg"/>
    <s v="Accounts Receivable"/>
    <s v="Accounts Receivable Supervisor"/>
    <s v="TM4-16864"/>
    <d v="2026-05-13T00:00:00"/>
    <s v="Internal"/>
    <s v="Finance "/>
  </r>
  <r>
    <n v="129"/>
    <m/>
    <s v="Customised"/>
    <m/>
    <m/>
    <s v="The Influence Map"/>
    <s v="Ahmed Elshiaty"/>
    <m/>
    <n v="3"/>
    <m/>
    <s v="Hany Refaat Abdallah Mohamed"/>
    <n v="1156170952"/>
    <s v="hany.refaat@themarq.com.eg"/>
    <s v="Accounts Receivable"/>
    <s v="Accounts Receivable Teamleader"/>
    <s v="TM4-11403"/>
    <d v="2026-05-13T00:00:00"/>
    <s v="Internal"/>
    <s v="Finance "/>
  </r>
  <r>
    <n v="129"/>
    <m/>
    <s v="Customised"/>
    <m/>
    <m/>
    <s v="The Influence Map"/>
    <s v="Ahmed Elshiaty"/>
    <m/>
    <n v="3"/>
    <m/>
    <s v="Mosaad Abd El hameed Mohamed Abd elhameed"/>
    <n v="1222750776"/>
    <s v="mosaad.abdelhameed@themarq.com.eg"/>
    <s v="Accounting"/>
    <s v="Accounting Director"/>
    <s v="TM4-24634"/>
    <d v="2026-05-13T00:00:00"/>
    <s v="Internal"/>
    <s v="Finance "/>
  </r>
  <r>
    <n v="129"/>
    <m/>
    <s v="Customised"/>
    <m/>
    <m/>
    <s v="The Influence Map"/>
    <s v="Ahmed Elshiaty"/>
    <m/>
    <n v="3"/>
    <m/>
    <s v="Gehad Badr El Sayed Bayoumi "/>
    <n v="1277237484"/>
    <s v="gehad.badr@themarq.com.eg"/>
    <s v="Accounts Receivable"/>
    <s v="Accounts Receivable Supervisor"/>
    <s v="TM4-8010"/>
    <d v="2026-05-13T00:00:00"/>
    <s v="Internal"/>
    <s v="Finance "/>
  </r>
  <r>
    <n v="129"/>
    <m/>
    <s v="Customised"/>
    <m/>
    <m/>
    <s v="The Influence Map"/>
    <s v="Ahmed Elshiaty"/>
    <m/>
    <n v="3"/>
    <m/>
    <s v="Mostafa Ali Abdelmohsen Mohamed"/>
    <n v="1140171761"/>
    <s v="mostafa.ali@themarq.com.eg"/>
    <s v="General"/>
    <s v="Executive Accountant"/>
    <s v="TM4-19906"/>
    <d v="2026-05-13T00:00:00"/>
    <s v="Internal"/>
    <s v="Finance "/>
  </r>
  <r>
    <n v="129"/>
    <m/>
    <s v="Customised"/>
    <m/>
    <m/>
    <s v="The Influence Map"/>
    <s v="Ahmed Elshiaty"/>
    <m/>
    <n v="3"/>
    <m/>
    <s v="Mahmoud Gamal Mahmoud Aboulila"/>
    <n v="1125565819"/>
    <s v="mahmoud.abulila@themarq.com.eg"/>
    <s v="General"/>
    <s v="Accounting Teamleader"/>
    <s v="TM4-29016"/>
    <d v="2026-05-13T00:00:00"/>
    <s v="Internal"/>
    <s v="Finance "/>
  </r>
  <r>
    <n v="129"/>
    <m/>
    <s v="Customised"/>
    <m/>
    <m/>
    <s v="The Influence Map"/>
    <s v="Ahmed Elshiaty"/>
    <m/>
    <n v="3"/>
    <m/>
    <s v="Heba Magdy Elbialy Hashish"/>
    <n v="1005669889"/>
    <s v="heba.hashish@themarq.com.eg"/>
    <s v="Business Development"/>
    <s v="Business Development Manager"/>
    <s v="TM4-17254"/>
    <d v="2026-05-13T00:00:00"/>
    <s v="Internal"/>
    <s v="Commercial "/>
  </r>
  <r>
    <n v="129"/>
    <m/>
    <s v="Customised"/>
    <m/>
    <m/>
    <s v="The Influence Map"/>
    <s v="Ahmed Elshiaty"/>
    <m/>
    <n v="3"/>
    <m/>
    <s v="Mohamed Adel mohamed khader"/>
    <n v="1007764944"/>
    <s v="mohamed.khafaga@themarq.com.eg"/>
    <s v="Call Center"/>
    <s v="Communication Center Manager"/>
    <s v="TM4-22654"/>
    <d v="2026-05-13T00:00:00"/>
    <s v="Internal"/>
    <s v="Communities &amp; Clients Excellence "/>
  </r>
  <r>
    <n v="129"/>
    <m/>
    <s v="Customised"/>
    <m/>
    <m/>
    <s v="The Influence Map"/>
    <s v="Ahmed Elshiaty"/>
    <m/>
    <n v="3"/>
    <m/>
    <s v="Abdelrahman Mohamed Saad Ahmed"/>
    <n v="1150812762"/>
    <s v="abdelrahman.saad@themarq.com.eg"/>
    <s v="Accounts Receivable"/>
    <s v="Accounts Receivable Supervisor"/>
    <s v="TM4-1038"/>
    <d v="2026-05-13T00:00:00"/>
    <s v="Internal"/>
    <s v="Finance "/>
  </r>
  <r>
    <n v="129"/>
    <m/>
    <s v="Customised"/>
    <m/>
    <m/>
    <s v="The Influence Map"/>
    <s v="Ahmed Elshiaty"/>
    <m/>
    <n v="3"/>
    <m/>
    <s v="Khadija Mohamed Ahmed Zayed"/>
    <s v=" 1099170090"/>
    <s v="khadija.zayed@themarq.com.eg"/>
    <s v="Call Center"/>
    <s v="Communication Center Representative"/>
    <s v="TM4-31843"/>
    <d v="2026-05-13T00:00:00"/>
    <s v="Internal"/>
    <s v="Communities &amp; Clients Excellence "/>
  </r>
  <r>
    <n v="129"/>
    <m/>
    <s v="Customised"/>
    <m/>
    <m/>
    <s v="The Influence Map"/>
    <s v="Ahmed Elshiaty"/>
    <m/>
    <n v="3"/>
    <m/>
    <s v="MennatAllah Yahya Mohamed Tawfik Ahmed Abdul Aziz"/>
    <s v=" 01005397775"/>
    <s v="menna.yahya@themarq.com.eg"/>
    <s v="Business Development"/>
    <s v="Business Development Director"/>
    <s v="TM4-15460"/>
    <d v="2026-05-13T00:00:00"/>
    <s v="Internal"/>
    <s v="Commercial "/>
  </r>
  <r>
    <n v="129"/>
    <m/>
    <s v="Customised"/>
    <m/>
    <m/>
    <s v="The Influence Map"/>
    <s v="Ahmed Elshiaty"/>
    <m/>
    <n v="3"/>
    <m/>
    <s v="Moustafa Salah Mohamed Hassan"/>
    <s v=" 01201082999"/>
    <s v="mostafa.salah@themarq.com.eg"/>
    <s v="Accounting"/>
    <s v="Accounting Manager"/>
    <s v="TM4-8005"/>
    <d v="2026-05-13T00:00:00"/>
    <s v="Internal"/>
    <s v="Finance "/>
  </r>
  <r>
    <n v="124"/>
    <n v="26"/>
    <s v="Public Calender"/>
    <s v="Public Calender"/>
    <m/>
    <s v="Ai 4 Marq - Level 1"/>
    <s v="Omar Ali"/>
    <n v="2"/>
    <n v="2"/>
    <n v="1"/>
    <s v="Amr Ali Abdelwahab Sobh"/>
    <s v=" 01092832193"/>
    <s v="amr.ali@themarq.com.eg"/>
    <s v="Urban"/>
    <s v="Urban Design Section Head"/>
    <s v="TM4-8047"/>
    <d v="2026-05-14T00:00:00"/>
    <s v="Internal"/>
    <s v="Development &amp; Innovation "/>
  </r>
  <r>
    <n v="124"/>
    <m/>
    <s v="Public Calender"/>
    <m/>
    <m/>
    <s v="Ai 4 Marq - Level 1"/>
    <s v="Omar Ali"/>
    <m/>
    <n v="2"/>
    <m/>
    <s v="Aya Tarek Mossad Abdelaziz"/>
    <s v=" 01148322683"/>
    <s v="aya.tarek@themarq.com.eg"/>
    <s v="Residents Relations"/>
    <s v="Executive Residents Relations Specialist"/>
    <s v="TM4-21925"/>
    <d v="2026-05-14T00:00:00"/>
    <s v="Internal"/>
    <s v="Communities &amp; Clients Excellence "/>
  </r>
  <r>
    <n v="124"/>
    <m/>
    <s v="Public Calender"/>
    <m/>
    <m/>
    <s v="Ai 4 Marq - Level 1"/>
    <s v="Omar Ali"/>
    <m/>
    <n v="2"/>
    <m/>
    <s v="Ayman Mousa Haneen Mokbel"/>
    <s v=" 01277733725"/>
    <s v="ayman.mousa@themarq.com.eg"/>
    <s v="Facility Management"/>
    <s v="Senior Facility Management Manager"/>
    <s v="TM4-32691"/>
    <d v="2026-05-14T00:00:00"/>
    <s v="Internal"/>
    <s v="Communities &amp; Clients Excellence "/>
  </r>
  <r>
    <n v="124"/>
    <m/>
    <s v="Public Calender"/>
    <m/>
    <m/>
    <s v="Ai 4 Marq - Level 1"/>
    <s v="Omar Ali"/>
    <m/>
    <n v="2"/>
    <m/>
    <s v="MennatAllah Yahya Mohamed Tawfik Ahmed Abdul Aziz"/>
    <s v=" 01005397775"/>
    <s v="menna.yahya@themarq.com.eg"/>
    <s v="Business Development"/>
    <s v="Business Development Director"/>
    <s v="TM4-15460"/>
    <d v="2026-05-14T00:00:00"/>
    <s v="Internal"/>
    <s v="Commercial "/>
  </r>
  <r>
    <n v="124"/>
    <m/>
    <s v="Public Calender"/>
    <m/>
    <m/>
    <s v="Ai 4 Marq - Level 1"/>
    <s v="Omar Ali"/>
    <m/>
    <n v="2"/>
    <m/>
    <s v="Nour Sherif Mohamed Hussien Abbas"/>
    <s v=" 01006114931"/>
    <s v="nour.sherif@themarq.com.eg"/>
    <s v="Communication &amp; Administration"/>
    <s v="Executive Communication &amp; Administration Specialist"/>
    <s v="TM4-31967"/>
    <d v="2026-05-14T00:00:00"/>
    <s v="Internal"/>
    <s v="Communities &amp; Clients Excellence "/>
  </r>
  <r>
    <n v="124"/>
    <m/>
    <s v="Public Calender"/>
    <m/>
    <m/>
    <s v="Ai 4 Marq - Level 1"/>
    <s v="Omar Ali"/>
    <m/>
    <n v="2"/>
    <m/>
    <s v="Eleonora Christo Paraskevas Vostanis"/>
    <s v=" 01001483748"/>
    <s v="eleonora.christo@themarq.com.eg"/>
    <s v="Content Writing"/>
    <s v="Junior Content Writer"/>
    <s v="TM4-16669"/>
    <d v="2026-05-14T00:00:00"/>
    <s v="Internal"/>
    <s v="Marketing &amp; PR "/>
  </r>
  <r>
    <n v="124"/>
    <m/>
    <s v="Public Calender"/>
    <m/>
    <m/>
    <s v="Ai 4 Marq - Level 1"/>
    <s v="Omar Ali"/>
    <m/>
    <n v="2"/>
    <m/>
    <s v="Amr Hani Mohamed Abdel Latif"/>
    <s v=" 01062540976"/>
    <s v="amr.hany@themarq.com.eg"/>
    <s v="Design Management"/>
    <s v="Senior Design Management Manager"/>
    <s v="TM4-8016"/>
    <d v="2026-05-14T00:00:00"/>
    <s v="Internal"/>
    <s v="Development &amp; Innovation "/>
  </r>
  <r>
    <n v="124"/>
    <m/>
    <s v="Public Calender"/>
    <m/>
    <m/>
    <s v="Ai 4 Marq - Level 1"/>
    <s v="Omar Ali"/>
    <m/>
    <n v="2"/>
    <m/>
    <s v="Mohab Ahmed Mohamed Amin"/>
    <s v=" 01001018738"/>
    <s v="mohab.amin@themarq.com.eg"/>
    <s v="Development"/>
    <s v="Development Manager"/>
    <s v="TM4-13357"/>
    <d v="2026-05-14T00:00:00"/>
    <s v="Internal"/>
    <s v="Development &amp; Innovation "/>
  </r>
  <r>
    <n v="124"/>
    <m/>
    <s v="Public Calender"/>
    <m/>
    <m/>
    <s v="Ai 4 Marq - Level 1"/>
    <s v="Omar Ali"/>
    <m/>
    <n v="2"/>
    <m/>
    <s v="Nour Eldin Fathy Mohamed Khaky"/>
    <s v=" 01029867676"/>
    <s v="nour.fathy@themarq.com.eg"/>
    <s v="Urban"/>
    <s v="Associate Urban Design Manager"/>
    <s v="TM4-13328"/>
    <d v="2026-05-14T00:00:00"/>
    <s v="Internal"/>
    <s v="Development &amp; Innovation "/>
  </r>
  <r>
    <n v="124"/>
    <m/>
    <s v="Public Calender"/>
    <m/>
    <m/>
    <s v="Ai 4 Marq - Level 1"/>
    <s v="Omar Ali"/>
    <m/>
    <n v="2"/>
    <m/>
    <s v="Noha Hassan Sabry Mohamed Ibrahim"/>
    <s v=" 01001910776"/>
    <s v="noha.sabry@themarq.com.eg"/>
    <s v="Digital Marketing"/>
    <s v="Associate Digital Marketing Director"/>
    <s v="TM4-32335"/>
    <d v="2026-05-14T00:00:00"/>
    <s v="Internal"/>
    <s v="Marketing &amp; PR "/>
  </r>
  <r>
    <n v="124"/>
    <m/>
    <s v="Public Calender"/>
    <m/>
    <m/>
    <s v="Ai 4 Marq - Level 1"/>
    <s v="Omar Ali"/>
    <m/>
    <n v="2"/>
    <m/>
    <s v="Mahmoud Gamal Mahmoud Aboulila"/>
    <s v=" 01125565819"/>
    <s v="mahmoud.abulila@themarq.com.eg"/>
    <s v="General"/>
    <s v="Accounting Teamleader"/>
    <s v="TM4-29016"/>
    <d v="2026-05-14T00:00:00"/>
    <s v="Internal"/>
    <s v="Finance "/>
  </r>
  <r>
    <n v="124"/>
    <m/>
    <s v="Public Calender"/>
    <m/>
    <m/>
    <s v="Ai 4 Marq - Level 1"/>
    <s v="Omar Ali"/>
    <m/>
    <n v="2"/>
    <m/>
    <s v="Shereen walaa mohamed askar"/>
    <s v=" 01008039820"/>
    <s v="shereen.walaa@themarq.com.eg"/>
    <s v="Design Management"/>
    <s v="Design Management Section Head"/>
    <s v="TM4-27126"/>
    <d v="2026-05-14T00:00:00"/>
    <s v="Internal"/>
    <s v="Development &amp; Innovation "/>
  </r>
  <r>
    <n v="124"/>
    <m/>
    <s v="Public Calender"/>
    <m/>
    <m/>
    <s v="Ai 4 Marq - Level 1"/>
    <s v="Omar Ali"/>
    <m/>
    <n v="2"/>
    <m/>
    <s v="Mohamed Adel mohamed khader"/>
    <s v=" 01007764944"/>
    <s v="mohamed.khafaga@themarq.com.eg"/>
    <s v="Call Center"/>
    <s v="Communication Center Manager"/>
    <s v="TM4-22654"/>
    <d v="2026-05-14T00:00:00"/>
    <s v="Internal"/>
    <s v="Communities &amp; Clients Excellence "/>
  </r>
  <r>
    <n v="124"/>
    <m/>
    <s v="Public Calender"/>
    <m/>
    <m/>
    <s v="Ai 4 Marq - Level 1"/>
    <s v="Omar Ali"/>
    <m/>
    <n v="2"/>
    <m/>
    <s v="Toaa Abdelrahman Abdallah Ghanem"/>
    <s v=" 01157615063"/>
    <s v="toaa.ghanem@themarq.com.eg"/>
    <s v="Public Relations"/>
    <s v="Public Relations Manager"/>
    <s v="TM4-25596"/>
    <d v="2026-05-14T00:00:00"/>
    <s v="Internal"/>
    <s v="Marketing &amp; PR "/>
  </r>
  <r>
    <n v="124"/>
    <m/>
    <s v="Public Calender"/>
    <m/>
    <m/>
    <s v="Ai 4 Marq - Level 1"/>
    <s v="Omar Ali"/>
    <m/>
    <n v="2"/>
    <m/>
    <s v="Ahmed Gamal Mostafa Kamel"/>
    <s v=" 01102078925"/>
    <s v="ahmed.gamal@themarq.com.eg"/>
    <s v="MEP"/>
    <s v="MEP Design Section Head"/>
    <s v="TM4-31608"/>
    <d v="2026-05-14T00:00:00"/>
    <s v="Internal"/>
    <s v="Development &amp; Innovation "/>
  </r>
  <r>
    <n v="124"/>
    <m/>
    <s v="Public Calender"/>
    <m/>
    <m/>
    <s v="Ai 4 Marq - Level 1"/>
    <s v="Omar Ali"/>
    <m/>
    <n v="2"/>
    <m/>
    <s v="Jilan mohamed saeed elzanaty"/>
    <s v=" 01023229021"/>
    <s v="jilan.mohamed@themarq.com.eg"/>
    <s v="Clients Relations"/>
    <s v="Executive Clients Relations Specialist"/>
    <s v="TM4-21496"/>
    <d v="2026-05-14T00:00:00"/>
    <s v="Internal"/>
    <s v="Communities &amp; Clients Excellence "/>
  </r>
  <r>
    <n v="124"/>
    <m/>
    <s v="Public Calender"/>
    <m/>
    <m/>
    <s v="Ai 4 Marq - Level 1"/>
    <s v="Omar Ali"/>
    <m/>
    <n v="2"/>
    <m/>
    <s v="Israa Mahmoud Elsayed Maraie"/>
    <s v=" 01224692381"/>
    <s v="israa.maraie@themarq.com.eg"/>
    <s v="Tendering"/>
    <s v="Senior Tendering Manager"/>
    <s v="TM4-25001"/>
    <d v="2026-05-14T00:00:00"/>
    <s v="Internal"/>
    <s v="Projects "/>
  </r>
  <r>
    <n v="127"/>
    <n v="34"/>
    <s v="Public Calender"/>
    <s v="Public Calender"/>
    <m/>
    <s v="The Connected Leader"/>
    <s v="Ahmed Elshiaty"/>
    <n v="3"/>
    <n v="3"/>
    <n v="2"/>
    <s v="Abdelrahman Ismail Abdallah Elshahat"/>
    <s v=" 01001709593"/>
    <s v="abdelrahman.ismail@themarq.com.eg"/>
    <s v="Finance"/>
    <s v="Finance Admin"/>
    <s v="TM4-29051"/>
    <d v="2026-05-19T00:00:00"/>
    <s v="Internal"/>
    <s v="Treasury"/>
  </r>
  <r>
    <n v="127"/>
    <m/>
    <s v="Public Calender"/>
    <m/>
    <m/>
    <s v="The Connected Leader"/>
    <s v="Ahmed Elshiaty"/>
    <m/>
    <n v="3"/>
    <m/>
    <s v="Sameh Mahmoud Mohamed Khamis"/>
    <s v=" 01118629856 - 01281537420"/>
    <s v="sameh.mohamed@themarq.com.eg"/>
    <s v="General"/>
    <s v="Executive Accountant"/>
    <s v="TM4-8044"/>
    <d v="2026-05-19T00:00:00"/>
    <s v="Internal"/>
    <s v="Finance "/>
  </r>
  <r>
    <n v="127"/>
    <m/>
    <s v="Public Calender"/>
    <m/>
    <m/>
    <s v="The Connected Leader"/>
    <s v="Ahmed Elshiaty"/>
    <m/>
    <n v="3"/>
    <m/>
    <s v="Ahmed Medhat Sayed Baioumy el Atbany"/>
    <s v=" 01285342768"/>
    <s v="ahmed.medhat@themarq.com.eg"/>
    <s v="Investment"/>
    <s v="Senior Investment Manager"/>
    <s v="TM4-8036"/>
    <d v="2026-05-19T00:00:00"/>
    <s v="Internal"/>
    <s v="Investment"/>
  </r>
  <r>
    <n v="127"/>
    <m/>
    <s v="Public Calender"/>
    <m/>
    <m/>
    <s v="The Connected Leader"/>
    <s v="Ahmed Elshiaty"/>
    <m/>
    <n v="3"/>
    <m/>
    <s v="Mohanad Tamer Hussein Elsayed Ibrahim"/>
    <s v=" 01124339090"/>
    <s v="mohanad.tamer@themarq.com.eg"/>
    <s v="Financial Planning &amp; Analysis"/>
    <s v="Senior FP&amp;A Analyst"/>
    <s v="TM4-32929"/>
    <d v="2026-05-19T00:00:00"/>
    <s v="Internal"/>
    <s v="Finance "/>
  </r>
  <r>
    <n v="127"/>
    <m/>
    <s v="Public Calender"/>
    <m/>
    <m/>
    <s v="The Connected Leader"/>
    <s v="Ahmed Elshiaty"/>
    <m/>
    <n v="3"/>
    <m/>
    <s v="Abdelrahman Khaled Saber Mohamed"/>
    <s v=" 01149991436"/>
    <s v="abdelrahman.mana@themarq.com.eg"/>
    <s v="Investment"/>
    <s v="Senior Investment Analyst"/>
    <s v="TM4-27683"/>
    <d v="2026-05-19T00:00:00"/>
    <s v="Internal"/>
    <s v="Investment"/>
  </r>
  <r>
    <n v="127"/>
    <m/>
    <s v="Public Calender"/>
    <m/>
    <m/>
    <s v="The Connected Leader"/>
    <s v="Ahmed Elshiaty"/>
    <m/>
    <n v="3"/>
    <m/>
    <s v="Ahmed Shawky Abdo El Bastawisy El Sahy"/>
    <s v=" 01228776636"/>
    <s v="ahmed.elsahy@themarq.com.eg"/>
    <s v="Sales"/>
    <s v="Senior Sales Manager"/>
    <s v="TM4-28515"/>
    <d v="2026-05-19T00:00:00"/>
    <s v="Internal"/>
    <s v="Commercial "/>
  </r>
  <r>
    <n v="127"/>
    <m/>
    <s v="Public Calender"/>
    <m/>
    <m/>
    <s v="The Connected Leader"/>
    <s v="Ahmed Elshiaty"/>
    <m/>
    <n v="3"/>
    <m/>
    <s v="eslam fathy abdelhamid mohamed"/>
    <s v=" 01090348691"/>
    <s v="eslam.fathyy@themarq.com.eg"/>
    <s v="Accounts Receivable"/>
    <s v="Accounts Receivable Supervisor"/>
    <s v="TM4-16864"/>
    <d v="2026-05-19T00:00:00"/>
    <s v="Internal"/>
    <s v="Finance "/>
  </r>
  <r>
    <n v="127"/>
    <m/>
    <s v="Public Calender"/>
    <m/>
    <m/>
    <s v="The Connected Leader"/>
    <s v="Ahmed Elshiaty"/>
    <m/>
    <n v="3"/>
    <m/>
    <s v="Abdelrahman Mohamed Saad Ahmed"/>
    <s v=" 01150812762"/>
    <s v="abdelrahman.saad@themarq.com.eg"/>
    <s v="Accounts Receivable"/>
    <s v="Accounts Receivable Supervisor"/>
    <s v="TM4-1038"/>
    <d v="2026-05-19T00:00:00"/>
    <s v="Internal"/>
    <s v="Finance "/>
  </r>
  <r>
    <n v="127"/>
    <m/>
    <s v="Public Calender"/>
    <m/>
    <m/>
    <s v="The Connected Leader"/>
    <s v="Ahmed Elshiaty"/>
    <m/>
    <n v="3"/>
    <m/>
    <s v="Mosaad Abd El hameed Mohamed Abd elhameed"/>
    <s v=" 01222750776"/>
    <s v="mosaad.abdelhameed@themarq.com.eg"/>
    <s v="Accounting"/>
    <s v="Accounting Director"/>
    <s v="TM4-24634"/>
    <d v="2026-05-19T00:00:00"/>
    <s v="Internal"/>
    <s v="Finance "/>
  </r>
  <r>
    <n v="127"/>
    <m/>
    <s v="Public Calender"/>
    <m/>
    <m/>
    <s v="The Connected Leader"/>
    <s v="Ahmed Elshiaty"/>
    <m/>
    <n v="3"/>
    <m/>
    <s v="Mohamed Mahmoud Eid Mohamed"/>
    <s v=" 01153697515"/>
    <s v="mohamed.refaey@themarq.com.eg"/>
    <s v="Treasury"/>
    <s v="Treasury Supervisor"/>
    <s v="TM4-25988"/>
    <d v="2026-05-19T00:00:00"/>
    <s v="Internal"/>
    <s v="Treasury"/>
  </r>
  <r>
    <n v="127"/>
    <m/>
    <s v="Public Calender"/>
    <m/>
    <m/>
    <s v="The Connected Leader"/>
    <s v="Ahmed Elshiaty"/>
    <m/>
    <n v="3"/>
    <m/>
    <s v="Mahmoud Alaa Eldin Elsayed Abdelmaged"/>
    <s v=" 01147760466"/>
    <s v="mahmoud.alaa@themarq.com.eg"/>
    <s v="Accounts Payable"/>
    <s v="Accounts Payable Teamleader"/>
    <s v="TM4-26340"/>
    <d v="2026-05-19T00:00:00"/>
    <s v="Internal"/>
    <s v="Finance "/>
  </r>
  <r>
    <n v="127"/>
    <m/>
    <s v="Public Calender"/>
    <m/>
    <m/>
    <s v="The Connected Leader"/>
    <s v="Ahmed Elshiaty"/>
    <m/>
    <n v="3"/>
    <m/>
    <s v="Magy Safwat Abdelsayed  Ayyad Elbyady"/>
    <s v=" 01224070029"/>
    <s v="magy.safwat@themarq.com.eg"/>
    <s v="Design Management"/>
    <s v="Senior Design Management Manager"/>
    <s v="TM4-31027"/>
    <d v="2026-05-19T00:00:00"/>
    <s v="Internal"/>
    <s v="Development &amp; Innovation "/>
  </r>
  <r>
    <n v="127"/>
    <m/>
    <s v="Public Calender"/>
    <m/>
    <m/>
    <s v="The Connected Leader"/>
    <s v="Ahmed Elshiaty"/>
    <m/>
    <n v="3"/>
    <m/>
    <s v="Saeed Mohamed Saeed Zalabya"/>
    <s v=" 01067626955"/>
    <s v="saieed.mohamed@themarq.com.eg"/>
    <s v="Treasury"/>
    <s v="Treasury Accountant"/>
    <s v="TM4-32923"/>
    <d v="2026-05-19T00:00:00"/>
    <s v="Internal"/>
    <s v="Treasury"/>
  </r>
  <r>
    <n v="127"/>
    <m/>
    <s v="Public Calender"/>
    <m/>
    <m/>
    <s v="The Connected Leader"/>
    <s v="Ahmed Elshiaty"/>
    <m/>
    <n v="3"/>
    <m/>
    <s v="Mazen Adnan Ahmed Mostafa Elshamy"/>
    <s v=" 01126099391"/>
    <s v="mazen.elshamy@themarq.com.eg"/>
    <s v="Sales"/>
    <s v="Sales Manager"/>
    <s v="TM4-11379"/>
    <d v="2026-05-19T00:00:00"/>
    <s v="Internal"/>
    <s v="Commercial "/>
  </r>
  <r>
    <n v="127"/>
    <m/>
    <s v="Public Calender"/>
    <m/>
    <m/>
    <s v="The Connected Leader"/>
    <s v="Ahmed Elshiaty"/>
    <m/>
    <n v="3"/>
    <m/>
    <s v="Ahmed Raouf Abdel Menaam Hanafy"/>
    <s v=" 1277300584"/>
    <s v="ahmed.raouf@themarq.com.eg"/>
    <s v="Business Development"/>
    <s v="Associate Business Development Manager"/>
    <s v="TM4-9062"/>
    <d v="2026-05-19T00:00:00"/>
    <s v="Internal"/>
    <s v="Commercial "/>
  </r>
  <r>
    <n v="127"/>
    <m/>
    <s v="Public Calender"/>
    <m/>
    <m/>
    <s v="The Connected Leader"/>
    <s v="Ahmed Elshiaty"/>
    <m/>
    <n v="3"/>
    <m/>
    <s v="Hany Refaat Abdallah Mohamed"/>
    <s v=" 01156170952"/>
    <s v="hany.refaat@themarq.com.eg"/>
    <s v="Accounts Receivable"/>
    <s v="Accounts Receivable Teamleader"/>
    <s v="TM4-11403"/>
    <d v="2026-05-19T00:00:00"/>
    <s v="Internal"/>
    <s v="Finance "/>
  </r>
  <r>
    <n v="127"/>
    <m/>
    <s v="Public Calender"/>
    <m/>
    <m/>
    <s v="The Connected Leader"/>
    <s v="Ahmed Elshiaty"/>
    <m/>
    <n v="3"/>
    <m/>
    <s v="Gehad Badr El Sayed Bayoumi "/>
    <s v=" 01277237484"/>
    <s v="gehad.badr@themarq.com.eg"/>
    <s v="Accounts Receivable"/>
    <s v="Accounts Receivable Supervisor"/>
    <s v="TM4-8010"/>
    <d v="2026-05-19T00:00:00"/>
    <s v="Internal"/>
    <s v="Finance "/>
  </r>
  <r>
    <n v="127"/>
    <m/>
    <s v="Public Calender"/>
    <m/>
    <m/>
    <s v="The Connected Leader"/>
    <s v="Ahmed Elshiaty"/>
    <m/>
    <n v="3"/>
    <m/>
    <s v="Ahmed kamal El Din Hassan El Khateeb"/>
    <s v=" 01110005077"/>
    <s v="ahmed.elkhateeb@themarq.com.eg"/>
    <s v="Sales"/>
    <s v="Associate Sales Manager"/>
    <s v="TM4-3227"/>
    <d v="2026-05-19T00:00:00"/>
    <s v="Internal"/>
    <s v="Commercial "/>
  </r>
  <r>
    <n v="127"/>
    <m/>
    <s v="Public Calender"/>
    <m/>
    <m/>
    <s v="The Connected Leader"/>
    <s v="Ahmed Elshiaty"/>
    <m/>
    <n v="3"/>
    <m/>
    <s v="Hamed Ramadan Aliu Abdel Aal"/>
    <s v=" 01020405978"/>
    <s v="hamed.ramadan@themarq.com.eg"/>
    <s v="Treasury"/>
    <s v="Treasury Supervisor"/>
    <s v="TM4-12115"/>
    <d v="2026-05-19T00:00:00"/>
    <s v="Internal"/>
    <s v="Treasury"/>
  </r>
  <r>
    <n v="127"/>
    <m/>
    <s v="Public Calender"/>
    <m/>
    <m/>
    <s v="The Connected Leader"/>
    <s v="Ahmed Elshiaty"/>
    <m/>
    <n v="3"/>
    <m/>
    <s v="Mahmoud Gamal Mahmoud Aboulila"/>
    <s v=" 01125565819"/>
    <s v="mahmoud.abulila@themarq.com.eg"/>
    <s v="General"/>
    <s v="Accounting Teamleader"/>
    <s v="TM4-29016"/>
    <d v="2026-05-19T00:00:00"/>
    <s v="Internal"/>
    <s v="Finance "/>
  </r>
  <r>
    <n v="127"/>
    <m/>
    <s v="Public Calender"/>
    <m/>
    <m/>
    <s v="The Connected Leader"/>
    <s v="Ahmed Elshiaty"/>
    <m/>
    <n v="3"/>
    <m/>
    <s v="Mohamed Adel mohamed khader"/>
    <s v=" 01007764944"/>
    <s v="mohamed.khafaga@themarq.com.eg"/>
    <s v="Call Center"/>
    <s v="Communication Center Manager"/>
    <s v="TM4-22654"/>
    <d v="2026-05-19T00:00:00"/>
    <s v="Internal"/>
    <s v="Communities &amp; Clients Excellence "/>
  </r>
  <r>
    <n v="127"/>
    <m/>
    <s v="Public Calender"/>
    <m/>
    <m/>
    <s v="The Connected Leader"/>
    <s v="Ahmed Elshiaty"/>
    <m/>
    <n v="3"/>
    <m/>
    <s v="Moataz Ahmed Fares Hussein Abdelnaby"/>
    <s v=" 01003924005"/>
    <s v="moataz.fares@themarq.com.eg"/>
    <s v="Treasury"/>
    <s v="Treasury Manager"/>
    <s v="TM4-24972"/>
    <d v="2026-05-19T00:00:00"/>
    <s v="Internal"/>
    <s v="Treasury"/>
  </r>
  <r>
    <n v="128"/>
    <m/>
    <s v="Public Calender"/>
    <m/>
    <m/>
    <s v="The Connected Leader"/>
    <s v="Ahmed Elshiaty"/>
    <n v="3"/>
    <n v="3"/>
    <m/>
    <s v="Abdelrahman Khaled Saber Mohamed"/>
    <s v=" 01149991436"/>
    <s v="abdelrahman.mana@themarq.com.eg"/>
    <s v="Investment"/>
    <s v="Senior Investment Analyst"/>
    <s v="TM4-27683"/>
    <d v="2026-05-20T00:00:00"/>
    <s v="Internal"/>
    <s v="Investment"/>
  </r>
  <r>
    <n v="128"/>
    <m/>
    <s v="Public Calender"/>
    <m/>
    <m/>
    <s v="The Connected Leader"/>
    <s v="Ahmed Elshiaty"/>
    <m/>
    <n v="3"/>
    <m/>
    <s v="Abdelrahman Ismail Abdallah Elshahat"/>
    <s v=" 01001709593"/>
    <s v="abdelrahman.ismail@themarq.com.eg"/>
    <s v="Finance"/>
    <s v="Finance Admin"/>
    <s v="TM4-29051"/>
    <d v="2026-05-20T00:00:00"/>
    <s v="Internal"/>
    <s v="Treasury"/>
  </r>
  <r>
    <n v="128"/>
    <m/>
    <s v="Public Calender"/>
    <m/>
    <m/>
    <s v="The Connected Leader"/>
    <s v="Ahmed Elshiaty"/>
    <m/>
    <n v="3"/>
    <m/>
    <s v="Hany Refaat Abdallah Mohamed"/>
    <s v=" 01156170952"/>
    <s v="hany.refaat@themarq.com.eg"/>
    <s v="Accounts Receivable"/>
    <s v="Accounts Receivable Teamleader"/>
    <s v="TM4-11403"/>
    <d v="2026-05-20T00:00:00"/>
    <s v="Internal"/>
    <s v="Finance "/>
  </r>
  <r>
    <n v="128"/>
    <m/>
    <s v="Public Calender"/>
    <m/>
    <m/>
    <s v="The Connected Leader"/>
    <s v="Ahmed Elshiaty"/>
    <m/>
    <n v="3"/>
    <m/>
    <s v="Abdelrahman Mohamed Saad Ahmed"/>
    <s v=" 01150812762"/>
    <s v="abdelrahman.saad@themarq.com.eg"/>
    <s v="Accounts Receivable"/>
    <s v="Accounts Receivable Supervisor"/>
    <s v="TM4-1038"/>
    <d v="2026-05-20T00:00:00"/>
    <s v="Internal"/>
    <s v="Finance "/>
  </r>
  <r>
    <n v="128"/>
    <m/>
    <s v="Public Calender"/>
    <m/>
    <m/>
    <s v="The Connected Leader"/>
    <s v="Ahmed Elshiaty"/>
    <m/>
    <n v="3"/>
    <m/>
    <s v="Ahmed Raouf Abdel Menaam Hanafy"/>
    <s v=" 1277300584"/>
    <s v="ahmed.raouf@themarq.com.eg"/>
    <s v="Business Development"/>
    <s v="Associate Business Development Manager"/>
    <s v="TM4-9062"/>
    <d v="2026-05-20T00:00:00"/>
    <s v="Internal"/>
    <s v="Commercial "/>
  </r>
  <r>
    <n v="128"/>
    <m/>
    <s v="Public Calender"/>
    <m/>
    <m/>
    <s v="The Connected Leader"/>
    <s v="Ahmed Elshiaty"/>
    <m/>
    <n v="3"/>
    <m/>
    <s v="Ahmed Medhat Sayed Baioumy el Atbany"/>
    <s v=" 01285342768"/>
    <s v="ahmed.medhat@themarq.com.eg"/>
    <s v="Investment"/>
    <s v="Senior Investment Manager"/>
    <s v="TM4-8036"/>
    <d v="2026-05-20T00:00:00"/>
    <s v="Internal"/>
    <s v="Investment"/>
  </r>
  <r>
    <n v="128"/>
    <m/>
    <s v="Public Calender"/>
    <m/>
    <m/>
    <s v="The Connected Leader"/>
    <s v="Ahmed Elshiaty"/>
    <m/>
    <n v="3"/>
    <m/>
    <s v="eslam fathy abdelhamid mohamed"/>
    <s v=" 01090348691"/>
    <s v="eslam.fathyy@themarq.com.eg"/>
    <s v="Accounts Receivable"/>
    <s v="Accounts Receivable Supervisor"/>
    <s v="TM4-16864"/>
    <d v="2026-05-20T00:00:00"/>
    <s v="Internal"/>
    <s v="Finance "/>
  </r>
  <r>
    <n v="128"/>
    <m/>
    <s v="Public Calender"/>
    <m/>
    <m/>
    <s v="The Connected Leader"/>
    <s v="Ahmed Elshiaty"/>
    <m/>
    <n v="3"/>
    <m/>
    <s v="Ahmed kamal El Din Hassan El Khateeb"/>
    <s v=" 01110005077"/>
    <s v="ahmed.elkhateeb@themarq.com.eg"/>
    <s v="Sales"/>
    <s v="Associate Sales Manager"/>
    <s v="TM4-3227"/>
    <d v="2026-05-20T00:00:00"/>
    <s v="Internal"/>
    <s v="Commercial "/>
  </r>
  <r>
    <n v="128"/>
    <m/>
    <s v="Public Calender"/>
    <m/>
    <m/>
    <s v="The Connected Leader"/>
    <s v="Ahmed Elshiaty"/>
    <m/>
    <n v="3"/>
    <m/>
    <s v="Ahmed Shawky Abdo El Bastawisy El Sahy"/>
    <s v=" 01228776636"/>
    <s v="ahmed.elsahy@themarq.com.eg"/>
    <s v="Sales"/>
    <s v="Senior Sales Manager"/>
    <s v="TM4-28515"/>
    <d v="2026-05-20T00:00:00"/>
    <s v="Internal"/>
    <s v="Commercial "/>
  </r>
  <r>
    <n v="128"/>
    <m/>
    <s v="Public Calender"/>
    <m/>
    <m/>
    <s v="The Connected Leader"/>
    <s v="Ahmed Elshiaty"/>
    <m/>
    <n v="3"/>
    <m/>
    <s v="Mohanad Tamer Hussein Elsayed Ibrahim"/>
    <s v=" 01124339090"/>
    <s v="mohanad.tamer@themarq.com.eg"/>
    <s v="Financial Planning &amp; Analysis"/>
    <s v="Senior FP&amp;A Analyst"/>
    <s v="TM4-32929"/>
    <d v="2026-05-20T00:00:00"/>
    <s v="Internal"/>
    <s v="Finance "/>
  </r>
  <r>
    <n v="128"/>
    <m/>
    <s v="Public Calender"/>
    <m/>
    <m/>
    <s v="The Connected Leader"/>
    <s v="Ahmed Elshiaty"/>
    <m/>
    <n v="3"/>
    <m/>
    <s v="Mohamed Adel mohamed khader"/>
    <s v=" 01007764944"/>
    <s v="mohamed.khafaga@themarq.com.eg"/>
    <s v="Call Center"/>
    <s v="Communication Center Manager"/>
    <s v="TM4-22654"/>
    <d v="2026-05-20T00:00:00"/>
    <s v="Internal"/>
    <s v="Communities &amp; Clients Excellence "/>
  </r>
  <r>
    <n v="128"/>
    <m/>
    <s v="Public Calender"/>
    <m/>
    <m/>
    <s v="The Connected Leader"/>
    <s v="Ahmed Elshiaty"/>
    <m/>
    <n v="3"/>
    <m/>
    <s v="Gehad Badr El Sayed Bayoumi "/>
    <s v=" 01277237484"/>
    <s v="gehad.badr@themarq.com.eg"/>
    <s v="Accounts Receivable"/>
    <s v="Accounts Receivable Supervisor"/>
    <s v="TM4-8010"/>
    <d v="2026-05-20T00:00:00"/>
    <s v="Internal"/>
    <s v="Finance "/>
  </r>
  <r>
    <n v="128"/>
    <m/>
    <s v="Public Calender"/>
    <m/>
    <m/>
    <s v="The Connected Leader"/>
    <s v="Ahmed Elshiaty"/>
    <m/>
    <n v="3"/>
    <m/>
    <s v="Mohamed Khaled Gamil Khalaf"/>
    <s v=" 01204718238"/>
    <s v="mohamed.khalaf@themarq.com.eg"/>
    <s v="Treasury"/>
    <s v="Treasury Accountant"/>
    <s v="TMC-33780"/>
    <d v="2026-05-20T00:00:00"/>
    <s v="Internal"/>
    <s v="Treasury"/>
  </r>
  <r>
    <n v="128"/>
    <m/>
    <s v="Public Calender"/>
    <m/>
    <m/>
    <s v="The Connected Leader"/>
    <s v="Ahmed Elshiaty"/>
    <m/>
    <n v="3"/>
    <m/>
    <s v="Magy Safwat Abdelsayed  Ayyad Elbyady"/>
    <s v=" 01224070029"/>
    <s v="magy.safwat@themarq.com.eg"/>
    <s v="Design Management"/>
    <s v="Senior Design Management Manager"/>
    <s v="TM4-31027"/>
    <d v="2026-05-20T00:00:00"/>
    <s v="Internal"/>
    <s v="Development &amp; Innovation "/>
  </r>
  <r>
    <n v="128"/>
    <m/>
    <s v="Public Calender"/>
    <m/>
    <m/>
    <s v="The Connected Leader"/>
    <s v="Ahmed Elshiaty"/>
    <m/>
    <n v="3"/>
    <m/>
    <s v="Mazen Adnan Ahmed Mostafa Elshamy"/>
    <s v=" 01126099391"/>
    <s v="mazen.elshamy@themarq.com.eg"/>
    <s v="Sales"/>
    <s v="Sales Manager"/>
    <s v="TM4-11379"/>
    <d v="2026-05-20T00:00:00"/>
    <s v="Internal"/>
    <s v="Commercial "/>
  </r>
  <r>
    <n v="128"/>
    <m/>
    <s v="Public Calender"/>
    <m/>
    <m/>
    <s v="The Connected Leader"/>
    <s v="Ahmed Elshiaty"/>
    <m/>
    <n v="3"/>
    <m/>
    <s v="Moataz Ahmed Fares Hussein Abdelnaby"/>
    <s v=" 01003924005"/>
    <s v="moataz.fares@themarq.com.eg"/>
    <s v="Treasury"/>
    <s v="Treasury Manager"/>
    <s v="TM4-24972"/>
    <d v="2026-05-20T00:00:00"/>
    <s v="Internal"/>
    <s v="Treasury"/>
  </r>
  <r>
    <n v="136"/>
    <n v="17"/>
    <s v="Public Calender"/>
    <s v="Public Calender"/>
    <m/>
    <s v="Ai 4 Marq - AI Foundations - Wave 2"/>
    <s v="Omar Ali"/>
    <n v="2"/>
    <n v="2"/>
    <n v="1"/>
    <s v="Mohamed Mabrouk Ismail Mohamed "/>
    <s v=" 01099262847"/>
    <s v="mohamed.mabrouk@themarq.com.eg"/>
    <s v="Accounts Receivable"/>
    <s v="Associate Accounts Receivable Manager"/>
    <s v="TM4-8006"/>
    <d v="2026-05-24T00:00:00"/>
    <s v="Internal"/>
    <s v="Finance "/>
  </r>
  <r>
    <n v="136"/>
    <m/>
    <s v="Public Calender"/>
    <m/>
    <m/>
    <s v="Ai 4 Marq - AI Foundations - Wave 2"/>
    <s v="Omar Ali"/>
    <m/>
    <n v="2"/>
    <m/>
    <s v="Ibrahim Essam Mansour Hasanen"/>
    <s v=" +201097184617"/>
    <s v="ibrahim.mansour@themarq.com.eg"/>
    <s v="Communication Center"/>
    <s v="Communication Center Representative"/>
    <s v="TMC-33666"/>
    <d v="2026-05-24T00:00:00"/>
    <s v="Internal"/>
    <s v="Communities &amp; Clients Excellence "/>
  </r>
  <r>
    <n v="136"/>
    <m/>
    <s v="Public Calender"/>
    <m/>
    <m/>
    <s v="Ai 4 Marq - AI Foundations - Wave 2"/>
    <s v="Omar Ali"/>
    <m/>
    <n v="2"/>
    <m/>
    <s v="Abdelrahman Mohamed Saad Ahmed"/>
    <s v=" 01150812762"/>
    <s v="abdelrahman.saad@themarq.com.eg"/>
    <s v="Accounts Receivable"/>
    <s v="Accounts Receivable Supervisor"/>
    <s v="TM4-1038"/>
    <d v="2026-05-24T00:00:00"/>
    <s v="Internal"/>
    <s v="Finance "/>
  </r>
  <r>
    <n v="136"/>
    <m/>
    <s v="Public Calender"/>
    <m/>
    <m/>
    <s v="Ai 4 Marq - AI Foundations - Wave 2"/>
    <s v="Omar Ali"/>
    <m/>
    <n v="2"/>
    <m/>
    <s v="Youssef Hussien Abdelrahman Abdelmeged"/>
    <s v=" 01098775171"/>
    <s v="yousef.hussin@themarq.com.eg"/>
    <s v="Clients Relations"/>
    <s v="Executive Clients Relations Specialist"/>
    <s v="TM4-22018"/>
    <d v="2026-05-24T00:00:00"/>
    <s v="Internal"/>
    <s v="Communities &amp; Clients Excellence "/>
  </r>
  <r>
    <n v="136"/>
    <m/>
    <s v="Public Calender"/>
    <m/>
    <m/>
    <s v="Ai 4 Marq - AI Foundations - Wave 2"/>
    <s v="Omar Ali"/>
    <m/>
    <n v="2"/>
    <m/>
    <s v="Aida Fouad Mohamed Kamal"/>
    <s v=" 01143003133"/>
    <s v="aida.fouad@themarq.com.eg"/>
    <s v="Administration"/>
    <s v="Senior Finance Admin"/>
    <s v="TM4-3716"/>
    <d v="2026-05-24T00:00:00"/>
    <s v="Internal"/>
    <s v="Finance "/>
  </r>
  <r>
    <n v="137"/>
    <n v="20"/>
    <s v="Public Calender"/>
    <s v="Public Calender"/>
    <m/>
    <s v="Story Craft"/>
    <s v="Amr Alaa"/>
    <n v="2"/>
    <n v="2"/>
    <n v="1"/>
    <s v="Ahmed kamal El Din Hassan El Khateeb"/>
    <s v=" 01110005077"/>
    <s v="ahmed.elkhateeb@themarq.com.eg"/>
    <s v="Sales"/>
    <s v="Associate Sales Manager"/>
    <s v="TM4-3227"/>
    <d v="2026-06-03T00:00:00"/>
    <s v="Internal"/>
    <s v="Commercial "/>
  </r>
  <r>
    <n v="137"/>
    <m/>
    <s v="Public Calender"/>
    <m/>
    <m/>
    <s v="Story Craft"/>
    <s v="Amr Alaa"/>
    <m/>
    <n v="2"/>
    <m/>
    <s v="Sondos Abdelaziz Mohamed Abdelaziz"/>
    <s v=" 01100797081"/>
    <s v="sondos.abdelaziz@themarq.com.eg"/>
    <s v="Graphic Design"/>
    <s v="Senior Graphic designer"/>
    <s v="TM4-20303"/>
    <d v="2026-06-03T00:00:00"/>
    <s v="Internal"/>
    <s v="Marketing &amp; PR "/>
  </r>
  <r>
    <n v="137"/>
    <m/>
    <s v="Public Calender"/>
    <m/>
    <m/>
    <s v="Story Craft"/>
    <s v="Amr Alaa"/>
    <m/>
    <n v="2"/>
    <m/>
    <s v="Ahmed Samir Galal Elelemy Ahmed"/>
    <s v=" 01118099906"/>
    <s v="ahmed.jalal@themarq.com.eg"/>
    <s v="Sales"/>
    <s v="Property Consultant"/>
    <s v="TM4-32315"/>
    <d v="2026-06-03T00:00:00"/>
    <s v="Internal"/>
    <s v="Commercial "/>
  </r>
  <r>
    <n v="137"/>
    <m/>
    <s v="Public Calender"/>
    <m/>
    <m/>
    <s v="Story Craft"/>
    <s v="Amr Alaa"/>
    <m/>
    <n v="2"/>
    <m/>
    <s v="Omar Amr Mohamed Adel"/>
    <s v=" 1140535256"/>
    <s v="omar.amr@themarq.com.eg"/>
    <s v="Sales"/>
    <s v="Sales Supervisor"/>
    <s v="TM4-10185"/>
    <d v="2026-06-03T00:00:00"/>
    <s v="Internal"/>
    <s v="Commercial "/>
  </r>
  <r>
    <n v="137"/>
    <m/>
    <s v="Public Calender"/>
    <m/>
    <m/>
    <s v="Story Craft"/>
    <s v="Amr Alaa"/>
    <m/>
    <n v="2"/>
    <m/>
    <s v="Ibrahim Essam Mansour Hasanen"/>
    <s v=" +201097184617"/>
    <s v="ibrahim.mansour@themarq.com.eg"/>
    <s v="Communication Center"/>
    <s v="Communication Center Representative"/>
    <s v="TMC-33666"/>
    <d v="2026-06-03T00:00:00"/>
    <s v="Internal"/>
    <s v="Communities &amp; Clients Excellence "/>
  </r>
  <r>
    <n v="137"/>
    <m/>
    <s v="Public Calender"/>
    <m/>
    <m/>
    <s v="Story Craft"/>
    <s v="Amr Alaa"/>
    <m/>
    <n v="2"/>
    <m/>
    <s v="Mariam Ibrahim Mohamed Ibrahim"/>
    <s v=" 01007512970"/>
    <s v="mariam.ibrahim@themarq.com.eg"/>
    <s v="HR Business Partner"/>
    <s v="HR Business Partner Supervisor"/>
    <s v="TM4-22886"/>
    <d v="2026-06-03T00:00:00"/>
    <s v="Internal"/>
    <s v="Human Resources "/>
  </r>
  <r>
    <n v="137"/>
    <m/>
    <s v="Public Calender"/>
    <m/>
    <m/>
    <s v="Story Craft"/>
    <s v="Amr Alaa"/>
    <m/>
    <n v="2"/>
    <m/>
    <s v="Aya Khaled Naeem Elkhawaga"/>
    <s v=" 01111879328"/>
    <s v="aya.elkhawaga@themarq.com.eg"/>
    <s v="HR Business Partner"/>
    <s v="HR Business Partner Supervisor"/>
    <s v="TM4-32448"/>
    <d v="2026-06-03T00:00:00"/>
    <s v="Internal"/>
    <s v="Human Resources "/>
  </r>
  <r>
    <n v="137"/>
    <m/>
    <s v="Public Calender"/>
    <m/>
    <m/>
    <s v="Story Craft"/>
    <s v="Amr Alaa"/>
    <m/>
    <n v="2"/>
    <m/>
    <s v="Islam Mokhtar Mohamed Ali"/>
    <s v=" 01110890074"/>
    <s v="islam.mokhtar@themarq.com.eg"/>
    <s v="Development"/>
    <s v="Development Manager"/>
    <s v="TMC-33404"/>
    <d v="2026-06-03T00:00:00"/>
    <s v="Internal"/>
    <s v="Development &amp; Innovation "/>
  </r>
  <r>
    <n v="137"/>
    <m/>
    <s v="Public Calender"/>
    <m/>
    <m/>
    <s v="Story Craft"/>
    <s v="Amr Alaa"/>
    <m/>
    <n v="2"/>
    <m/>
    <s v="Abdelrahman Khaled Saber Mohamed"/>
    <s v=" 01149991436"/>
    <s v="abdelrahman.mana@themarq.com.eg"/>
    <s v="Investment"/>
    <s v="Senior Investment Analyst"/>
    <s v="TM4-27683"/>
    <d v="2026-06-03T00:00:00"/>
    <s v="Internal"/>
    <s v="Investment"/>
  </r>
  <r>
    <n v="137"/>
    <m/>
    <s v="Public Calender"/>
    <m/>
    <m/>
    <s v="Story Craft"/>
    <s v="Amr Alaa"/>
    <m/>
    <n v="2"/>
    <m/>
    <s v="Toka Khaled Farouk Hassan Hagag"/>
    <s v=" 01156052000"/>
    <s v="toka.khaled@themarq.com.eg"/>
    <s v="HR Operations"/>
    <s v="HR Operations Supervisor"/>
    <s v="TM4-12707"/>
    <d v="2026-06-03T00:00:00"/>
    <s v="Internal"/>
    <s v="Human Resources "/>
  </r>
  <r>
    <n v="137"/>
    <m/>
    <s v="Public Calender"/>
    <m/>
    <m/>
    <s v="Story Craft"/>
    <s v="Amr Alaa"/>
    <m/>
    <n v="2"/>
    <m/>
    <s v="Eleonora Christo Paraskevas Vostanis"/>
    <s v=" 01001483748"/>
    <s v="eleonora.christo@themarq.com.eg"/>
    <s v="Content Writing"/>
    <s v="Junior Content Writer"/>
    <s v="TM4-16669"/>
    <d v="2026-06-03T00:00:00"/>
    <s v="Internal"/>
    <s v="Marketing &amp; PR "/>
  </r>
  <r>
    <n v="137"/>
    <m/>
    <s v="Public Calender"/>
    <m/>
    <m/>
    <s v="Story Craft"/>
    <s v="Amr Alaa"/>
    <m/>
    <n v="2"/>
    <m/>
    <s v="Ahmed Raouf Abdel Menaam Hanafy"/>
    <s v=" 1277300584"/>
    <s v="ahmed.raouf@themarq.com.eg"/>
    <s v="Business Development"/>
    <s v="Associate Business Development Manager"/>
    <s v="TM4-9062"/>
    <d v="2026-06-03T00:00:00"/>
    <s v="Internal"/>
    <s v="Commercial "/>
  </r>
  <r>
    <n v="138"/>
    <m/>
    <s v="Public Calender"/>
    <m/>
    <m/>
    <s v="Story Craft"/>
    <s v="Amr Alaa"/>
    <n v="2"/>
    <n v="2"/>
    <n v="1"/>
    <s v="Omar Amr Mohamed Adel"/>
    <s v=" 1140535256"/>
    <s v="omar.amr@themarq.com.eg"/>
    <s v="Sales"/>
    <s v="Sales Supervisor"/>
    <s v="TM4-10185"/>
    <d v="2026-06-04T00:00:00"/>
    <s v="Internal"/>
    <s v="Commercial "/>
  </r>
  <r>
    <n v="138"/>
    <m/>
    <s v="Public Calender"/>
    <m/>
    <m/>
    <s v="Story Craft"/>
    <s v="Amr Alaa"/>
    <m/>
    <n v="2"/>
    <m/>
    <s v="Ahmed Samir Galal Elelemy Ahmed"/>
    <s v=" 01118099906"/>
    <s v="ahmed.jalal@themarq.com.eg"/>
    <s v="Sales"/>
    <s v="Property Consultant"/>
    <s v="TM4-32315"/>
    <d v="2026-06-04T00:00:00"/>
    <s v="Internal"/>
    <s v="Commercial "/>
  </r>
  <r>
    <n v="138"/>
    <m/>
    <s v="Public Calender"/>
    <m/>
    <m/>
    <s v="Story Craft"/>
    <s v="Amr Alaa"/>
    <m/>
    <n v="2"/>
    <m/>
    <s v="Ahmed kamal El Din Hassan El Khateeb"/>
    <s v=" 01110005077"/>
    <s v="ahmed.elkhateeb@themarq.com.eg"/>
    <s v="Sales"/>
    <s v="Associate Sales Manager"/>
    <s v="TM4-3227"/>
    <d v="2026-06-04T00:00:00"/>
    <s v="Internal"/>
    <s v="Commercial "/>
  </r>
  <r>
    <n v="138"/>
    <m/>
    <s v="Public Calender"/>
    <m/>
    <m/>
    <s v="Story Craft"/>
    <s v="Amr Alaa"/>
    <m/>
    <n v="2"/>
    <m/>
    <s v="Abdelrahman Khaled Saber Mohamed"/>
    <s v=" 01149991436"/>
    <s v="abdelrahman.mana@themarq.com.eg"/>
    <s v="Investment"/>
    <s v="Senior Investment Analyst"/>
    <s v="TM4-27683"/>
    <d v="2026-06-04T00:00:00"/>
    <s v="Internal"/>
    <s v="Investment"/>
  </r>
  <r>
    <n v="138"/>
    <m/>
    <s v="Public Calender"/>
    <m/>
    <m/>
    <s v="Story Craft"/>
    <s v="Amr Alaa"/>
    <m/>
    <n v="2"/>
    <m/>
    <s v="Omar BahaaEldin Helmy Kamel"/>
    <s v=" 01281810056"/>
    <s v="omar.bahaa@themarq.com.eg"/>
    <s v="Call Center"/>
    <s v="Communication Center Representative"/>
    <s v="TM4-32338"/>
    <d v="2026-06-04T00:00:00"/>
    <s v="Internal"/>
    <s v="Communities &amp; Clients Excellence "/>
  </r>
  <r>
    <n v="139"/>
    <n v="10"/>
    <s v="Customised"/>
    <s v="Customised"/>
    <s v="CCE"/>
    <s v="Customer Focus"/>
    <s v="Ahmed Elshiaty"/>
    <n v="4.5"/>
    <n v="4.5"/>
    <n v="1"/>
    <s v="Ahmed mohamed AboelMagd Eldardiri"/>
    <s v="01270833325"/>
    <s v="ahmed.eldardiri@themarq.com.eg"/>
    <s v=" Facility Management "/>
    <s v="Community MEP"/>
    <s v="TM4-19108"/>
    <d v="2026-06-10T00:00:00"/>
    <s v="Internal"/>
    <s v="Communities &amp; Clients Excellence "/>
  </r>
  <r>
    <n v="139"/>
    <m/>
    <s v="Customised"/>
    <m/>
    <m/>
    <s v="Customer Focus"/>
    <s v="Ahmed Elshiaty"/>
    <m/>
    <n v="4.5"/>
    <m/>
    <s v="Ahmed Mohamed Ahmed Salem"/>
    <s v="01032177721"/>
    <s v="ahmed.salem@themarq.com.eg"/>
    <s v="Facility Management "/>
    <s v="Soft FM"/>
    <s v="TM4-12973"/>
    <d v="2026-06-10T00:00:00"/>
    <s v="Internal"/>
    <s v="Communities &amp; Clients Excellence "/>
  </r>
  <r>
    <n v="139"/>
    <m/>
    <s v="Customised"/>
    <m/>
    <m/>
    <s v="Customer Focus"/>
    <s v="Ahmed Elshiaty"/>
    <m/>
    <n v="4.5"/>
    <m/>
    <s v="Ahmed Sobhy Mohamed Bayoumi"/>
    <s v="01227257551"/>
    <s v="ahmed.sobhy@themarq.com.eg"/>
    <s v=" Community Engineering "/>
    <s v="Site Supervision"/>
    <s v="TM4-20296"/>
    <d v="2026-06-10T00:00:00"/>
    <s v="Internal"/>
    <s v="Communities &amp; Clients Excellence "/>
  </r>
  <r>
    <n v="139"/>
    <m/>
    <s v="Customised"/>
    <m/>
    <m/>
    <s v="Customer Focus"/>
    <s v="Ahmed Elshiaty"/>
    <m/>
    <n v="4.5"/>
    <m/>
    <s v="Baher Saeed Khamis Mahmoud Elshamy"/>
    <s v="01028333413"/>
    <s v="baher.elshamy@themarq.com.eg"/>
    <s v=" Community Safety &amp; Security"/>
    <s v="Community Safety &amp; Security"/>
    <s v="TM4-19116"/>
    <d v="2026-06-10T00:00:00"/>
    <s v="Internal"/>
    <s v="Communities &amp; Clients Excellence "/>
  </r>
  <r>
    <n v="139"/>
    <m/>
    <s v="Customised"/>
    <m/>
    <m/>
    <s v="Customer Focus"/>
    <s v="Ahmed Elshiaty"/>
    <m/>
    <n v="4.5"/>
    <m/>
    <s v="Mahmoud Ahmed Mohamed Attallah"/>
    <s v="01019753317"/>
    <s v="mahmoud.attallah@addressdev.com"/>
    <s v=" Facility Management "/>
    <s v="Soft FM"/>
    <s v="TM4-19334"/>
    <d v="2026-06-10T00:00:00"/>
    <s v="Internal"/>
    <s v="Communities &amp; Clients Excellence "/>
  </r>
  <r>
    <n v="139"/>
    <m/>
    <s v="Customised"/>
    <m/>
    <m/>
    <s v="Customer Focus"/>
    <s v="Ahmed Elshiaty"/>
    <m/>
    <n v="4.5"/>
    <m/>
    <s v="Mohamed Abed Salama Ghanem"/>
    <s v="1007391465"/>
    <s v="mohamed.abed@themarq.com.eg"/>
    <s v=" Facility Management"/>
    <s v="Community MEP"/>
    <s v="TM4-19109"/>
    <d v="2026-06-10T00:00:00"/>
    <s v="Internal"/>
    <s v="Communities &amp; Clients Excellence "/>
  </r>
  <r>
    <n v="139"/>
    <m/>
    <s v="Customised"/>
    <m/>
    <m/>
    <s v="Customer Focus"/>
    <s v="Ahmed Elshiaty"/>
    <m/>
    <n v="4.5"/>
    <m/>
    <s v="Morzak Abobakr Tamer Reyan"/>
    <s v="01128207419"/>
    <s v="merzk.tamer@themarq.com.eg"/>
    <s v="Community Safety &amp; Security"/>
    <s v="Community Safety &amp; Security"/>
    <s v="TM4-19112"/>
    <d v="2026-06-10T00:00:00"/>
    <s v="Internal"/>
    <s v="Communities &amp; Clients Excellence "/>
  </r>
  <r>
    <n v="139"/>
    <m/>
    <s v="Customised"/>
    <m/>
    <m/>
    <s v="Customer Focus"/>
    <s v="Ahmed Elshiaty"/>
    <m/>
    <n v="4.5"/>
    <m/>
    <s v="Osama Abdelaziz Elsayed Salama"/>
    <s v="01285259267"/>
    <s v="osama.salama@themarq.com.eg"/>
    <s v=" Facility Management "/>
    <s v="Soft FM"/>
    <s v="TM4-19337"/>
    <d v="2026-06-10T00:00:00"/>
    <s v="Internal"/>
    <s v="Communities &amp; Clients Excellence "/>
  </r>
  <r>
    <n v="139"/>
    <m/>
    <s v="Customised"/>
    <m/>
    <m/>
    <s v="Customer Focus"/>
    <s v="Ahmed Elshiaty"/>
    <m/>
    <n v="4.5"/>
    <m/>
    <s v="Salah Hassan ElBanna Mohamad Abdo"/>
    <s v="1127310567"/>
    <s v="salah.elbanna@themarq.com.eg"/>
    <s v="Community Safety &amp; Security"/>
    <s v="Community Safety &amp; Security"/>
    <s v="TM4-18958"/>
    <d v="2026-06-10T00:00:00"/>
    <s v="Internal"/>
    <s v="Communities &amp; Clients Excellence "/>
  </r>
  <r>
    <n v="139"/>
    <m/>
    <s v="Customised"/>
    <m/>
    <m/>
    <s v="Customer Focus"/>
    <s v="Ahmed Elshiaty"/>
    <m/>
    <n v="4.5"/>
    <m/>
    <s v="Waleed Mohamed Hassan Ali"/>
    <s v="01000289776"/>
    <s v="walid.mohamed@themarq.com.eg"/>
    <s v="Community Safety &amp; Security"/>
    <s v="Community Safety &amp; Security"/>
    <e v="#N/A"/>
    <d v="2026-06-10T00:00:00"/>
    <s v="Internal"/>
    <s v="Communities &amp; Clients Excellence "/>
  </r>
  <r>
    <n v="139"/>
    <m/>
    <s v="Customised"/>
    <m/>
    <m/>
    <s v="Customer Focus"/>
    <s v="Ahmed Elshiaty"/>
    <n v="4.5"/>
    <n v="4.5"/>
    <n v="1"/>
    <s v="Ahmed mohamed AboelMagd Eldardiri"/>
    <s v="01270833325"/>
    <s v="ahmed.eldardiri@themarq.com.eg"/>
    <s v="Facility Management"/>
    <s v="Community MEP"/>
    <s v="TM4-19108"/>
    <d v="2026-06-11T00:00:00"/>
    <s v="Internal"/>
    <s v="Communities &amp; Clients Excellence "/>
  </r>
  <r>
    <n v="139"/>
    <m/>
    <s v="Customised"/>
    <m/>
    <m/>
    <s v="Customer Focus"/>
    <s v="Ahmed Elshiaty"/>
    <m/>
    <n v="4.5"/>
    <m/>
    <s v="Ahmed Mohamed Ahmed Salem"/>
    <s v="01032177721"/>
    <s v="ahmed.salem@themarq.com.eg"/>
    <s v="Facility Management "/>
    <s v="Soft FM"/>
    <s v="TM4-12973"/>
    <d v="2026-06-11T00:00:00"/>
    <s v="Internal"/>
    <s v="Communities &amp; Clients Excellence "/>
  </r>
  <r>
    <n v="139"/>
    <m/>
    <s v="Customised"/>
    <m/>
    <m/>
    <s v="Customer Focus"/>
    <s v="Ahmed Elshiaty"/>
    <m/>
    <n v="4.5"/>
    <m/>
    <s v="Ahmed Sobhy Mohamed Bayoumi"/>
    <s v="01227257551"/>
    <s v="ahmed.sobhy@themarq.com.eg"/>
    <s v=" Community Engineering "/>
    <s v="Site Supervision"/>
    <s v="TM4-20296"/>
    <d v="2026-06-11T00:00:00"/>
    <s v="Internal"/>
    <s v="Communities &amp; Clients Excellence "/>
  </r>
  <r>
    <n v="139"/>
    <m/>
    <s v="Customised"/>
    <m/>
    <m/>
    <s v="Customer Focus"/>
    <s v="Ahmed Elshiaty"/>
    <m/>
    <n v="4.5"/>
    <m/>
    <s v="Baher Saeed Khamis Mahmoud Elshamy"/>
    <s v="01028333413"/>
    <s v="baher.elshamy@themarq.com.eg"/>
    <s v="Community Safety &amp; Security"/>
    <s v="Community Safety &amp; Security"/>
    <s v="TM4-19116"/>
    <d v="2026-06-11T00:00:00"/>
    <s v="Internal"/>
    <s v="Communities &amp; Clients Excellence "/>
  </r>
  <r>
    <n v="139"/>
    <m/>
    <s v="Customised"/>
    <m/>
    <m/>
    <s v="Customer Focus"/>
    <s v="Ahmed Elshiaty"/>
    <m/>
    <n v="4.5"/>
    <m/>
    <s v="Mahmoud Ahmed Mohamed Attallah"/>
    <s v="01019753317"/>
    <s v="mahmoud.attallah@addressdev.com"/>
    <s v=" Facility Management "/>
    <s v="Soft FM"/>
    <s v="TM4-19334"/>
    <d v="2026-06-11T00:00:00"/>
    <s v="Internal"/>
    <s v="Communities &amp; Clients Excellence "/>
  </r>
  <r>
    <n v="139"/>
    <m/>
    <s v="Customised"/>
    <m/>
    <m/>
    <s v="Customer Focus"/>
    <s v="Ahmed Elshiaty"/>
    <m/>
    <n v="4.5"/>
    <m/>
    <s v="Mohamed Abed Salama Ghanem"/>
    <s v="1007391465"/>
    <s v="mohamed.abed@themarq.com.eg"/>
    <s v="Facility Management"/>
    <s v="Community MEP"/>
    <s v="TM4-19109"/>
    <d v="2026-06-11T00:00:00"/>
    <s v="Internal"/>
    <s v="Communities &amp; Clients Excellence "/>
  </r>
  <r>
    <n v="139"/>
    <m/>
    <s v="Customised"/>
    <m/>
    <m/>
    <s v="Customer Focus"/>
    <s v="Ahmed Elshiaty"/>
    <m/>
    <n v="4.5"/>
    <m/>
    <s v="Morzak Abobakr Tamer Reyan"/>
    <s v="01128207419"/>
    <s v="merzk.tamer@themarq.com.eg"/>
    <s v=" Community Safety &amp; Security"/>
    <s v="Community Safety &amp; Security"/>
    <s v="TM4-19112"/>
    <d v="2026-06-11T00:00:00"/>
    <s v="Internal"/>
    <s v="Communities &amp; Clients Excellence "/>
  </r>
  <r>
    <n v="139"/>
    <m/>
    <s v="Customised"/>
    <m/>
    <m/>
    <s v="Customer Focus"/>
    <s v="Ahmed Elshiaty"/>
    <m/>
    <n v="4.5"/>
    <m/>
    <s v="Osama Abdelaziz Elsayed Salama"/>
    <s v="01285259267"/>
    <s v="osama.salama@themarq.com.eg"/>
    <s v=" Facility Management "/>
    <s v="Soft FM"/>
    <s v="TM4-19337"/>
    <d v="2026-06-11T00:00:00"/>
    <s v="Internal"/>
    <s v="Communities &amp; Clients Excellence "/>
  </r>
  <r>
    <n v="139"/>
    <m/>
    <s v="Customised"/>
    <m/>
    <m/>
    <s v="Customer Focus"/>
    <s v="Ahmed Elshiaty"/>
    <m/>
    <n v="4.5"/>
    <m/>
    <s v="Salah Hassan ElBanna Mohamad Abdo"/>
    <s v="1127310567"/>
    <s v="salah.elbanna@themarq.com.eg"/>
    <s v="Community Safety &amp; Security"/>
    <s v="Community Safety &amp; Security"/>
    <s v="TM4-18958"/>
    <d v="2026-06-11T00:00:00"/>
    <s v="Internal"/>
    <s v="Communities &amp; Clients Excellence "/>
  </r>
  <r>
    <n v="139"/>
    <m/>
    <s v="Customised"/>
    <m/>
    <m/>
    <s v="Customer Focus"/>
    <s v="Ahmed Elshiaty"/>
    <m/>
    <n v="4.5"/>
    <m/>
    <s v="Waleed Mohamed Hassan Ali"/>
    <s v="01000289776"/>
    <s v="walid.mohamed@themarq.com.eg"/>
    <s v=" Community Safety &amp; Security"/>
    <s v="Community Safety &amp; Security"/>
    <m/>
    <d v="2026-06-11T00:00:00"/>
    <s v="Internal"/>
    <s v="Communities &amp; Clients Excellence "/>
  </r>
  <r>
    <n v="142"/>
    <n v="16"/>
    <s v="Customised"/>
    <s v="Customised"/>
    <s v="Finance"/>
    <s v="Island of Seacrets-(Finance  Dept)"/>
    <s v="Aya Sameh"/>
    <n v="2.5"/>
    <n v="2.5"/>
    <n v="1"/>
    <s v="Sameh Mahmoud Mohamed Khamis"/>
    <s v=" 01118629856 - 01281537420"/>
    <s v="sameh.mohamed@themarq.com.eg"/>
    <s v="General"/>
    <s v="Executive Accountant"/>
    <s v="TM4-8044"/>
    <d v="2026-06-15T00:00:00"/>
    <s v="Internal"/>
    <s v="Finance "/>
  </r>
  <r>
    <n v="142"/>
    <m/>
    <s v="Customised"/>
    <m/>
    <m/>
    <s v="Island of Seacrets-(Finance  Dept)"/>
    <s v="Aya Sameh"/>
    <m/>
    <n v="2.5"/>
    <m/>
    <s v="eslam fathy abdelhamid mohamed"/>
    <s v=" 01090348691"/>
    <s v="eslam.fathyy@themarq.com.eg"/>
    <s v="Accounts Receivable"/>
    <s v="Accounts Receivable Supervisor"/>
    <s v="TM4-16864"/>
    <d v="2026-06-15T00:00:00"/>
    <s v="Internal"/>
    <s v="Finance "/>
  </r>
  <r>
    <n v="142"/>
    <m/>
    <s v="Customised"/>
    <m/>
    <m/>
    <s v="Island of Seacrets-(Finance  Dept)"/>
    <s v="Aya Sameh"/>
    <m/>
    <n v="2.5"/>
    <m/>
    <s v="Mohamed Khaled Gamil Khalaf"/>
    <s v=" 01204718238"/>
    <s v="mohamed.khalaf@themarq.com.eg"/>
    <s v="Treasury"/>
    <s v="Treasury Accountant"/>
    <s v="TMC-33780"/>
    <d v="2026-06-15T00:00:00"/>
    <s v="Internal"/>
    <s v="Treasury"/>
  </r>
  <r>
    <n v="142"/>
    <m/>
    <s v="Customised"/>
    <m/>
    <m/>
    <s v="Island of Seacrets-(Finance  Dept)"/>
    <s v="Aya Sameh"/>
    <m/>
    <n v="2.5"/>
    <m/>
    <s v="Mohanad Tamer Hussein Elsayed Ibrahim"/>
    <s v=" 01124339090"/>
    <s v="mohanad.tamer@themarq.com.eg"/>
    <s v="Financial Planning &amp; Analysis"/>
    <s v="Senior FP&amp;A Analyst"/>
    <s v="TM4-32929"/>
    <d v="2026-06-15T00:00:00"/>
    <s v="Internal"/>
    <s v="Finance "/>
  </r>
  <r>
    <n v="142"/>
    <m/>
    <s v="Customised"/>
    <m/>
    <m/>
    <s v="Island of Seacrets-(Finance  Dept)"/>
    <s v="Aya Sameh"/>
    <m/>
    <n v="2.5"/>
    <m/>
    <s v="Saeed Mohamed Saeed Zalabya"/>
    <s v=" 01067626955"/>
    <s v="saieed.mohamed@themarq.com.eg"/>
    <s v="Treasury"/>
    <s v="Treasury Accountant"/>
    <s v="TM4-32923"/>
    <d v="2026-06-15T00:00:00"/>
    <s v="Internal"/>
    <s v="Treasury"/>
  </r>
  <r>
    <n v="142"/>
    <m/>
    <s v="Customised"/>
    <m/>
    <m/>
    <s v="Island of Seacrets-(Finance  Dept)"/>
    <s v="Aya Sameh"/>
    <m/>
    <n v="2.5"/>
    <m/>
    <s v="Hamed Ramadan Aliu Abdel Aal"/>
    <s v=" 01020405978"/>
    <s v="hamed.ramadan@themarq.com.eg"/>
    <s v="Treasury"/>
    <s v="Treasury Supervisor"/>
    <s v="TM4-12115"/>
    <d v="2026-06-15T00:00:00"/>
    <s v="Internal"/>
    <s v="Treasury"/>
  </r>
  <r>
    <n v="142"/>
    <m/>
    <s v="Customised"/>
    <m/>
    <m/>
    <s v="Island of Seacrets-(Finance  Dept)"/>
    <s v="Aya Sameh"/>
    <m/>
    <n v="2.5"/>
    <m/>
    <s v="Mahmoud Alaa Eldin Elsayed Abdelmaged"/>
    <s v=" 01147760466"/>
    <s v="mahmoud.alaa@themarq.com.eg"/>
    <s v="Accounts Payable"/>
    <s v="Accounts Payable Teamleader"/>
    <s v="TM4-26340"/>
    <d v="2026-06-15T00:00:00"/>
    <s v="Internal"/>
    <s v="Finance "/>
  </r>
  <r>
    <n v="142"/>
    <m/>
    <s v="Customised"/>
    <m/>
    <m/>
    <s v="Island of Seacrets-(Finance  Dept)"/>
    <s v="Aya Sameh"/>
    <m/>
    <n v="2.5"/>
    <m/>
    <s v="Abdelrahman Mohamed Saad Ahmed"/>
    <s v=" 01150812762"/>
    <s v="abdelrahman.saad@themarq.com.eg"/>
    <s v="Accounts Receivable"/>
    <s v="Accounts Receivable Supervisor"/>
    <s v="TM4-1038"/>
    <d v="2026-06-15T00:00:00"/>
    <s v="Internal"/>
    <s v="Finance "/>
  </r>
  <r>
    <n v="142"/>
    <m/>
    <s v="Customised"/>
    <m/>
    <m/>
    <s v="Island of Seacrets-(Finance  Dept)"/>
    <s v="Aya Sameh"/>
    <m/>
    <n v="2.5"/>
    <m/>
    <s v="Hany Refaat Abdallah Mohamed"/>
    <s v=" 01156170952"/>
    <s v="hany.refaat@themarq.com.eg"/>
    <s v="Accounts Receivable"/>
    <s v="Accounts Receivable Teamleader"/>
    <s v="TM4-11403"/>
    <d v="2026-06-15T00:00:00"/>
    <s v="Internal"/>
    <s v="Finance "/>
  </r>
  <r>
    <n v="142"/>
    <m/>
    <s v="Customised"/>
    <m/>
    <m/>
    <s v="Island of Seacrets-(Finance  Dept)"/>
    <s v="Aya Sameh"/>
    <m/>
    <n v="2.5"/>
    <m/>
    <s v="Gehad Badr El Sayed Bayoumi "/>
    <s v=" 01277237484"/>
    <s v="gehad.badr@themarq.com.eg"/>
    <s v="Accounts Receivable"/>
    <s v="Accounts Receivable Supervisor"/>
    <s v="TM4-8010"/>
    <d v="2026-06-15T00:00:00"/>
    <s v="Internal"/>
    <s v="Finance "/>
  </r>
  <r>
    <n v="142"/>
    <m/>
    <s v="Customised"/>
    <m/>
    <m/>
    <s v="Island of Seacrets-(Finance  Dept)"/>
    <s v="Aya Sameh"/>
    <m/>
    <n v="2.5"/>
    <m/>
    <s v="Moataz Ahmed Fares Hussein Abdelnaby"/>
    <s v=" 01003924005"/>
    <s v="moataz.fares@themarq.com.eg"/>
    <s v="Treasury"/>
    <s v="Treasury Manager"/>
    <s v="TM4-24972"/>
    <d v="2026-06-15T00:00:00"/>
    <s v="Internal"/>
    <s v="Treasury"/>
  </r>
  <r>
    <n v="143"/>
    <n v="23"/>
    <s v="Customised"/>
    <s v="Customised"/>
    <s v="I&amp;D"/>
    <s v="AI for real estate (Projects-D&amp;I)"/>
    <s v="Belton Academy"/>
    <n v="4"/>
    <n v="4"/>
    <n v="1"/>
    <s v="Youssef Ehab Kamal AbdelHady Ahmed"/>
    <s v=" 1094298431"/>
    <s v="youssef.eldairy@themarq.com.eg"/>
    <s v="Design Management"/>
    <s v="Senior Design Management Engineer"/>
    <s v="TM4-3009"/>
    <d v="2026-06-17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Alaa Eldin Medhat Ibrahim Hendi"/>
    <s v=" 01010714069"/>
    <s v="alaa.hendi@themarq.com.eg"/>
    <s v="Design Management"/>
    <s v="Research &amp; Development Specialist"/>
    <s v="TM4-32574"/>
    <d v="2026-06-17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Maged Hatem Mohamed Amin Fouad"/>
    <s v=" 01018405333"/>
    <s v="maged.hatem@themarq.com.eg"/>
    <s v="Budgeting &amp; Cost Control"/>
    <s v="Budgeting &amp; Cost Control Manager"/>
    <s v="TM4-31747"/>
    <d v="2026-06-17T00:00:00"/>
    <s v="External"/>
    <s v="Projects"/>
  </r>
  <r>
    <n v="143"/>
    <m/>
    <s v="Customised"/>
    <m/>
    <m/>
    <s v="AI for real estate (Projects-D&amp;I)"/>
    <s v="Belton Academy"/>
    <m/>
    <n v="4"/>
    <m/>
    <s v="Aya Karim Thomas Konstantin"/>
    <s v=" 01001051508"/>
    <s v="aya.vayoniti@themarq.com.eg"/>
    <s v="Research &amp; Development"/>
    <s v="Research &amp; Development Manager"/>
    <s v="TM4-13037"/>
    <d v="2026-06-17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Mohamed Ahmed Mohamed Morsy"/>
    <s v=" 01020037957"/>
    <s v="mohamed.morsy@themarq.com.eg"/>
    <s v="Budgeting &amp; Cost Control"/>
    <s v="Budgeting &amp; Cost Control Manager"/>
    <s v="TM4-32624"/>
    <d v="2026-06-17T00:00:00"/>
    <s v="External"/>
    <s v="Projects"/>
  </r>
  <r>
    <n v="143"/>
    <m/>
    <s v="Customised"/>
    <m/>
    <m/>
    <s v="AI for real estate (Projects-D&amp;I)"/>
    <s v="Belton Academy"/>
    <m/>
    <n v="4"/>
    <m/>
    <s v="Mohab Ahmed Mohamed Amin"/>
    <s v=" 01001018738"/>
    <s v="mohab.amin@themarq.com.eg"/>
    <s v="Development"/>
    <s v="Development Manager"/>
    <s v="TM4-13357"/>
    <d v="2026-06-17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Magy Safwat Abdelsayed  Ayyad Elbyady"/>
    <s v=" 01224070029"/>
    <s v="magy.safwat@themarq.com.eg"/>
    <s v="Design Management"/>
    <s v="Senior Design Management Manager"/>
    <s v="TM4-31027"/>
    <d v="2026-06-17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Nour Eldin Fathy Mohamed Khaky"/>
    <s v=" 01029867676"/>
    <s v="nour.fathy@themarq.com.eg"/>
    <s v="Urban"/>
    <s v="Associate Urban Design Manager"/>
    <s v="TM4-13328"/>
    <d v="2026-06-17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Israa Mahmoud Elsayed Maraie"/>
    <s v=" 01224692381"/>
    <s v="israa.maraie@themarq.com.eg"/>
    <s v="Tendering"/>
    <s v="Senior Tendering Manager"/>
    <s v="TM4-25001"/>
    <d v="2026-06-17T00:00:00"/>
    <s v="External"/>
    <s v="Projects"/>
  </r>
  <r>
    <n v="143"/>
    <m/>
    <s v="Customised"/>
    <m/>
    <m/>
    <s v="AI for real estate (Projects-D&amp;I)"/>
    <s v="Belton Academy"/>
    <m/>
    <n v="4"/>
    <m/>
    <s v="Lana Hany Mohamed Kamal Afifi"/>
    <s v=" 01111005349"/>
    <s v="lana.afifi@themarq.com.eg"/>
    <s v="Development Pricing"/>
    <s v="Development Pricing Supervisor"/>
    <s v="TM4-17255"/>
    <d v="2026-06-17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Sandra Atallah Fouad Benjamin"/>
    <s v=" 1274985641"/>
    <s v="sandra.benjamin@themarq.com.eg"/>
    <s v="Innovation &amp; Product Development"/>
    <s v="Innovation &amp; Product Development Manager"/>
    <s v="TM4-9022"/>
    <d v="2026-06-17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Islam Mokhtar Mohamed Ali"/>
    <s v=" 01110890074"/>
    <s v="islam.mokhtar@themarq.com.eg"/>
    <s v="Development"/>
    <s v="Development Manager"/>
    <s v="TMC-33404"/>
    <d v="2026-06-17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Randa Mohamed Abdel Moneim Fayad"/>
    <s v=" 01001070827"/>
    <s v="randa.fayad@themarq.com.eg"/>
    <s v="Development Pricing"/>
    <s v="Senior Development Pricing Manager"/>
    <s v="TM4-8027"/>
    <d v="2026-06-17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Amr Hani Mohamed Abdel Latif"/>
    <s v=" 01062540976"/>
    <s v="amr.hany@themarq.com.eg"/>
    <s v="Design Management"/>
    <s v="Senior Design Management Manager"/>
    <s v="TM4-8016"/>
    <d v="2026-06-17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Mohamed Abd ElHaris Mohamed AbuZeid"/>
    <s v=" 01280418880"/>
    <s v="mohamed.haris@themarq.com.eg"/>
    <s v="Planning"/>
    <s v="Senior Planning Manager"/>
    <s v="TM4-29848"/>
    <d v="2026-06-17T00:00:00"/>
    <s v="External"/>
    <s v="Projects"/>
  </r>
  <r>
    <n v="143"/>
    <m/>
    <s v="Customised"/>
    <m/>
    <m/>
    <s v="AI for real estate (Projects-D&amp;I)"/>
    <s v="Belton Academy"/>
    <m/>
    <n v="4"/>
    <m/>
    <s v="Maged Mostafa morsi attia"/>
    <s v=" 01224298898"/>
    <s v="maged.mostafa@themarq.com.eg"/>
    <s v="Construction Project Management"/>
    <s v="Senior Project Manager"/>
    <s v="TM4-15486"/>
    <d v="2026-06-17T00:00:00"/>
    <s v="External"/>
    <s v="Projects"/>
  </r>
  <r>
    <n v="143"/>
    <m/>
    <s v="Customised"/>
    <m/>
    <m/>
    <s v="AI for real estate (Projects-D&amp;I)"/>
    <s v="Belton Academy"/>
    <m/>
    <n v="4"/>
    <m/>
    <s v="Maria Maged Kamal Halim"/>
    <s v=" 01283932707"/>
    <s v="maria.halim@themarq.com.eg"/>
    <s v="Development"/>
    <s v="Development Section Head"/>
    <s v="TM4-11556"/>
    <d v="2026-06-17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Perihan Osama Abdelazim Sharaf"/>
    <s v=" 01227800419"/>
    <s v="perihan.sharaf@themarq.com.eg"/>
    <s v="Development"/>
    <s v="Senior Development Manager"/>
    <s v="TM4-16011"/>
    <d v="2026-06-17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Shereen walaa mohamed askar"/>
    <s v=" 01008039820"/>
    <s v="shereen.walaa@themarq.com.eg"/>
    <s v="Design Management"/>
    <s v="Design Management Section Head"/>
    <s v="TM4-27126"/>
    <d v="2026-06-17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Ahmed Gamal Mostafa Kamel"/>
    <s v=" 01102078925"/>
    <s v="ahmed.gamal@themarq.com.eg"/>
    <s v="MEP"/>
    <s v="MEP Design Section Head"/>
    <s v="TM4-31608"/>
    <d v="2026-06-17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Ahmed Medhat Sayed Baioumy el Atbany"/>
    <s v=" 01285342768"/>
    <s v="ahmed.medhat@themarq.com.eg"/>
    <s v="Investment"/>
    <s v="Senior Investment Manager"/>
    <s v="TM4-8036"/>
    <d v="2026-06-17T00:00:00"/>
    <s v="External"/>
    <s v="Investment"/>
  </r>
  <r>
    <n v="143"/>
    <m/>
    <s v="Customised"/>
    <m/>
    <m/>
    <s v="AI for real estate (Projects-D&amp;I)"/>
    <s v="Belton Academy"/>
    <m/>
    <n v="4"/>
    <m/>
    <s v="Diana Hossam Abdelrahman Osman"/>
    <s v=" 01117139927"/>
    <s v="diana.elsehemy@themarq.com.eg"/>
    <s v="Design Management"/>
    <s v="Design Management Section Head"/>
    <s v="TM4-19302"/>
    <d v="2026-06-17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Amr Ali Abdelwahab Sobh"/>
    <s v=" 01092832193"/>
    <s v="amr.ali@themarq.com.eg"/>
    <s v="Urban"/>
    <s v="Urban Design Section Head"/>
    <s v="TM4-8047"/>
    <d v="2026-06-17T00:00:00"/>
    <s v="External"/>
    <s v="Development &amp; Innovation "/>
  </r>
  <r>
    <n v="143"/>
    <n v="23"/>
    <s v="Customised"/>
    <m/>
    <m/>
    <s v="AI for real estate (Projects-D&amp;I)"/>
    <s v="Belton Academy"/>
    <n v="4"/>
    <n v="4"/>
    <n v="1"/>
    <s v="Youssef Ehab Kamal AbdelHady Ahmed"/>
    <s v=" 1094298431"/>
    <s v="youssef.eldairy@themarq.com.eg"/>
    <s v="Design Management"/>
    <s v="Senior Design Management Engineer"/>
    <s v="TM4-3009"/>
    <d v="2026-06-22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Alaa Eldin Medhat Ibrahim Hendi"/>
    <s v=" 01010714069"/>
    <s v="alaa.hendi@themarq.com.eg"/>
    <s v="Design Management"/>
    <s v="Research &amp; Development Specialist"/>
    <s v="TM4-32574"/>
    <d v="2026-06-22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Maged Hatem Mohamed Amin Fouad"/>
    <s v=" 01018405333"/>
    <s v="maged.hatem@themarq.com.eg"/>
    <s v="Budgeting &amp; Cost Control"/>
    <s v="Budgeting &amp; Cost Control Manager"/>
    <s v="TM4-31747"/>
    <d v="2026-06-22T00:00:00"/>
    <s v="External"/>
    <s v="Projects"/>
  </r>
  <r>
    <n v="143"/>
    <m/>
    <s v="Customised"/>
    <m/>
    <m/>
    <s v="AI for real estate (Projects-D&amp;I)"/>
    <s v="Belton Academy"/>
    <m/>
    <n v="4"/>
    <m/>
    <s v="Aya Karim Thomas Konstantin"/>
    <s v=" 01001051508"/>
    <s v="aya.vayoniti@themarq.com.eg"/>
    <s v="Research &amp; Development"/>
    <s v="Research &amp; Development Manager"/>
    <s v="TM4-13037"/>
    <d v="2026-06-22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Mohamed Ahmed Mohamed Morsy"/>
    <s v=" 01020037957"/>
    <s v="mohamed.morsy@themarq.com.eg"/>
    <s v="Budgeting &amp; Cost Control"/>
    <s v="Budgeting &amp; Cost Control Manager"/>
    <s v="TM4-32624"/>
    <d v="2026-06-22T00:00:00"/>
    <s v="External"/>
    <s v="Projects"/>
  </r>
  <r>
    <n v="143"/>
    <m/>
    <s v="Customised"/>
    <m/>
    <m/>
    <s v="AI for real estate (Projects-D&amp;I)"/>
    <s v="Belton Academy"/>
    <m/>
    <n v="4"/>
    <m/>
    <s v="Mohab Ahmed Mohamed Amin"/>
    <s v=" 01001018738"/>
    <s v="mohab.amin@themarq.com.eg"/>
    <s v="Development"/>
    <s v="Development Manager"/>
    <s v="TM4-13357"/>
    <d v="2026-06-22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Magy Safwat Abdelsayed  Ayyad Elbyady"/>
    <s v=" 01224070029"/>
    <s v="magy.safwat@themarq.com.eg"/>
    <s v="Design Management"/>
    <s v="Senior Design Management Manager"/>
    <s v="TM4-31027"/>
    <d v="2026-06-22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Nour Eldin Fathy Mohamed Khaky"/>
    <s v=" 01029867676"/>
    <s v="nour.fathy@themarq.com.eg"/>
    <s v="Urban"/>
    <s v="Associate Urban Design Manager"/>
    <s v="TM4-13328"/>
    <d v="2026-06-22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Israa Mahmoud Elsayed Maraie"/>
    <s v=" 01224692381"/>
    <s v="israa.maraie@themarq.com.eg"/>
    <s v="Tendering"/>
    <s v="Senior Tendering Manager"/>
    <s v="TM4-25001"/>
    <d v="2026-06-22T00:00:00"/>
    <s v="External"/>
    <s v="Projects"/>
  </r>
  <r>
    <n v="143"/>
    <m/>
    <s v="Customised"/>
    <m/>
    <m/>
    <s v="AI for real estate (Projects-D&amp;I)"/>
    <s v="Belton Academy"/>
    <m/>
    <n v="4"/>
    <m/>
    <s v="Lana Hany Mohamed Kamal Afifi"/>
    <s v=" 01111005349"/>
    <s v="lana.afifi@themarq.com.eg"/>
    <s v="Development Pricing"/>
    <s v="Development Pricing Supervisor"/>
    <s v="TM4-17255"/>
    <d v="2026-06-22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Sandra Atallah Fouad Benjamin"/>
    <s v=" 1274985641"/>
    <s v="sandra.benjamin@themarq.com.eg"/>
    <s v="Innovation &amp; Product Development"/>
    <s v="Innovation &amp; Product Development Manager"/>
    <s v="TM4-9022"/>
    <d v="2026-06-22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Islam Mokhtar Mohamed Ali"/>
    <s v=" 01110890074"/>
    <s v="islam.mokhtar@themarq.com.eg"/>
    <s v="Development"/>
    <s v="Development Manager"/>
    <s v="TMC-33404"/>
    <d v="2026-06-22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Randa Mohamed Abdel Moneim Fayad"/>
    <s v=" 01001070827"/>
    <s v="randa.fayad@themarq.com.eg"/>
    <s v="Development Pricing"/>
    <s v="Senior Development Pricing Manager"/>
    <s v="TM4-8027"/>
    <d v="2026-06-22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Amr Hani Mohamed Abdel Latif"/>
    <s v=" 01062540976"/>
    <s v="amr.hany@themarq.com.eg"/>
    <s v="Design Management"/>
    <s v="Senior Design Management Manager"/>
    <s v="TM4-8016"/>
    <d v="2026-06-22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Mohamed Abd ElHaris Mohamed AbuZeid"/>
    <s v=" 01280418880"/>
    <s v="mohamed.haris@themarq.com.eg"/>
    <s v="Planning"/>
    <s v="Senior Planning Manager"/>
    <s v="TM4-29848"/>
    <d v="2026-06-22T00:00:00"/>
    <s v="External"/>
    <s v="Projects"/>
  </r>
  <r>
    <n v="143"/>
    <m/>
    <s v="Customised"/>
    <m/>
    <m/>
    <s v="AI for real estate (Projects-D&amp;I)"/>
    <s v="Belton Academy"/>
    <m/>
    <n v="4"/>
    <m/>
    <s v="Maged Mostafa morsi attia"/>
    <s v=" 01224298898"/>
    <s v="maged.mostafa@themarq.com.eg"/>
    <s v="Construction Project Management"/>
    <s v="Senior Project Manager"/>
    <s v="TM4-15486"/>
    <d v="2026-06-22T00:00:00"/>
    <s v="External"/>
    <s v="Projects"/>
  </r>
  <r>
    <n v="143"/>
    <m/>
    <s v="Customised"/>
    <m/>
    <m/>
    <s v="AI for real estate (Projects-D&amp;I)"/>
    <s v="Belton Academy"/>
    <m/>
    <n v="4"/>
    <m/>
    <s v="Maria Maged Kamal Halim"/>
    <s v=" 01283932707"/>
    <s v="maria.halim@themarq.com.eg"/>
    <s v="Development"/>
    <s v="Development Section Head"/>
    <s v="TM4-11556"/>
    <d v="2026-06-22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Perihan Osama Abdelazim Sharaf"/>
    <s v=" 01227800419"/>
    <s v="perihan.sharaf@themarq.com.eg"/>
    <s v="Development"/>
    <s v="Senior Development Manager"/>
    <s v="TM4-16011"/>
    <d v="2026-06-22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Shereen walaa mohamed askar"/>
    <s v=" 01008039820"/>
    <s v="shereen.walaa@themarq.com.eg"/>
    <s v="Design Management"/>
    <s v="Design Management Section Head"/>
    <s v="TM4-27126"/>
    <d v="2026-06-22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Ahmed Gamal Mostafa Kamel"/>
    <s v=" 01102078925"/>
    <s v="ahmed.gamal@themarq.com.eg"/>
    <s v="MEP"/>
    <s v="MEP Design Section Head"/>
    <s v="TM4-31608"/>
    <d v="2026-06-22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Ahmed Medhat Sayed Baioumy el Atbany"/>
    <s v=" 01285342768"/>
    <s v="ahmed.medhat@themarq.com.eg"/>
    <s v="Investment"/>
    <s v="Senior Investment Manager"/>
    <s v="TM4-8036"/>
    <d v="2026-06-22T00:00:00"/>
    <s v="External"/>
    <s v="Investment"/>
  </r>
  <r>
    <n v="143"/>
    <m/>
    <s v="Customised"/>
    <m/>
    <m/>
    <s v="AI for real estate (Projects-D&amp;I)"/>
    <s v="Belton Academy"/>
    <m/>
    <n v="4"/>
    <m/>
    <s v="Diana Hossam Abdelrahman Osman"/>
    <s v=" 01117139927"/>
    <s v="diana.elsehemy@themarq.com.eg"/>
    <s v="Design Management"/>
    <s v="Design Management Section Head"/>
    <s v="TM4-19302"/>
    <d v="2026-06-22T00:00:00"/>
    <s v="External"/>
    <s v="Development &amp; Innovation "/>
  </r>
  <r>
    <n v="143"/>
    <m/>
    <s v="Customised"/>
    <m/>
    <m/>
    <s v="AI for real estate (Projects-D&amp;I)"/>
    <s v="Belton Academy"/>
    <m/>
    <n v="4"/>
    <m/>
    <s v="Amr Ali Abdelwahab Sobh"/>
    <s v=" 01092832193"/>
    <s v="amr.ali@themarq.com.eg"/>
    <s v="Urban"/>
    <s v="Urban Design Section Head"/>
    <s v="TM4-8047"/>
    <d v="2026-06-22T00:00:00"/>
    <s v="External"/>
    <s v="Development &amp; Innovation "/>
  </r>
  <r>
    <n v="144"/>
    <n v="14"/>
    <s v="Public Calender"/>
    <s v="Public Calender"/>
    <m/>
    <s v="Excel 101"/>
    <s v="Moaataz"/>
    <n v="3"/>
    <n v="3"/>
    <n v="1"/>
    <s v="Nadeem Nabil Ahmed Fahmy"/>
    <m/>
    <s v="nadeem.fahmy@eclatic.com"/>
    <s v="Marketing"/>
    <s v="Senior Activation Specialist"/>
    <s v="ECLA-33517"/>
    <d v="2026-06-14T00:00:00"/>
    <s v="External"/>
    <s v="Marketing"/>
  </r>
  <r>
    <n v="144"/>
    <m/>
    <s v="Public Calender"/>
    <m/>
    <m/>
    <s v="Excel 101"/>
    <s v="Moaataz"/>
    <m/>
    <n v="3"/>
    <m/>
    <s v="Mariam Ibrahim Mohamed Ibrahim"/>
    <s v=" 01007512970"/>
    <s v="mariam.ibrahim@themarq.com.eg"/>
    <s v="HR Business Partner"/>
    <s v="HR Business Partner Supervisor"/>
    <s v="TM4-22886"/>
    <d v="2026-06-14T00:00:00"/>
    <s v="External"/>
    <s v="HR Business Partner"/>
  </r>
  <r>
    <n v="144"/>
    <m/>
    <s v="Public Calender"/>
    <m/>
    <m/>
    <s v="Excel 101"/>
    <s v="Moaataz"/>
    <m/>
    <n v="3"/>
    <m/>
    <s v="Toka Khaled Farouk Hassan Hagag"/>
    <s v=" 01156052000"/>
    <s v="toka.khaled@themarq.com.eg"/>
    <s v="HR Operations"/>
    <s v="HR Operations Supervisor"/>
    <s v="TM4-12707"/>
    <d v="2026-06-14T00:00:00"/>
    <s v="External"/>
    <s v="HR Business Partner"/>
  </r>
  <r>
    <n v="144"/>
    <m/>
    <s v="Public Calender"/>
    <m/>
    <m/>
    <s v="Excel 101"/>
    <s v="Moaataz"/>
    <m/>
    <n v="3"/>
    <m/>
    <s v="Youssef Abdelhamid Youssef Gad"/>
    <s v=" 01119157037"/>
    <s v="youssef.abdelhamid@themarq.com.eg"/>
    <s v="Document Control"/>
    <s v="Document Control Teamleader"/>
    <s v="TMC-33630"/>
    <d v="2026-06-14T00:00:00"/>
    <s v="External"/>
    <s v="Projects"/>
  </r>
  <r>
    <n v="144"/>
    <m/>
    <s v="Public Calender"/>
    <m/>
    <m/>
    <s v="Excel 101"/>
    <s v="Moaataz"/>
    <m/>
    <n v="3"/>
    <m/>
    <s v="Karim Ahmed Ghareeb elshahat"/>
    <s v=" 01159703568"/>
    <s v="karim.elshahat@themarq.com.eg"/>
    <s v="Document Control"/>
    <s v="Senior Document Controller"/>
    <s v="TM4-13168"/>
    <d v="2026-06-14T00:00:00"/>
    <s v="External"/>
    <s v="Projects"/>
  </r>
  <r>
    <n v="144"/>
    <m/>
    <s v="Public Calender"/>
    <m/>
    <m/>
    <s v="Excel 101"/>
    <s v="Moaataz"/>
    <m/>
    <n v="3"/>
    <m/>
    <s v="Mohamed Khaled Gamil Khalaf"/>
    <s v=" 01204718238"/>
    <s v="mohamed.khalaf@themarq.com.eg"/>
    <s v="Treasury"/>
    <s v="Treasury Accountant"/>
    <s v="TMC-33780"/>
    <d v="2026-06-14T00:00:00"/>
    <s v="External"/>
    <s v="Treasury"/>
  </r>
  <r>
    <n v="144"/>
    <m/>
    <s v="Public Calender"/>
    <m/>
    <m/>
    <s v="Excel 101"/>
    <s v="Moaataz"/>
    <m/>
    <n v="3"/>
    <m/>
    <s v="Ibrahim Essam Mansour Hasanen"/>
    <s v=" +201097184617"/>
    <s v="ibrahim.mansour@themarq.com.eg"/>
    <s v="Communication Center"/>
    <s v="Communication Center Representative"/>
    <s v="TMC-33666"/>
    <d v="2026-06-14T00:00:00"/>
    <s v="External"/>
    <s v="CCE"/>
  </r>
  <r>
    <n v="144"/>
    <m/>
    <s v="Public Calender"/>
    <m/>
    <m/>
    <s v="Excel 101"/>
    <s v="Moaataz"/>
    <m/>
    <n v="3"/>
    <m/>
    <s v="Sameh Mahmoud Mohamed Khamis"/>
    <s v=" 01118629856 - 01281537420"/>
    <s v="sameh.mohamed@themarq.com.eg"/>
    <s v="General"/>
    <s v="Executive Accountant"/>
    <s v="TM4-8044"/>
    <d v="2026-06-14T00:00:00"/>
    <s v="External"/>
    <s v="Finance"/>
  </r>
  <r>
    <n v="144"/>
    <m/>
    <s v="Public Calender"/>
    <m/>
    <m/>
    <s v="Excel 101"/>
    <s v="Moaataz"/>
    <m/>
    <n v="3"/>
    <m/>
    <s v="Hager Ebrahem Hassan Mohamed Elkammar"/>
    <s v=" 01120966120"/>
    <s v="hager.ebrahem@themarq.com.eg"/>
    <s v="Call Center"/>
    <s v="Communication Center Representative"/>
    <s v="TM4-29182"/>
    <d v="2026-06-14T00:00:00"/>
    <s v="External"/>
    <s v="CCE"/>
  </r>
  <r>
    <n v="144"/>
    <m/>
    <s v="Public Calender"/>
    <m/>
    <m/>
    <s v="Excel 101"/>
    <s v="Moaataz"/>
    <m/>
    <n v="3"/>
    <m/>
    <s v="Khadija Mohamed Ahmed Zayed"/>
    <s v=" 1099170090"/>
    <s v="khadija.zayed@themarq.com.eg"/>
    <s v="Call Center"/>
    <s v="Communication Center Representative"/>
    <s v="TM4-31843"/>
    <d v="2026-06-14T00:00:00"/>
    <s v="External"/>
    <s v="CCE"/>
  </r>
  <r>
    <n v="144"/>
    <m/>
    <s v="Public Calender"/>
    <m/>
    <m/>
    <s v="Excel 101"/>
    <s v="Moaataz"/>
    <n v="3"/>
    <n v="3"/>
    <n v="1"/>
    <s v="Nadeem Nabil Ahmed Fahmy"/>
    <m/>
    <s v="nadeem.fahmy@eclatic.com"/>
    <s v="Marketing"/>
    <s v="Senior Activation Specialist"/>
    <s v="ECLA-33517"/>
    <d v="2026-06-21T00:00:00"/>
    <s v="External"/>
    <s v="Marketing"/>
  </r>
  <r>
    <n v="144"/>
    <m/>
    <s v="Public Calender"/>
    <m/>
    <m/>
    <s v="Excel 101"/>
    <s v="Moaataz"/>
    <m/>
    <n v="3"/>
    <m/>
    <s v="Mariam Ibrahim Mohamed Ibrahim"/>
    <s v=" 01007512970"/>
    <s v="mariam.ibrahim@themarq.com.eg"/>
    <s v="HR Business Partner"/>
    <s v="HR Business Partner Supervisor"/>
    <s v="TM4-22886"/>
    <d v="2026-06-21T00:00:00"/>
    <s v="External"/>
    <s v="HR Business Partner"/>
  </r>
  <r>
    <n v="144"/>
    <m/>
    <s v="Public Calender"/>
    <m/>
    <m/>
    <s v="Excel 101"/>
    <s v="Moaataz"/>
    <m/>
    <n v="3"/>
    <m/>
    <s v="Toka Khaled Farouk Hassan Hagag"/>
    <s v=" 01156052000"/>
    <s v="toka.khaled@themarq.com.eg"/>
    <s v="HR Operations"/>
    <s v="HR Operations Supervisor"/>
    <s v="TM4-12707"/>
    <d v="2026-06-21T00:00:00"/>
    <s v="External"/>
    <s v="HR Business Partner"/>
  </r>
  <r>
    <n v="144"/>
    <m/>
    <s v="Public Calender"/>
    <m/>
    <m/>
    <s v="Excel 101"/>
    <s v="Moaataz"/>
    <m/>
    <n v="3"/>
    <m/>
    <s v="Youssef Abdelhamid Youssef Gad"/>
    <s v=" 01119157037"/>
    <s v="youssef.abdelhamid@themarq.com.eg"/>
    <s v="Document Control"/>
    <s v="Document Control Teamleader"/>
    <s v="TMC-33630"/>
    <d v="2026-06-21T00:00:00"/>
    <s v="External"/>
    <s v="Projects"/>
  </r>
  <r>
    <n v="144"/>
    <m/>
    <s v="Public Calender"/>
    <m/>
    <m/>
    <s v="Excel 101"/>
    <s v="Moaataz"/>
    <m/>
    <n v="3"/>
    <m/>
    <s v="Karim Ahmed Ghareeb elshahat"/>
    <s v=" 01159703568"/>
    <s v="karim.elshahat@themarq.com.eg"/>
    <s v="Document Control"/>
    <s v="Senior Document Controller"/>
    <s v="TM4-13168"/>
    <d v="2026-06-21T00:00:00"/>
    <s v="External"/>
    <s v="Projects"/>
  </r>
  <r>
    <n v="144"/>
    <m/>
    <s v="Public Calender"/>
    <m/>
    <m/>
    <s v="Excel 101"/>
    <s v="Moaataz"/>
    <m/>
    <n v="3"/>
    <m/>
    <s v="Mohamed Khaled Gamil Khalaf"/>
    <s v=" 01204718238"/>
    <s v="mohamed.khalaf@themarq.com.eg"/>
    <s v="Treasury"/>
    <s v="Treasury Accountant"/>
    <s v="TMC-33780"/>
    <d v="2026-06-21T00:00:00"/>
    <s v="External"/>
    <s v="Treasury"/>
  </r>
  <r>
    <n v="144"/>
    <m/>
    <s v="Public Calender"/>
    <m/>
    <m/>
    <s v="Excel 101"/>
    <s v="Moaataz"/>
    <m/>
    <n v="3"/>
    <m/>
    <s v="Ibrahim Essam Mansour Hasanen"/>
    <s v=" +201097184617"/>
    <s v="ibrahim.mansour@themarq.com.eg"/>
    <s v="Communication Center"/>
    <s v="Communication Center Representative"/>
    <s v="TMC-33666"/>
    <d v="2026-06-21T00:00:00"/>
    <s v="External"/>
    <s v="CCE"/>
  </r>
  <r>
    <n v="144"/>
    <m/>
    <s v="Public Calender"/>
    <m/>
    <m/>
    <s v="Excel 101"/>
    <s v="Moaataz"/>
    <m/>
    <n v="3"/>
    <m/>
    <s v="Sameh Mahmoud Mohamed Khamis"/>
    <s v=" 01118629856 - 01281537420"/>
    <s v="sameh.mohamed@themarq.com.eg"/>
    <s v="General"/>
    <s v="Executive Accountant"/>
    <s v="TM4-8044"/>
    <d v="2026-06-21T00:00:00"/>
    <s v="External"/>
    <s v="Finance"/>
  </r>
  <r>
    <n v="144"/>
    <m/>
    <s v="Public Calender"/>
    <m/>
    <m/>
    <s v="Excel 101"/>
    <s v="Moaataz"/>
    <m/>
    <n v="3"/>
    <m/>
    <s v="Hager Ebrahem Hassan Mohamed Elkammar"/>
    <s v=" 01120966120"/>
    <s v="hager.ebrahem@themarq.com.eg"/>
    <s v="Call Center"/>
    <s v="Communication Center Representative"/>
    <s v="TM4-29182"/>
    <d v="2026-06-21T00:00:00"/>
    <s v="External"/>
    <s v="CCE"/>
  </r>
  <r>
    <n v="144"/>
    <m/>
    <s v="Public Calender"/>
    <m/>
    <m/>
    <s v="Excel 101"/>
    <s v="Moaataz"/>
    <m/>
    <n v="3"/>
    <m/>
    <s v="Khadija Mohamed Ahmed Zayed"/>
    <s v=" 1099170090"/>
    <s v="khadija.zayed@themarq.com.eg"/>
    <s v="Call Center"/>
    <s v="Communication Center Representative"/>
    <s v="TM4-31843"/>
    <d v="2026-06-21T00:00:00"/>
    <s v="External"/>
    <s v="CCE"/>
  </r>
  <r>
    <n v="144"/>
    <m/>
    <s v="Public Calender"/>
    <m/>
    <m/>
    <s v="Excel 101"/>
    <s v="Moaataz"/>
    <n v="3.5"/>
    <n v="4"/>
    <n v="1"/>
    <s v="Nadeem Nabil Ahmed Fahmy"/>
    <m/>
    <s v="nadeem.fahmy@eclatic.com"/>
    <s v="Marketing"/>
    <s v="Senior Activation Specialist"/>
    <s v="ECLA-33517"/>
    <d v="2026-06-28T00:00:00"/>
    <s v="External"/>
    <s v="Marketing"/>
  </r>
  <r>
    <n v="144"/>
    <m/>
    <s v="Public Calender"/>
    <m/>
    <m/>
    <s v="Excel 101"/>
    <s v="Moaataz"/>
    <m/>
    <n v="4"/>
    <m/>
    <s v="Mariam Ibrahim Mohamed Ibrahim"/>
    <s v=" 01007512970"/>
    <s v="mariam.ibrahim@themarq.com.eg"/>
    <s v="HR Business Partner"/>
    <s v="HR Business Partner Supervisor"/>
    <s v="TM4-22886"/>
    <d v="2026-06-28T00:00:00"/>
    <s v="External"/>
    <s v="HR Business Partner"/>
  </r>
  <r>
    <n v="144"/>
    <m/>
    <s v="Public Calender"/>
    <m/>
    <m/>
    <s v="Excel 101"/>
    <s v="Moaataz"/>
    <m/>
    <n v="4"/>
    <m/>
    <s v="Toka Khaled Farouk Hassan Hagag"/>
    <s v=" 01156052000"/>
    <s v="toka.khaled@themarq.com.eg"/>
    <s v="HR Operations"/>
    <s v="HR Operations Supervisor"/>
    <s v="TM4-12707"/>
    <d v="2026-06-28T00:00:00"/>
    <s v="External"/>
    <s v="HR Business Partner"/>
  </r>
  <r>
    <n v="144"/>
    <m/>
    <s v="Public Calender"/>
    <m/>
    <m/>
    <s v="Excel 101"/>
    <s v="Moaataz"/>
    <m/>
    <n v="4"/>
    <m/>
    <s v="Youssef Abdelhamid Youssef Gad"/>
    <s v=" 01119157037"/>
    <s v="youssef.abdelhamid@themarq.com.eg"/>
    <s v="Document Control"/>
    <s v="Document Control Teamleader"/>
    <s v="TMC-33630"/>
    <d v="2026-06-28T00:00:00"/>
    <s v="External"/>
    <s v="Projects"/>
  </r>
  <r>
    <n v="144"/>
    <m/>
    <s v="Public Calender"/>
    <m/>
    <m/>
    <s v="Excel 101"/>
    <s v="Moaataz"/>
    <m/>
    <n v="4"/>
    <m/>
    <s v="Karim Ahmed Ghareeb elshahat"/>
    <s v=" 01159703568"/>
    <s v="karim.elshahat@themarq.com.eg"/>
    <s v="Document Control"/>
    <s v="Senior Document Controller"/>
    <s v="TM4-13168"/>
    <d v="2026-06-28T00:00:00"/>
    <s v="External"/>
    <s v="Projects"/>
  </r>
  <r>
    <n v="144"/>
    <m/>
    <s v="Public Calender"/>
    <m/>
    <m/>
    <s v="Excel 101"/>
    <s v="Moaataz"/>
    <m/>
    <n v="4"/>
    <m/>
    <s v="Mohamed Khaled Gamil Khalaf"/>
    <s v=" 01204718238"/>
    <s v="mohamed.khalaf@themarq.com.eg"/>
    <s v="Treasury"/>
    <s v="Treasury Accountant"/>
    <s v="TMC-33780"/>
    <d v="2026-06-28T00:00:00"/>
    <s v="External"/>
    <s v="Treasury"/>
  </r>
  <r>
    <n v="144"/>
    <m/>
    <s v="Public Calender"/>
    <m/>
    <m/>
    <s v="Excel 101"/>
    <s v="Moaataz"/>
    <m/>
    <n v="4"/>
    <m/>
    <s v="Ibrahim Essam Mansour Hasanen"/>
    <s v=" +201097184617"/>
    <s v="ibrahim.mansour@themarq.com.eg"/>
    <s v="Communication Center"/>
    <s v="Communication Center Representative"/>
    <s v="TMC-33666"/>
    <d v="2026-06-28T00:00:00"/>
    <s v="External"/>
    <s v="CCE"/>
  </r>
  <r>
    <n v="144"/>
    <m/>
    <s v="Public Calender"/>
    <m/>
    <m/>
    <s v="Excel 101"/>
    <s v="Moaataz"/>
    <m/>
    <n v="4"/>
    <m/>
    <s v="Sameh Mahmoud Mohamed Khamis"/>
    <s v=" 01118629856 - 01281537420"/>
    <s v="sameh.mohamed@themarq.com.eg"/>
    <s v="General"/>
    <s v="Executive Accountant"/>
    <s v="TM4-8044"/>
    <d v="2026-06-28T00:00:00"/>
    <s v="External"/>
    <s v="Finance"/>
  </r>
  <r>
    <n v="144"/>
    <m/>
    <s v="Public Calender"/>
    <m/>
    <m/>
    <s v="Excel 101"/>
    <s v="Moaataz"/>
    <m/>
    <n v="4"/>
    <m/>
    <s v="Hager Ebrahem Hassan Mohamed Elkammar"/>
    <s v=" 01120966120"/>
    <s v="hager.ebrahem@themarq.com.eg"/>
    <s v="Call Center"/>
    <s v="Communication Center Representative"/>
    <s v="TM4-29182"/>
    <d v="2026-06-28T00:00:00"/>
    <s v="External"/>
    <s v="CCE"/>
  </r>
  <r>
    <n v="144"/>
    <m/>
    <s v="Public Calender"/>
    <m/>
    <m/>
    <s v="Excel 101"/>
    <s v="Moaataz"/>
    <m/>
    <n v="4"/>
    <m/>
    <s v="Khadija Mohamed Ahmed Zayed"/>
    <s v=" 1099170090"/>
    <s v="khadija.zayed@themarq.com.eg"/>
    <s v="Call Center"/>
    <s v="Communication Center Representative"/>
    <s v="TM4-31843"/>
    <d v="2026-06-28T00:00:00"/>
    <s v="External"/>
    <s v="CCE"/>
  </r>
  <r>
    <n v="139"/>
    <n v="14"/>
    <s v="Public Calender"/>
    <s v="Public Calender"/>
    <m/>
    <s v="Hard Talks"/>
    <s v="Amr Alaa"/>
    <n v="3"/>
    <n v="3"/>
    <n v="1"/>
    <s v="Toaa Abdelrahman Abdallah Ghanem"/>
    <s v=" 01157615063"/>
    <s v="toaa.ghanem@themarq.com.eg"/>
    <s v="Public Relations"/>
    <s v="Public Relations Manager"/>
    <s v="TM4-25596"/>
    <d v="2026-06-23T00:00:00"/>
    <s v="Internal "/>
    <s v="Marketing &amp; PR "/>
  </r>
  <r>
    <n v="139"/>
    <m/>
    <s v="Public Calender"/>
    <m/>
    <m/>
    <s v="Hard Talks"/>
    <s v="Amr Alaa"/>
    <m/>
    <n v="3"/>
    <m/>
    <s v="Noha Hassan Sabry Mohamed Ibrahim"/>
    <s v=" 01001910776"/>
    <s v="noha.sabry@themarq.com.eg"/>
    <s v="Digital Marketing"/>
    <s v="Associate Digital Marketing Director"/>
    <s v="TM4-32335"/>
    <d v="2026-06-23T00:00:00"/>
    <s v="Internal "/>
    <s v="Marketing &amp; PR "/>
  </r>
  <r>
    <n v="139"/>
    <m/>
    <s v="Public Calender"/>
    <m/>
    <m/>
    <s v="Hard Talks"/>
    <s v="Amr Alaa"/>
    <m/>
    <n v="3"/>
    <m/>
    <s v="Mohamed Ahmed Abdallah Ahmed Sharaf"/>
    <s v=" 01285727056"/>
    <s v="mohamed.abdullah@themarq.com.eg"/>
    <s v="Call Center"/>
    <s v="Communication Center Representative"/>
    <s v="TM4-32401"/>
    <d v="2026-06-23T00:00:00"/>
    <s v="Internal "/>
    <s v="Communities &amp; Clients Excellence "/>
  </r>
  <r>
    <n v="139"/>
    <m/>
    <s v="Public Calender"/>
    <m/>
    <m/>
    <s v="Hard Talks"/>
    <s v="Amr Alaa"/>
    <m/>
    <n v="3"/>
    <m/>
    <s v="Abdelrahman Khaled Saber Mohamed"/>
    <s v=" 01149991436"/>
    <s v="abdelrahman.mana@themarq.com.eg"/>
    <s v="Investment"/>
    <s v="Senior Investment Analyst"/>
    <s v="TM4-27683"/>
    <d v="2026-06-23T00:00:00"/>
    <s v="Internal "/>
    <s v="Investment"/>
  </r>
  <r>
    <n v="139"/>
    <m/>
    <s v="Public Calender"/>
    <m/>
    <m/>
    <s v="Hard Talks"/>
    <s v="Amr Alaa"/>
    <m/>
    <n v="3"/>
    <m/>
    <s v="Ibrahim Essam Mansour Hasanen"/>
    <s v=" +201097184617"/>
    <s v="ibrahim.mansour@themarq.com.eg"/>
    <s v="Communication Center"/>
    <s v="Communication Center Representative"/>
    <s v="TMC-33666"/>
    <d v="2026-06-23T00:00:00"/>
    <s v="Internal "/>
    <s v="Communities &amp; Clients Excellence "/>
  </r>
  <r>
    <n v="139"/>
    <m/>
    <s v="Public Calender"/>
    <m/>
    <m/>
    <s v="Hard Talks"/>
    <s v="Amr Alaa"/>
    <n v="3"/>
    <n v="3"/>
    <n v="1"/>
    <s v="Noha Hassan Sabry Mohamed Ibrahim"/>
    <s v=" 01001910776"/>
    <s v="noha.sabry@themarq.com.eg"/>
    <s v="Digital Marketing"/>
    <s v="Associate Digital Marketing Director"/>
    <s v="TM4-32335"/>
    <d v="2026-06-24T00:00:00"/>
    <s v="Internal "/>
    <s v="Marketing &amp; PR "/>
  </r>
  <r>
    <n v="139"/>
    <m/>
    <s v="Public Calender"/>
    <m/>
    <m/>
    <s v="Hard Talks"/>
    <s v="Amr Alaa"/>
    <m/>
    <n v="3"/>
    <m/>
    <s v="Abdelrahman Khaled Saber Mohamed"/>
    <s v=" 01149991436"/>
    <s v="abdelrahman.mana@themarq.com.eg"/>
    <s v="Investment"/>
    <s v="Senior Investment Analyst"/>
    <s v="TM4-27683"/>
    <d v="2026-06-24T00:00:00"/>
    <s v="Internal "/>
    <s v="Investment"/>
  </r>
  <r>
    <n v="139"/>
    <m/>
    <s v="Public Calender"/>
    <m/>
    <m/>
    <s v="Hard Talks"/>
    <s v="Amr Alaa"/>
    <m/>
    <n v="3"/>
    <m/>
    <s v="Ibrahim Essam Mansour Hasanen"/>
    <s v=" +201097184617"/>
    <s v="ibrahim.mansour@themarq.com.eg"/>
    <s v="Communication Center"/>
    <s v="Communication Center Representative"/>
    <s v="TMC-33666"/>
    <d v="2026-06-24T00:00:00"/>
    <s v="Internal "/>
    <s v="Communities &amp; Clients Excellence "/>
  </r>
  <r>
    <n v="146"/>
    <m/>
    <s v="Public Calender"/>
    <m/>
    <m/>
    <s v="Excel 101"/>
    <s v="Moaataz"/>
    <n v="4"/>
    <n v="4"/>
    <n v="1"/>
    <s v="Ibrahim Essam Mansour Hasanen"/>
    <s v=" +201097184617"/>
    <s v="ibrahim.mansour@themarq.com.eg"/>
    <s v="Communication Center"/>
    <s v="Communication Center Representative"/>
    <s v="TMC-33666"/>
    <d v="2026-07-05T00:00:00"/>
    <s v="External"/>
    <s v="Communities &amp; Clients Excellence "/>
  </r>
  <r>
    <n v="146"/>
    <m/>
    <s v="Public Calender"/>
    <m/>
    <m/>
    <s v="Excel 101"/>
    <s v="Moaataz"/>
    <m/>
    <n v="4"/>
    <m/>
    <s v="Nadeem Nabil Ahmed Fahmy"/>
    <m/>
    <s v="nadeem.fahmy@eclatic.com"/>
    <s v="Marketing"/>
    <s v="Senior Activation Specialist"/>
    <s v="ECLA-33517"/>
    <d v="2026-07-05T00:00:00"/>
    <s v="External"/>
    <e v="#N/A"/>
  </r>
  <r>
    <n v="146"/>
    <m/>
    <s v="Public Calender"/>
    <m/>
    <m/>
    <s v="Excel 101"/>
    <s v="Moaataz"/>
    <m/>
    <n v="4"/>
    <m/>
    <s v="Mariam Ibrahim Mohamed Ibrahim"/>
    <s v=" 01007512970"/>
    <s v="mariam.ibrahim@themarq.com.eg"/>
    <s v="HR Business Partner"/>
    <s v="HR Business Partner Supervisor"/>
    <s v="TM4-22886"/>
    <d v="2026-07-05T00:00:00"/>
    <s v="External"/>
    <s v="Human Resources "/>
  </r>
  <r>
    <n v="146"/>
    <m/>
    <s v="Public Calender"/>
    <m/>
    <m/>
    <s v="Excel 101"/>
    <s v="Moaataz"/>
    <m/>
    <n v="4"/>
    <m/>
    <s v="Hager Ebrahem Hassan Mohamed Elkammar"/>
    <s v=" 01120966120"/>
    <s v="hager.ebrahem@themarq.com.eg"/>
    <s v="Call Center"/>
    <s v="Communication Center Representative"/>
    <s v="TM4-29182"/>
    <d v="2026-07-05T00:00:00"/>
    <s v="External"/>
    <s v="Communities &amp; Clients Excellence "/>
  </r>
  <r>
    <n v="146"/>
    <m/>
    <s v="Public Calender"/>
    <m/>
    <m/>
    <s v="Excel 101"/>
    <s v="Moaataz"/>
    <m/>
    <n v="4"/>
    <m/>
    <s v="Khadija Mohamed Ahmed Zayed"/>
    <s v=" 1099170090"/>
    <s v="khadija.zayed@themarq.com.eg"/>
    <s v="Call Center"/>
    <s v="Communication Center Representative"/>
    <s v="TM4-31843"/>
    <d v="2026-07-05T00:00:00"/>
    <s v="External"/>
    <s v="Communities &amp; Clients Excellence "/>
  </r>
  <r>
    <n v="146"/>
    <m/>
    <s v="Public Calender"/>
    <m/>
    <m/>
    <s v="Excel 101"/>
    <s v="Moaataz"/>
    <m/>
    <n v="4"/>
    <m/>
    <s v="Toka Khaled Farouk Hassan Hagag"/>
    <s v=" 01156052000"/>
    <s v="toka.khaled@themarq.com.eg"/>
    <s v="HR Operations"/>
    <s v="HR Operations Supervisor"/>
    <s v="TM4-12707"/>
    <d v="2026-07-05T00:00:00"/>
    <s v="External"/>
    <s v="Human Resources "/>
  </r>
  <r>
    <n v="146"/>
    <m/>
    <s v="Public Calender"/>
    <m/>
    <m/>
    <s v="Excel 101"/>
    <s v="Moaataz"/>
    <m/>
    <n v="4"/>
    <m/>
    <s v="Aya Khaled Naeem Elkhawaga"/>
    <s v=" 01111879328"/>
    <s v="aya.elkhawaga@themarq.com.eg"/>
    <s v="HR Business Partner"/>
    <s v="HR Business Partner Supervisor"/>
    <s v="TM4-32448"/>
    <d v="2026-07-05T00:00:00"/>
    <s v="External"/>
    <s v="Human Resources "/>
  </r>
  <r>
    <n v="146"/>
    <m/>
    <s v="Public Calender"/>
    <m/>
    <m/>
    <s v="Excel 101"/>
    <s v="Moaataz"/>
    <m/>
    <n v="4"/>
    <m/>
    <s v="Mohamed Khaled Gamil Khalaf"/>
    <s v=" 01204718238"/>
    <s v="mohamed.khalaf@themarq.com.eg"/>
    <s v="Treasury"/>
    <s v="Treasury Accountant"/>
    <s v="TMC-33780"/>
    <d v="2026-07-05T00:00:00"/>
    <s v="External"/>
    <s v="Treasury"/>
  </r>
  <r>
    <n v="146"/>
    <m/>
    <s v="Public Calender"/>
    <m/>
    <m/>
    <s v="Excel 101"/>
    <s v="Moaataz"/>
    <m/>
    <n v="4"/>
    <m/>
    <s v="Youssef Abdelhamid Youssef Gad"/>
    <s v=" 01119157037"/>
    <s v="youssef.abdelhamid@themarq.com.eg"/>
    <s v="Document Control"/>
    <s v="Document Control Teamleader"/>
    <s v="TMC-33630"/>
    <d v="2026-07-05T00:00:00"/>
    <s v="External"/>
    <e v="#N/A"/>
  </r>
  <r>
    <n v="146"/>
    <m/>
    <s v="Public Calender"/>
    <m/>
    <m/>
    <s v="Excel 101"/>
    <s v="Moaataz"/>
    <m/>
    <n v="4"/>
    <m/>
    <s v="Karim Ahmed Ghareeb elshahat"/>
    <s v=" 01159703568"/>
    <s v="karim.elshahat@themarq.com.eg"/>
    <s v="Document Control"/>
    <s v="Senior Document Controller"/>
    <s v="TM4-13168"/>
    <d v="2026-07-05T00:00:00"/>
    <s v="External"/>
    <s v="Projects "/>
  </r>
  <r>
    <n v="158"/>
    <n v="8"/>
    <s v="Public Calender"/>
    <s v="Public Calender"/>
    <m/>
    <s v="Slide Design"/>
    <s v="Aya Sameh"/>
    <n v="3"/>
    <n v="3"/>
    <n v="2"/>
    <s v="Eleonora Christo Paraskevas Vostanis"/>
    <s v=" 01001483748"/>
    <s v="eleonora.christo@themarq.com.eg"/>
    <s v="Content Writing"/>
    <s v="Junior Content Writer"/>
    <s v="TM4-16669"/>
    <d v="2026-07-13T00:00:00"/>
    <s v="Internal"/>
    <s v="Marketing &amp; PR "/>
  </r>
  <r>
    <n v="158"/>
    <m/>
    <s v="Public Calender"/>
    <m/>
    <m/>
    <s v="Slide Design"/>
    <s v="Aya Sameh"/>
    <n v="3"/>
    <n v="3"/>
    <m/>
    <s v="Eleonora Christo Paraskevas Vostanis"/>
    <s v=" 01001483748"/>
    <s v="eleonora.christo@themarq.com.eg"/>
    <s v="Content Writing"/>
    <s v="Junior Content Writer"/>
    <s v="TM4-16669"/>
    <d v="2026-07-14T00:00:00"/>
    <s v="Internal"/>
    <s v="Marketing &amp; PR "/>
  </r>
  <r>
    <n v="147"/>
    <n v="27"/>
    <s v="Customised"/>
    <s v="Customised"/>
    <s v="Projects"/>
    <s v="The Influence Map (Projects)"/>
    <s v="Ahmed Elshiaty"/>
    <n v="3"/>
    <n v="3"/>
    <n v="2"/>
    <s v="Mostafa Ahmed Mostafa Mohamed"/>
    <s v=" 01280180303"/>
    <s v="mostafa.elabbasi@themarq.com.eg"/>
    <s v="Construction Management"/>
    <s v="Project Director"/>
    <s v="TM4-13203"/>
    <d v="2026-07-06T00:00:00"/>
    <s v="Internal"/>
    <s v="Projects "/>
  </r>
  <r>
    <n v="147"/>
    <m/>
    <s v="Customised"/>
    <m/>
    <m/>
    <s v="The Influence Map (Projects)"/>
    <s v="Ahmed Elshiaty"/>
    <m/>
    <n v="3"/>
    <m/>
    <s v="Israa Mahmoud Elsayed Maraie"/>
    <s v=" 01224692381"/>
    <s v="israa.maraie@themarq.com.eg"/>
    <s v="Tendering"/>
    <s v="Senior Tendering Manager"/>
    <s v="TM4-25001"/>
    <d v="2026-07-06T00:00:00"/>
    <s v="Internal"/>
    <s v="Projects "/>
  </r>
  <r>
    <n v="147"/>
    <m/>
    <s v="Customised"/>
    <m/>
    <m/>
    <s v="The Influence Map (Projects)"/>
    <s v="Ahmed Elshiaty"/>
    <m/>
    <n v="3"/>
    <m/>
    <s v="Mohamed Mahmoud Ahmed ElBelawey"/>
    <s v=" 01114606611"/>
    <s v="mohamed.elbeblawy@themarq.com.eg"/>
    <s v="Construction Project Management"/>
    <s v="Project Manager"/>
    <s v="TM4-25000"/>
    <d v="2026-07-06T00:00:00"/>
    <s v="Internal"/>
    <s v="Projects "/>
  </r>
  <r>
    <n v="147"/>
    <m/>
    <s v="Customised"/>
    <m/>
    <m/>
    <s v="The Influence Map (Projects)"/>
    <s v="Ahmed Elshiaty"/>
    <m/>
    <n v="3"/>
    <m/>
    <s v="Mohamed Maged Mohamed Khalil"/>
    <s v=" 01025684419"/>
    <s v="mohamed.maged@themarq.com.eg"/>
    <s v="Construction Document Control"/>
    <s v="Senior Construction Document Controller"/>
    <s v="TM4-24999"/>
    <d v="2026-07-06T00:00:00"/>
    <s v="Internal"/>
    <s v="Projects "/>
  </r>
  <r>
    <n v="147"/>
    <m/>
    <s v="Customised"/>
    <m/>
    <m/>
    <s v="The Influence Map (Projects)"/>
    <s v="Ahmed Elshiaty"/>
    <m/>
    <n v="3"/>
    <m/>
    <s v="Mohamed Osama Hassan Moussa"/>
    <s v=" 011113086802"/>
    <s v="mohamed.osama@themarq.com.eg"/>
    <s v="Construction Project Management"/>
    <s v="Associate Project Manager"/>
    <s v="TM4-17920"/>
    <d v="2026-07-06T00:00:00"/>
    <s v="Internal"/>
    <s v="Projects "/>
  </r>
  <r>
    <n v="147"/>
    <m/>
    <s v="Customised"/>
    <m/>
    <m/>
    <s v="The Influence Map (Projects)"/>
    <s v="Ahmed Elshiaty"/>
    <m/>
    <n v="3"/>
    <m/>
    <s v="Ayman Mostafa Yousri Ahmed Mohamed"/>
    <s v=" 01008352815"/>
    <s v="ayman.yosri@themarq.com.eg"/>
    <s v="Tendering"/>
    <s v="Associate Tendering Manager"/>
    <s v="TMC-33778"/>
    <d v="2026-07-06T00:00:00"/>
    <s v="Internal"/>
    <s v="Projects "/>
  </r>
  <r>
    <n v="147"/>
    <m/>
    <s v="Customised"/>
    <m/>
    <m/>
    <s v="The Influence Map (Projects)"/>
    <s v="Ahmed Elshiaty"/>
    <m/>
    <n v="3"/>
    <m/>
    <s v="Shady Amir Ahmed Mirdan"/>
    <s v=" 01069121035"/>
    <s v="shady.amir@themarq.com.eg"/>
    <s v="Site Supervision"/>
    <s v="Site Supervisor III"/>
    <s v="TM4-18704"/>
    <d v="2026-07-06T00:00:00"/>
    <s v="Internal"/>
    <s v="Projects "/>
  </r>
  <r>
    <n v="147"/>
    <m/>
    <s v="Customised"/>
    <m/>
    <m/>
    <s v="The Influence Map (Projects)"/>
    <s v="Ahmed Elshiaty"/>
    <m/>
    <n v="3"/>
    <m/>
    <s v="Mohamed Ahmed Mohamed Morsy"/>
    <s v=" 01020037957"/>
    <s v="mohamed.morsy@themarq.com.eg"/>
    <s v="Budgeting &amp; Cost Control"/>
    <s v="Budgeting &amp; Cost Control Manager"/>
    <s v="TM4-32624"/>
    <d v="2026-07-06T00:00:00"/>
    <s v="Internal"/>
    <s v="Projects "/>
  </r>
  <r>
    <n v="147"/>
    <m/>
    <s v="Customised"/>
    <m/>
    <m/>
    <s v="The Influence Map (Projects)"/>
    <s v="Ahmed Elshiaty"/>
    <m/>
    <n v="3"/>
    <m/>
    <s v="Maged Mostafa morsi attia"/>
    <s v=" 01224298898"/>
    <s v="maged.mostafa@themarq.com.eg"/>
    <s v="Construction Project Management"/>
    <s v="Senior Project Manager"/>
    <s v="TM4-15486"/>
    <d v="2026-07-06T00:00:00"/>
    <s v="Internal"/>
    <s v="Projects "/>
  </r>
  <r>
    <n v="147"/>
    <m/>
    <s v="Customised"/>
    <m/>
    <m/>
    <s v="The Influence Map (Projects)"/>
    <s v="Ahmed Elshiaty"/>
    <m/>
    <n v="3"/>
    <m/>
    <s v="Abdelaziz Ali Bakr Abdelaziz"/>
    <s v=" 01128330367"/>
    <s v="abdalaziz.saiif@themarq.com.eg"/>
    <s v="Construction Document Control"/>
    <s v="Executive Construction Document Controller"/>
    <s v="TM4-17750"/>
    <d v="2026-07-06T00:00:00"/>
    <s v="Internal"/>
    <s v="Projects "/>
  </r>
  <r>
    <n v="147"/>
    <m/>
    <s v="Customised"/>
    <m/>
    <m/>
    <s v="The Influence Map (Projects)"/>
    <s v="Ahmed Elshiaty"/>
    <m/>
    <n v="3"/>
    <m/>
    <s v="Akram Ibrahim Mohamed Ibrahim Mubarak"/>
    <s v=" 01001032133"/>
    <s v="akram.mubarak@themarq.com.eg"/>
    <s v="MEP Construction"/>
    <s v="Construction MEP Director"/>
    <s v="TM4-24034"/>
    <d v="2026-07-06T00:00:00"/>
    <s v="Internal"/>
    <s v="Projects "/>
  </r>
  <r>
    <n v="147"/>
    <m/>
    <s v="Customised"/>
    <m/>
    <m/>
    <s v="The Influence Map (Projects)"/>
    <s v="Ahmed Elshiaty"/>
    <m/>
    <n v="3"/>
    <m/>
    <s v="Aya Hussein Omar Ahmed"/>
    <s v=" 01097201809"/>
    <s v="aya.hussien@themarq.com.eg"/>
    <s v="Budgeting &amp; Cost Control"/>
    <s v="Associate Budgeting &amp; Cost Control Manager"/>
    <s v="TMC-33936"/>
    <d v="2026-07-06T00:00:00"/>
    <s v="Internal"/>
    <s v="Projects "/>
  </r>
  <r>
    <n v="147"/>
    <m/>
    <s v="Customised"/>
    <m/>
    <m/>
    <s v="The Influence Map (Projects)"/>
    <s v="Ahmed Elshiaty"/>
    <m/>
    <n v="3"/>
    <m/>
    <s v="AlShimaa Ahmed Mohamed Abdullatif"/>
    <s v=" 01000002740"/>
    <s v="alshimaa.abdullatif@themarq.com.eg"/>
    <s v="Contracts"/>
    <s v="Senior Contracts Manager"/>
    <s v="TMC-33781"/>
    <d v="2026-07-06T00:00:00"/>
    <s v="Internal"/>
    <s v="Projects "/>
  </r>
  <r>
    <n v="147"/>
    <m/>
    <s v="Customised"/>
    <m/>
    <m/>
    <s v="The Influence Map (Projects)"/>
    <s v="Ahmed Elshiaty"/>
    <m/>
    <n v="3"/>
    <m/>
    <s v="Mahmoud AbdElaziem Mohamed Ali"/>
    <s v=" 01145329664"/>
    <s v="mahmoud.abdelaziem@themarq.com.eg"/>
    <s v="Projects"/>
    <s v="Associate Governmental Affairs Manager"/>
    <s v="TM4-26339"/>
    <d v="2026-07-06T00:00:00"/>
    <s v="Internal"/>
    <s v="Projects"/>
  </r>
  <r>
    <n v="147"/>
    <m/>
    <s v="Customised"/>
    <m/>
    <m/>
    <s v="The Influence Map (Projects)"/>
    <s v="Ahmed Elshiaty"/>
    <m/>
    <n v="3"/>
    <m/>
    <s v="Mohamed Abd ElHaris Mohamed AbuZeid"/>
    <s v=" 01280418880"/>
    <s v="mohamed.haris@themarq.com.eg"/>
    <s v="Planning"/>
    <s v="Senior Planning Manager"/>
    <s v="TM4-29848"/>
    <d v="2026-07-06T00:00:00"/>
    <s v="Internal"/>
    <s v="Projects "/>
  </r>
  <r>
    <n v="147"/>
    <m/>
    <s v="Customised"/>
    <m/>
    <m/>
    <s v="The Influence Map (Projects)"/>
    <s v="Ahmed Elshiaty"/>
    <m/>
    <n v="3"/>
    <m/>
    <s v="Almohsen Abdelwahab Abdelzaher Youssef"/>
    <s v=" 01114860383"/>
    <s v="elmohsen.abdelwhab@themarq.com.eg"/>
    <s v="Construction Document Control"/>
    <s v="Document Control Supervisor"/>
    <s v="TMC-33633"/>
    <d v="2026-07-06T00:00:00"/>
    <s v="Internal"/>
    <s v="Projects "/>
  </r>
  <r>
    <n v="147"/>
    <m/>
    <s v="Customised"/>
    <m/>
    <m/>
    <s v="The Influence Map (Projects)"/>
    <s v="Ahmed Elshiaty"/>
    <m/>
    <n v="3"/>
    <m/>
    <s v="Samir Mansour Mohamed Ahmed"/>
    <s v=" 01008893317"/>
    <s v="samir.mansour@themarq.com.eg"/>
    <s v="Document Control"/>
    <s v="Document Control Manager"/>
    <s v="TM4-18696"/>
    <d v="2026-07-06T00:00:00"/>
    <s v="Internal"/>
    <s v="Projects "/>
  </r>
  <r>
    <n v="147"/>
    <m/>
    <s v="Customised"/>
    <m/>
    <m/>
    <s v="The Influence Map (Projects)"/>
    <s v="Ahmed Elshiaty"/>
    <m/>
    <n v="3"/>
    <m/>
    <s v="Ahmed AlaaEldin Abdelhalim Ismail Keshk"/>
    <s v=" 01015506230"/>
    <s v="ahmed.keshk@themarq.com.eg"/>
    <s v="Budgeting &amp; Cost Control"/>
    <s v="Senior Budgeting &amp; Cost Control Engineer"/>
    <s v="TM4-32770"/>
    <d v="2026-07-06T00:00:00"/>
    <s v="Internal"/>
    <s v="Projects "/>
  </r>
  <r>
    <n v="147"/>
    <m/>
    <s v="Customised"/>
    <m/>
    <m/>
    <s v="The Influence Map (Projects)"/>
    <s v="Ahmed Elshiaty"/>
    <m/>
    <n v="3"/>
    <m/>
    <s v="Youssef Abdelhamid Youssef Gad"/>
    <s v=" 01119157037"/>
    <s v="youssef.abdelhamid@themarq.com.eg"/>
    <s v="Document Control"/>
    <s v="Document Control Teamleader"/>
    <s v="TMC-33630"/>
    <d v="2026-07-06T00:00:00"/>
    <s v="Internal"/>
    <s v="Projects "/>
  </r>
  <r>
    <n v="147"/>
    <m/>
    <s v="Customised"/>
    <m/>
    <m/>
    <s v="The Influence Map (Projects)"/>
    <s v="Ahmed Elshiaty"/>
    <m/>
    <n v="3"/>
    <m/>
    <s v="Karim Ahmed Ghareeb elshahat"/>
    <s v=" 01159703568"/>
    <s v="karim.elshahat@themarq.com.eg"/>
    <s v="Document Control"/>
    <s v="Senior Document Controller"/>
    <s v="TM4-13168"/>
    <d v="2026-07-06T00:00:00"/>
    <s v="Internal"/>
    <s v="Projects "/>
  </r>
  <r>
    <n v="147"/>
    <m/>
    <s v="Customised"/>
    <m/>
    <m/>
    <s v="The Influence Map (Projects)"/>
    <s v="Ahmed Elshiaty"/>
    <n v="3"/>
    <n v="3"/>
    <m/>
    <s v="Mostafa Ahmed Mostafa Mohamed"/>
    <s v=" 01280180303"/>
    <s v="mostafa.elabbasi@themarq.com.eg"/>
    <s v="Construction Management"/>
    <s v="Project Director"/>
    <s v="TM4-13203"/>
    <d v="2026-07-07T00:00:00"/>
    <s v="Internal"/>
    <s v="Projects "/>
  </r>
  <r>
    <n v="147"/>
    <m/>
    <s v="Customised"/>
    <m/>
    <m/>
    <s v="The Influence Map (Projects)"/>
    <s v="Ahmed Elshiaty"/>
    <m/>
    <n v="3"/>
    <m/>
    <s v="Israa Mahmoud Elsayed Maraie"/>
    <s v=" 01224692381"/>
    <s v="israa.maraie@themarq.com.eg"/>
    <s v="Tendering"/>
    <s v="Senior Tendering Manager"/>
    <s v="TM4-25001"/>
    <d v="2026-07-07T00:00:00"/>
    <s v="Internal"/>
    <s v="Projects "/>
  </r>
  <r>
    <n v="147"/>
    <m/>
    <s v="Customised"/>
    <m/>
    <m/>
    <s v="The Influence Map (Projects)"/>
    <s v="Ahmed Elshiaty"/>
    <m/>
    <n v="3"/>
    <m/>
    <s v="Mohamed Mahmoud Ahmed ElBelawey"/>
    <s v=" 01114606611"/>
    <s v="mohamed.elbeblawy@themarq.com.eg"/>
    <s v="Construction Project Management"/>
    <s v="Project Manager"/>
    <s v="TM4-25000"/>
    <d v="2026-07-07T00:00:00"/>
    <s v="Internal"/>
    <s v="Projects "/>
  </r>
  <r>
    <n v="147"/>
    <m/>
    <s v="Customised"/>
    <m/>
    <m/>
    <s v="The Influence Map (Projects)"/>
    <s v="Ahmed Elshiaty"/>
    <m/>
    <n v="3"/>
    <m/>
    <s v="Mohamed Maged Mohamed Khalil"/>
    <s v=" 01025684419"/>
    <s v="mohamed.maged@themarq.com.eg"/>
    <s v="Construction Document Control"/>
    <s v="Senior Construction Document Controller"/>
    <s v="TM4-24999"/>
    <d v="2026-07-07T00:00:00"/>
    <s v="Internal"/>
    <s v="Projects "/>
  </r>
  <r>
    <n v="147"/>
    <m/>
    <s v="Customised"/>
    <m/>
    <m/>
    <s v="The Influence Map (Projects)"/>
    <s v="Ahmed Elshiaty"/>
    <m/>
    <n v="3"/>
    <m/>
    <s v="Mohamed Osama Hassan Moussa"/>
    <s v=" 011113086802"/>
    <s v="mohamed.osama@themarq.com.eg"/>
    <s v="Construction Project Management"/>
    <s v="Associate Project Manager"/>
    <s v="TM4-17920"/>
    <d v="2026-07-07T00:00:00"/>
    <s v="Internal"/>
    <s v="Projects "/>
  </r>
  <r>
    <n v="147"/>
    <m/>
    <s v="Customised"/>
    <m/>
    <m/>
    <s v="The Influence Map (Projects)"/>
    <s v="Ahmed Elshiaty"/>
    <m/>
    <n v="3"/>
    <m/>
    <s v="Ayman Mostafa Yousri Ahmed Mohamed"/>
    <s v=" 01008352815"/>
    <s v="ayman.yosri@themarq.com.eg"/>
    <s v="Tendering"/>
    <s v="Associate Tendering Manager"/>
    <s v="TMC-33778"/>
    <d v="2026-07-07T00:00:00"/>
    <s v="Internal"/>
    <s v="Projects "/>
  </r>
  <r>
    <n v="147"/>
    <m/>
    <s v="Customised"/>
    <m/>
    <m/>
    <s v="The Influence Map (Projects)"/>
    <s v="Ahmed Elshiaty"/>
    <m/>
    <n v="3"/>
    <m/>
    <s v="Shady Amir Ahmed Mirdan"/>
    <s v=" 01069121035"/>
    <s v="shady.amir@themarq.com.eg"/>
    <s v="Site Supervision"/>
    <s v="Site Supervisor III"/>
    <s v="TM4-18704"/>
    <d v="2026-07-07T00:00:00"/>
    <s v="Internal"/>
    <s v="Projects "/>
  </r>
  <r>
    <n v="147"/>
    <m/>
    <s v="Customised"/>
    <m/>
    <m/>
    <s v="The Influence Map (Projects)"/>
    <s v="Ahmed Elshiaty"/>
    <m/>
    <n v="3"/>
    <m/>
    <s v="Mohamed Ahmed Mohamed Morsy"/>
    <s v=" 01020037957"/>
    <s v="mohamed.morsy@themarq.com.eg"/>
    <s v="Budgeting &amp; Cost Control"/>
    <s v="Budgeting &amp; Cost Control Manager"/>
    <s v="TM4-32624"/>
    <d v="2026-07-07T00:00:00"/>
    <s v="Internal"/>
    <s v="Projects "/>
  </r>
  <r>
    <n v="147"/>
    <m/>
    <s v="Customised"/>
    <m/>
    <m/>
    <s v="The Influence Map (Projects)"/>
    <s v="Ahmed Elshiaty"/>
    <m/>
    <n v="3"/>
    <m/>
    <s v="Maged Mostafa morsi attia"/>
    <s v=" 01224298898"/>
    <s v="maged.mostafa@themarq.com.eg"/>
    <s v="Construction Project Management"/>
    <s v="Senior Project Manager"/>
    <s v="TM4-15486"/>
    <d v="2026-07-07T00:00:00"/>
    <s v="Internal"/>
    <s v="Projects "/>
  </r>
  <r>
    <n v="147"/>
    <m/>
    <s v="Customised"/>
    <m/>
    <m/>
    <s v="The Influence Map (Projects)"/>
    <s v="Ahmed Elshiaty"/>
    <m/>
    <n v="3"/>
    <m/>
    <s v="Abdelaziz Ali Bakr Abdelaziz"/>
    <s v=" 01128330367"/>
    <s v="abdalaziz.saiif@themarq.com.eg"/>
    <s v="Construction Document Control"/>
    <s v="Executive Construction Document Controller"/>
    <s v="TM4-17750"/>
    <d v="2026-07-07T00:00:00"/>
    <s v="Internal"/>
    <s v="Projects "/>
  </r>
  <r>
    <n v="147"/>
    <m/>
    <s v="Customised"/>
    <m/>
    <m/>
    <s v="The Influence Map (Projects)"/>
    <s v="Ahmed Elshiaty"/>
    <m/>
    <n v="3"/>
    <m/>
    <s v="Akram Ibrahim Mohamed Ibrahim Mubarak"/>
    <s v=" 01001032133"/>
    <s v="akram.mubarak@themarq.com.eg"/>
    <s v="MEP Construction"/>
    <s v="Construction MEP Director"/>
    <s v="TM4-24034"/>
    <d v="2026-07-07T00:00:00"/>
    <s v="Internal"/>
    <s v="Projects "/>
  </r>
  <r>
    <n v="147"/>
    <m/>
    <s v="Customised"/>
    <m/>
    <m/>
    <s v="The Influence Map (Projects)"/>
    <s v="Ahmed Elshiaty"/>
    <m/>
    <n v="3"/>
    <m/>
    <s v="Aya Hussein Omar Ahmed"/>
    <s v=" 01097201809"/>
    <s v="aya.hussien@themarq.com.eg"/>
    <s v="Budgeting &amp; Cost Control"/>
    <s v="Associate Budgeting &amp; Cost Control Manager"/>
    <s v="TMC-33936"/>
    <d v="2026-07-07T00:00:00"/>
    <s v="Internal"/>
    <s v="Projects "/>
  </r>
  <r>
    <n v="147"/>
    <m/>
    <s v="Customised"/>
    <m/>
    <m/>
    <s v="The Influence Map (Projects)"/>
    <s v="Ahmed Elshiaty"/>
    <m/>
    <n v="3"/>
    <m/>
    <s v="AlShimaa Ahmed Mohamed Abdullatif"/>
    <s v=" 01000002740"/>
    <s v="alshimaa.abdullatif@themarq.com.eg"/>
    <s v="Contracts"/>
    <s v="Senior Contracts Manager"/>
    <s v="TMC-33781"/>
    <d v="2026-07-07T00:00:00"/>
    <s v="Internal"/>
    <s v="Projects "/>
  </r>
  <r>
    <n v="147"/>
    <m/>
    <s v="Customised"/>
    <m/>
    <m/>
    <s v="The Influence Map (Projects)"/>
    <s v="Ahmed Elshiaty"/>
    <m/>
    <n v="3"/>
    <m/>
    <s v="Mahmoud AbdElaziem Mohamed Ali"/>
    <s v=" 01145329664"/>
    <s v="mahmoud.abdelaziem@themarq.com.eg"/>
    <s v="Projects"/>
    <s v="Associate Governmental Affairs Manager"/>
    <s v="TM4-26339"/>
    <d v="2026-07-07T00:00:00"/>
    <s v="Internal"/>
    <s v="Projects "/>
  </r>
  <r>
    <n v="147"/>
    <m/>
    <s v="Customised"/>
    <m/>
    <m/>
    <s v="The Influence Map (Projects)"/>
    <s v="Ahmed Elshiaty"/>
    <m/>
    <n v="3"/>
    <m/>
    <s v="Mohamed Abd ElHaris Mohamed AbuZeid"/>
    <s v=" 01280418880"/>
    <s v="mohamed.haris@themarq.com.eg"/>
    <s v="Planning"/>
    <s v="Senior Planning Manager"/>
    <s v="TM4-29848"/>
    <d v="2026-07-07T00:00:00"/>
    <s v="Internal"/>
    <s v="Projects "/>
  </r>
  <r>
    <n v="147"/>
    <m/>
    <s v="Customised"/>
    <m/>
    <m/>
    <s v="The Influence Map (Projects)"/>
    <s v="Ahmed Elshiaty"/>
    <m/>
    <n v="3"/>
    <m/>
    <s v="Almohsen Abdelwahab Abdelzaher Youssef"/>
    <s v=" 01114860383"/>
    <s v="elmohsen.abdelwhab@themarq.com.eg"/>
    <s v="Construction Document Control"/>
    <s v="Document Control Supervisor"/>
    <s v="TMC-33633"/>
    <d v="2026-07-07T00:00:00"/>
    <s v="Internal"/>
    <s v="Projects "/>
  </r>
  <r>
    <n v="147"/>
    <m/>
    <s v="Customised"/>
    <m/>
    <m/>
    <s v="The Influence Map (Projects)"/>
    <s v="Ahmed Elshiaty"/>
    <m/>
    <n v="3"/>
    <m/>
    <s v="Samir Mansour Mohamed Ahmed"/>
    <s v=" 01008893317"/>
    <s v="samir.mansour@themarq.com.eg"/>
    <s v="Document Control"/>
    <s v="Document Control Manager"/>
    <s v="TM4-18696"/>
    <d v="2026-07-07T00:00:00"/>
    <s v="Internal"/>
    <s v="Projects "/>
  </r>
  <r>
    <n v="147"/>
    <m/>
    <s v="Customised"/>
    <m/>
    <m/>
    <s v="The Influence Map (Projects)"/>
    <s v="Ahmed Elshiaty"/>
    <m/>
    <n v="3"/>
    <m/>
    <s v="Ahmed AlaaEldin Abdelhalim Ismail Keshk"/>
    <s v=" 01015506230"/>
    <s v="ahmed.keshk@themarq.com.eg"/>
    <s v="Budgeting &amp; Cost Control"/>
    <s v="Senior Budgeting &amp; Cost Control Engineer"/>
    <s v="TM4-32770"/>
    <d v="2026-07-07T00:00:00"/>
    <s v="Internal"/>
    <s v="Projects "/>
  </r>
  <r>
    <n v="147"/>
    <m/>
    <s v="Customised"/>
    <m/>
    <m/>
    <s v="The Influence Map (Projects)"/>
    <s v="Ahmed Elshiaty"/>
    <m/>
    <n v="3"/>
    <m/>
    <s v="Youssef Abdelhamid Youssef Gad"/>
    <s v=" 01119157037"/>
    <s v="youssef.abdelhamid@themarq.com.eg"/>
    <s v="Document Control"/>
    <s v="Document Control Teamleader"/>
    <s v="TMC-33630"/>
    <d v="2026-07-07T00:00:00"/>
    <s v="Internal"/>
    <s v="Projects "/>
  </r>
  <r>
    <n v="147"/>
    <m/>
    <s v="Customised"/>
    <m/>
    <m/>
    <s v="The Influence Map (Projects)"/>
    <s v="Ahmed Elshiaty"/>
    <m/>
    <n v="3"/>
    <m/>
    <s v="Karim Ahmed Ghareeb elshahat"/>
    <s v=" 01159703568"/>
    <s v="karim.elshahat@themarq.com.eg"/>
    <s v="Document Control"/>
    <s v="Senior Document Controller"/>
    <s v="TM4-13168"/>
    <d v="2026-07-07T00:00:00"/>
    <s v="Internal"/>
    <s v="Projects "/>
  </r>
  <r>
    <n v="162"/>
    <n v="15"/>
    <s v="Customised"/>
    <s v="Customised"/>
    <s v="CCE"/>
    <s v="Customer XP Cycle-CCE ONLY"/>
    <s v="Ahmed Elshiaty"/>
    <n v="3"/>
    <n v="3"/>
    <n v="1"/>
    <s v="Shahenda Ashraf Elsayed Othman"/>
    <s v=" 01091161919"/>
    <s v="shahinda.othman@themarq.com.eg"/>
    <s v="Clients Relations"/>
    <s v="Clients Relations Supervisor"/>
    <s v="TMC-33959"/>
    <d v="2026-07-28T00:00:00"/>
    <s v="Internal"/>
    <s v="Communities &amp; Clients Excellence "/>
  </r>
  <r>
    <n v="162"/>
    <m/>
    <s v="Customised"/>
    <m/>
    <m/>
    <s v="Customer XP Cycle-CCE ONLY"/>
    <s v="Ahmed Elshiaty"/>
    <m/>
    <n v="3"/>
    <m/>
    <s v="Mohamed Hussein Yaqoub Mohamed"/>
    <s v=" 01093124080"/>
    <s v="mohamed.husien@themarq.com.eg"/>
    <s v="Community MEP"/>
    <s v="Senior FM Help Desk Specialist"/>
    <s v="TM4-21494"/>
    <d v="2026-07-28T00:00:00"/>
    <s v="Internal"/>
    <s v="Communities &amp; Clients Excellence "/>
  </r>
  <r>
    <n v="162"/>
    <m/>
    <s v="Customised"/>
    <m/>
    <m/>
    <s v="Customer XP Cycle-CCE ONLY"/>
    <s v="Ahmed Elshiaty"/>
    <m/>
    <n v="3"/>
    <m/>
    <s v="Nour Sherif Mohamed Hussien Abbas"/>
    <s v=" 01006114931"/>
    <s v="nour.sherif@themarq.com.eg"/>
    <s v="Communication &amp; Administration"/>
    <s v="Executive Communication &amp; Administration Specialist"/>
    <s v="TM4-31967"/>
    <d v="2026-07-28T00:00:00"/>
    <s v="Internal"/>
    <s v="Communities &amp; Clients Excellence "/>
  </r>
  <r>
    <n v="162"/>
    <m/>
    <s v="Customised"/>
    <m/>
    <m/>
    <s v="Customer XP Cycle-CCE ONLY"/>
    <s v="Ahmed Elshiaty"/>
    <m/>
    <n v="3"/>
    <m/>
    <s v="Jilan mohamed saeed elzanaty"/>
    <s v=" 01023229021"/>
    <s v="jilan.mohamed@themarq.com.eg"/>
    <s v="Clients Relations"/>
    <s v="Executive Clients Relations Specialist"/>
    <s v="TM4-21496"/>
    <d v="2026-07-28T00:00:00"/>
    <s v="Internal"/>
    <s v="Communities &amp; Clients Excellence "/>
  </r>
  <r>
    <n v="162"/>
    <m/>
    <s v="Customised"/>
    <m/>
    <m/>
    <s v="Customer XP Cycle-CCE ONLY"/>
    <s v="Ahmed Elshiaty"/>
    <m/>
    <n v="3"/>
    <m/>
    <s v="Yasmine Marzouk Sayed mohamed"/>
    <s v=" 01111858403"/>
    <s v="yasmine.marzouk@themarq.com.eg"/>
    <s v="Clients Relations"/>
    <s v="Clients Relations Manager"/>
    <s v="TM4-15492"/>
    <d v="2026-07-28T00:00:00"/>
    <s v="Internal"/>
    <s v="Communities &amp; Clients Excellence "/>
  </r>
  <r>
    <n v="162"/>
    <m/>
    <s v="Customised"/>
    <m/>
    <m/>
    <s v="Customer XP Cycle-CCE ONLY"/>
    <s v="Ahmed Elshiaty"/>
    <m/>
    <n v="3"/>
    <m/>
    <s v="Aya Tarek Mossad Abdelaziz"/>
    <s v=" 01148322683"/>
    <s v="aya.tarek@themarq.com.eg"/>
    <s v="Residents Relations"/>
    <s v="Executive Residents Relations Specialist"/>
    <s v="TM4-21925"/>
    <d v="2026-07-28T00:00:00"/>
    <s v="Internal"/>
    <s v="Communities &amp; Clients Excellence "/>
  </r>
  <r>
    <n v="162"/>
    <m/>
    <s v="Customised"/>
    <m/>
    <m/>
    <s v="Customer XP Cycle-CCE ONLY"/>
    <s v="Ahmed Elshiaty"/>
    <m/>
    <n v="3"/>
    <m/>
    <s v="Maged Nasreldeen Abduallah Shehata"/>
    <s v=" 01111869293"/>
    <s v="maged.nasreldeen@themarq.com.eg"/>
    <s v="Clients Relations"/>
    <s v="Senior Clients Relations Specialist"/>
    <s v="TM4-28644"/>
    <d v="2026-07-28T00:00:00"/>
    <s v="Internal"/>
    <s v="Communities &amp; Clients Excellence "/>
  </r>
  <r>
    <n v="162"/>
    <m/>
    <s v="Customised"/>
    <m/>
    <m/>
    <s v="Customer XP Cycle-CCE ONLY"/>
    <s v="Ahmed Elshiaty"/>
    <m/>
    <n v="3"/>
    <m/>
    <s v="Hassan Mohamed Mohamed Hassan Ragab"/>
    <s v=" 01285571068"/>
    <s v="hassan.mohamed@themarq.com.eg"/>
    <s v="Call Center"/>
    <s v="Communication Center Representative"/>
    <s v="TMC-34038"/>
    <d v="2026-07-28T00:00:00"/>
    <s v="Internal"/>
    <s v="Communities &amp; Clients Excellence "/>
  </r>
  <r>
    <n v="162"/>
    <m/>
    <s v="Customised"/>
    <m/>
    <m/>
    <s v="Customer XP Cycle-CCE ONLY"/>
    <s v="Ahmed Elshiaty"/>
    <m/>
    <n v="3"/>
    <m/>
    <s v="Mohamed Ahmed Abdallah Ahmed Sharaf"/>
    <s v=" 01285727056"/>
    <s v="mohamed.abdullah@themarq.com.eg"/>
    <s v="Call Center"/>
    <s v="Communication Center Representative"/>
    <s v="TM4-32401"/>
    <d v="2026-07-28T00:00:00"/>
    <s v="Internal"/>
    <s v="Communities &amp; Clients Excellence "/>
  </r>
  <r>
    <n v="162"/>
    <m/>
    <s v="Customised"/>
    <m/>
    <m/>
    <s v="Customer XP Cycle-CCE ONLY"/>
    <s v="Ahmed Elshiaty"/>
    <m/>
    <n v="3"/>
    <m/>
    <s v="Mariam Mohamed Hussein Shafei"/>
    <s v=" 01024312179"/>
    <s v="mariam.elshafei@themarq.com.eg"/>
    <s v="Call Center"/>
    <s v="Communication Center Representative"/>
    <s v="TMC-34024"/>
    <d v="2026-07-28T00:00:00"/>
    <s v="Internal"/>
    <s v="Communities &amp; Clients Excellence "/>
  </r>
  <r>
    <n v="162"/>
    <m/>
    <s v="Customised"/>
    <m/>
    <m/>
    <s v="Customer XP Cycle-CCE ONLY"/>
    <s v="Ahmed Elshiaty"/>
    <m/>
    <n v="3"/>
    <m/>
    <s v="Mohamed Ayman Assem Hassan"/>
    <s v=" 01152750364"/>
    <s v="mohamed.assem@themarq.com.eg"/>
    <s v="Clients Relations"/>
    <s v="Executive Clients Relations Specialist"/>
    <s v="TM4-21493"/>
    <d v="2026-07-28T00:00:00"/>
    <s v="Internal"/>
    <s v="Communities &amp; Clients Excellence "/>
  </r>
  <r>
    <n v="162"/>
    <m/>
    <s v="Customised"/>
    <m/>
    <m/>
    <s v="Customer XP Cycle-CCE ONLY"/>
    <s v="Ahmed Elshiaty"/>
    <m/>
    <n v="3"/>
    <m/>
    <s v="Hager Ebrahem Hassan Mohamed Elkammar"/>
    <s v=" 01120966120"/>
    <s v="hager.ebrahem@themarq.com.eg"/>
    <s v="Call Center"/>
    <s v="Communication Center Representative"/>
    <s v="TM4-29182"/>
    <d v="2026-07-28T00:00:00"/>
    <s v="Internal"/>
    <s v="Communities &amp; Clients Excellence "/>
  </r>
  <r>
    <n v="162"/>
    <m/>
    <s v="Customised"/>
    <m/>
    <m/>
    <s v="Customer XP Cycle-CCE ONLY"/>
    <s v="Ahmed Elshiaty"/>
    <m/>
    <n v="3"/>
    <m/>
    <s v="Ahmed Elhussini Abdelwahed Ahmed"/>
    <s v=" 01030369917"/>
    <s v="ahmed.elhussini@themarq.com.eg"/>
    <s v="Document Control"/>
    <s v="Senior Document Controller"/>
    <s v="TM4-15424"/>
    <d v="2026-07-28T00:00:00"/>
    <s v="Internal"/>
    <s v="Communities &amp; Clients Excellence "/>
  </r>
  <r>
    <n v="162"/>
    <m/>
    <s v="Customised"/>
    <m/>
    <m/>
    <s v="Customer XP Cycle-CCE ONLY"/>
    <s v="Ahmed Elshiaty"/>
    <n v="3"/>
    <n v="3"/>
    <n v="1"/>
    <s v="Shahenda Ashraf Elsayed Othman"/>
    <s v=" 01091161919"/>
    <s v="shahinda.othman@themarq.com.eg"/>
    <s v="Clients Relations"/>
    <s v="Clients Relations Supervisor"/>
    <s v="TMC-33959"/>
    <d v="2026-07-29T00:00:00"/>
    <s v="Internal"/>
    <s v="Communities &amp; Clients Excellence "/>
  </r>
  <r>
    <n v="162"/>
    <m/>
    <s v="Customised"/>
    <m/>
    <m/>
    <s v="Customer XP Cycle-CCE ONLY"/>
    <s v="Ahmed Elshiaty"/>
    <m/>
    <n v="3"/>
    <m/>
    <s v="Mohamed Hussein Yaqoub Mohamed"/>
    <s v=" 01093124080"/>
    <s v="mohamed.husien@themarq.com.eg"/>
    <s v="Community MEP"/>
    <s v="Senior FM Help Desk Specialist"/>
    <s v="TM4-21494"/>
    <d v="2026-07-29T00:00:00"/>
    <s v="Internal"/>
    <s v="Communities &amp; Clients Excellence "/>
  </r>
  <r>
    <n v="162"/>
    <m/>
    <s v="Customised"/>
    <m/>
    <m/>
    <s v="Customer XP Cycle-CCE ONLY"/>
    <s v="Ahmed Elshiaty"/>
    <m/>
    <n v="3"/>
    <m/>
    <s v="Nour Sherif Mohamed Hussien Abbas"/>
    <s v=" 01006114931"/>
    <s v="nour.sherif@themarq.com.eg"/>
    <s v="Communication &amp; Administration"/>
    <s v="Executive Communication &amp; Administration Specialist"/>
    <s v="TM4-31967"/>
    <d v="2026-07-29T00:00:00"/>
    <s v="Internal"/>
    <s v="Communities &amp; Clients Excellence "/>
  </r>
  <r>
    <n v="162"/>
    <m/>
    <s v="Customised"/>
    <m/>
    <m/>
    <s v="Customer XP Cycle-CCE ONLY"/>
    <s v="Ahmed Elshiaty"/>
    <m/>
    <n v="3"/>
    <m/>
    <s v="Jilan mohamed saeed elzanaty"/>
    <s v=" 01023229021"/>
    <s v="jilan.mohamed@themarq.com.eg"/>
    <s v="Clients Relations"/>
    <s v="Executive Clients Relations Specialist"/>
    <s v="TM4-21496"/>
    <d v="2026-07-29T00:00:00"/>
    <s v="Internal"/>
    <s v="Communities &amp; Clients Excellence "/>
  </r>
  <r>
    <n v="162"/>
    <m/>
    <s v="Customised"/>
    <m/>
    <m/>
    <s v="Customer XP Cycle-CCE ONLY"/>
    <s v="Ahmed Elshiaty"/>
    <m/>
    <n v="3"/>
    <m/>
    <s v="Yasmine Marzouk Sayed mohamed"/>
    <s v=" 01111858403"/>
    <s v="yasmine.marzouk@themarq.com.eg"/>
    <s v="Clients Relations"/>
    <s v="Clients Relations Manager"/>
    <s v="TM4-15492"/>
    <d v="2026-07-29T00:00:00"/>
    <s v="Internal"/>
    <s v="Communities &amp; Clients Excellence "/>
  </r>
  <r>
    <n v="162"/>
    <m/>
    <s v="Customised"/>
    <m/>
    <m/>
    <s v="Customer XP Cycle-CCE ONLY"/>
    <s v="Ahmed Elshiaty"/>
    <m/>
    <n v="3"/>
    <m/>
    <s v="Aya Tarek Mossad Abdelaziz"/>
    <s v=" 01148322683"/>
    <s v="aya.tarek@themarq.com.eg"/>
    <s v="Residents Relations"/>
    <s v="Executive Residents Relations Specialist"/>
    <s v="TM4-21925"/>
    <d v="2026-07-29T00:00:00"/>
    <s v="Internal"/>
    <s v="Communities &amp; Clients Excellence "/>
  </r>
  <r>
    <n v="162"/>
    <m/>
    <s v="Customised"/>
    <m/>
    <m/>
    <s v="Customer XP Cycle-CCE ONLY"/>
    <s v="Ahmed Elshiaty"/>
    <m/>
    <n v="3"/>
    <m/>
    <s v="Maged Nasreldeen Abduallah Shehata"/>
    <s v=" 01111869293"/>
    <s v="maged.nasreldeen@themarq.com.eg"/>
    <s v="Clients Relations"/>
    <s v="Senior Clients Relations Specialist"/>
    <s v="TM4-28644"/>
    <d v="2026-07-29T00:00:00"/>
    <s v="Internal"/>
    <s v="Communities &amp; Clients Excellence "/>
  </r>
  <r>
    <n v="162"/>
    <m/>
    <s v="Customised"/>
    <m/>
    <m/>
    <s v="Customer XP Cycle-CCE ONLY"/>
    <s v="Ahmed Elshiaty"/>
    <m/>
    <n v="3"/>
    <m/>
    <s v="Hassan Mohamed Mohamed Hassan Ragab"/>
    <s v=" 01285571068"/>
    <s v="hassan.mohamed@themarq.com.eg"/>
    <s v="Call Center"/>
    <s v="Communication Center Representative"/>
    <s v="TMC-34038"/>
    <d v="2026-07-29T00:00:00"/>
    <s v="Internal"/>
    <s v="Communities &amp; Clients Excellence "/>
  </r>
  <r>
    <n v="162"/>
    <m/>
    <s v="Customised"/>
    <m/>
    <m/>
    <s v="Customer XP Cycle-CCE ONLY"/>
    <s v="Ahmed Elshiaty"/>
    <m/>
    <n v="3"/>
    <m/>
    <s v="Mohamed Ahmed Abdallah Ahmed Sharaf"/>
    <s v=" 01285727056"/>
    <s v="mohamed.abdullah@themarq.com.eg"/>
    <s v="Call Center"/>
    <s v="Communication Center Representative"/>
    <s v="TM4-32401"/>
    <d v="2026-07-29T00:00:00"/>
    <s v="Internal"/>
    <s v="Communities &amp; Clients Excellence "/>
  </r>
  <r>
    <n v="162"/>
    <m/>
    <s v="Customised"/>
    <m/>
    <m/>
    <s v="Customer XP Cycle-CCE ONLY"/>
    <s v="Ahmed Elshiaty"/>
    <m/>
    <n v="3"/>
    <m/>
    <s v="Mariam Mohamed Hussein Shafei"/>
    <s v=" 01024312179"/>
    <s v="mariam.elshafei@themarq.com.eg"/>
    <s v="Call Center"/>
    <s v="Communication Center Representative"/>
    <s v="TMC-34024"/>
    <d v="2026-07-29T00:00:00"/>
    <s v="Internal"/>
    <s v="Communities &amp; Clients Excellence "/>
  </r>
  <r>
    <n v="162"/>
    <m/>
    <s v="Customised"/>
    <m/>
    <m/>
    <s v="Customer XP Cycle-CCE ONLY"/>
    <s v="Ahmed Elshiaty"/>
    <m/>
    <n v="3"/>
    <m/>
    <s v="Mohamed Ayman Assem Hassan"/>
    <s v=" 01152750364"/>
    <s v="mohamed.assem@themarq.com.eg"/>
    <s v="Clients Relations"/>
    <s v="Executive Clients Relations Specialist"/>
    <s v="TM4-21493"/>
    <d v="2026-07-29T00:00:00"/>
    <s v="Internal"/>
    <s v="Communities &amp; Clients Excellence "/>
  </r>
  <r>
    <n v="162"/>
    <m/>
    <s v="Customised"/>
    <m/>
    <m/>
    <s v="Customer XP Cycle-CCE ONLY"/>
    <s v="Ahmed Elshiaty"/>
    <m/>
    <n v="3"/>
    <m/>
    <s v="Hager Ebrahem Hassan Mohamed Elkammar"/>
    <s v=" 01120966120"/>
    <s v="hager.ebrahem@themarq.com.eg"/>
    <s v="Call Center"/>
    <s v="Communication Center Representative"/>
    <s v="TM4-29182"/>
    <d v="2026-07-29T00:00:00"/>
    <s v="Internal"/>
    <s v="Communities &amp; Clients Excellence "/>
  </r>
  <r>
    <n v="162"/>
    <m/>
    <s v="Customised"/>
    <m/>
    <m/>
    <s v="Customer XP Cycle-CCE ONLY"/>
    <s v="Ahmed Elshiaty"/>
    <m/>
    <n v="3"/>
    <m/>
    <s v="Ahmed Elhussini Abdelwahed Ahmed"/>
    <s v=" 01030369917"/>
    <s v="ahmed.elhussini@themarq.com.eg"/>
    <s v="Document Control"/>
    <s v="Senior Document Controller"/>
    <s v="TM4-15424"/>
    <d v="2026-07-29T00:00:00"/>
    <s v="Internal"/>
    <s v="Communities &amp; Clients Excellence "/>
  </r>
  <r>
    <n v="165"/>
    <n v="6"/>
    <s v="Customised"/>
    <s v="Customised"/>
    <s v="Projects"/>
    <s v="inside out"/>
    <s v="Amr Alaa"/>
    <n v="3"/>
    <n v="3"/>
    <n v="2"/>
    <s v="Ayman Mostafa Yousri Ahmed Mohamed"/>
    <s v=" 01008352815"/>
    <s v="ayman.yosri@themarq.com.eg"/>
    <s v="Tendering"/>
    <s v="Associate Tendering Manager"/>
    <s v="TMC-33778"/>
    <d v="2026-08-03T00:00:00"/>
    <s v="Internal"/>
    <s v="Projects"/>
  </r>
  <r>
    <n v="165"/>
    <m/>
    <s v="Customised"/>
    <m/>
    <m/>
    <s v="inside out"/>
    <s v="Amr Alaa"/>
    <m/>
    <n v="3"/>
    <m/>
    <s v="Aya Hussein Omar Ahmed"/>
    <s v=" 01097201809"/>
    <s v="aya.hussien@themarq.com.eg"/>
    <s v="Budgeting &amp; Cost Control"/>
    <s v="Associate Budgeting &amp; Cost Control Manager"/>
    <s v="TMC-33936"/>
    <d v="2026-08-03T00:00:00"/>
    <s v="Internal"/>
    <s v="Projects"/>
  </r>
  <r>
    <n v="165"/>
    <m/>
    <s v="Customised"/>
    <m/>
    <m/>
    <s v="inside out"/>
    <s v="Amr Alaa"/>
    <m/>
    <n v="3"/>
    <m/>
    <s v="Maged Mostafa morsi attia"/>
    <s v=" 01224298898"/>
    <s v="maged.mostafa@themarq.com.eg"/>
    <s v="Construction Project Management"/>
    <s v="Senior Project Manager"/>
    <s v="TM4-15486"/>
    <d v="2026-08-03T00:00:00"/>
    <s v="Internal"/>
    <s v="Projects"/>
  </r>
  <r>
    <n v="165"/>
    <m/>
    <s v="Customised"/>
    <m/>
    <m/>
    <s v="inside out"/>
    <s v="Amr Alaa"/>
    <m/>
    <n v="3"/>
    <m/>
    <s v="AlShimaa Ahmed Mohamed Abdullatif"/>
    <s v=" 01000002740"/>
    <s v="alshimaa.abdullatif@themarq.com.eg"/>
    <s v="Contracts"/>
    <s v="Senior Contracts Manager"/>
    <s v="TMC-33781"/>
    <d v="2026-08-03T00:00:00"/>
    <s v="Internal"/>
    <s v="Projects"/>
  </r>
  <r>
    <n v="165"/>
    <m/>
    <s v="Customised"/>
    <m/>
    <m/>
    <s v="inside out"/>
    <s v="Amr Alaa"/>
    <m/>
    <n v="3"/>
    <m/>
    <s v="Israa Mahmoud Elsayed Maraie"/>
    <s v=" 01224692381"/>
    <s v="israa.maraie@themarq.com.eg"/>
    <s v="Tendering"/>
    <s v="Senior Tendering Manager"/>
    <s v="TM4-25001"/>
    <d v="2026-08-03T00:00:00"/>
    <s v="Internal"/>
    <s v="Projects"/>
  </r>
  <r>
    <n v="165"/>
    <m/>
    <s v="Customised"/>
    <m/>
    <m/>
    <s v="inside out"/>
    <s v="Amr Alaa"/>
    <m/>
    <n v="3"/>
    <m/>
    <s v="Ahmed AlaaEldin Abdelhalim Ismail Keshk"/>
    <s v=" 01015506230"/>
    <s v="ahmed.keshk@themarq.com.eg"/>
    <s v="Budgeting &amp; Cost Control"/>
    <s v="Senior Budgeting &amp; Cost Control Engineer"/>
    <s v="TM4-32770"/>
    <d v="2026-08-03T00:00:00"/>
    <s v="Internal"/>
    <s v="Projects"/>
  </r>
  <r>
    <n v="166"/>
    <m/>
    <s v="Customised"/>
    <m/>
    <m/>
    <s v="inside out"/>
    <s v="Amr Alaa"/>
    <n v="3"/>
    <n v="3"/>
    <m/>
    <s v="Aya Hussein Omar Ahmed"/>
    <s v=" 01097201809"/>
    <s v="aya.hussien@themarq.com.eg"/>
    <s v="Budgeting &amp; Cost Control"/>
    <s v="Associate Budgeting &amp; Cost Control Manager"/>
    <s v="TMC-33936"/>
    <d v="2026-08-06T00:00:00"/>
    <s v="Internal"/>
    <s v="Projects"/>
  </r>
  <r>
    <n v="166"/>
    <m/>
    <s v="Customised"/>
    <m/>
    <m/>
    <s v="inside out"/>
    <s v="Amr Alaa"/>
    <m/>
    <n v="3"/>
    <m/>
    <s v="Maged Mostafa morsi attia"/>
    <s v=" 01224298898"/>
    <s v="maged.mostafa@themarq.com.eg"/>
    <s v="Construction Project Management"/>
    <s v="Senior Project Manager"/>
    <s v="TM4-15486"/>
    <d v="2026-08-06T00:00:00"/>
    <s v="Internal"/>
    <s v="Projects"/>
  </r>
  <r>
    <n v="166"/>
    <m/>
    <s v="Customised"/>
    <m/>
    <m/>
    <s v="inside out"/>
    <s v="Amr Alaa"/>
    <m/>
    <n v="3"/>
    <m/>
    <s v="Ayman Mostafa Yousri Ahmed Mohamed"/>
    <s v=" 01008352815"/>
    <s v="ayman.yosri@themarq.com.eg"/>
    <s v="Tendering"/>
    <s v="Associate Tendering Manager"/>
    <s v="TMC-33778"/>
    <d v="2026-08-06T00:00:00"/>
    <s v="Internal"/>
    <s v="Projects"/>
  </r>
  <r>
    <n v="166"/>
    <m/>
    <s v="Customised"/>
    <m/>
    <m/>
    <s v="inside out"/>
    <s v="Amr Alaa"/>
    <m/>
    <n v="3"/>
    <m/>
    <s v="AlShimaa Ahmed Mohamed Abdullatif"/>
    <s v=" 01000002740"/>
    <s v="alshimaa.abdullatif@themarq.com.eg"/>
    <s v="Contracts"/>
    <s v="Senior Contracts Manager"/>
    <s v="TMC-33781"/>
    <d v="2026-08-06T00:00:00"/>
    <s v="Internal"/>
    <s v="Projects"/>
  </r>
  <r>
    <n v="166"/>
    <m/>
    <s v="Customised"/>
    <m/>
    <m/>
    <s v="inside out"/>
    <s v="Amr Alaa"/>
    <m/>
    <n v="3"/>
    <m/>
    <s v="Israa Mahmoud Elsayed Maraie"/>
    <s v=" 01224692381"/>
    <s v="israa.maraie@themarq.com.eg"/>
    <s v="Tendering"/>
    <s v="Senior Tendering Manager"/>
    <s v="TM4-25001"/>
    <d v="2026-08-06T00:00:00"/>
    <s v="Internal"/>
    <s v="Projects"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6DD1E-714F-4CDD-8F35-57E328E1637E}" name="PivotTable11" cacheId="464" applyNumberFormats="0" applyBorderFormats="0" applyFontFormats="0" applyPatternFormats="0" applyAlignmentFormats="0" applyWidthHeightFormats="1" dataCaption="Values" tag="f26570ce-f031-400e-b6fe-d8b5207c5657" updatedVersion="8" minRefreshableVersion="3" useAutoFormatting="1" itemPrintTitles="1" createdVersion="8" indent="0" outline="1" outlineData="1" multipleFieldFilters="0">
  <location ref="P3:Q29" firstHeaderRow="1" firstDataRow="1" firstDataCol="1"/>
  <pivotFields count="2">
    <pivotField axis="axisRow" allDrilled="1" subtotalTop="0" showAll="0" dataSourceSort="1" defaultSubtotal="0" defaultAttributeDrillState="1">
      <items count="2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</items>
    </pivotField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No.of sessions" fld="1" baseField="0" baseItem="0"/>
  </dataFields>
  <pivotHierarchies count="1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Program Name"/>
    <pivotHierarchy dragToData="1"/>
    <pivotHierarchy dragToData="1" caption="Distinct Count of Na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ttendance Master Sheet!$A$1:$P$5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58997-204F-4669-A7D9-7FF814DBCAD2}" name="PivotTable7" cacheId="470" applyNumberFormats="0" applyBorderFormats="0" applyFontFormats="0" applyPatternFormats="0" applyAlignmentFormats="0" applyWidthHeightFormats="1" dataCaption="Values" tag="4b9583ac-f7f1-4539-ad51-ebcc2b160e1e" updatedVersion="8" minRefreshableVersion="3" useAutoFormatting="1" subtotalHiddenItems="1" itemPrintTitles="1" createdVersion="8" indent="0" outline="1" outlineData="1" multipleFieldFilters="0" chartFormat="16">
  <location ref="D3:E6" firstHeaderRow="1" firstDataRow="1" firstDataCol="1"/>
  <pivotFields count="2"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Distinct Count of Program Name" fld="1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Program Name"/>
    <pivotHierarchy dragToData="1" caption="Distinct Count of Program Na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ttendance Master Sheet!$A$1:$P$5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3908D-5DAF-4F05-9570-5FC3B854EFFB}" name="PivotTable10" cacheId="467" applyNumberFormats="0" applyBorderFormats="0" applyFontFormats="0" applyPatternFormats="0" applyAlignmentFormats="0" applyWidthHeightFormats="1" dataCaption="Values" tag="e11210bc-9d60-4d90-8e5a-19fade2800e9" updatedVersion="8" minRefreshableVersion="3" useAutoFormatting="1" itemPrintTitles="1" createdVersion="8" indent="0" outline="1" outlineData="1" multipleFieldFilters="0">
  <location ref="M3:N29" firstHeaderRow="1" firstDataRow="1" firstDataCol="1"/>
  <pivotFields count="2">
    <pivotField axis="axisRow" allDrilled="1" subtotalTop="0" showAll="0" dataSourceSort="1" defaultSubtotal="0" defaultAttributeDrillState="1">
      <items count="2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</items>
    </pivotField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Program Duration/hrs" fld="1" baseField="0" baseItem="15"/>
  </dataFields>
  <formats count="6">
    <format dxfId="23">
      <pivotArea collapsedLevelsAreSubtotals="1" fieldPosition="0">
        <references count="1">
          <reference field="0" count="1">
            <x v="5"/>
          </reference>
        </references>
      </pivotArea>
    </format>
    <format dxfId="22">
      <pivotArea collapsedLevelsAreSubtotals="1" fieldPosition="0">
        <references count="1">
          <reference field="0" count="1">
            <x v="0"/>
          </reference>
        </references>
      </pivotArea>
    </format>
    <format dxfId="21">
      <pivotArea dataOnly="0" labelOnly="1" outline="0" axis="axisValues" fieldPosition="0"/>
    </format>
    <format dxfId="20">
      <pivotArea collapsedLevelsAreSubtotals="1" fieldPosition="0">
        <references count="1">
          <reference field="0" count="1">
            <x v="10"/>
          </reference>
        </references>
      </pivotArea>
    </format>
    <format dxfId="19">
      <pivotArea collapsedLevelsAreSubtotals="1" fieldPosition="0">
        <references count="1">
          <reference field="0" count="1">
            <x v="12"/>
          </reference>
        </references>
      </pivotArea>
    </format>
    <format dxfId="18">
      <pivotArea grandRow="1" outline="0" collapsedLevelsAreSubtotals="1" fieldPosition="0"/>
    </format>
  </formats>
  <pivotHierarchies count="1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Program Name"/>
    <pivotHierarchy dragToData="1"/>
    <pivotHierarchy dragToData="1" caption="Distinct Count of Name"/>
    <pivotHierarchy dragToData="1"/>
    <pivotHierarchy dragToData="1"/>
    <pivotHierarchy dragToData="1"/>
    <pivotHierarchy dragToData="1" caption="Count of Program Duration/hrs"/>
    <pivotHierarchy dragToData="1" caption="Distinct Count of Program Duration/hrs"/>
    <pivotHierarchy dragToData="1"/>
    <pivotHierarchy dragToData="1" caption="Max of Program Duration/hrs"/>
    <pivotHierarchy dragToData="1" caption="Sum of Program Duration/h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ttendance Master Sheet!$A$1:$P$5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90675-0C0C-42FF-8E98-9B27FE1B9049}" name="PivotTable15" cacheId="492" applyNumberFormats="0" applyBorderFormats="0" applyFontFormats="0" applyPatternFormats="0" applyAlignmentFormats="0" applyWidthHeightFormats="1" dataCaption="Values" tag="4419426a-c542-4dc4-abf3-bb148ea00754" updatedVersion="8" minRefreshableVersion="5" useAutoFormatting="1" subtotalHiddenItems="1" itemPrintTitles="1" createdVersion="8" indent="0" outline="1" outlineData="1" multipleFieldFilters="0" chartFormat="10">
  <location ref="D11:E14" firstHeaderRow="1" firstDataRow="1" firstDataCol="1"/>
  <pivotFields count="4">
    <pivotField allDrilled="1" subtotalTop="0" showAll="0" dataSourceSort="1" defaultSubtotal="0" defaultAttributeDrillState="1">
      <items count="24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</items>
    </pivotField>
    <pivotField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Program Name" fld="3" subtotal="count" baseField="0" baseItem="0"/>
  </dataFields>
  <pivotHierarchies count="1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Program Name"/>
    <pivotHierarchy dragToData="1" caption="Count of Name"/>
    <pivotHierarchy dragToData="1" caption="Distinct Count of Na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ttendance Master Sheet!$A$1:$P$5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6E041-841F-4654-B255-AF5D1B8BEC95}" name="PivotTable9" cacheId="473" applyNumberFormats="0" applyBorderFormats="0" applyFontFormats="0" applyPatternFormats="0" applyAlignmentFormats="0" applyWidthHeightFormats="1" dataCaption="Values" tag="01cad2a4-d3ed-42fa-90fc-115728793fce" updatedVersion="8" minRefreshableVersion="3" useAutoFormatting="1" subtotalHiddenItems="1" itemPrintTitles="1" createdVersion="8" indent="0" outline="1" outlineData="1" multipleFieldFilters="0">
  <location ref="J3:K17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1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2" hier="16" name="[Range].[Date].[All]" cap="All"/>
  </pageFields>
  <dataFields count="1">
    <dataField name="Distinct Count of Name" fld="1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Program Name"/>
    <pivotHierarchy dragToData="1"/>
    <pivotHierarchy dragToData="1" caption="Distinct Count of Na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ttendance Master Sheet!$A$1:$P$5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D67EC-A60A-4A5D-94E8-E2A86C010A8D}" name="PivotTable8" cacheId="486" applyNumberFormats="0" applyBorderFormats="0" applyFontFormats="0" applyPatternFormats="0" applyAlignmentFormats="0" applyWidthHeightFormats="1" dataCaption="Values" tag="4419426a-c542-4dc4-abf3-bb148ea00754" updatedVersion="8" minRefreshableVersion="5" useAutoFormatting="1" subtotalHiddenItems="1" itemPrintTitles="1" createdVersion="8" indent="0" outline="1" outlineData="1" multipleFieldFilters="0" chartFormat="10">
  <location ref="G3:H29" firstHeaderRow="1" firstDataRow="1" firstDataCol="1"/>
  <pivotFields count="2">
    <pivotField axis="axisRow" allDrilled="1" subtotalTop="0" showAll="0" dataSourceSort="1" defaultSubtotal="0" defaultAttributeDrillState="1">
      <items count="2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</items>
    </pivotField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Distinct Count of Name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Program Name"/>
    <pivotHierarchy dragToData="1"/>
    <pivotHierarchy dragToData="1" caption="Distinct Count of Na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ttendance Master Sheet!$A$1:$P$5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A18DE-EDEB-4218-B89F-27E162C79596}" name="PivotTable14" cacheId="461" applyNumberFormats="0" applyBorderFormats="0" applyFontFormats="0" applyPatternFormats="0" applyAlignmentFormats="0" applyWidthHeightFormats="1" dataCaption="Values" tag="2ad75d73-445b-48c5-90b1-d07513e23e64" updatedVersion="8" minRefreshableVersion="3" useAutoFormatting="1" subtotalHiddenItems="1" itemPrintTitles="1" createdVersion="8" indent="0" outline="1" outlineData="1" multipleFieldFilters="0" chartFormat="9">
  <location ref="AC3:AE29" firstHeaderRow="0" firstDataRow="1" firstDataCol="1"/>
  <pivotFields count="4">
    <pivotField allDrilled="1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axis="axisRow" allDrilled="1" subtotalTop="0" showAll="0" dataSourceSort="1" defaultSubtotal="0" defaultAttributeDrillState="1">
      <items count="2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Participation" fld="3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Enrollments" fld="2" baseField="1" baseItem="0"/>
  </dataField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Program Name"/>
    <pivotHierarchy dragToData="1"/>
    <pivotHierarchy dragToData="1" caption="Participation"/>
    <pivotHierarchy dragToData="1"/>
    <pivotHierarchy dragToData="1" caption="Enrollmen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ttendance Master Sheet!$A$1:$P$5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31E6C-23A5-4C3F-971A-AD778FAF3F13}" name="PivotTable12" cacheId="476" applyNumberFormats="0" applyBorderFormats="0" applyFontFormats="0" applyPatternFormats="0" applyAlignmentFormats="0" applyWidthHeightFormats="1" dataCaption="Values" tag="c71c895b-a96b-4a09-a5a9-b51ee55c2f8e" updatedVersion="8" minRefreshableVersion="3" useAutoFormatting="1" subtotalHiddenItems="1" itemPrintTitles="1" createdVersion="8" indent="0" outline="1" outlineData="1" multipleFieldFilters="0" chartFormat="6">
  <location ref="S3:V10" firstHeaderRow="0" firstDataRow="1" firstDataCol="1"/>
  <pivotFields count="4">
    <pivotField dataField="1" subtotalTop="0" showAll="0" defaultSubtotal="0"/>
    <pivotField axis="axisRow" allDrilled="1" subtotalTop="0" showAll="0" dataSourceSort="1" defaultSubtotal="0">
      <items count="6">
        <item s="1" x="0" e="0"/>
        <item s="1" x="1" e="0"/>
        <item s="1" x="2" e="0"/>
        <item s="1" x="3" e="0"/>
        <item s="1" x="4" e="0"/>
        <item s="1" x="5" e="0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raining Days" fld="0" baseField="1" baseItem="0"/>
    <dataField name="Participation" fld="2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No. of Programs" fld="3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3"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1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includeNewItemsInFilter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. of Programs"/>
    <pivotHierarchy dragToData="1"/>
    <pivotHierarchy dragToData="1" caption="Participation"/>
    <pivotHierarchy dragToData="1" caption="Training Day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ttendance Master Sheet!$A$1:$P$5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74BBA-913B-41CD-A777-57342B58F9B0}" name="PivotTable13" cacheId="504" applyNumberFormats="0" applyBorderFormats="0" applyFontFormats="0" applyPatternFormats="0" applyAlignmentFormats="0" applyWidthHeightFormats="1" dataCaption="Values" tag="1d74df21-b30f-4bcb-9227-2f7cb042c015" updatedVersion="8" minRefreshableVersion="3" useAutoFormatting="1" itemPrintTitles="1" createdVersion="8" indent="0" outline="1" outlineData="1" multipleFieldFilters="0" chartFormat="13">
  <location ref="X3:Z12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8">
        <item s="1" x="0"/>
        <item s="1" x="1"/>
        <item s="1" x="2"/>
        <item s="1" x="3"/>
        <item s="1" x="4"/>
        <item s="1" x="5"/>
        <item s="1" x="6"/>
        <item s="1" x="7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Training Days" fld="0" baseField="2" baseItem="0"/>
    <dataField name=" Programs" fld="1" subtotal="count" baseField="2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Programs"/>
    <pivotHierarchy dragToData="1"/>
    <pivotHierarchy dragToData="1" caption="Distinct Count of Name"/>
    <pivotHierarchy dragToData="1" caption="Training Day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ttendance Master Sheet!$A$1:$P$5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59640-E627-4157-80C0-2670A57FF201}" name="PivotTable1" cacheId="479" applyNumberFormats="0" applyBorderFormats="0" applyFontFormats="0" applyPatternFormats="0" applyAlignmentFormats="0" applyWidthHeightFormats="1" dataCaption="Values" tag="2ad75d73-445b-48c5-90b1-d07513e23e64" updatedVersion="8" minRefreshableVersion="3" useAutoFormatting="1" itemPrintTitles="1" createdVersion="8" indent="0" outline="1" outlineData="1" multipleFieldFilters="0" chartFormat="9">
  <location ref="AG3:AH132" firstHeaderRow="1" firstDataRow="1" firstDataCol="1"/>
  <pivotFields count="4">
    <pivotField allDrilled="1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allDrilled="1" subtotalTop="0" showAll="0" dataSourceSort="1" defaultSubtotal="0" defaultAttributeDrillState="1">
      <items count="18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</items>
    </pivotField>
    <pivotField axis="axisRow" allDrilled="1" subtotalTop="0" showAll="0" defaultSubtotal="0" defaultAttributeDrillState="1">
      <items count="128">
        <item s="1" x="1"/>
        <item s="1" x="2"/>
        <item s="1" x="3"/>
        <item s="1" x="4"/>
        <item s="1" x="5"/>
        <item s="1" x="6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6"/>
        <item s="1" x="29"/>
        <item s="1" x="30"/>
        <item s="1" x="31"/>
        <item s="1" x="32"/>
        <item s="1" x="33"/>
        <item s="1" x="34"/>
        <item s="1" x="37"/>
        <item s="1" x="38"/>
        <item s="1" x="39"/>
        <item s="1" x="41"/>
        <item s="1" x="42"/>
        <item s="1" x="43"/>
        <item s="1" x="44"/>
        <item s="1" x="45"/>
        <item s="1" x="46"/>
        <item s="1" x="47"/>
        <item s="1" x="48"/>
        <item s="1" x="50"/>
        <item s="1" x="51"/>
        <item s="1" x="53"/>
        <item s="1" x="54"/>
        <item s="1" x="55"/>
        <item s="1" x="56"/>
        <item s="1" x="57"/>
        <item s="1" x="58"/>
        <item s="1" x="60"/>
        <item s="1" x="65"/>
        <item s="1" x="67"/>
        <item s="1" x="68"/>
        <item s="1" x="69"/>
        <item s="1" x="70"/>
        <item s="1" x="72"/>
        <item s="1" x="74"/>
        <item s="1" x="75"/>
        <item s="1" x="76"/>
        <item s="1" x="77"/>
        <item s="1" x="78"/>
        <item s="1" x="80"/>
        <item s="1" x="81"/>
        <item s="1" x="82"/>
        <item s="1" x="83"/>
        <item s="1" x="86"/>
        <item s="1" x="87"/>
        <item s="1" x="88"/>
        <item s="1" x="91"/>
        <item s="1" x="93"/>
        <item s="1" x="94"/>
        <item s="1" x="95"/>
        <item s="1" x="97"/>
        <item s="1" x="98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11"/>
        <item s="1" x="112"/>
        <item s="1" x="113"/>
        <item s="1" x="118"/>
        <item s="1" x="119"/>
        <item s="1" x="120"/>
        <item s="1" x="121"/>
        <item s="1" x="122"/>
        <item s="1" x="123"/>
        <item s="1" x="126"/>
        <item s="1" x="127"/>
        <item s="1" x="25"/>
        <item s="1" x="49"/>
        <item s="1" x="59"/>
        <item s="1" x="61"/>
        <item s="1" x="62"/>
        <item s="1" x="63"/>
        <item s="1" x="71"/>
        <item s="1" x="79"/>
        <item s="1" x="84"/>
        <item s="1" x="99"/>
        <item s="1" x="109"/>
        <item s="1" x="110"/>
        <item s="1" x="115"/>
        <item s="1" x="125"/>
        <item s="1" x="36"/>
        <item s="1" x="0"/>
        <item s="1" x="7"/>
        <item s="1" x="24"/>
        <item s="1" x="27"/>
        <item s="1" x="28"/>
        <item s="1" x="35"/>
        <item s="1" x="40"/>
        <item s="1" x="66"/>
        <item s="1" x="89"/>
        <item s="1" x="90"/>
        <item s="1" x="92"/>
        <item s="1" x="96"/>
        <item s="1" x="114"/>
        <item s="1" x="116"/>
        <item s="1" x="8"/>
        <item s="1" x="52"/>
        <item s="1" x="64"/>
        <item s="1" x="73"/>
        <item s="1" x="85"/>
        <item s="1" x="117"/>
        <item s="1" x="124"/>
      </items>
    </pivotField>
    <pivotField dataField="1" subtotalTop="0" showAll="0" defaultSubtotal="0"/>
  </pivotFields>
  <rowFields count="1">
    <field x="2"/>
  </rowFields>
  <rowItems count="1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 t="grand">
      <x/>
    </i>
  </rowItems>
  <colItems count="1">
    <i/>
  </colItems>
  <dataFields count="1">
    <dataField name="Distinct Count of Name" fld="3" subtotal="count" baseField="2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Program Name"/>
    <pivotHierarchy dragToData="1" caption="Count of Name"/>
    <pivotHierarchy dragToData="1" caption="Distinct Count of Name"/>
    <pivotHierarchy dragToData="1"/>
    <pivotHierarchy dragToData="1" caption="Enrollmen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ttendance Master Sheet!$A$1:$P$5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305AA-14E2-4AB6-9F42-4F8BE6DE5B50}" name="PivotTable16" cacheId="495" applyNumberFormats="0" applyBorderFormats="0" applyFontFormats="0" applyPatternFormats="0" applyAlignmentFormats="0" applyWidthHeightFormats="1" dataCaption="Values" tag="4419426a-c542-4dc4-abf3-bb148ea00754" updatedVersion="8" minRefreshableVersion="5" useAutoFormatting="1" subtotalHiddenItems="1" itemPrintTitles="1" createdVersion="8" indent="0" outline="1" outlineData="1" multipleFieldFilters="0" chartFormat="10">
  <location ref="AR3:AS13" firstHeaderRow="1" firstDataRow="1" firstDataCol="1"/>
  <pivotFields count="5">
    <pivotField allDrilled="1" subtotalTop="0" showAll="0" dataSourceSort="1" defaultSubtotal="0" defaultAttributeDrillState="1">
      <items count="24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</items>
    </pivotField>
    <pivotField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2">
    <field x="2"/>
    <field x="3"/>
  </rowFields>
  <rowItems count="10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6"/>
    </i>
    <i t="grand">
      <x/>
    </i>
  </rowItems>
  <colItems count="1">
    <i/>
  </colItems>
  <dataFields count="1">
    <dataField name="Count of Program Name" fld="4" subtotal="count" baseField="0" baseItem="0"/>
  </dataFields>
  <pivotHierarchies count="1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Program Name"/>
    <pivotHierarchy dragToData="1" caption="Count of Name"/>
    <pivotHierarchy dragToData="1" caption="Distinct Count of Na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2">
    <rowHierarchyUsage hierarchyUsage="3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ttendance Master Sheet!$A$1:$P$5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F81ED-C172-45B8-9C90-B38C3F974533}" name="PivotTable5" cacheId="501" applyNumberFormats="0" applyBorderFormats="0" applyFontFormats="0" applyPatternFormats="0" applyAlignmentFormats="0" applyWidthHeightFormats="1" dataCaption="Values" tag="4419426a-c542-4dc4-abf3-bb148ea00754" updatedVersion="8" minRefreshableVersion="5" useAutoFormatting="1" subtotalHiddenItems="1" itemPrintTitles="1" createdVersion="8" indent="0" outline="1" outlineData="1" multipleFieldFilters="0" chartFormat="10">
  <location ref="AM3:AP6" firstHeaderRow="0" firstDataRow="1" firstDataCol="1"/>
  <pivotFields count="5">
    <pivotField allDrilled="1" subtotalTop="0" showAll="0" dataSourceSort="1" defaultSubtotal="0" defaultAttributeDrillState="1">
      <items count="24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istinct Count of Name" fld="2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Sum of No.of sessions" fld="4" baseField="0" baseItem="0"/>
    <dataField name="Sum of Learning Hrs" fld="3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Program Name"/>
    <pivotHierarchy dragToData="1" caption="Count of Name"/>
    <pivotHierarchy dragToData="1" caption="Distinct Count of Na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ttendance Master Sheet!$A$1:$P$5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74C13-47F4-417C-86F1-C5183AF21CBF}" name="PivotTable6" cacheId="489" applyNumberFormats="0" applyBorderFormats="0" applyFontFormats="0" applyPatternFormats="0" applyAlignmentFormats="0" applyWidthHeightFormats="1" dataCaption="Values" tag="4419426a-c542-4dc4-abf3-bb148ea00754" updatedVersion="8" minRefreshableVersion="5" useAutoFormatting="1" subtotalHiddenItems="1" itemPrintTitles="1" createdVersion="8" indent="0" outline="1" outlineData="1" multipleFieldFilters="0" chartFormat="10">
  <location ref="D20:E23" firstHeaderRow="1" firstDataRow="1" firstDataCol="1"/>
  <pivotFields count="3">
    <pivotField allDrilled="1" subtotalTop="0" showAll="0" dataSourceSort="1" defaultSubtotal="0" defaultAttributeDrillState="1">
      <items count="24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Distinct Count of Name" fld="2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Program Name"/>
    <pivotHierarchy dragToData="1" caption="Count of Name"/>
    <pivotHierarchy dragToData="1" caption="Distinct Count of Na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ttendance Master Sheet!$A$1:$P$5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11CA6-E1FC-4D48-8BC4-DEDEA9E6382B}" name="PivotTable3" cacheId="482" applyNumberFormats="0" applyBorderFormats="0" applyFontFormats="0" applyPatternFormats="0" applyAlignmentFormats="0" applyWidthHeightFormats="1" dataCaption="Values" tag="2ad75d73-445b-48c5-90b1-d07513e23e64" updatedVersion="8" minRefreshableVersion="3" useAutoFormatting="1" subtotalHiddenItems="1" itemPrintTitles="1" createdVersion="8" indent="0" outline="1" outlineData="1" multipleFieldFilters="0" chartFormat="9">
  <location ref="AJ3:AK132" firstHeaderRow="1" firstDataRow="1" firstDataCol="1"/>
  <pivotFields count="4">
    <pivotField allDrilled="1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allDrilled="1" subtotalTop="0" showAll="0" dataSourceSort="1" defaultSubtotal="0" defaultAttributeDrillState="1">
      <items count="18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</items>
    </pivotField>
    <pivotField axis="axisRow" allDrilled="1" subtotalTop="0" showAll="0" defaultSubtotal="0" defaultAttributeDrillState="1">
      <items count="128">
        <item s="1" x="1"/>
        <item s="1" x="2"/>
        <item s="1" x="3"/>
        <item s="1" x="4"/>
        <item s="1" x="5"/>
        <item s="1" x="6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6"/>
        <item s="1" x="29"/>
        <item s="1" x="30"/>
        <item s="1" x="31"/>
        <item s="1" x="32"/>
        <item s="1" x="33"/>
        <item s="1" x="34"/>
        <item s="1" x="37"/>
        <item s="1" x="38"/>
        <item s="1" x="39"/>
        <item s="1" x="41"/>
        <item s="1" x="42"/>
        <item s="1" x="43"/>
        <item s="1" x="44"/>
        <item s="1" x="45"/>
        <item s="1" x="46"/>
        <item s="1" x="47"/>
        <item s="1" x="48"/>
        <item s="1" x="50"/>
        <item s="1" x="51"/>
        <item s="1" x="53"/>
        <item s="1" x="54"/>
        <item s="1" x="55"/>
        <item s="1" x="56"/>
        <item s="1" x="57"/>
        <item s="1" x="58"/>
        <item s="1" x="60"/>
        <item s="1" x="65"/>
        <item s="1" x="67"/>
        <item s="1" x="68"/>
        <item s="1" x="69"/>
        <item s="1" x="70"/>
        <item s="1" x="72"/>
        <item s="1" x="74"/>
        <item s="1" x="75"/>
        <item s="1" x="76"/>
        <item s="1" x="77"/>
        <item s="1" x="78"/>
        <item s="1" x="80"/>
        <item s="1" x="81"/>
        <item s="1" x="82"/>
        <item s="1" x="83"/>
        <item s="1" x="86"/>
        <item s="1" x="87"/>
        <item s="1" x="88"/>
        <item s="1" x="91"/>
        <item s="1" x="93"/>
        <item s="1" x="94"/>
        <item s="1" x="95"/>
        <item s="1" x="97"/>
        <item s="1" x="98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11"/>
        <item s="1" x="112"/>
        <item s="1" x="113"/>
        <item s="1" x="118"/>
        <item s="1" x="119"/>
        <item s="1" x="120"/>
        <item s="1" x="121"/>
        <item s="1" x="122"/>
        <item s="1" x="123"/>
        <item s="1" x="126"/>
        <item s="1" x="127"/>
        <item s="1" x="25"/>
        <item s="1" x="49"/>
        <item s="1" x="59"/>
        <item s="1" x="61"/>
        <item s="1" x="62"/>
        <item s="1" x="63"/>
        <item s="1" x="71"/>
        <item s="1" x="79"/>
        <item s="1" x="84"/>
        <item s="1" x="99"/>
        <item s="1" x="109"/>
        <item s="1" x="110"/>
        <item s="1" x="115"/>
        <item s="1" x="125"/>
        <item s="1" x="36"/>
        <item s="1" x="0"/>
        <item s="1" x="7"/>
        <item s="1" x="24"/>
        <item s="1" x="27"/>
        <item s="1" x="28"/>
        <item s="1" x="35"/>
        <item s="1" x="40"/>
        <item s="1" x="66"/>
        <item s="1" x="89"/>
        <item s="1" x="90"/>
        <item s="1" x="92"/>
        <item s="1" x="96"/>
        <item s="1" x="114"/>
        <item s="1" x="116"/>
        <item s="1" x="8"/>
        <item s="1" x="52"/>
        <item s="1" x="64"/>
        <item s="1" x="73"/>
        <item s="1" x="85"/>
        <item s="1" x="117"/>
        <item s="1" x="124"/>
      </items>
    </pivotField>
    <pivotField dataField="1" subtotalTop="0" showAll="0" defaultSubtotal="0"/>
  </pivotFields>
  <rowFields count="1">
    <field x="2"/>
  </rowFields>
  <rowItems count="1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 t="grand">
      <x/>
    </i>
  </rowItems>
  <colItems count="1">
    <i/>
  </colItems>
  <dataFields count="1">
    <dataField name="Sum of Learning Hrs" fld="3" baseField="0" baseItem="0"/>
  </dataFields>
  <pivotHierarchies count="1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Program Name"/>
    <pivotHierarchy dragToData="1" caption="Count of Name"/>
    <pivotHierarchy dragToData="1" caption="Distinct Count of Name"/>
    <pivotHierarchy dragToData="1"/>
    <pivotHierarchy dragToData="1" caption="Enrollmen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ttendance Master Sheet!$A$1:$P$5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E71B7-DAF0-4117-AD33-776D132FEC89}" name="PivotTable17" cacheId="498" applyNumberFormats="0" applyBorderFormats="0" applyFontFormats="0" applyPatternFormats="0" applyAlignmentFormats="0" applyWidthHeightFormats="1" dataCaption="Values" tag="4419426a-c542-4dc4-abf3-bb148ea00754" updatedVersion="8" minRefreshableVersion="5" useAutoFormatting="1" subtotalHiddenItems="1" itemPrintTitles="1" createdVersion="8" indent="0" outline="1" outlineData="1" multipleFieldFilters="0" chartFormat="10">
  <location ref="A9:B19" firstHeaderRow="1" firstDataRow="1" firstDataCol="1"/>
  <pivotFields count="5">
    <pivotField allDrilled="1" subtotalTop="0" showAll="0" dataSourceSort="1" defaultSubtotal="0" defaultAttributeDrillState="1">
      <items count="24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</items>
    </pivotField>
    <pivotField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2">
    <field x="2"/>
    <field x="3"/>
  </rowFields>
  <rowItems count="10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6"/>
    </i>
    <i t="grand">
      <x/>
    </i>
  </rowItems>
  <colItems count="1">
    <i/>
  </colItems>
  <dataFields count="1">
    <dataField name="Actual" fld="4" subtotal="count" baseField="2" baseItem="0"/>
  </dataFields>
  <pivotHierarchies count="1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ctual"/>
    <pivotHierarchy dragToData="1" caption="Distinct Count of Program Name"/>
    <pivotHierarchy dragToData="1" caption="Count of Name"/>
    <pivotHierarchy dragToData="1" caption="Distinct Count of Na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2">
    <rowHierarchyUsage hierarchyUsage="3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ttendance Master Sheet!$A$1:$P$5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167C3-00D9-4E03-9D88-74DD42EDF9FF}" name="PivotTable1" cacheId="4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FACILITATOR PERFORMANCE" fld="1" subtotal="average" baseField="0" baseItem="0" numFmtId="9"/>
  </dataFields>
  <formats count="1">
    <format dxfId="16">
      <pivotArea outline="0" collapsedLevelsAreSubtotals="1" fieldPosition="0"/>
    </format>
  </formats>
  <pivotHierarchies count="1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FACILITATOR PERFORMANC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&amp;D Main Reports.xlsx!Table7">
        <x15:activeTabTopLevelEntity name="[Table7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E7FBE-9AA9-4298-8052-BD3F29E22DEF}" name="PivotTable2" cacheId="4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H13" firstHeaderRow="0" firstDataRow="1" firstDataCol="1" rowPageCount="1" colPageCount="1"/>
  <pivotFields count="6">
    <pivotField axis="axisRow" allDrilled="1" subtotalTop="0" showAll="0" dataSourceSort="1" defaultSubtotal="0" defaultAttributeDrillState="1">
      <items count="9">
        <item s="1" x="0"/>
        <item s="1" x="1"/>
        <item s="1" x="2"/>
        <item s="1" x="3"/>
        <item s="1" x="4"/>
        <item s="1" x="5"/>
        <item s="1" x="6"/>
        <item s="1" x="7"/>
        <item s="1" x="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5" hier="65" name="[Table7].[Completion Time].&amp;" cap="(blank)"/>
  </pageFields>
  <dataFields count="4">
    <dataField name="Average of NPS" fld="1" subtotal="average" baseField="0" baseItem="0"/>
    <dataField name="Average of KNOWLEDGE RELVEANCE" fld="2" subtotal="average" baseField="0" baseItem="0"/>
    <dataField name="Average of LOGISTICS EFFECTIVNESS" fld="3" subtotal="average" baseField="0" baseItem="0"/>
    <dataField name="Average of ACTIVITY EFFECTIVNESS" fld="4" subtotal="average" baseField="0" baseItem="0"/>
  </dataFields>
  <formats count="1">
    <format dxfId="17">
      <pivotArea outline="0" collapsedLevelsAreSubtotals="1" fieldPosition="0"/>
    </format>
  </formats>
  <pivotHierarchies count="1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0" level="1">
        <member name="[Table7].[Completion Time].&amp;"/>
        <member name="[Table7].[Completion Time].&amp;[17/03/2026 14:00]"/>
        <member name="[Table7].[Completion Time].&amp;[22/04/2026 14:00]"/>
        <member name="[Table7].[Completion Time].&amp;[24/02/2026 14:00]"/>
        <member name="[Table7].[Completion Time].&amp;[31/03/2026 15:00]"/>
        <member name="[Table7].[Completion Time].&amp;[2026-05-13 13:00:00]"/>
        <member name="[Table7].[Completion Time].&amp;[2026-05-20 14:00:00]"/>
        <member name="[Table7].[Completion Time].&amp;[2026-06-04 14:00:00]"/>
        <member name="[Table7].[Completion Time].&amp;[2026-06-15 12:30:00]"/>
        <member name="[Table7].[Completion Time].&amp;[2026-06-25 14:00:00]"/>
      </members>
    </pivotHierarchy>
    <pivotHierarchy dragToData="1"/>
    <pivotHierarchy dragToData="1"/>
    <pivotHierarchy dragToData="1"/>
    <pivotHierarchy dragToData="1">
      <members count="11" level="1">
        <member name=""/>
        <member name="[Table7].[Topic Name].&amp;[inside out]"/>
        <member name=""/>
        <member name=""/>
        <member name=""/>
        <member name=""/>
        <member name=""/>
        <member name=""/>
        <member name=""/>
        <member name="[Table7].[Topic Name].&amp;[The Influence Map (Projects)]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FACILITATOR PERFORMANCE"/>
    <pivotHierarchy dragToData="1"/>
    <pivotHierarchy dragToData="1"/>
    <pivotHierarchy dragToData="1"/>
    <pivotHierarchy dragToData="1"/>
    <pivotHierarchy dragToData="1" caption="Average of NPS"/>
    <pivotHierarchy dragToData="1"/>
    <pivotHierarchy dragToData="1" caption="Average of LOGISTICS EFFECTIVNESS"/>
    <pivotHierarchy dragToData="1" caption="Average of ACTIVITY EFFECTIVNES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&amp;D Main Reports.xlsx!Table7">
        <x15:activeTabTopLevelEntity name="[Table7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49341-5CE0-4A4B-997A-D2263FB50037}" name="PivotTable1" cacheId="4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8:X34" firstHeaderRow="1" firstDataRow="1" firstDataCol="1"/>
  <pivotFields count="2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Name" fld="1" subtotal="count" baseField="0" baseItem="0"/>
  </dataFields>
  <pivotHierarchies count="1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TableStyleMedium2" showRowHeaders="1" showColHeaders="1" showRowStripes="0" showColStripes="0" showLastColumn="1"/>
  <rowHierarchiesUsage count="1">
    <rowHierarchyUsage hierarchyUsage="4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&amp;D Main Report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6DECA-A35E-4967-97D1-55D29675DC8E}" name="PivotTable2" cacheId="5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A8:AC25" firstHeaderRow="1" firstDataRow="1" firstDataCol="0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Table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AB05C-D144-488D-84E7-10B6E9C07B78}" name="PivotTable1" cacheId="5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1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&amp;D Main Reports.xlsx!Table7">
        <x15:activeTabTopLevelEntity name="[Table7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EF577-6575-43FE-8178-6BA49790B638}" name="Table1" displayName="Table1" ref="A1:S800" totalsRowShown="0" headerRowDxfId="15">
  <autoFilter ref="A1:S800" xr:uid="{292EF577-6575-43FE-8178-6BA49790B638}"/>
  <tableColumns count="19">
    <tableColumn id="1" xr3:uid="{758FAD61-1AD6-4716-9B5D-31C2112E52F5}" name="#"/>
    <tableColumn id="2" xr3:uid="{A320F708-34FC-4EE0-9735-ED7EC02B1D3A}" name=" Enrollments"/>
    <tableColumn id="19" xr3:uid="{320D0F4A-EB49-4F2A-8200-71E029B366CE}" name="Participation PC/Cust"/>
    <tableColumn id="18" xr3:uid="{6293568F-63DB-458D-BE4B-2577F7E57488}" name="PC/Cust (Per Topic)"/>
    <tableColumn id="17" xr3:uid="{4752778C-EADB-4BEC-B328-3C37F8B014D6}" name="Customised (Dept)"/>
    <tableColumn id="3" xr3:uid="{A69C1084-3604-4A94-B041-3B2036990815}" name="Program Name"/>
    <tableColumn id="4" xr3:uid="{E74BCBD2-0C7B-40AE-8A38-2D52F65D11E9}" name="Trainer Name"/>
    <tableColumn id="5" xr3:uid="{6A42BA8C-DC2A-42C2-A1A3-2BE8DA590757}" name="Program Duration/hrs" dataDxfId="14"/>
    <tableColumn id="6" xr3:uid="{AF58F5D4-6760-4BEE-9920-B1C10A794611}" name="Learning Hrs" dataDxfId="13"/>
    <tableColumn id="7" xr3:uid="{D373E5F6-E1F2-4FC6-BCE6-FDF3A51CF6F4}" name="No.of sessions" dataDxfId="12"/>
    <tableColumn id="8" xr3:uid="{A8CDCB06-A1A2-4F13-88E1-89052F0FA142}" name="Name"/>
    <tableColumn id="9" xr3:uid="{34ACB493-A881-4B48-8E39-EADD69CD994F}" name="Phone Number"/>
    <tableColumn id="10" xr3:uid="{D110B57B-C220-42EB-9454-589F808E5EE6}" name="Email"/>
    <tableColumn id="11" xr3:uid="{987477D6-EB16-44D0-948D-49534CF369CC}" name="Department"/>
    <tableColumn id="12" xr3:uid="{D322D029-9883-4597-9A04-E7AED027A2CF}" name="Job Title"/>
    <tableColumn id="13" xr3:uid="{14A9051A-7205-459F-86E0-EC91129D2C04}" name="Employee Code"/>
    <tableColumn id="14" xr3:uid="{899D04CB-A32F-4E5B-8776-A2B38FCDFF1B}" name="Date" dataDxfId="11"/>
    <tableColumn id="15" xr3:uid="{2D02DAB1-CF0C-4CA2-83A0-0623450F56B4}" name="Internal/External"/>
    <tableColumn id="16" xr3:uid="{19C51D23-7077-4E44-844B-462644627F90}" name="Sect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2F4B67D-5FE7-4F2C-A1DF-9073EF2AD2A1}" name="Table7" displayName="Table7" ref="A1:X354" totalsRowShown="0" headerRowDxfId="26" tableBorderDxfId="25">
  <tableColumns count="24">
    <tableColumn id="1" xr3:uid="{7FC4532E-F178-4E66-86B0-26CF5E588E9A}" name="Survey ID"/>
    <tableColumn id="2" xr3:uid="{76120345-62A5-48BC-A365-A7C558AB8612}" name="Start Time"/>
    <tableColumn id="3" xr3:uid="{6BC0D22C-588D-4F35-AC0B-35426ACA2A28}" name="Completion Time"/>
    <tableColumn id="4" xr3:uid="{3C134B42-A87E-42AB-8264-B01E50149BF8}" name="Name"/>
    <tableColumn id="5" xr3:uid="{5FAF6F96-4096-4773-B409-5BC1400294D8}" name="Email"/>
    <tableColumn id="6" xr3:uid="{8F8C405A-D7A8-4A4E-AFA6-87E104890677}" name="Phone Number"/>
    <tableColumn id="7" xr3:uid="{AAE3BB5F-E96D-4E83-AABF-5F9AAB71F186}" name="Topic Name"/>
    <tableColumn id="8" xr3:uid="{57872FDD-806A-4BD5-A927-B9A51A80BE7F}" name="Trainers"/>
    <tableColumn id="9" xr3:uid="{B0817220-42F6-432D-9944-CCC10FDD5EBA}" name="Q1 - How relevant was the knowledge you gained throughout the training?"/>
    <tableColumn id="10" xr3:uid="{B7091800-43DB-45E2-9D93-83DE38F9216A}" name="Q2 - How effective were the learning activities used in this training?"/>
    <tableColumn id="11" xr3:uid="{62D241C8-F910-4608-991F-AF32698E97E1}" name="Q3 - How effective were the logistics (handouts, room, food, etc.) used in the training?"/>
    <tableColumn id="12" xr3:uid="{88AAAAD0-7B60-4BED-806B-CAFBE5BE4586}" name="Q4 - How would you rate the facilitator's overall performance?"/>
    <tableColumn id="13" xr3:uid="{966DFB97-FFE3-417A-AE58-9852DC25FC75}" name="Q5 - How likely are you to recommend this training to a friend or teammate?"/>
    <tableColumn id="14" xr3:uid="{6261263B-2F9E-4EAF-95A2-48B61321D1E3}" name="Q6 - Mention any comments or suggestions to improve the overall learning experience"/>
    <tableColumn id="15" xr3:uid="{5B1574C4-F51D-47CD-9530-70F2C040C584}" name="PROMOTOR"/>
    <tableColumn id="16" xr3:uid="{5114CC81-9E6A-4D0B-A7B6-2DD5D76E1465}" name="PASSIVE 1"/>
    <tableColumn id="17" xr3:uid="{F96DA112-E0B2-49AF-8B21-9EFBE8F697CD}" name="PASSIVE"/>
    <tableColumn id="18" xr3:uid="{84C6298E-3860-4090-914C-912DA3F4909D}" name="DETRACTOR"/>
    <tableColumn id="19" xr3:uid="{2BDD3B9A-5C13-4DF2-9A0E-04AD646A9350}" name="Total Reponses"/>
    <tableColumn id="20" xr3:uid="{E99DDD45-54CD-4000-97B5-AADD1C5E1219}" name="NPS"/>
    <tableColumn id="21" xr3:uid="{368DB9F0-8E69-4A89-B94C-57997D959F17}" name="FACILITATOR PERFORMANCE"/>
    <tableColumn id="22" xr3:uid="{E517A2AB-959F-4D10-8DE1-770773CD9943}" name="ACTIVITY EFFECTIVNESS"/>
    <tableColumn id="23" xr3:uid="{CA93EFA6-A38B-4398-9A96-A89066850629}" name="LOGISTICS EFFECTIVNESS"/>
    <tableColumn id="24" xr3:uid="{1861553D-CE60-4DD3-8F93-77A72E3A70B0}" name="KNOWLEDGE RELVEANCE" dataDxfId="2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1" xr10:uid="{CEA44FC5-8318-461E-8780-FE19A1747F8F}" sourceName="[Range].[Date]">
  <pivotTables>
    <pivotTable tabId="21" name="PivotTable8"/>
    <pivotTable tabId="21" name="PivotTable5"/>
    <pivotTable tabId="21" name="PivotTable6"/>
    <pivotTable tabId="21" name="PivotTable15"/>
    <pivotTable tabId="21" name="PivotTable16"/>
    <pivotTable tabId="34" name="PivotTable17"/>
  </pivotTables>
  <state minimalRefreshVersion="6" lastRefreshVersion="6" pivotCacheId="709533359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0A72C006-4838-46B7-8451-6E85EB78DBDE}" cache="Timeline_Date1" caption="Date" level="2" selectionLevel="2" scrollPosition="2026-01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rinterSettings" Target="../printerSettings/printerSettings2.bin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_rels/sheet5.xml.rels><?xml version="1.0" encoding="UTF-8" standalone="yes"?>
<Relationships xmlns="http://schemas.openxmlformats.org/package/2006/relationships"><Relationship Id="rId8" Type="http://schemas.microsoft.com/office/2019/04/relationships/namedSheetView" Target="../namedSheetViews/namedSheetView1.xml"/><Relationship Id="rId3" Type="http://schemas.openxmlformats.org/officeDocument/2006/relationships/hyperlink" Target="mailto:ahmed.gamal@themarq.com.eg" TargetMode="Externa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shereen.walaa@themarq.com.eg" TargetMode="External"/><Relationship Id="rId4" Type="http://schemas.openxmlformats.org/officeDocument/2006/relationships/hyperlink" Target="mailto:diana.elsehemy@themarq.com.e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mohamed.mabrouk@themarq.com.eg" TargetMode="External"/><Relationship Id="rId13" Type="http://schemas.openxmlformats.org/officeDocument/2006/relationships/hyperlink" Target="mailto:diana.elsehemy@themarq.com.eg" TargetMode="External"/><Relationship Id="rId18" Type="http://schemas.openxmlformats.org/officeDocument/2006/relationships/hyperlink" Target="mailto:nour.fathy@themarq.com.eg" TargetMode="External"/><Relationship Id="rId3" Type="http://schemas.openxmlformats.org/officeDocument/2006/relationships/hyperlink" Target="mailto:eleonora.christo@themarq.com.eg" TargetMode="External"/><Relationship Id="rId21" Type="http://schemas.openxmlformats.org/officeDocument/2006/relationships/table" Target="../tables/table2.xml"/><Relationship Id="rId7" Type="http://schemas.openxmlformats.org/officeDocument/2006/relationships/hyperlink" Target="mailto:menna.yahya@themarq.com.eg" TargetMode="External"/><Relationship Id="rId12" Type="http://schemas.openxmlformats.org/officeDocument/2006/relationships/hyperlink" Target="mailto:nourhan.yasser@themarq.com.eg" TargetMode="External"/><Relationship Id="rId17" Type="http://schemas.openxmlformats.org/officeDocument/2006/relationships/hyperlink" Target="mailto:alaa.omar@themarq.com.eg" TargetMode="External"/><Relationship Id="rId2" Type="http://schemas.openxmlformats.org/officeDocument/2006/relationships/hyperlink" Target="mailto:aya.elkhawaga@themarq.com.eg" TargetMode="External"/><Relationship Id="rId16" Type="http://schemas.openxmlformats.org/officeDocument/2006/relationships/hyperlink" Target="mailto:shereen.walaa@themarq.com.eg" TargetMode="External"/><Relationship Id="rId20" Type="http://schemas.openxmlformats.org/officeDocument/2006/relationships/hyperlink" Target="mailto:ahmed.gamal@themarq.com.eg" TargetMode="External"/><Relationship Id="rId1" Type="http://schemas.openxmlformats.org/officeDocument/2006/relationships/hyperlink" Target="mailto:mariam.ibrahim@themarq.com.eg" TargetMode="External"/><Relationship Id="rId6" Type="http://schemas.openxmlformats.org/officeDocument/2006/relationships/hyperlink" Target="mailto:mohamed.husien@themarq.com.eg" TargetMode="External"/><Relationship Id="rId11" Type="http://schemas.openxmlformats.org/officeDocument/2006/relationships/hyperlink" Target="mailto:mohamed.mabrouk@themarq.com.eg" TargetMode="External"/><Relationship Id="rId5" Type="http://schemas.openxmlformats.org/officeDocument/2006/relationships/hyperlink" Target="mailto:khadija.zayed@themarq.com.eg" TargetMode="External"/><Relationship Id="rId15" Type="http://schemas.openxmlformats.org/officeDocument/2006/relationships/hyperlink" Target="mailto:aya.elkhawaga@themarq.com.eg" TargetMode="External"/><Relationship Id="rId10" Type="http://schemas.openxmlformats.org/officeDocument/2006/relationships/hyperlink" Target="mailto:gehad.badr@themarq.com.eg" TargetMode="External"/><Relationship Id="rId19" Type="http://schemas.openxmlformats.org/officeDocument/2006/relationships/hyperlink" Target="mailto:youssef.eldairy@themarq.com.eg" TargetMode="External"/><Relationship Id="rId4" Type="http://schemas.openxmlformats.org/officeDocument/2006/relationships/hyperlink" Target="mailto:mohamed.abdullah@themarq.com.eg" TargetMode="External"/><Relationship Id="rId9" Type="http://schemas.openxmlformats.org/officeDocument/2006/relationships/hyperlink" Target="mailto:menna.yahya@themarq.com.eg" TargetMode="External"/><Relationship Id="rId14" Type="http://schemas.openxmlformats.org/officeDocument/2006/relationships/hyperlink" Target="mailto:ahmed.gamal@themarq.com.e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ahmed.hamdy@themarq.com.e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ahmed.hamdy@themarq.com.e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9A05-0570-4D31-8C5F-502441FC3A83}">
  <sheetPr>
    <tabColor theme="1" tint="4.9989318521683403E-2"/>
  </sheetPr>
  <dimension ref="A1:AB34"/>
  <sheetViews>
    <sheetView zoomScale="62" zoomScaleNormal="62" workbookViewId="0">
      <selection activeCell="AA19" sqref="AA19"/>
    </sheetView>
  </sheetViews>
  <sheetFormatPr defaultColWidth="8.6328125" defaultRowHeight="14.5" x14ac:dyDescent="0.35"/>
  <cols>
    <col min="1" max="5" width="8.6328125" style="7"/>
    <col min="6" max="6" width="9.90625" style="7" bestFit="1" customWidth="1"/>
    <col min="7" max="7" width="12.36328125" style="7" customWidth="1"/>
    <col min="8" max="8" width="10" style="7" bestFit="1" customWidth="1"/>
    <col min="9" max="9" width="8.6328125" style="7"/>
    <col min="10" max="10" width="6.453125" style="7" customWidth="1"/>
    <col min="11" max="11" width="2.54296875" style="7" customWidth="1"/>
    <col min="12" max="12" width="13.6328125" style="7" customWidth="1"/>
    <col min="13" max="13" width="8.6328125" style="7"/>
    <col min="14" max="14" width="7.54296875" style="7" customWidth="1"/>
    <col min="15" max="15" width="10.6328125" style="7" customWidth="1"/>
    <col min="16" max="16" width="8.6328125" style="7"/>
    <col min="17" max="17" width="9.54296875" style="7" customWidth="1"/>
    <col min="18" max="18" width="11.90625" style="7" customWidth="1"/>
    <col min="19" max="19" width="10.453125" style="7" customWidth="1"/>
    <col min="20" max="20" width="5.54296875" style="7" customWidth="1"/>
    <col min="21" max="21" width="7.453125" style="7" customWidth="1"/>
    <col min="22" max="22" width="11.90625" style="7" customWidth="1"/>
    <col min="23" max="23" width="5.90625" style="7" customWidth="1"/>
    <col min="24" max="24" width="6.08984375" style="7" customWidth="1"/>
    <col min="25" max="25" width="8.6328125" style="7"/>
    <col min="26" max="26" width="24.54296875" style="7" customWidth="1"/>
    <col min="27" max="27" width="23.7265625" style="7" customWidth="1"/>
    <col min="28" max="28" width="10.90625" style="7" bestFit="1" customWidth="1"/>
    <col min="29" max="16384" width="8.6328125" style="7"/>
  </cols>
  <sheetData>
    <row r="1" spans="1:28" ht="15.65" customHeight="1" x14ac:dyDescent="0.35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</row>
    <row r="2" spans="1:28" ht="24.9" customHeight="1" x14ac:dyDescent="0.35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5" spans="1:28" x14ac:dyDescent="0.35">
      <c r="K5" s="8"/>
      <c r="P5" s="9"/>
    </row>
    <row r="6" spans="1:28" ht="23.5" x14ac:dyDescent="0.55000000000000004">
      <c r="C6" s="10"/>
      <c r="E6" s="129"/>
      <c r="F6" s="129"/>
      <c r="G6" s="129"/>
      <c r="H6" s="10"/>
      <c r="J6" s="10"/>
      <c r="K6" s="10"/>
      <c r="N6" s="11"/>
      <c r="P6" s="130"/>
      <c r="Q6" s="130"/>
      <c r="R6" s="12"/>
      <c r="S6" s="13"/>
      <c r="T6" s="13"/>
      <c r="U6" s="13"/>
      <c r="V6" s="13"/>
      <c r="Z6" s="52" t="s">
        <v>1</v>
      </c>
    </row>
    <row r="7" spans="1:28" ht="37" x14ac:dyDescent="0.85">
      <c r="B7" s="14" t="s">
        <v>2</v>
      </c>
      <c r="C7" s="15"/>
      <c r="D7" s="16" t="s">
        <v>3</v>
      </c>
      <c r="F7" s="16" t="s">
        <v>4</v>
      </c>
      <c r="G7" s="10"/>
      <c r="H7" s="17" t="s">
        <v>5</v>
      </c>
      <c r="J7" s="15"/>
      <c r="K7" s="18"/>
      <c r="L7" s="14" t="s">
        <v>6</v>
      </c>
      <c r="N7" s="14" t="s">
        <v>7</v>
      </c>
      <c r="Q7" s="6" t="s">
        <v>8</v>
      </c>
      <c r="T7" s="19" t="s">
        <v>9</v>
      </c>
      <c r="W7" s="19" t="s">
        <v>10</v>
      </c>
      <c r="Z7" s="128">
        <f>F8/192</f>
        <v>0.66666666666666663</v>
      </c>
      <c r="AA7" s="127" t="s">
        <v>1924</v>
      </c>
      <c r="AB7" s="30">
        <f>'Program Pivots'!B23</f>
        <v>0.53125</v>
      </c>
    </row>
    <row r="8" spans="1:28" ht="37" x14ac:dyDescent="0.85">
      <c r="B8" s="24">
        <f>GETPIVOTDATA("[Measures].[Distinct Count of Program Name 2]",'Program Pivots'!$S$3)</f>
        <v>24</v>
      </c>
      <c r="D8" s="24">
        <f>GETPIVOTDATA("[Measures].[Sum of No.of sessions 2]",'Program Pivots'!$P$3)</f>
        <v>40</v>
      </c>
      <c r="F8" s="24">
        <f>GETPIVOTDATA("[Measures].[Distinct Count of Name 2]",'Program Pivots'!$G$3)</f>
        <v>128</v>
      </c>
      <c r="H8" s="24">
        <f>'Program Pivots'!B5</f>
        <v>130.5</v>
      </c>
      <c r="L8" s="25">
        <f>GETPIVOTDATA("[Measures].[Average of NPS]",'Evaluation Pivots'!$D$3)</f>
        <v>0.92727272727272725</v>
      </c>
      <c r="O8" s="25">
        <f>GETPIVOTDATA("[Measures].[Average of FACILITATOR PERFORMANCE]",'Evaluation Pivots'!$A$3)</f>
        <v>1</v>
      </c>
      <c r="Q8" s="132">
        <f>GETPIVOTDATA("[Measures].[Average of KNOWLEDGE RELVEANCE 2]",'Evaluation Pivots'!$D$3)</f>
        <v>1</v>
      </c>
      <c r="R8" s="132"/>
      <c r="T8" s="132">
        <f>GETPIVOTDATA("[Measures].[Average of ACTIVITY EFFECTIVNESS]",'Evaluation Pivots'!$D$3)</f>
        <v>0.98181818181818181</v>
      </c>
      <c r="U8" s="132"/>
      <c r="W8" s="132">
        <f>GETPIVOTDATA("[Measures].[Average of LOGISTICS EFFECTIVNESS]",'Evaluation Pivots'!$D$3)</f>
        <v>0.96363636363636362</v>
      </c>
      <c r="X8" s="132"/>
      <c r="Z8" s="128"/>
      <c r="AA8" s="52" t="s">
        <v>1922</v>
      </c>
      <c r="AB8" s="30">
        <f>'Program Pivots'!B19</f>
        <v>0.33854166666666669</v>
      </c>
    </row>
    <row r="10" spans="1:28" x14ac:dyDescent="0.35">
      <c r="Q10" s="20"/>
    </row>
    <row r="14" spans="1:28" x14ac:dyDescent="0.35">
      <c r="A14" s="21"/>
    </row>
    <row r="15" spans="1:28" x14ac:dyDescent="0.35">
      <c r="A15" s="21"/>
    </row>
    <row r="16" spans="1:28" x14ac:dyDescent="0.35">
      <c r="A16" s="21"/>
    </row>
    <row r="26" spans="20:22" x14ac:dyDescent="0.35">
      <c r="T26" s="22"/>
      <c r="U26" s="22"/>
      <c r="V26" s="22"/>
    </row>
    <row r="27" spans="20:22" x14ac:dyDescent="0.35">
      <c r="T27" s="22"/>
      <c r="U27" s="22"/>
      <c r="V27" s="22"/>
    </row>
    <row r="34" spans="19:22" x14ac:dyDescent="0.35">
      <c r="S34" s="23"/>
      <c r="T34" s="23"/>
      <c r="U34" s="23"/>
      <c r="V34" s="23"/>
    </row>
  </sheetData>
  <mergeCells count="7">
    <mergeCell ref="Z7:Z8"/>
    <mergeCell ref="E6:G6"/>
    <mergeCell ref="P6:Q6"/>
    <mergeCell ref="A1:Y2"/>
    <mergeCell ref="Q8:R8"/>
    <mergeCell ref="T8:U8"/>
    <mergeCell ref="W8:X8"/>
  </mergeCells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27B0-7718-4E64-91B2-CF605E11D605}">
  <sheetPr>
    <tabColor rgb="FFC00000"/>
  </sheetPr>
  <dimension ref="A1:AS132"/>
  <sheetViews>
    <sheetView zoomScale="99" zoomScaleNormal="84" workbookViewId="0">
      <selection activeCell="E16" sqref="E16"/>
    </sheetView>
  </sheetViews>
  <sheetFormatPr defaultRowHeight="14.5" x14ac:dyDescent="0.35"/>
  <cols>
    <col min="1" max="1" width="30.26953125" bestFit="1" customWidth="1"/>
    <col min="4" max="4" width="13.81640625" bestFit="1" customWidth="1"/>
    <col min="5" max="5" width="20.36328125" bestFit="1" customWidth="1"/>
    <col min="7" max="7" width="29.26953125" bestFit="1" customWidth="1"/>
    <col min="8" max="8" width="19.90625" bestFit="1" customWidth="1"/>
    <col min="10" max="10" width="29" bestFit="1" customWidth="1"/>
    <col min="11" max="11" width="19.90625" bestFit="1" customWidth="1"/>
    <col min="13" max="13" width="29.26953125" bestFit="1" customWidth="1"/>
    <col min="14" max="14" width="24.54296875" bestFit="1" customWidth="1"/>
    <col min="16" max="16" width="29.26953125" bestFit="1" customWidth="1"/>
    <col min="17" max="17" width="18.81640625" bestFit="1" customWidth="1"/>
    <col min="19" max="19" width="12.1796875" bestFit="1" customWidth="1"/>
    <col min="20" max="20" width="11.6328125" bestFit="1" customWidth="1"/>
    <col min="21" max="21" width="11.26953125" bestFit="1" customWidth="1"/>
    <col min="22" max="22" width="13.90625" bestFit="1" customWidth="1"/>
    <col min="24" max="24" width="14.08984375" bestFit="1" customWidth="1"/>
    <col min="25" max="25" width="11.6328125" bestFit="1" customWidth="1"/>
    <col min="26" max="26" width="9" bestFit="1" customWidth="1"/>
    <col min="27" max="27" width="9.36328125" bestFit="1" customWidth="1"/>
    <col min="28" max="28" width="9.36328125" customWidth="1"/>
    <col min="29" max="29" width="29.26953125" bestFit="1" customWidth="1"/>
    <col min="30" max="30" width="11.26953125" bestFit="1" customWidth="1"/>
    <col min="31" max="31" width="10.54296875" bestFit="1" customWidth="1"/>
    <col min="33" max="33" width="52.6328125" bestFit="1" customWidth="1"/>
    <col min="34" max="34" width="19.90625" bestFit="1" customWidth="1"/>
    <col min="35" max="35" width="15.453125" bestFit="1" customWidth="1"/>
    <col min="36" max="36" width="52.6328125" bestFit="1" customWidth="1"/>
    <col min="37" max="37" width="17" bestFit="1" customWidth="1"/>
    <col min="38" max="38" width="10" bestFit="1" customWidth="1"/>
    <col min="39" max="39" width="13.81640625" bestFit="1" customWidth="1"/>
    <col min="40" max="40" width="19.90625" bestFit="1" customWidth="1"/>
    <col min="41" max="41" width="18.81640625" bestFit="1" customWidth="1"/>
    <col min="42" max="42" width="17" bestFit="1" customWidth="1"/>
    <col min="43" max="43" width="29.08984375" bestFit="1" customWidth="1"/>
    <col min="44" max="44" width="15.54296875" bestFit="1" customWidth="1"/>
    <col min="45" max="45" width="20.36328125" bestFit="1" customWidth="1"/>
    <col min="46" max="46" width="17" bestFit="1" customWidth="1"/>
    <col min="47" max="47" width="17.90625" bestFit="1" customWidth="1"/>
    <col min="48" max="48" width="14.54296875" bestFit="1" customWidth="1"/>
    <col min="49" max="49" width="15.90625" bestFit="1" customWidth="1"/>
    <col min="50" max="50" width="17.90625" bestFit="1" customWidth="1"/>
    <col min="51" max="51" width="7.453125" bestFit="1" customWidth="1"/>
    <col min="52" max="52" width="24.54296875" bestFit="1" customWidth="1"/>
    <col min="53" max="53" width="7.36328125" bestFit="1" customWidth="1"/>
    <col min="54" max="54" width="13.36328125" bestFit="1" customWidth="1"/>
    <col min="55" max="55" width="17.54296875" bestFit="1" customWidth="1"/>
    <col min="56" max="56" width="12.54296875" bestFit="1" customWidth="1"/>
    <col min="57" max="57" width="29.08984375" bestFit="1" customWidth="1"/>
    <col min="58" max="58" width="9.90625" bestFit="1" customWidth="1"/>
    <col min="59" max="59" width="20.6328125" bestFit="1" customWidth="1"/>
    <col min="60" max="60" width="8.90625" bestFit="1" customWidth="1"/>
    <col min="61" max="61" width="4.453125" bestFit="1" customWidth="1"/>
    <col min="62" max="62" width="41.08984375" bestFit="1" customWidth="1"/>
    <col min="63" max="63" width="7.90625" bestFit="1" customWidth="1"/>
    <col min="64" max="64" width="14" bestFit="1" customWidth="1"/>
    <col min="65" max="65" width="21.54296875" bestFit="1" customWidth="1"/>
    <col min="66" max="66" width="17" bestFit="1" customWidth="1"/>
    <col min="67" max="67" width="5.36328125" bestFit="1" customWidth="1"/>
    <col min="68" max="68" width="8.90625" bestFit="1" customWidth="1"/>
    <col min="69" max="69" width="7.90625" bestFit="1" customWidth="1"/>
    <col min="70" max="70" width="5.90625" bestFit="1" customWidth="1"/>
    <col min="71" max="71" width="10.08984375" bestFit="1" customWidth="1"/>
  </cols>
  <sheetData>
    <row r="1" spans="1:45" ht="15" thickBot="1" x14ac:dyDescent="0.4">
      <c r="B1" s="124" t="s">
        <v>1940</v>
      </c>
      <c r="C1" s="125">
        <v>192</v>
      </c>
      <c r="J1" s="3" t="s">
        <v>32</v>
      </c>
      <c r="K1" t="s" vm="2">
        <v>33</v>
      </c>
    </row>
    <row r="2" spans="1:45" x14ac:dyDescent="0.35">
      <c r="A2" s="134" t="s">
        <v>34</v>
      </c>
      <c r="B2" s="134"/>
      <c r="D2" s="133" t="s">
        <v>35</v>
      </c>
      <c r="E2" s="133"/>
      <c r="G2" s="133" t="s">
        <v>36</v>
      </c>
      <c r="H2" s="133"/>
      <c r="J2" s="133" t="s">
        <v>37</v>
      </c>
      <c r="K2" s="133"/>
      <c r="M2" s="133" t="s">
        <v>5</v>
      </c>
      <c r="N2" s="133"/>
      <c r="P2" s="133" t="s">
        <v>38</v>
      </c>
      <c r="Q2" s="133"/>
      <c r="S2" s="133" t="s">
        <v>39</v>
      </c>
      <c r="T2" s="133"/>
      <c r="U2" s="133"/>
      <c r="V2" s="133"/>
      <c r="X2" s="133" t="s">
        <v>40</v>
      </c>
      <c r="Y2" s="133"/>
      <c r="Z2" s="133"/>
      <c r="AA2" s="133"/>
      <c r="AC2" s="133" t="s">
        <v>41</v>
      </c>
      <c r="AD2" s="133"/>
      <c r="AE2" s="133"/>
      <c r="AG2" s="133" t="s">
        <v>42</v>
      </c>
      <c r="AH2" s="133"/>
      <c r="AJ2" s="82" t="s">
        <v>43</v>
      </c>
      <c r="AK2" s="82"/>
      <c r="AM2" s="133" t="s">
        <v>1942</v>
      </c>
      <c r="AN2" s="133"/>
      <c r="AR2" s="133" t="s">
        <v>1941</v>
      </c>
      <c r="AS2" s="133"/>
    </row>
    <row r="3" spans="1:45" x14ac:dyDescent="0.35">
      <c r="A3" s="28" t="s">
        <v>44</v>
      </c>
      <c r="B3" s="28">
        <f>GETPIVOTDATA("[Measures].[Distinct Count of Program Name 2]",$D$3)</f>
        <v>25</v>
      </c>
      <c r="D3" s="3" t="s">
        <v>45</v>
      </c>
      <c r="E3" t="s">
        <v>46</v>
      </c>
      <c r="G3" s="3" t="s">
        <v>45</v>
      </c>
      <c r="H3" t="s">
        <v>47</v>
      </c>
      <c r="J3" s="3" t="s">
        <v>45</v>
      </c>
      <c r="K3" t="s">
        <v>47</v>
      </c>
      <c r="M3" s="3" t="s">
        <v>45</v>
      </c>
      <c r="N3" s="56" t="s">
        <v>48</v>
      </c>
      <c r="P3" s="3" t="s">
        <v>45</v>
      </c>
      <c r="Q3" t="s">
        <v>49</v>
      </c>
      <c r="S3" s="3" t="s">
        <v>45</v>
      </c>
      <c r="T3" t="s">
        <v>38</v>
      </c>
      <c r="U3" t="s">
        <v>50</v>
      </c>
      <c r="V3" t="s">
        <v>51</v>
      </c>
      <c r="X3" s="3" t="s">
        <v>45</v>
      </c>
      <c r="Y3" t="s">
        <v>38</v>
      </c>
      <c r="Z3" t="s">
        <v>52</v>
      </c>
      <c r="AC3" s="3" t="s">
        <v>45</v>
      </c>
      <c r="AD3" t="s">
        <v>50</v>
      </c>
      <c r="AE3" t="s">
        <v>53</v>
      </c>
      <c r="AG3" s="3" t="s">
        <v>45</v>
      </c>
      <c r="AH3" t="s">
        <v>47</v>
      </c>
      <c r="AJ3" s="3" t="s">
        <v>45</v>
      </c>
      <c r="AK3" t="s">
        <v>54</v>
      </c>
      <c r="AM3" s="3" t="s">
        <v>45</v>
      </c>
      <c r="AN3" t="s">
        <v>47</v>
      </c>
      <c r="AO3" t="s">
        <v>49</v>
      </c>
      <c r="AP3" t="s">
        <v>54</v>
      </c>
      <c r="AR3" s="3" t="s">
        <v>45</v>
      </c>
      <c r="AS3" t="s">
        <v>1923</v>
      </c>
    </row>
    <row r="4" spans="1:45" x14ac:dyDescent="0.35">
      <c r="A4" s="28" t="s">
        <v>55</v>
      </c>
      <c r="B4" s="28">
        <f>GETPIVOTDATA("[Measures].[Distinct Count of Name 2]",$G$3)</f>
        <v>128</v>
      </c>
      <c r="D4" s="4" t="s">
        <v>19</v>
      </c>
      <c r="E4" s="147">
        <v>3</v>
      </c>
      <c r="G4" s="4" t="s">
        <v>56</v>
      </c>
      <c r="H4" s="147">
        <v>5</v>
      </c>
      <c r="J4" s="4" t="s">
        <v>1900</v>
      </c>
      <c r="K4" s="147">
        <v>2</v>
      </c>
      <c r="M4" s="4" t="s">
        <v>56</v>
      </c>
      <c r="N4" s="56">
        <v>2</v>
      </c>
      <c r="P4" s="4" t="s">
        <v>56</v>
      </c>
      <c r="Q4" s="147">
        <v>1</v>
      </c>
      <c r="S4" s="4" t="s">
        <v>58</v>
      </c>
      <c r="T4" s="147">
        <v>7</v>
      </c>
      <c r="U4" s="147">
        <v>18</v>
      </c>
      <c r="V4" s="147">
        <v>6</v>
      </c>
      <c r="X4" s="4" t="s">
        <v>59</v>
      </c>
      <c r="Y4" s="147">
        <v>10</v>
      </c>
      <c r="Z4" s="147">
        <v>5</v>
      </c>
      <c r="AC4" s="4" t="s">
        <v>56</v>
      </c>
      <c r="AD4" s="147">
        <v>5</v>
      </c>
      <c r="AE4" s="147">
        <v>17</v>
      </c>
      <c r="AG4" s="4" t="s">
        <v>60</v>
      </c>
      <c r="AH4" s="147">
        <v>1</v>
      </c>
      <c r="AJ4" s="4" t="s">
        <v>60</v>
      </c>
      <c r="AK4" s="147">
        <v>15</v>
      </c>
      <c r="AM4" s="4" t="s">
        <v>1924</v>
      </c>
      <c r="AN4" s="147">
        <v>102</v>
      </c>
      <c r="AO4" s="147">
        <v>19</v>
      </c>
      <c r="AP4" s="147">
        <v>867.5</v>
      </c>
      <c r="AR4" s="4" t="s">
        <v>1924</v>
      </c>
      <c r="AS4" s="147"/>
    </row>
    <row r="5" spans="1:45" x14ac:dyDescent="0.35">
      <c r="A5" s="28" t="s">
        <v>61</v>
      </c>
      <c r="B5" s="80">
        <f>GETPIVOTDATA("[Measures].[Sum of Program Duration/hrs]",$M$3)</f>
        <v>130.5</v>
      </c>
      <c r="D5" s="4" t="s">
        <v>62</v>
      </c>
      <c r="E5" s="147">
        <v>22</v>
      </c>
      <c r="G5" s="4" t="s">
        <v>63</v>
      </c>
      <c r="H5" s="147">
        <v>17</v>
      </c>
      <c r="J5" s="4" t="s">
        <v>57</v>
      </c>
      <c r="K5" s="147">
        <v>3</v>
      </c>
      <c r="M5" s="4" t="s">
        <v>63</v>
      </c>
      <c r="N5" s="147">
        <v>2</v>
      </c>
      <c r="P5" s="4" t="s">
        <v>63</v>
      </c>
      <c r="Q5" s="147">
        <v>1</v>
      </c>
      <c r="S5" s="4" t="s">
        <v>65</v>
      </c>
      <c r="T5" s="147">
        <v>3</v>
      </c>
      <c r="U5" s="147">
        <v>16</v>
      </c>
      <c r="V5" s="147">
        <v>3</v>
      </c>
      <c r="X5" s="4" t="s">
        <v>66</v>
      </c>
      <c r="Y5" s="147">
        <v>2</v>
      </c>
      <c r="Z5" s="147">
        <v>1</v>
      </c>
      <c r="AC5" s="4" t="s">
        <v>63</v>
      </c>
      <c r="AD5" s="147">
        <v>17</v>
      </c>
      <c r="AE5" s="147">
        <v>26</v>
      </c>
      <c r="AG5" s="4" t="s">
        <v>67</v>
      </c>
      <c r="AH5" s="147">
        <v>1</v>
      </c>
      <c r="AJ5" s="4" t="s">
        <v>67</v>
      </c>
      <c r="AK5" s="147">
        <v>6</v>
      </c>
      <c r="AM5" s="4" t="s">
        <v>1922</v>
      </c>
      <c r="AN5" s="147">
        <v>65</v>
      </c>
      <c r="AO5" s="147">
        <v>21</v>
      </c>
      <c r="AP5" s="147">
        <v>518.5</v>
      </c>
      <c r="AR5" s="123" t="s">
        <v>57</v>
      </c>
      <c r="AS5" s="147">
        <v>2</v>
      </c>
    </row>
    <row r="6" spans="1:45" x14ac:dyDescent="0.35">
      <c r="A6" s="28" t="s">
        <v>38</v>
      </c>
      <c r="B6" s="28">
        <f>GETPIVOTDATA("[Measures].[Sum of No.of sessions 2]",$P$3)</f>
        <v>40</v>
      </c>
      <c r="D6" s="4" t="s">
        <v>68</v>
      </c>
      <c r="E6" s="147">
        <v>25</v>
      </c>
      <c r="G6" s="4" t="s">
        <v>69</v>
      </c>
      <c r="H6" s="147">
        <v>23</v>
      </c>
      <c r="J6" s="4" t="s">
        <v>64</v>
      </c>
      <c r="K6" s="147">
        <v>21</v>
      </c>
      <c r="M6" s="4" t="s">
        <v>69</v>
      </c>
      <c r="N6" s="147">
        <v>8</v>
      </c>
      <c r="P6" s="4" t="s">
        <v>69</v>
      </c>
      <c r="Q6" s="147">
        <v>2</v>
      </c>
      <c r="S6" s="4" t="s">
        <v>71</v>
      </c>
      <c r="T6" s="147">
        <v>3</v>
      </c>
      <c r="U6" s="147">
        <v>24</v>
      </c>
      <c r="V6" s="147">
        <v>2</v>
      </c>
      <c r="X6" s="4" t="s">
        <v>72</v>
      </c>
      <c r="Y6" s="147">
        <v>11</v>
      </c>
      <c r="Z6" s="147">
        <v>8</v>
      </c>
      <c r="AC6" s="4" t="s">
        <v>69</v>
      </c>
      <c r="AD6" s="147">
        <v>23</v>
      </c>
      <c r="AE6" s="147">
        <v>46</v>
      </c>
      <c r="AG6" s="4" t="s">
        <v>73</v>
      </c>
      <c r="AH6" s="147">
        <v>1</v>
      </c>
      <c r="AJ6" s="4" t="s">
        <v>73</v>
      </c>
      <c r="AK6" s="147">
        <v>16</v>
      </c>
      <c r="AM6" s="4" t="s">
        <v>68</v>
      </c>
      <c r="AN6" s="147">
        <v>128</v>
      </c>
      <c r="AO6" s="147">
        <v>40</v>
      </c>
      <c r="AP6" s="147">
        <v>1386</v>
      </c>
      <c r="AR6" s="123" t="s">
        <v>81</v>
      </c>
      <c r="AS6" s="147">
        <v>2</v>
      </c>
    </row>
    <row r="7" spans="1:45" x14ac:dyDescent="0.35">
      <c r="A7" s="28" t="s">
        <v>74</v>
      </c>
      <c r="B7" s="31">
        <f>GETPIVOTDATA("[Measures].[Distinct Count of Name 2]",$G$3)/192</f>
        <v>0.66666666666666663</v>
      </c>
      <c r="G7" s="4" t="s">
        <v>75</v>
      </c>
      <c r="H7" s="147">
        <v>10</v>
      </c>
      <c r="J7" s="4" t="s">
        <v>70</v>
      </c>
      <c r="K7" s="147">
        <v>29</v>
      </c>
      <c r="M7" s="4" t="s">
        <v>75</v>
      </c>
      <c r="N7" s="147">
        <v>9</v>
      </c>
      <c r="P7" s="4" t="s">
        <v>75</v>
      </c>
      <c r="Q7" s="147">
        <v>2</v>
      </c>
      <c r="S7" s="4" t="s">
        <v>77</v>
      </c>
      <c r="T7" s="147">
        <v>6</v>
      </c>
      <c r="U7" s="147">
        <v>48</v>
      </c>
      <c r="V7" s="147">
        <v>4</v>
      </c>
      <c r="X7" s="4" t="s">
        <v>78</v>
      </c>
      <c r="Y7" s="147">
        <v>8</v>
      </c>
      <c r="Z7" s="147">
        <v>6</v>
      </c>
      <c r="AC7" s="4" t="s">
        <v>75</v>
      </c>
      <c r="AD7" s="147">
        <v>10</v>
      </c>
      <c r="AE7" s="147">
        <v>10</v>
      </c>
      <c r="AG7" s="4" t="s">
        <v>79</v>
      </c>
      <c r="AH7" s="147">
        <v>1</v>
      </c>
      <c r="AJ7" s="4" t="s">
        <v>79</v>
      </c>
      <c r="AK7" s="147">
        <v>16.5</v>
      </c>
      <c r="AR7" s="123" t="s">
        <v>1927</v>
      </c>
      <c r="AS7" s="147">
        <v>1</v>
      </c>
    </row>
    <row r="8" spans="1:45" x14ac:dyDescent="0.35">
      <c r="A8" s="28" t="s">
        <v>80</v>
      </c>
      <c r="B8" s="81">
        <f>((GETPIVOTDATA("[Measures].[Distinct Count of Program Name 2]",$D$3,"[Range].[Internal/External]","[Range].[Internal/External].&amp;[Internal]")/GETPIVOTDATA("[Measures].[Distinct Count of Program Name 2]",$D$3)))</f>
        <v>0.88</v>
      </c>
      <c r="D8" s="4"/>
      <c r="E8" s="29"/>
      <c r="G8" s="4" t="s">
        <v>1901</v>
      </c>
      <c r="H8" s="147">
        <v>13</v>
      </c>
      <c r="J8" s="4" t="s">
        <v>76</v>
      </c>
      <c r="K8" s="147">
        <v>18</v>
      </c>
      <c r="M8" s="4" t="s">
        <v>1901</v>
      </c>
      <c r="N8" s="147">
        <v>6</v>
      </c>
      <c r="P8" s="4" t="s">
        <v>1901</v>
      </c>
      <c r="Q8" s="147">
        <v>2</v>
      </c>
      <c r="S8" s="4" t="s">
        <v>82</v>
      </c>
      <c r="T8" s="147">
        <v>12</v>
      </c>
      <c r="U8" s="147">
        <v>64</v>
      </c>
      <c r="V8" s="147">
        <v>6</v>
      </c>
      <c r="X8" s="4" t="s">
        <v>83</v>
      </c>
      <c r="Y8" s="147">
        <v>2</v>
      </c>
      <c r="Z8" s="147">
        <v>1</v>
      </c>
      <c r="AC8" s="4" t="s">
        <v>1901</v>
      </c>
      <c r="AD8" s="147">
        <v>13</v>
      </c>
      <c r="AE8" s="147">
        <v>15</v>
      </c>
      <c r="AG8" s="4" t="s">
        <v>84</v>
      </c>
      <c r="AH8" s="147">
        <v>1</v>
      </c>
      <c r="AJ8" s="4" t="s">
        <v>84</v>
      </c>
      <c r="AK8" s="147">
        <v>5</v>
      </c>
      <c r="AR8" s="123" t="s">
        <v>1925</v>
      </c>
      <c r="AS8" s="147">
        <v>1</v>
      </c>
    </row>
    <row r="9" spans="1:45" x14ac:dyDescent="0.35">
      <c r="A9" s="28" t="s">
        <v>85</v>
      </c>
      <c r="B9" s="28">
        <v>98</v>
      </c>
      <c r="G9" s="4" t="s">
        <v>11</v>
      </c>
      <c r="H9" s="147">
        <v>11</v>
      </c>
      <c r="J9" s="4" t="s">
        <v>81</v>
      </c>
      <c r="K9" s="147">
        <v>14</v>
      </c>
      <c r="M9" s="4" t="s">
        <v>11</v>
      </c>
      <c r="N9" s="56">
        <v>13.5</v>
      </c>
      <c r="P9" s="4" t="s">
        <v>11</v>
      </c>
      <c r="Q9" s="147">
        <v>4</v>
      </c>
      <c r="S9" s="4" t="s">
        <v>21</v>
      </c>
      <c r="T9" s="147">
        <v>7</v>
      </c>
      <c r="U9" s="147">
        <v>41</v>
      </c>
      <c r="V9" s="147">
        <v>4</v>
      </c>
      <c r="X9" s="4" t="s">
        <v>12</v>
      </c>
      <c r="Y9" s="147">
        <v>4</v>
      </c>
      <c r="Z9" s="147">
        <v>1</v>
      </c>
      <c r="AC9" s="4" t="s">
        <v>11</v>
      </c>
      <c r="AD9" s="147">
        <v>11</v>
      </c>
      <c r="AE9" s="147">
        <v>14</v>
      </c>
      <c r="AG9" s="4" t="s">
        <v>87</v>
      </c>
      <c r="AH9" s="147">
        <v>1</v>
      </c>
      <c r="AJ9" s="4" t="s">
        <v>87</v>
      </c>
      <c r="AK9" s="147">
        <v>5</v>
      </c>
      <c r="AR9" s="123" t="s">
        <v>103</v>
      </c>
      <c r="AS9" s="147">
        <v>2</v>
      </c>
    </row>
    <row r="10" spans="1:45" x14ac:dyDescent="0.35">
      <c r="A10" s="28" t="s">
        <v>88</v>
      </c>
      <c r="B10" s="28">
        <v>12</v>
      </c>
      <c r="D10" s="133" t="s">
        <v>1947</v>
      </c>
      <c r="E10" s="133"/>
      <c r="G10" s="4" t="s">
        <v>86</v>
      </c>
      <c r="H10" s="147">
        <v>9</v>
      </c>
      <c r="J10" s="4" t="s">
        <v>16</v>
      </c>
      <c r="K10" s="147">
        <v>2</v>
      </c>
      <c r="M10" s="4" t="s">
        <v>86</v>
      </c>
      <c r="N10" s="147">
        <v>5</v>
      </c>
      <c r="P10" s="4" t="s">
        <v>86</v>
      </c>
      <c r="Q10" s="147">
        <v>1</v>
      </c>
      <c r="S10" s="4" t="s">
        <v>68</v>
      </c>
      <c r="T10" s="147">
        <v>38</v>
      </c>
      <c r="U10" s="147">
        <v>128</v>
      </c>
      <c r="V10" s="147">
        <v>24</v>
      </c>
      <c r="X10" s="4" t="s">
        <v>90</v>
      </c>
      <c r="Y10" s="147">
        <v>2</v>
      </c>
      <c r="Z10" s="147">
        <v>2</v>
      </c>
      <c r="AC10" s="4" t="s">
        <v>86</v>
      </c>
      <c r="AD10" s="147">
        <v>9</v>
      </c>
      <c r="AE10" s="147">
        <v>12</v>
      </c>
      <c r="AG10" s="4" t="s">
        <v>91</v>
      </c>
      <c r="AH10" s="147">
        <v>1</v>
      </c>
      <c r="AJ10" s="4" t="s">
        <v>91</v>
      </c>
      <c r="AK10" s="147">
        <v>5</v>
      </c>
      <c r="AR10" s="123" t="s">
        <v>448</v>
      </c>
      <c r="AS10" s="147">
        <v>5</v>
      </c>
    </row>
    <row r="11" spans="1:45" x14ac:dyDescent="0.35">
      <c r="D11" s="3" t="s">
        <v>45</v>
      </c>
      <c r="E11" t="s">
        <v>1923</v>
      </c>
      <c r="G11" s="4" t="s">
        <v>89</v>
      </c>
      <c r="H11" s="147">
        <v>5</v>
      </c>
      <c r="J11" s="4" t="s">
        <v>20</v>
      </c>
      <c r="K11" s="147">
        <v>9</v>
      </c>
      <c r="M11" s="4" t="s">
        <v>89</v>
      </c>
      <c r="N11" s="147">
        <v>6</v>
      </c>
      <c r="P11" s="4" t="s">
        <v>89</v>
      </c>
      <c r="Q11" s="147">
        <v>2</v>
      </c>
      <c r="X11" s="4" t="s">
        <v>94</v>
      </c>
      <c r="Y11" s="147">
        <v>1</v>
      </c>
      <c r="Z11" s="147">
        <v>1</v>
      </c>
      <c r="AC11" s="4" t="s">
        <v>89</v>
      </c>
      <c r="AD11" s="147">
        <v>5</v>
      </c>
      <c r="AE11" s="147">
        <v>14</v>
      </c>
      <c r="AG11" s="4" t="s">
        <v>95</v>
      </c>
      <c r="AH11" s="147">
        <v>1</v>
      </c>
      <c r="AJ11" s="4" t="s">
        <v>95</v>
      </c>
      <c r="AK11" s="147">
        <v>23</v>
      </c>
      <c r="AR11" s="4" t="s">
        <v>1922</v>
      </c>
      <c r="AS11" s="147"/>
    </row>
    <row r="12" spans="1:45" x14ac:dyDescent="0.35">
      <c r="D12" s="4" t="s">
        <v>1924</v>
      </c>
      <c r="E12" s="147">
        <v>13</v>
      </c>
      <c r="G12" s="4" t="s">
        <v>92</v>
      </c>
      <c r="H12" s="147">
        <v>6</v>
      </c>
      <c r="J12" s="4" t="s">
        <v>93</v>
      </c>
      <c r="K12" s="147">
        <v>2</v>
      </c>
      <c r="M12" s="4" t="s">
        <v>92</v>
      </c>
      <c r="N12" s="147">
        <v>5</v>
      </c>
      <c r="P12" s="4" t="s">
        <v>92</v>
      </c>
      <c r="Q12" s="147">
        <v>1</v>
      </c>
      <c r="X12" s="4" t="s">
        <v>68</v>
      </c>
      <c r="Y12" s="147">
        <v>40</v>
      </c>
      <c r="Z12" s="147">
        <v>25</v>
      </c>
      <c r="AC12" s="4" t="s">
        <v>92</v>
      </c>
      <c r="AD12" s="147">
        <v>6</v>
      </c>
      <c r="AE12" s="147">
        <v>6</v>
      </c>
      <c r="AG12" s="4" t="s">
        <v>98</v>
      </c>
      <c r="AH12" s="147">
        <v>1</v>
      </c>
      <c r="AJ12" s="4" t="s">
        <v>98</v>
      </c>
      <c r="AK12" s="147">
        <v>11</v>
      </c>
      <c r="AR12" s="123" t="s">
        <v>1933</v>
      </c>
      <c r="AS12" s="147">
        <v>12</v>
      </c>
    </row>
    <row r="13" spans="1:45" x14ac:dyDescent="0.35">
      <c r="D13" s="4" t="s">
        <v>1922</v>
      </c>
      <c r="E13" s="147">
        <v>12</v>
      </c>
      <c r="G13" s="4" t="s">
        <v>1951</v>
      </c>
      <c r="H13" s="147">
        <v>6</v>
      </c>
      <c r="J13" s="4" t="s">
        <v>97</v>
      </c>
      <c r="K13" s="147">
        <v>1</v>
      </c>
      <c r="M13" s="4" t="s">
        <v>1951</v>
      </c>
      <c r="N13" s="147">
        <v>6</v>
      </c>
      <c r="P13" s="4" t="s">
        <v>1951</v>
      </c>
      <c r="Q13" s="147">
        <v>2</v>
      </c>
      <c r="AC13" s="4" t="s">
        <v>1951</v>
      </c>
      <c r="AD13" s="147">
        <v>6</v>
      </c>
      <c r="AE13" s="147">
        <v>6</v>
      </c>
      <c r="AG13" s="4" t="s">
        <v>101</v>
      </c>
      <c r="AH13" s="147">
        <v>1</v>
      </c>
      <c r="AJ13" s="4" t="s">
        <v>101</v>
      </c>
      <c r="AK13" s="147">
        <v>15</v>
      </c>
      <c r="AR13" s="4" t="s">
        <v>68</v>
      </c>
      <c r="AS13" s="147">
        <v>25</v>
      </c>
    </row>
    <row r="14" spans="1:45" x14ac:dyDescent="0.35">
      <c r="D14" s="4" t="s">
        <v>68</v>
      </c>
      <c r="E14" s="147">
        <v>25</v>
      </c>
      <c r="G14" s="4" t="s">
        <v>96</v>
      </c>
      <c r="H14" s="147">
        <v>11</v>
      </c>
      <c r="J14" s="4" t="s">
        <v>100</v>
      </c>
      <c r="K14" s="147">
        <v>6</v>
      </c>
      <c r="M14" s="4" t="s">
        <v>96</v>
      </c>
      <c r="N14" s="56">
        <v>2.5</v>
      </c>
      <c r="P14" s="4" t="s">
        <v>96</v>
      </c>
      <c r="Q14" s="147">
        <v>1</v>
      </c>
      <c r="AC14" s="4" t="s">
        <v>96</v>
      </c>
      <c r="AD14" s="147">
        <v>11</v>
      </c>
      <c r="AE14" s="147">
        <v>16</v>
      </c>
      <c r="AG14" s="4" t="s">
        <v>104</v>
      </c>
      <c r="AH14" s="147">
        <v>1</v>
      </c>
      <c r="AJ14" s="4" t="s">
        <v>104</v>
      </c>
      <c r="AK14" s="147">
        <v>5</v>
      </c>
    </row>
    <row r="15" spans="1:45" x14ac:dyDescent="0.35">
      <c r="G15" s="4" t="s">
        <v>99</v>
      </c>
      <c r="H15" s="147">
        <v>16</v>
      </c>
      <c r="J15" s="4" t="s">
        <v>103</v>
      </c>
      <c r="K15" s="147">
        <v>21</v>
      </c>
      <c r="M15" s="4" t="s">
        <v>99</v>
      </c>
      <c r="N15" s="147">
        <v>1</v>
      </c>
      <c r="P15" s="4" t="s">
        <v>99</v>
      </c>
      <c r="Q15" s="147">
        <v>1</v>
      </c>
      <c r="AC15" s="4" t="s">
        <v>99</v>
      </c>
      <c r="AD15" s="147">
        <v>16</v>
      </c>
      <c r="AE15" s="147">
        <v>23</v>
      </c>
      <c r="AG15" s="4" t="s">
        <v>107</v>
      </c>
      <c r="AH15" s="147">
        <v>1</v>
      </c>
      <c r="AJ15" s="4" t="s">
        <v>107</v>
      </c>
      <c r="AK15" s="147">
        <v>14</v>
      </c>
    </row>
    <row r="16" spans="1:45" x14ac:dyDescent="0.35">
      <c r="G16" s="4" t="s">
        <v>102</v>
      </c>
      <c r="H16" s="147">
        <v>10</v>
      </c>
      <c r="J16" s="4" t="s">
        <v>106</v>
      </c>
      <c r="K16" s="147">
        <v>7</v>
      </c>
      <c r="M16" s="4" t="s">
        <v>102</v>
      </c>
      <c r="N16" s="56">
        <v>4.5</v>
      </c>
      <c r="P16" s="4" t="s">
        <v>102</v>
      </c>
      <c r="Q16" s="147">
        <v>2</v>
      </c>
      <c r="AC16" s="4" t="s">
        <v>102</v>
      </c>
      <c r="AD16" s="147">
        <v>10</v>
      </c>
      <c r="AE16" s="147">
        <v>13</v>
      </c>
      <c r="AG16" s="4" t="s">
        <v>109</v>
      </c>
      <c r="AH16" s="147">
        <v>1</v>
      </c>
      <c r="AJ16" s="4" t="s">
        <v>109</v>
      </c>
      <c r="AK16" s="147">
        <v>9</v>
      </c>
    </row>
    <row r="17" spans="1:37" x14ac:dyDescent="0.35">
      <c r="G17" s="4" t="s">
        <v>105</v>
      </c>
      <c r="H17" s="147">
        <v>9</v>
      </c>
      <c r="J17" s="4" t="s">
        <v>68</v>
      </c>
      <c r="K17" s="147">
        <v>128</v>
      </c>
      <c r="M17" s="4" t="s">
        <v>105</v>
      </c>
      <c r="N17" s="147">
        <v>4</v>
      </c>
      <c r="P17" s="4" t="s">
        <v>105</v>
      </c>
      <c r="Q17" s="147">
        <v>1</v>
      </c>
      <c r="AC17" s="4" t="s">
        <v>105</v>
      </c>
      <c r="AD17" s="147">
        <v>9</v>
      </c>
      <c r="AE17" s="147">
        <v>10</v>
      </c>
      <c r="AG17" s="4" t="s">
        <v>111</v>
      </c>
      <c r="AH17" s="147">
        <v>1</v>
      </c>
      <c r="AJ17" s="4" t="s">
        <v>111</v>
      </c>
      <c r="AK17" s="147">
        <v>9</v>
      </c>
    </row>
    <row r="18" spans="1:37" x14ac:dyDescent="0.35">
      <c r="A18" s="135" t="s">
        <v>1922</v>
      </c>
      <c r="B18" s="135"/>
      <c r="G18" s="4" t="s">
        <v>108</v>
      </c>
      <c r="H18" s="147">
        <v>7</v>
      </c>
      <c r="M18" s="4" t="s">
        <v>108</v>
      </c>
      <c r="N18" s="147">
        <v>5</v>
      </c>
      <c r="P18" s="4" t="s">
        <v>108</v>
      </c>
      <c r="Q18" s="147">
        <v>1</v>
      </c>
      <c r="AC18" s="4" t="s">
        <v>108</v>
      </c>
      <c r="AD18" s="147">
        <v>7</v>
      </c>
      <c r="AE18" s="147">
        <v>12</v>
      </c>
      <c r="AG18" s="4" t="s">
        <v>113</v>
      </c>
      <c r="AH18" s="147">
        <v>1</v>
      </c>
      <c r="AJ18" s="4" t="s">
        <v>113</v>
      </c>
      <c r="AK18" s="147">
        <v>1</v>
      </c>
    </row>
    <row r="19" spans="1:37" x14ac:dyDescent="0.35">
      <c r="A19" s="28" t="s">
        <v>74</v>
      </c>
      <c r="B19" s="31">
        <f>GETPIVOTDATA("[Measures].[Distinct Count of Name 2]",$D$20,"[Range].[Participation PC/Cust]","[Range].[Participation PC/Cust].&amp;[Public Calender]")/C1</f>
        <v>0.33854166666666669</v>
      </c>
      <c r="D19" s="133" t="s">
        <v>1946</v>
      </c>
      <c r="E19" s="133"/>
      <c r="G19" s="4" t="s">
        <v>110</v>
      </c>
      <c r="H19" s="147">
        <v>9</v>
      </c>
      <c r="M19" s="4" t="s">
        <v>110</v>
      </c>
      <c r="N19" s="147">
        <v>5</v>
      </c>
      <c r="P19" s="4" t="s">
        <v>110</v>
      </c>
      <c r="Q19" s="147">
        <v>1</v>
      </c>
      <c r="AC19" s="4" t="s">
        <v>110</v>
      </c>
      <c r="AD19" s="147">
        <v>9</v>
      </c>
      <c r="AE19" s="147">
        <v>12</v>
      </c>
      <c r="AG19" s="4" t="s">
        <v>115</v>
      </c>
      <c r="AH19" s="147">
        <v>1</v>
      </c>
      <c r="AJ19" s="4" t="s">
        <v>115</v>
      </c>
      <c r="AK19" s="147">
        <v>8</v>
      </c>
    </row>
    <row r="20" spans="1:37" x14ac:dyDescent="0.35">
      <c r="A20" s="28" t="s">
        <v>1930</v>
      </c>
      <c r="B20" s="28">
        <f>GETPIVOTDATA("[Measures].[Count of Program Name 2]",$D$11,"[Range].[PC/Cust (Per Topic)]","[Range].[PC/Cust (Per Topic)].&amp;[Public Calender]")</f>
        <v>12</v>
      </c>
      <c r="D20" s="3" t="s">
        <v>45</v>
      </c>
      <c r="E20" t="s">
        <v>47</v>
      </c>
      <c r="G20" s="4" t="s">
        <v>112</v>
      </c>
      <c r="H20" s="147">
        <v>9</v>
      </c>
      <c r="M20" s="4" t="s">
        <v>112</v>
      </c>
      <c r="N20" s="147">
        <v>5</v>
      </c>
      <c r="P20" s="4" t="s">
        <v>112</v>
      </c>
      <c r="Q20" s="147">
        <v>1</v>
      </c>
      <c r="AC20" s="4" t="s">
        <v>112</v>
      </c>
      <c r="AD20" s="147">
        <v>9</v>
      </c>
      <c r="AE20" s="147">
        <v>12</v>
      </c>
      <c r="AG20" s="4" t="s">
        <v>117</v>
      </c>
      <c r="AH20" s="147">
        <v>1</v>
      </c>
      <c r="AJ20" s="4" t="s">
        <v>117</v>
      </c>
      <c r="AK20" s="147">
        <v>20</v>
      </c>
    </row>
    <row r="21" spans="1:37" x14ac:dyDescent="0.35">
      <c r="D21" s="4" t="s">
        <v>1924</v>
      </c>
      <c r="E21" s="147">
        <v>102</v>
      </c>
      <c r="G21" s="4" t="s">
        <v>114</v>
      </c>
      <c r="H21" s="147">
        <v>6</v>
      </c>
      <c r="M21" s="4" t="s">
        <v>114</v>
      </c>
      <c r="N21" s="147">
        <v>4</v>
      </c>
      <c r="P21" s="4" t="s">
        <v>114</v>
      </c>
      <c r="Q21" s="147">
        <v>2</v>
      </c>
      <c r="AC21" s="4" t="s">
        <v>114</v>
      </c>
      <c r="AD21" s="147">
        <v>6</v>
      </c>
      <c r="AE21" s="147">
        <v>10</v>
      </c>
      <c r="AG21" s="4" t="s">
        <v>119</v>
      </c>
      <c r="AH21" s="147">
        <v>1</v>
      </c>
      <c r="AJ21" s="4" t="s">
        <v>119</v>
      </c>
      <c r="AK21" s="147">
        <v>30</v>
      </c>
    </row>
    <row r="22" spans="1:37" x14ac:dyDescent="0.35">
      <c r="A22" s="126" t="s">
        <v>1924</v>
      </c>
      <c r="B22" s="126"/>
      <c r="D22" s="4" t="s">
        <v>1922</v>
      </c>
      <c r="E22" s="147">
        <v>65</v>
      </c>
      <c r="G22" s="4" t="s">
        <v>116</v>
      </c>
      <c r="H22" s="147">
        <v>1</v>
      </c>
      <c r="M22" s="4" t="s">
        <v>116</v>
      </c>
      <c r="N22" s="147">
        <v>6</v>
      </c>
      <c r="P22" s="4" t="s">
        <v>116</v>
      </c>
      <c r="Q22" s="147">
        <v>2</v>
      </c>
      <c r="AC22" s="4" t="s">
        <v>116</v>
      </c>
      <c r="AD22" s="147">
        <v>1</v>
      </c>
      <c r="AE22" s="147">
        <v>8</v>
      </c>
      <c r="AG22" s="4" t="s">
        <v>121</v>
      </c>
      <c r="AH22" s="147">
        <v>1</v>
      </c>
      <c r="AJ22" s="4" t="s">
        <v>121</v>
      </c>
      <c r="AK22" s="147">
        <v>7</v>
      </c>
    </row>
    <row r="23" spans="1:37" x14ac:dyDescent="0.35">
      <c r="A23" s="28" t="s">
        <v>74</v>
      </c>
      <c r="B23" s="31">
        <f>GETPIVOTDATA("[Measures].[Distinct Count of Name 2]",$D$20,"[Range].[Participation PC/Cust]","[Range].[Participation PC/Cust].&amp;[Customised]")/C1</f>
        <v>0.53125</v>
      </c>
      <c r="D23" s="4" t="s">
        <v>68</v>
      </c>
      <c r="E23" s="147">
        <v>128</v>
      </c>
      <c r="G23" s="4" t="s">
        <v>118</v>
      </c>
      <c r="H23" s="147">
        <v>13</v>
      </c>
      <c r="M23" s="4" t="s">
        <v>118</v>
      </c>
      <c r="N23" s="147">
        <v>4</v>
      </c>
      <c r="P23" s="4" t="s">
        <v>118</v>
      </c>
      <c r="Q23" s="147">
        <v>2</v>
      </c>
      <c r="AC23" s="4" t="s">
        <v>118</v>
      </c>
      <c r="AD23" s="147">
        <v>13</v>
      </c>
      <c r="AE23" s="147">
        <v>20</v>
      </c>
      <c r="AG23" s="4" t="s">
        <v>123</v>
      </c>
      <c r="AH23" s="147">
        <v>1</v>
      </c>
      <c r="AJ23" s="4" t="s">
        <v>123</v>
      </c>
      <c r="AK23" s="147">
        <v>9</v>
      </c>
    </row>
    <row r="24" spans="1:37" x14ac:dyDescent="0.35">
      <c r="A24" s="28" t="s">
        <v>1929</v>
      </c>
      <c r="B24" s="28">
        <f>GETPIVOTDATA("[Measures].[Count of Program Name 2]",$D$11,"[Range].[PC/Cust (Per Topic)]","[Range].[PC/Cust (Per Topic)].&amp;[Customised]")</f>
        <v>13</v>
      </c>
      <c r="G24" s="4" t="s">
        <v>120</v>
      </c>
      <c r="H24" s="147">
        <v>23</v>
      </c>
      <c r="M24" s="4" t="s">
        <v>120</v>
      </c>
      <c r="N24" s="147">
        <v>6</v>
      </c>
      <c r="P24" s="4" t="s">
        <v>120</v>
      </c>
      <c r="Q24" s="147">
        <v>2</v>
      </c>
      <c r="AC24" s="4" t="s">
        <v>120</v>
      </c>
      <c r="AD24" s="147">
        <v>23</v>
      </c>
      <c r="AE24" s="147">
        <v>34</v>
      </c>
      <c r="AG24" s="4" t="s">
        <v>125</v>
      </c>
      <c r="AH24" s="147">
        <v>1</v>
      </c>
      <c r="AJ24" s="4" t="s">
        <v>125</v>
      </c>
      <c r="AK24" s="147">
        <v>2</v>
      </c>
    </row>
    <row r="25" spans="1:37" x14ac:dyDescent="0.35">
      <c r="G25" s="4" t="s">
        <v>122</v>
      </c>
      <c r="H25" s="147">
        <v>21</v>
      </c>
      <c r="M25" s="4" t="s">
        <v>122</v>
      </c>
      <c r="N25" s="147">
        <v>6</v>
      </c>
      <c r="P25" s="4" t="s">
        <v>122</v>
      </c>
      <c r="Q25" s="147">
        <v>2</v>
      </c>
      <c r="AC25" s="4" t="s">
        <v>122</v>
      </c>
      <c r="AD25" s="147">
        <v>21</v>
      </c>
      <c r="AE25" s="147">
        <v>25</v>
      </c>
      <c r="AG25" s="4" t="s">
        <v>127</v>
      </c>
      <c r="AH25" s="147">
        <v>1</v>
      </c>
      <c r="AJ25" s="4" t="s">
        <v>127</v>
      </c>
      <c r="AK25" s="147">
        <v>9</v>
      </c>
    </row>
    <row r="26" spans="1:37" x14ac:dyDescent="0.35">
      <c r="G26" s="4" t="s">
        <v>124</v>
      </c>
      <c r="H26" s="147">
        <v>20</v>
      </c>
      <c r="M26" s="4" t="s">
        <v>124</v>
      </c>
      <c r="N26" s="147">
        <v>6</v>
      </c>
      <c r="P26" s="4" t="s">
        <v>124</v>
      </c>
      <c r="Q26" s="147">
        <v>2</v>
      </c>
      <c r="AC26" s="4" t="s">
        <v>124</v>
      </c>
      <c r="AD26" s="147">
        <v>20</v>
      </c>
      <c r="AE26" s="147">
        <v>27</v>
      </c>
      <c r="AG26" s="4" t="s">
        <v>129</v>
      </c>
      <c r="AH26" s="147">
        <v>1</v>
      </c>
      <c r="AJ26" s="4" t="s">
        <v>129</v>
      </c>
      <c r="AK26" s="147">
        <v>15</v>
      </c>
    </row>
    <row r="27" spans="1:37" x14ac:dyDescent="0.35">
      <c r="G27" s="4" t="s">
        <v>126</v>
      </c>
      <c r="H27" s="147">
        <v>3</v>
      </c>
      <c r="M27" s="4" t="s">
        <v>126</v>
      </c>
      <c r="N27" s="147">
        <v>4</v>
      </c>
      <c r="P27" s="4" t="s">
        <v>126</v>
      </c>
      <c r="Q27" s="147">
        <v>1</v>
      </c>
      <c r="AC27" s="4" t="s">
        <v>126</v>
      </c>
      <c r="AD27" s="147">
        <v>3</v>
      </c>
      <c r="AE27" s="147">
        <v>9</v>
      </c>
      <c r="AG27" s="4" t="s">
        <v>130</v>
      </c>
      <c r="AH27" s="147">
        <v>1</v>
      </c>
      <c r="AJ27" s="4" t="s">
        <v>130</v>
      </c>
      <c r="AK27" s="147">
        <v>5</v>
      </c>
    </row>
    <row r="28" spans="1:37" x14ac:dyDescent="0.35">
      <c r="G28" s="4" t="s">
        <v>128</v>
      </c>
      <c r="H28" s="147">
        <v>6</v>
      </c>
      <c r="M28" s="4" t="s">
        <v>128</v>
      </c>
      <c r="N28" s="147">
        <v>5</v>
      </c>
      <c r="P28" s="4" t="s">
        <v>128</v>
      </c>
      <c r="Q28" s="147">
        <v>1</v>
      </c>
      <c r="AC28" s="4" t="s">
        <v>128</v>
      </c>
      <c r="AD28" s="147">
        <v>6</v>
      </c>
      <c r="AE28" s="147">
        <v>12</v>
      </c>
      <c r="AG28" s="4" t="s">
        <v>131</v>
      </c>
      <c r="AH28" s="147">
        <v>1</v>
      </c>
      <c r="AJ28" s="4" t="s">
        <v>131</v>
      </c>
      <c r="AK28" s="147">
        <v>14.5</v>
      </c>
    </row>
    <row r="29" spans="1:37" x14ac:dyDescent="0.35">
      <c r="G29" s="4" t="s">
        <v>68</v>
      </c>
      <c r="H29" s="147">
        <v>128</v>
      </c>
      <c r="M29" s="4" t="s">
        <v>68</v>
      </c>
      <c r="N29" s="56">
        <v>130.5</v>
      </c>
      <c r="P29" s="4" t="s">
        <v>68</v>
      </c>
      <c r="Q29" s="147">
        <v>40</v>
      </c>
      <c r="AC29" s="4" t="s">
        <v>68</v>
      </c>
      <c r="AD29" s="147">
        <v>128</v>
      </c>
      <c r="AE29" s="147">
        <v>409</v>
      </c>
      <c r="AG29" s="4" t="s">
        <v>132</v>
      </c>
      <c r="AH29" s="147">
        <v>1</v>
      </c>
      <c r="AJ29" s="4" t="s">
        <v>132</v>
      </c>
      <c r="AK29" s="147">
        <v>25</v>
      </c>
    </row>
    <row r="30" spans="1:37" x14ac:dyDescent="0.35">
      <c r="AG30" s="4" t="s">
        <v>133</v>
      </c>
      <c r="AH30" s="147">
        <v>1</v>
      </c>
      <c r="AJ30" s="4" t="s">
        <v>133</v>
      </c>
      <c r="AK30" s="147">
        <v>14.5</v>
      </c>
    </row>
    <row r="31" spans="1:37" x14ac:dyDescent="0.35">
      <c r="AG31" s="4" t="s">
        <v>134</v>
      </c>
      <c r="AH31" s="147">
        <v>1</v>
      </c>
      <c r="AJ31" s="4" t="s">
        <v>134</v>
      </c>
      <c r="AK31" s="147">
        <v>5</v>
      </c>
    </row>
    <row r="32" spans="1:37" x14ac:dyDescent="0.35">
      <c r="AG32" s="4" t="s">
        <v>13</v>
      </c>
      <c r="AH32" s="147">
        <v>1</v>
      </c>
      <c r="AJ32" s="4" t="s">
        <v>13</v>
      </c>
      <c r="AK32" s="147">
        <v>12</v>
      </c>
    </row>
    <row r="33" spans="33:37" x14ac:dyDescent="0.35">
      <c r="AG33" s="4" t="s">
        <v>135</v>
      </c>
      <c r="AH33" s="147">
        <v>1</v>
      </c>
      <c r="AJ33" s="4" t="s">
        <v>135</v>
      </c>
      <c r="AK33" s="147">
        <v>5</v>
      </c>
    </row>
    <row r="34" spans="33:37" x14ac:dyDescent="0.35">
      <c r="AG34" s="4" t="s">
        <v>136</v>
      </c>
      <c r="AH34" s="147">
        <v>1</v>
      </c>
      <c r="AJ34" s="4" t="s">
        <v>136</v>
      </c>
      <c r="AK34" s="147">
        <v>10</v>
      </c>
    </row>
    <row r="35" spans="33:37" x14ac:dyDescent="0.35">
      <c r="AG35" s="4" t="s">
        <v>137</v>
      </c>
      <c r="AH35" s="147">
        <v>1</v>
      </c>
      <c r="AJ35" s="4" t="s">
        <v>137</v>
      </c>
      <c r="AK35" s="147">
        <v>2</v>
      </c>
    </row>
    <row r="36" spans="33:37" x14ac:dyDescent="0.35">
      <c r="AG36" s="4" t="s">
        <v>138</v>
      </c>
      <c r="AH36" s="147">
        <v>1</v>
      </c>
      <c r="AJ36" s="4" t="s">
        <v>138</v>
      </c>
      <c r="AK36" s="147">
        <v>9</v>
      </c>
    </row>
    <row r="37" spans="33:37" x14ac:dyDescent="0.35">
      <c r="AG37" s="4" t="s">
        <v>139</v>
      </c>
      <c r="AH37" s="147">
        <v>1</v>
      </c>
      <c r="AJ37" s="4" t="s">
        <v>139</v>
      </c>
      <c r="AK37" s="147">
        <v>21</v>
      </c>
    </row>
    <row r="38" spans="33:37" x14ac:dyDescent="0.35">
      <c r="AG38" s="4" t="s">
        <v>140</v>
      </c>
      <c r="AH38" s="147">
        <v>1</v>
      </c>
      <c r="AJ38" s="4" t="s">
        <v>140</v>
      </c>
      <c r="AK38" s="147">
        <v>14</v>
      </c>
    </row>
    <row r="39" spans="33:37" x14ac:dyDescent="0.35">
      <c r="AG39" s="4" t="s">
        <v>141</v>
      </c>
      <c r="AH39" s="147">
        <v>1</v>
      </c>
      <c r="AJ39" s="4" t="s">
        <v>141</v>
      </c>
      <c r="AK39" s="147">
        <v>15.5</v>
      </c>
    </row>
    <row r="40" spans="33:37" x14ac:dyDescent="0.35">
      <c r="AG40" s="4" t="s">
        <v>142</v>
      </c>
      <c r="AH40" s="147">
        <v>1</v>
      </c>
      <c r="AJ40" s="4" t="s">
        <v>142</v>
      </c>
      <c r="AK40" s="147">
        <v>1</v>
      </c>
    </row>
    <row r="41" spans="33:37" x14ac:dyDescent="0.35">
      <c r="AG41" s="4" t="s">
        <v>143</v>
      </c>
      <c r="AH41" s="147">
        <v>1</v>
      </c>
      <c r="AJ41" s="4" t="s">
        <v>143</v>
      </c>
      <c r="AK41" s="147">
        <v>19.5</v>
      </c>
    </row>
    <row r="42" spans="33:37" x14ac:dyDescent="0.35">
      <c r="AG42" s="4" t="s">
        <v>144</v>
      </c>
      <c r="AH42" s="147">
        <v>1</v>
      </c>
      <c r="AJ42" s="4" t="s">
        <v>144</v>
      </c>
      <c r="AK42" s="147">
        <v>1</v>
      </c>
    </row>
    <row r="43" spans="33:37" x14ac:dyDescent="0.35">
      <c r="AG43" s="4" t="s">
        <v>145</v>
      </c>
      <c r="AH43" s="147">
        <v>1</v>
      </c>
      <c r="AJ43" s="4" t="s">
        <v>145</v>
      </c>
      <c r="AK43" s="147">
        <v>5.5</v>
      </c>
    </row>
    <row r="44" spans="33:37" x14ac:dyDescent="0.35">
      <c r="AG44" s="4" t="s">
        <v>146</v>
      </c>
      <c r="AH44" s="147">
        <v>1</v>
      </c>
      <c r="AJ44" s="4" t="s">
        <v>146</v>
      </c>
      <c r="AK44" s="147">
        <v>20</v>
      </c>
    </row>
    <row r="45" spans="33:37" x14ac:dyDescent="0.35">
      <c r="AG45" s="4" t="s">
        <v>147</v>
      </c>
      <c r="AH45" s="147">
        <v>1</v>
      </c>
      <c r="AJ45" s="4" t="s">
        <v>147</v>
      </c>
      <c r="AK45" s="147">
        <v>1</v>
      </c>
    </row>
    <row r="46" spans="33:37" x14ac:dyDescent="0.35">
      <c r="AG46" s="4" t="s">
        <v>148</v>
      </c>
      <c r="AH46" s="147">
        <v>1</v>
      </c>
      <c r="AJ46" s="4" t="s">
        <v>148</v>
      </c>
      <c r="AK46" s="147">
        <v>6</v>
      </c>
    </row>
    <row r="47" spans="33:37" x14ac:dyDescent="0.35">
      <c r="AG47" s="4" t="s">
        <v>149</v>
      </c>
      <c r="AH47" s="147">
        <v>1</v>
      </c>
      <c r="AJ47" s="4" t="s">
        <v>149</v>
      </c>
      <c r="AK47" s="147">
        <v>24</v>
      </c>
    </row>
    <row r="48" spans="33:37" x14ac:dyDescent="0.35">
      <c r="AG48" s="4" t="s">
        <v>150</v>
      </c>
      <c r="AH48" s="147">
        <v>1</v>
      </c>
      <c r="AJ48" s="4" t="s">
        <v>150</v>
      </c>
      <c r="AK48" s="147">
        <v>10</v>
      </c>
    </row>
    <row r="49" spans="33:37" x14ac:dyDescent="0.35">
      <c r="AG49" s="4" t="s">
        <v>151</v>
      </c>
      <c r="AH49" s="147">
        <v>1</v>
      </c>
      <c r="AJ49" s="4" t="s">
        <v>151</v>
      </c>
      <c r="AK49" s="147">
        <v>22</v>
      </c>
    </row>
    <row r="50" spans="33:37" x14ac:dyDescent="0.35">
      <c r="AG50" s="4" t="s">
        <v>152</v>
      </c>
      <c r="AH50" s="147">
        <v>1</v>
      </c>
      <c r="AJ50" s="4" t="s">
        <v>152</v>
      </c>
      <c r="AK50" s="147">
        <v>8</v>
      </c>
    </row>
    <row r="51" spans="33:37" x14ac:dyDescent="0.35">
      <c r="AG51" s="4" t="s">
        <v>153</v>
      </c>
      <c r="AH51" s="147">
        <v>1</v>
      </c>
      <c r="AJ51" s="4" t="s">
        <v>153</v>
      </c>
      <c r="AK51" s="147">
        <v>22</v>
      </c>
    </row>
    <row r="52" spans="33:37" x14ac:dyDescent="0.35">
      <c r="AG52" s="4" t="s">
        <v>154</v>
      </c>
      <c r="AH52" s="147">
        <v>1</v>
      </c>
      <c r="AJ52" s="4" t="s">
        <v>154</v>
      </c>
      <c r="AK52" s="147">
        <v>14</v>
      </c>
    </row>
    <row r="53" spans="33:37" x14ac:dyDescent="0.35">
      <c r="AG53" s="4" t="s">
        <v>155</v>
      </c>
      <c r="AH53" s="147">
        <v>1</v>
      </c>
      <c r="AJ53" s="4" t="s">
        <v>155</v>
      </c>
      <c r="AK53" s="147">
        <v>9</v>
      </c>
    </row>
    <row r="54" spans="33:37" x14ac:dyDescent="0.35">
      <c r="AG54" s="4" t="s">
        <v>156</v>
      </c>
      <c r="AH54" s="147">
        <v>1</v>
      </c>
      <c r="AJ54" s="4" t="s">
        <v>156</v>
      </c>
      <c r="AK54" s="147">
        <v>12.5</v>
      </c>
    </row>
    <row r="55" spans="33:37" x14ac:dyDescent="0.35">
      <c r="AG55" s="4" t="s">
        <v>157</v>
      </c>
      <c r="AH55" s="147">
        <v>1</v>
      </c>
      <c r="AJ55" s="4" t="s">
        <v>157</v>
      </c>
      <c r="AK55" s="147">
        <v>12</v>
      </c>
    </row>
    <row r="56" spans="33:37" x14ac:dyDescent="0.35">
      <c r="AG56" s="4" t="s">
        <v>158</v>
      </c>
      <c r="AH56" s="147">
        <v>1</v>
      </c>
      <c r="AJ56" s="4" t="s">
        <v>158</v>
      </c>
      <c r="AK56" s="147">
        <v>25</v>
      </c>
    </row>
    <row r="57" spans="33:37" x14ac:dyDescent="0.35">
      <c r="AG57" s="4" t="s">
        <v>28</v>
      </c>
      <c r="AH57" s="147">
        <v>1</v>
      </c>
      <c r="AJ57" s="4" t="s">
        <v>28</v>
      </c>
      <c r="AK57" s="147">
        <v>18</v>
      </c>
    </row>
    <row r="58" spans="33:37" x14ac:dyDescent="0.35">
      <c r="AG58" s="4" t="s">
        <v>159</v>
      </c>
      <c r="AH58" s="147">
        <v>1</v>
      </c>
      <c r="AJ58" s="4" t="s">
        <v>159</v>
      </c>
      <c r="AK58" s="147">
        <v>15</v>
      </c>
    </row>
    <row r="59" spans="33:37" x14ac:dyDescent="0.35">
      <c r="AG59" s="4" t="s">
        <v>160</v>
      </c>
      <c r="AH59" s="147">
        <v>1</v>
      </c>
      <c r="AJ59" s="4" t="s">
        <v>160</v>
      </c>
      <c r="AK59" s="147">
        <v>6</v>
      </c>
    </row>
    <row r="60" spans="33:37" x14ac:dyDescent="0.35">
      <c r="AG60" s="4" t="s">
        <v>161</v>
      </c>
      <c r="AH60" s="147">
        <v>1</v>
      </c>
      <c r="AJ60" s="4" t="s">
        <v>161</v>
      </c>
      <c r="AK60" s="147">
        <v>16</v>
      </c>
    </row>
    <row r="61" spans="33:37" x14ac:dyDescent="0.35">
      <c r="AG61" s="4" t="s">
        <v>162</v>
      </c>
      <c r="AH61" s="147">
        <v>1</v>
      </c>
      <c r="AJ61" s="4" t="s">
        <v>162</v>
      </c>
      <c r="AK61" s="147">
        <v>11.5</v>
      </c>
    </row>
    <row r="62" spans="33:37" x14ac:dyDescent="0.35">
      <c r="AG62" s="4" t="s">
        <v>163</v>
      </c>
      <c r="AH62" s="147">
        <v>1</v>
      </c>
      <c r="AJ62" s="4" t="s">
        <v>163</v>
      </c>
      <c r="AK62" s="147">
        <v>10</v>
      </c>
    </row>
    <row r="63" spans="33:37" x14ac:dyDescent="0.35">
      <c r="AG63" s="4" t="s">
        <v>164</v>
      </c>
      <c r="AH63" s="147">
        <v>1</v>
      </c>
      <c r="AJ63" s="4" t="s">
        <v>164</v>
      </c>
      <c r="AK63" s="147">
        <v>3</v>
      </c>
    </row>
    <row r="64" spans="33:37" x14ac:dyDescent="0.35">
      <c r="AG64" s="4" t="s">
        <v>165</v>
      </c>
      <c r="AH64" s="147">
        <v>1</v>
      </c>
      <c r="AJ64" s="4" t="s">
        <v>165</v>
      </c>
      <c r="AK64" s="147">
        <v>9</v>
      </c>
    </row>
    <row r="65" spans="33:37" x14ac:dyDescent="0.35">
      <c r="AG65" s="4" t="s">
        <v>166</v>
      </c>
      <c r="AH65" s="147">
        <v>1</v>
      </c>
      <c r="AJ65" s="4" t="s">
        <v>166</v>
      </c>
      <c r="AK65" s="147">
        <v>18</v>
      </c>
    </row>
    <row r="66" spans="33:37" x14ac:dyDescent="0.35">
      <c r="AG66" s="4" t="s">
        <v>167</v>
      </c>
      <c r="AH66" s="147">
        <v>1</v>
      </c>
      <c r="AJ66" s="4" t="s">
        <v>167</v>
      </c>
      <c r="AK66" s="147">
        <v>16</v>
      </c>
    </row>
    <row r="67" spans="33:37" x14ac:dyDescent="0.35">
      <c r="AG67" s="4" t="s">
        <v>168</v>
      </c>
      <c r="AH67" s="147">
        <v>1</v>
      </c>
      <c r="AJ67" s="4" t="s">
        <v>168</v>
      </c>
      <c r="AK67" s="147">
        <v>10</v>
      </c>
    </row>
    <row r="68" spans="33:37" x14ac:dyDescent="0.35">
      <c r="AG68" s="4" t="s">
        <v>169</v>
      </c>
      <c r="AH68" s="147">
        <v>1</v>
      </c>
      <c r="AJ68" s="4" t="s">
        <v>169</v>
      </c>
      <c r="AK68" s="147">
        <v>19.5</v>
      </c>
    </row>
    <row r="69" spans="33:37" x14ac:dyDescent="0.35">
      <c r="AG69" s="4" t="s">
        <v>170</v>
      </c>
      <c r="AH69" s="147">
        <v>1</v>
      </c>
      <c r="AJ69" s="4" t="s">
        <v>170</v>
      </c>
      <c r="AK69" s="147">
        <v>14</v>
      </c>
    </row>
    <row r="70" spans="33:37" x14ac:dyDescent="0.35">
      <c r="AG70" s="4" t="s">
        <v>171</v>
      </c>
      <c r="AH70" s="147">
        <v>1</v>
      </c>
      <c r="AJ70" s="4" t="s">
        <v>171</v>
      </c>
      <c r="AK70" s="147">
        <v>6</v>
      </c>
    </row>
    <row r="71" spans="33:37" x14ac:dyDescent="0.35">
      <c r="AG71" s="4" t="s">
        <v>172</v>
      </c>
      <c r="AH71" s="147">
        <v>1</v>
      </c>
      <c r="AJ71" s="4" t="s">
        <v>172</v>
      </c>
      <c r="AK71" s="147">
        <v>14.5</v>
      </c>
    </row>
    <row r="72" spans="33:37" x14ac:dyDescent="0.35">
      <c r="AG72" s="4" t="s">
        <v>173</v>
      </c>
      <c r="AH72" s="147">
        <v>1</v>
      </c>
      <c r="AJ72" s="4" t="s">
        <v>173</v>
      </c>
      <c r="AK72" s="147">
        <v>9</v>
      </c>
    </row>
    <row r="73" spans="33:37" x14ac:dyDescent="0.35">
      <c r="AG73" s="4" t="s">
        <v>174</v>
      </c>
      <c r="AH73" s="147">
        <v>1</v>
      </c>
      <c r="AJ73" s="4" t="s">
        <v>174</v>
      </c>
      <c r="AK73" s="147">
        <v>9</v>
      </c>
    </row>
    <row r="74" spans="33:37" x14ac:dyDescent="0.35">
      <c r="AG74" s="4" t="s">
        <v>175</v>
      </c>
      <c r="AH74" s="147">
        <v>1</v>
      </c>
      <c r="AJ74" s="4" t="s">
        <v>175</v>
      </c>
      <c r="AK74" s="147">
        <v>6</v>
      </c>
    </row>
    <row r="75" spans="33:37" x14ac:dyDescent="0.35">
      <c r="AG75" s="4" t="s">
        <v>176</v>
      </c>
      <c r="AH75" s="147">
        <v>1</v>
      </c>
      <c r="AJ75" s="4" t="s">
        <v>176</v>
      </c>
      <c r="AK75" s="147">
        <v>6</v>
      </c>
    </row>
    <row r="76" spans="33:37" x14ac:dyDescent="0.35">
      <c r="AG76" s="4" t="s">
        <v>177</v>
      </c>
      <c r="AH76" s="147">
        <v>1</v>
      </c>
      <c r="AJ76" s="4" t="s">
        <v>177</v>
      </c>
      <c r="AK76" s="147">
        <v>8</v>
      </c>
    </row>
    <row r="77" spans="33:37" x14ac:dyDescent="0.35">
      <c r="AG77" s="4" t="s">
        <v>178</v>
      </c>
      <c r="AH77" s="147">
        <v>1</v>
      </c>
      <c r="AJ77" s="4" t="s">
        <v>178</v>
      </c>
      <c r="AK77" s="147">
        <v>19</v>
      </c>
    </row>
    <row r="78" spans="33:37" x14ac:dyDescent="0.35">
      <c r="AG78" s="4" t="s">
        <v>179</v>
      </c>
      <c r="AH78" s="147">
        <v>1</v>
      </c>
      <c r="AJ78" s="4" t="s">
        <v>179</v>
      </c>
      <c r="AK78" s="147">
        <v>8</v>
      </c>
    </row>
    <row r="79" spans="33:37" x14ac:dyDescent="0.35">
      <c r="AG79" s="4" t="s">
        <v>180</v>
      </c>
      <c r="AH79" s="147">
        <v>1</v>
      </c>
      <c r="AJ79" s="4" t="s">
        <v>180</v>
      </c>
      <c r="AK79" s="147">
        <v>14</v>
      </c>
    </row>
    <row r="80" spans="33:37" x14ac:dyDescent="0.35">
      <c r="AG80" s="4" t="s">
        <v>181</v>
      </c>
      <c r="AH80" s="147">
        <v>1</v>
      </c>
      <c r="AJ80" s="4" t="s">
        <v>181</v>
      </c>
      <c r="AK80" s="147">
        <v>5</v>
      </c>
    </row>
    <row r="81" spans="33:37" x14ac:dyDescent="0.35">
      <c r="AG81" s="4" t="s">
        <v>182</v>
      </c>
      <c r="AH81" s="147">
        <v>1</v>
      </c>
      <c r="AJ81" s="4" t="s">
        <v>182</v>
      </c>
      <c r="AK81" s="147">
        <v>2</v>
      </c>
    </row>
    <row r="82" spans="33:37" x14ac:dyDescent="0.35">
      <c r="AG82" s="4" t="s">
        <v>183</v>
      </c>
      <c r="AH82" s="147">
        <v>1</v>
      </c>
      <c r="AJ82" s="4" t="s">
        <v>183</v>
      </c>
      <c r="AK82" s="147">
        <v>9</v>
      </c>
    </row>
    <row r="83" spans="33:37" x14ac:dyDescent="0.35">
      <c r="AG83" s="4" t="s">
        <v>184</v>
      </c>
      <c r="AH83" s="147">
        <v>1</v>
      </c>
      <c r="AJ83" s="4" t="s">
        <v>184</v>
      </c>
      <c r="AK83" s="147">
        <v>25</v>
      </c>
    </row>
    <row r="84" spans="33:37" x14ac:dyDescent="0.35">
      <c r="AG84" s="4" t="s">
        <v>185</v>
      </c>
      <c r="AH84" s="147">
        <v>1</v>
      </c>
      <c r="AJ84" s="4" t="s">
        <v>185</v>
      </c>
      <c r="AK84" s="147">
        <v>5</v>
      </c>
    </row>
    <row r="85" spans="33:37" x14ac:dyDescent="0.35">
      <c r="AG85" s="4" t="s">
        <v>186</v>
      </c>
      <c r="AH85" s="147">
        <v>1</v>
      </c>
      <c r="AJ85" s="4" t="s">
        <v>186</v>
      </c>
      <c r="AK85" s="147">
        <v>8.5</v>
      </c>
    </row>
    <row r="86" spans="33:37" x14ac:dyDescent="0.35">
      <c r="AG86" s="4" t="s">
        <v>187</v>
      </c>
      <c r="AH86" s="147">
        <v>1</v>
      </c>
      <c r="AJ86" s="4" t="s">
        <v>187</v>
      </c>
      <c r="AK86" s="147">
        <v>9</v>
      </c>
    </row>
    <row r="87" spans="33:37" x14ac:dyDescent="0.35">
      <c r="AG87" s="4" t="s">
        <v>188</v>
      </c>
      <c r="AH87" s="147">
        <v>1</v>
      </c>
      <c r="AJ87" s="4" t="s">
        <v>188</v>
      </c>
      <c r="AK87" s="147">
        <v>18.5</v>
      </c>
    </row>
    <row r="88" spans="33:37" x14ac:dyDescent="0.35">
      <c r="AG88" s="4" t="s">
        <v>189</v>
      </c>
      <c r="AH88" s="147">
        <v>1</v>
      </c>
      <c r="AJ88" s="4" t="s">
        <v>189</v>
      </c>
      <c r="AK88" s="147">
        <v>23</v>
      </c>
    </row>
    <row r="89" spans="33:37" x14ac:dyDescent="0.35">
      <c r="AG89" s="4" t="s">
        <v>190</v>
      </c>
      <c r="AH89" s="147">
        <v>1</v>
      </c>
      <c r="AJ89" s="4" t="s">
        <v>190</v>
      </c>
      <c r="AK89" s="147">
        <v>3</v>
      </c>
    </row>
    <row r="90" spans="33:37" x14ac:dyDescent="0.35">
      <c r="AG90" s="4" t="s">
        <v>191</v>
      </c>
      <c r="AH90" s="147">
        <v>1</v>
      </c>
      <c r="AJ90" s="4" t="s">
        <v>191</v>
      </c>
      <c r="AK90" s="147">
        <v>10</v>
      </c>
    </row>
    <row r="91" spans="33:37" x14ac:dyDescent="0.35">
      <c r="AG91" s="4" t="s">
        <v>192</v>
      </c>
      <c r="AH91" s="147">
        <v>1</v>
      </c>
      <c r="AJ91" s="4" t="s">
        <v>192</v>
      </c>
      <c r="AK91" s="147">
        <v>5</v>
      </c>
    </row>
    <row r="92" spans="33:37" x14ac:dyDescent="0.35">
      <c r="AG92" s="4" t="s">
        <v>22</v>
      </c>
      <c r="AH92" s="147">
        <v>1</v>
      </c>
      <c r="AJ92" s="4" t="s">
        <v>22</v>
      </c>
      <c r="AK92" s="147">
        <v>16</v>
      </c>
    </row>
    <row r="93" spans="33:37" x14ac:dyDescent="0.35">
      <c r="AG93" s="4" t="s">
        <v>193</v>
      </c>
      <c r="AH93" s="147">
        <v>1</v>
      </c>
      <c r="AJ93" s="4" t="s">
        <v>193</v>
      </c>
      <c r="AK93" s="147">
        <v>9</v>
      </c>
    </row>
    <row r="94" spans="33:37" x14ac:dyDescent="0.35">
      <c r="AG94" s="4" t="s">
        <v>194</v>
      </c>
      <c r="AH94" s="147">
        <v>1</v>
      </c>
      <c r="AJ94" s="4" t="s">
        <v>194</v>
      </c>
      <c r="AK94" s="147">
        <v>17</v>
      </c>
    </row>
    <row r="95" spans="33:37" x14ac:dyDescent="0.35">
      <c r="AG95" s="4" t="s">
        <v>195</v>
      </c>
      <c r="AH95" s="147">
        <v>1</v>
      </c>
      <c r="AJ95" s="4" t="s">
        <v>195</v>
      </c>
      <c r="AK95" s="147">
        <v>2</v>
      </c>
    </row>
    <row r="96" spans="33:37" x14ac:dyDescent="0.35">
      <c r="AG96" s="4" t="s">
        <v>196</v>
      </c>
      <c r="AH96" s="147">
        <v>1</v>
      </c>
      <c r="AJ96" s="4" t="s">
        <v>196</v>
      </c>
      <c r="AK96" s="147">
        <v>8</v>
      </c>
    </row>
    <row r="97" spans="33:37" x14ac:dyDescent="0.35">
      <c r="AG97" s="4" t="s">
        <v>197</v>
      </c>
      <c r="AH97" s="147">
        <v>1</v>
      </c>
      <c r="AJ97" s="4" t="s">
        <v>197</v>
      </c>
      <c r="AK97" s="147">
        <v>20</v>
      </c>
    </row>
    <row r="98" spans="33:37" x14ac:dyDescent="0.35">
      <c r="AG98" s="4" t="s">
        <v>198</v>
      </c>
      <c r="AH98" s="147">
        <v>1</v>
      </c>
      <c r="AJ98" s="4" t="s">
        <v>198</v>
      </c>
      <c r="AK98" s="147">
        <v>20</v>
      </c>
    </row>
    <row r="99" spans="33:37" x14ac:dyDescent="0.35">
      <c r="AG99" s="4" t="s">
        <v>199</v>
      </c>
      <c r="AH99" s="147">
        <v>1</v>
      </c>
      <c r="AJ99" s="4" t="s">
        <v>199</v>
      </c>
      <c r="AK99" s="147">
        <v>8</v>
      </c>
    </row>
    <row r="100" spans="33:37" x14ac:dyDescent="0.35">
      <c r="AG100" s="4" t="s">
        <v>200</v>
      </c>
      <c r="AH100" s="147">
        <v>1</v>
      </c>
      <c r="AJ100" s="4" t="s">
        <v>200</v>
      </c>
      <c r="AK100" s="147">
        <v>8</v>
      </c>
    </row>
    <row r="101" spans="33:37" x14ac:dyDescent="0.35">
      <c r="AG101" s="4" t="s">
        <v>201</v>
      </c>
      <c r="AH101" s="147">
        <v>1</v>
      </c>
      <c r="AJ101" s="4" t="s">
        <v>201</v>
      </c>
      <c r="AK101" s="147">
        <v>20</v>
      </c>
    </row>
    <row r="102" spans="33:37" x14ac:dyDescent="0.35">
      <c r="AG102" s="4" t="s">
        <v>202</v>
      </c>
      <c r="AH102" s="147">
        <v>1</v>
      </c>
      <c r="AJ102" s="4" t="s">
        <v>202</v>
      </c>
      <c r="AK102" s="147">
        <v>8</v>
      </c>
    </row>
    <row r="103" spans="33:37" x14ac:dyDescent="0.35">
      <c r="AG103" s="4" t="s">
        <v>203</v>
      </c>
      <c r="AH103" s="147">
        <v>1</v>
      </c>
      <c r="AJ103" s="4" t="s">
        <v>203</v>
      </c>
      <c r="AK103" s="147">
        <v>14</v>
      </c>
    </row>
    <row r="104" spans="33:37" x14ac:dyDescent="0.35">
      <c r="AG104" s="4" t="s">
        <v>204</v>
      </c>
      <c r="AH104" s="147">
        <v>1</v>
      </c>
      <c r="AJ104" s="4" t="s">
        <v>204</v>
      </c>
      <c r="AK104" s="147">
        <v>14</v>
      </c>
    </row>
    <row r="105" spans="33:37" x14ac:dyDescent="0.35">
      <c r="AG105" s="4" t="s">
        <v>205</v>
      </c>
      <c r="AH105" s="147">
        <v>1</v>
      </c>
      <c r="AJ105" s="4" t="s">
        <v>205</v>
      </c>
      <c r="AK105" s="147">
        <v>14</v>
      </c>
    </row>
    <row r="106" spans="33:37" x14ac:dyDescent="0.35">
      <c r="AG106" s="4" t="s">
        <v>206</v>
      </c>
      <c r="AH106" s="147">
        <v>1</v>
      </c>
      <c r="AJ106" s="4" t="s">
        <v>206</v>
      </c>
      <c r="AK106" s="147">
        <v>8</v>
      </c>
    </row>
    <row r="107" spans="33:37" x14ac:dyDescent="0.35">
      <c r="AG107" s="4" t="s">
        <v>207</v>
      </c>
      <c r="AH107" s="147">
        <v>1</v>
      </c>
      <c r="AJ107" s="4" t="s">
        <v>207</v>
      </c>
      <c r="AK107" s="147">
        <v>8</v>
      </c>
    </row>
    <row r="108" spans="33:37" x14ac:dyDescent="0.35">
      <c r="AG108" s="4" t="s">
        <v>208</v>
      </c>
      <c r="AH108" s="147">
        <v>1</v>
      </c>
      <c r="AJ108" s="4" t="s">
        <v>208</v>
      </c>
      <c r="AK108" s="147">
        <v>8</v>
      </c>
    </row>
    <row r="109" spans="33:37" x14ac:dyDescent="0.35">
      <c r="AG109" s="4" t="s">
        <v>209</v>
      </c>
      <c r="AH109" s="147">
        <v>1</v>
      </c>
      <c r="AJ109" s="4" t="s">
        <v>209</v>
      </c>
      <c r="AK109" s="147">
        <v>20</v>
      </c>
    </row>
    <row r="110" spans="33:37" x14ac:dyDescent="0.35">
      <c r="AG110" s="4" t="s">
        <v>210</v>
      </c>
      <c r="AH110" s="147">
        <v>1</v>
      </c>
      <c r="AJ110" s="4" t="s">
        <v>210</v>
      </c>
      <c r="AK110" s="147">
        <v>8</v>
      </c>
    </row>
    <row r="111" spans="33:37" x14ac:dyDescent="0.35">
      <c r="AG111" s="4" t="s">
        <v>211</v>
      </c>
      <c r="AH111" s="147">
        <v>1</v>
      </c>
      <c r="AJ111" s="4" t="s">
        <v>211</v>
      </c>
      <c r="AK111" s="147">
        <v>6</v>
      </c>
    </row>
    <row r="112" spans="33:37" x14ac:dyDescent="0.35">
      <c r="AG112" s="4" t="s">
        <v>212</v>
      </c>
      <c r="AH112" s="147">
        <v>1</v>
      </c>
      <c r="AJ112" s="4" t="s">
        <v>212</v>
      </c>
      <c r="AK112" s="147">
        <v>9</v>
      </c>
    </row>
    <row r="113" spans="33:37" x14ac:dyDescent="0.35">
      <c r="AG113" s="4" t="s">
        <v>213</v>
      </c>
      <c r="AH113" s="147">
        <v>1</v>
      </c>
      <c r="AJ113" s="4" t="s">
        <v>213</v>
      </c>
      <c r="AK113" s="147">
        <v>6</v>
      </c>
    </row>
    <row r="114" spans="33:37" x14ac:dyDescent="0.35">
      <c r="AG114" s="4" t="s">
        <v>214</v>
      </c>
      <c r="AH114" s="147">
        <v>1</v>
      </c>
      <c r="AJ114" s="4" t="s">
        <v>214</v>
      </c>
      <c r="AK114" s="147">
        <v>6</v>
      </c>
    </row>
    <row r="115" spans="33:37" x14ac:dyDescent="0.35">
      <c r="AG115" s="4" t="s">
        <v>215</v>
      </c>
      <c r="AH115" s="147">
        <v>1</v>
      </c>
      <c r="AJ115" s="4" t="s">
        <v>215</v>
      </c>
      <c r="AK115" s="147">
        <v>12</v>
      </c>
    </row>
    <row r="116" spans="33:37" x14ac:dyDescent="0.35">
      <c r="AG116" s="4" t="s">
        <v>216</v>
      </c>
      <c r="AH116" s="147">
        <v>1</v>
      </c>
      <c r="AJ116" s="4" t="s">
        <v>216</v>
      </c>
      <c r="AK116" s="147">
        <v>12</v>
      </c>
    </row>
    <row r="117" spans="33:37" x14ac:dyDescent="0.35">
      <c r="AG117" s="4" t="s">
        <v>217</v>
      </c>
      <c r="AH117" s="147">
        <v>1</v>
      </c>
      <c r="AJ117" s="4" t="s">
        <v>217</v>
      </c>
      <c r="AK117" s="147">
        <v>12</v>
      </c>
    </row>
    <row r="118" spans="33:37" x14ac:dyDescent="0.35">
      <c r="AG118" s="4" t="s">
        <v>218</v>
      </c>
      <c r="AH118" s="147">
        <v>1</v>
      </c>
      <c r="AJ118" s="4" t="s">
        <v>218</v>
      </c>
      <c r="AK118" s="147">
        <v>6</v>
      </c>
    </row>
    <row r="119" spans="33:37" x14ac:dyDescent="0.35">
      <c r="AG119" s="4" t="s">
        <v>219</v>
      </c>
      <c r="AH119" s="147">
        <v>1</v>
      </c>
      <c r="AJ119" s="4" t="s">
        <v>219</v>
      </c>
      <c r="AK119" s="147">
        <v>6</v>
      </c>
    </row>
    <row r="120" spans="33:37" x14ac:dyDescent="0.35">
      <c r="AG120" s="4" t="s">
        <v>220</v>
      </c>
      <c r="AH120" s="147">
        <v>1</v>
      </c>
      <c r="AJ120" s="4" t="s">
        <v>220</v>
      </c>
      <c r="AK120" s="147">
        <v>6</v>
      </c>
    </row>
    <row r="121" spans="33:37" x14ac:dyDescent="0.35">
      <c r="AG121" s="4" t="s">
        <v>221</v>
      </c>
      <c r="AH121" s="147">
        <v>1</v>
      </c>
      <c r="AJ121" s="4" t="s">
        <v>221</v>
      </c>
      <c r="AK121" s="147">
        <v>6</v>
      </c>
    </row>
    <row r="122" spans="33:37" x14ac:dyDescent="0.35">
      <c r="AG122" s="4" t="s">
        <v>222</v>
      </c>
      <c r="AH122" s="147">
        <v>1</v>
      </c>
      <c r="AJ122" s="4" t="s">
        <v>222</v>
      </c>
      <c r="AK122" s="147">
        <v>6</v>
      </c>
    </row>
    <row r="123" spans="33:37" x14ac:dyDescent="0.35">
      <c r="AG123" s="4" t="s">
        <v>223</v>
      </c>
      <c r="AH123" s="147">
        <v>1</v>
      </c>
      <c r="AJ123" s="4" t="s">
        <v>223</v>
      </c>
      <c r="AK123" s="147">
        <v>6</v>
      </c>
    </row>
    <row r="124" spans="33:37" x14ac:dyDescent="0.35">
      <c r="AG124" s="4" t="s">
        <v>224</v>
      </c>
      <c r="AH124" s="147">
        <v>1</v>
      </c>
      <c r="AJ124" s="4" t="s">
        <v>224</v>
      </c>
      <c r="AK124" s="147">
        <v>6</v>
      </c>
    </row>
    <row r="125" spans="33:37" x14ac:dyDescent="0.35">
      <c r="AG125" s="4" t="s">
        <v>292</v>
      </c>
      <c r="AH125" s="147">
        <v>1</v>
      </c>
      <c r="AJ125" s="4" t="s">
        <v>292</v>
      </c>
      <c r="AK125" s="147">
        <v>6</v>
      </c>
    </row>
    <row r="126" spans="33:37" x14ac:dyDescent="0.35">
      <c r="AG126" s="4" t="s">
        <v>1909</v>
      </c>
      <c r="AH126" s="147">
        <v>1</v>
      </c>
      <c r="AJ126" s="4" t="s">
        <v>1909</v>
      </c>
      <c r="AK126" s="147">
        <v>6</v>
      </c>
    </row>
    <row r="127" spans="33:37" x14ac:dyDescent="0.35">
      <c r="AG127" s="4" t="s">
        <v>298</v>
      </c>
      <c r="AH127" s="147">
        <v>1</v>
      </c>
      <c r="AJ127" s="4" t="s">
        <v>298</v>
      </c>
      <c r="AK127" s="147">
        <v>6</v>
      </c>
    </row>
    <row r="128" spans="33:37" x14ac:dyDescent="0.35">
      <c r="AG128" s="4" t="s">
        <v>1913</v>
      </c>
      <c r="AH128" s="147">
        <v>1</v>
      </c>
      <c r="AJ128" s="4" t="s">
        <v>1913</v>
      </c>
      <c r="AK128" s="147">
        <v>6</v>
      </c>
    </row>
    <row r="129" spans="33:37" x14ac:dyDescent="0.35">
      <c r="AG129" s="4" t="s">
        <v>1917</v>
      </c>
      <c r="AH129" s="147">
        <v>1</v>
      </c>
      <c r="AJ129" s="4" t="s">
        <v>1917</v>
      </c>
      <c r="AK129" s="147">
        <v>6</v>
      </c>
    </row>
    <row r="130" spans="33:37" x14ac:dyDescent="0.35">
      <c r="AG130" s="4" t="s">
        <v>1902</v>
      </c>
      <c r="AH130" s="147">
        <v>1</v>
      </c>
      <c r="AJ130" s="4" t="s">
        <v>1902</v>
      </c>
      <c r="AK130" s="147">
        <v>6</v>
      </c>
    </row>
    <row r="131" spans="33:37" x14ac:dyDescent="0.35">
      <c r="AG131" s="4" t="s">
        <v>309</v>
      </c>
      <c r="AH131" s="147">
        <v>1</v>
      </c>
      <c r="AJ131" s="4" t="s">
        <v>309</v>
      </c>
      <c r="AK131" s="147">
        <v>6</v>
      </c>
    </row>
    <row r="132" spans="33:37" x14ac:dyDescent="0.35">
      <c r="AG132" s="4" t="s">
        <v>68</v>
      </c>
      <c r="AH132" s="147">
        <v>128</v>
      </c>
      <c r="AJ132" s="4" t="s">
        <v>68</v>
      </c>
      <c r="AK132" s="147">
        <v>1386</v>
      </c>
    </row>
  </sheetData>
  <mergeCells count="15">
    <mergeCell ref="AR2:AS2"/>
    <mergeCell ref="AM2:AN2"/>
    <mergeCell ref="D19:E19"/>
    <mergeCell ref="AG2:AH2"/>
    <mergeCell ref="A2:B2"/>
    <mergeCell ref="AC2:AE2"/>
    <mergeCell ref="X2:AA2"/>
    <mergeCell ref="D2:E2"/>
    <mergeCell ref="G2:H2"/>
    <mergeCell ref="J2:K2"/>
    <mergeCell ref="M2:N2"/>
    <mergeCell ref="P2:Q2"/>
    <mergeCell ref="S2:V2"/>
    <mergeCell ref="D10:E10"/>
    <mergeCell ref="A18:B18"/>
  </mergeCells>
  <pageMargins left="0.7" right="0.7" top="0.75" bottom="0.75" header="0.3" footer="0.3"/>
  <pageSetup paperSize="9" orientation="portrait" verticalDpi="0" r:id="rId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C1FDE-4344-4789-BD55-369D807F3873}">
  <dimension ref="A2:H19"/>
  <sheetViews>
    <sheetView workbookViewId="0">
      <selection activeCell="F14" sqref="F14"/>
    </sheetView>
  </sheetViews>
  <sheetFormatPr defaultRowHeight="14.5" x14ac:dyDescent="0.35"/>
  <cols>
    <col min="1" max="1" width="15.36328125" bestFit="1" customWidth="1"/>
    <col min="2" max="2" width="6" bestFit="1" customWidth="1"/>
    <col min="3" max="3" width="27.1796875" customWidth="1"/>
    <col min="4" max="4" width="13.26953125" bestFit="1" customWidth="1"/>
    <col min="5" max="5" width="44.54296875" bestFit="1" customWidth="1"/>
  </cols>
  <sheetData>
    <row r="2" spans="1:8" x14ac:dyDescent="0.35">
      <c r="A2" s="112" t="s">
        <v>1934</v>
      </c>
      <c r="B2" s="113" t="s">
        <v>353</v>
      </c>
      <c r="C2" s="113" t="s">
        <v>358</v>
      </c>
      <c r="D2" s="113" t="s">
        <v>1928</v>
      </c>
      <c r="E2" s="114" t="s">
        <v>1935</v>
      </c>
      <c r="F2" s="99" t="s">
        <v>1936</v>
      </c>
      <c r="G2" s="99"/>
      <c r="H2" s="99"/>
    </row>
    <row r="3" spans="1:8" s="111" customFormat="1" x14ac:dyDescent="0.35">
      <c r="A3" s="115" t="s">
        <v>95</v>
      </c>
      <c r="B3" s="116">
        <v>23</v>
      </c>
      <c r="C3" s="116" t="str">
        <f>VLOOKUP(A3,'Head Count 212'!B:L,11,0)</f>
        <v>MEP</v>
      </c>
      <c r="D3" s="117"/>
      <c r="E3" s="118" t="str">
        <f>VLOOKUP('Top Learner'!$A3,[1]Sheet1!$A:$F,6,0)</f>
        <v>MEP Design Section Head</v>
      </c>
      <c r="F3" s="111" t="s">
        <v>1943</v>
      </c>
      <c r="G3" s="111">
        <v>1500</v>
      </c>
    </row>
    <row r="4" spans="1:8" s="111" customFormat="1" x14ac:dyDescent="0.35">
      <c r="A4" s="120" t="s">
        <v>189</v>
      </c>
      <c r="B4" s="121">
        <v>23</v>
      </c>
      <c r="C4" s="121" t="str">
        <f>VLOOKUP(A4,'Head Count 212'!B:L,11,0)</f>
        <v>Architecture</v>
      </c>
      <c r="D4" s="121"/>
      <c r="E4" s="122" t="str">
        <f>VLOOKUP('Top Learner'!$A4,[1]Sheet1!$A:$F,6,0)</f>
        <v>Design Management Section Head</v>
      </c>
      <c r="F4" s="111" t="s">
        <v>1937</v>
      </c>
      <c r="G4" s="111">
        <v>2000</v>
      </c>
    </row>
    <row r="5" spans="1:8" s="111" customFormat="1" x14ac:dyDescent="0.35">
      <c r="A5" s="115" t="s">
        <v>153</v>
      </c>
      <c r="B5" s="116">
        <v>22</v>
      </c>
      <c r="C5" s="116" t="str">
        <f>VLOOKUP(A5,'Head Count 212'!B:L,11,0)</f>
        <v>Call Center</v>
      </c>
      <c r="D5" s="117">
        <v>0.5</v>
      </c>
      <c r="E5" s="118" t="str">
        <f>VLOOKUP('Top Learner'!$A5,[1]Sheet1!$A:$F,6,0)</f>
        <v>Communication Center Representative</v>
      </c>
      <c r="F5" s="111" t="s">
        <v>1944</v>
      </c>
      <c r="G5" s="111">
        <v>1200</v>
      </c>
    </row>
    <row r="6" spans="1:8" s="111" customFormat="1" x14ac:dyDescent="0.35">
      <c r="A6" s="115" t="s">
        <v>139</v>
      </c>
      <c r="B6" s="116">
        <v>21</v>
      </c>
      <c r="C6" s="116" t="str">
        <f>VLOOKUP(A6,'Head Count 212'!B:L,11,0)</f>
        <v>Design Management</v>
      </c>
      <c r="D6" s="116"/>
      <c r="E6" s="119" t="str">
        <f>VLOOKUP('Top Learner'!$A6,[1]Sheet1!$A:$F,6,0)</f>
        <v>Design Management Section Head</v>
      </c>
      <c r="F6" s="111" t="s">
        <v>1945</v>
      </c>
      <c r="G6" s="111">
        <v>900</v>
      </c>
    </row>
    <row r="9" spans="1:8" x14ac:dyDescent="0.35">
      <c r="A9" s="3" t="s">
        <v>45</v>
      </c>
      <c r="B9" t="s">
        <v>1939</v>
      </c>
      <c r="C9" t="s">
        <v>1938</v>
      </c>
    </row>
    <row r="10" spans="1:8" x14ac:dyDescent="0.35">
      <c r="A10" s="4" t="s">
        <v>1924</v>
      </c>
      <c r="B10" s="147"/>
    </row>
    <row r="11" spans="1:8" x14ac:dyDescent="0.35">
      <c r="A11" s="123" t="s">
        <v>57</v>
      </c>
      <c r="B11" s="147">
        <v>2</v>
      </c>
    </row>
    <row r="12" spans="1:8" x14ac:dyDescent="0.35">
      <c r="A12" s="123" t="s">
        <v>81</v>
      </c>
      <c r="B12" s="147">
        <v>2</v>
      </c>
    </row>
    <row r="13" spans="1:8" x14ac:dyDescent="0.35">
      <c r="A13" s="123" t="s">
        <v>1927</v>
      </c>
      <c r="B13" s="147">
        <v>1</v>
      </c>
    </row>
    <row r="14" spans="1:8" x14ac:dyDescent="0.35">
      <c r="A14" s="123" t="s">
        <v>1925</v>
      </c>
      <c r="B14" s="147">
        <v>1</v>
      </c>
    </row>
    <row r="15" spans="1:8" x14ac:dyDescent="0.35">
      <c r="A15" s="123" t="s">
        <v>103</v>
      </c>
      <c r="B15" s="147">
        <v>2</v>
      </c>
    </row>
    <row r="16" spans="1:8" x14ac:dyDescent="0.35">
      <c r="A16" s="123" t="s">
        <v>448</v>
      </c>
      <c r="B16" s="147">
        <v>5</v>
      </c>
    </row>
    <row r="17" spans="1:2" x14ac:dyDescent="0.35">
      <c r="A17" s="4" t="s">
        <v>1922</v>
      </c>
      <c r="B17" s="147"/>
    </row>
    <row r="18" spans="1:2" x14ac:dyDescent="0.35">
      <c r="A18" s="123" t="s">
        <v>1933</v>
      </c>
      <c r="B18" s="147">
        <v>12</v>
      </c>
    </row>
    <row r="19" spans="1:2" x14ac:dyDescent="0.35">
      <c r="A19" s="4" t="s">
        <v>68</v>
      </c>
      <c r="B19" s="147">
        <v>25</v>
      </c>
    </row>
  </sheetData>
  <sortState xmlns:xlrd2="http://schemas.microsoft.com/office/spreadsheetml/2017/richdata2" ref="A2:C6">
    <sortCondition descending="1" ref="B2:B6"/>
  </sortState>
  <dataConsolidate/>
  <phoneticPr fontId="2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C724-1BCE-4934-A8E2-7141B1B37BF4}">
  <sheetPr>
    <tabColor theme="9" tint="0.79998168889431442"/>
  </sheetPr>
  <dimension ref="A1:H20"/>
  <sheetViews>
    <sheetView tabSelected="1" workbookViewId="0">
      <selection activeCell="D3" sqref="D3:I16"/>
    </sheetView>
  </sheetViews>
  <sheetFormatPr defaultRowHeight="14.5" x14ac:dyDescent="0.35"/>
  <cols>
    <col min="1" max="1" width="13.26953125" bestFit="1" customWidth="1"/>
    <col min="2" max="2" width="34.1796875" bestFit="1" customWidth="1"/>
    <col min="4" max="4" width="28.453125" bestFit="1" customWidth="1"/>
    <col min="5" max="5" width="15.81640625" bestFit="1" customWidth="1"/>
    <col min="6" max="6" width="31.08984375" bestFit="1" customWidth="1"/>
    <col min="7" max="7" width="31.7265625" bestFit="1" customWidth="1"/>
    <col min="8" max="8" width="30.26953125" bestFit="1" customWidth="1"/>
    <col min="9" max="9" width="30.36328125" bestFit="1" customWidth="1"/>
  </cols>
  <sheetData>
    <row r="1" spans="1:8" x14ac:dyDescent="0.35">
      <c r="D1" s="3" t="s">
        <v>817</v>
      </c>
      <c r="E1" t="s" vm="1">
        <v>818</v>
      </c>
    </row>
    <row r="3" spans="1:8" x14ac:dyDescent="0.35">
      <c r="A3" s="3" t="s">
        <v>45</v>
      </c>
      <c r="B3" t="s">
        <v>819</v>
      </c>
      <c r="D3" s="3" t="s">
        <v>45</v>
      </c>
      <c r="E3" t="s">
        <v>820</v>
      </c>
      <c r="F3" t="s">
        <v>821</v>
      </c>
      <c r="G3" t="s">
        <v>822</v>
      </c>
      <c r="H3" t="s">
        <v>823</v>
      </c>
    </row>
    <row r="4" spans="1:8" x14ac:dyDescent="0.35">
      <c r="A4" s="4" t="s">
        <v>824</v>
      </c>
      <c r="B4" s="5">
        <v>1</v>
      </c>
      <c r="D4" s="4" t="s">
        <v>89</v>
      </c>
      <c r="E4" s="5">
        <v>1</v>
      </c>
      <c r="F4" s="5">
        <v>1</v>
      </c>
      <c r="G4" s="5">
        <v>1</v>
      </c>
      <c r="H4" s="5">
        <v>1</v>
      </c>
    </row>
    <row r="5" spans="1:8" x14ac:dyDescent="0.35">
      <c r="A5" s="4" t="s">
        <v>72</v>
      </c>
      <c r="B5" s="5">
        <v>1</v>
      </c>
      <c r="D5" s="4" t="s">
        <v>96</v>
      </c>
      <c r="E5" s="5">
        <v>1</v>
      </c>
      <c r="F5" s="5">
        <v>1</v>
      </c>
      <c r="G5" s="5">
        <v>1</v>
      </c>
      <c r="H5" s="5">
        <v>1</v>
      </c>
    </row>
    <row r="6" spans="1:8" x14ac:dyDescent="0.35">
      <c r="A6" s="4" t="s">
        <v>78</v>
      </c>
      <c r="B6" s="5">
        <v>1</v>
      </c>
      <c r="D6" s="4" t="s">
        <v>102</v>
      </c>
      <c r="E6" s="5">
        <v>0.75</v>
      </c>
      <c r="F6" s="5">
        <v>1</v>
      </c>
      <c r="G6" s="5">
        <v>1</v>
      </c>
      <c r="H6" s="5">
        <v>1</v>
      </c>
    </row>
    <row r="7" spans="1:8" x14ac:dyDescent="0.35">
      <c r="A7" s="4" t="s">
        <v>68</v>
      </c>
      <c r="B7" s="5">
        <v>1</v>
      </c>
      <c r="D7" s="4" t="s">
        <v>105</v>
      </c>
      <c r="E7" s="5">
        <v>1</v>
      </c>
      <c r="F7" s="5">
        <v>1</v>
      </c>
      <c r="G7" s="5">
        <v>1</v>
      </c>
      <c r="H7" s="5">
        <v>1</v>
      </c>
    </row>
    <row r="8" spans="1:8" x14ac:dyDescent="0.35">
      <c r="D8" s="4" t="s">
        <v>114</v>
      </c>
      <c r="E8" s="5">
        <v>1</v>
      </c>
      <c r="F8" s="5">
        <v>1</v>
      </c>
      <c r="G8" s="5">
        <v>1</v>
      </c>
      <c r="H8" s="5">
        <v>1</v>
      </c>
    </row>
    <row r="9" spans="1:8" x14ac:dyDescent="0.35">
      <c r="D9" s="4" t="s">
        <v>118</v>
      </c>
      <c r="E9" s="5">
        <v>1</v>
      </c>
      <c r="F9" s="5">
        <v>1</v>
      </c>
      <c r="G9" s="5">
        <v>1</v>
      </c>
      <c r="H9" s="5">
        <v>1</v>
      </c>
    </row>
    <row r="10" spans="1:8" x14ac:dyDescent="0.35">
      <c r="D10" s="4" t="s">
        <v>120</v>
      </c>
      <c r="E10" s="5">
        <v>1</v>
      </c>
      <c r="F10" s="5">
        <v>1</v>
      </c>
      <c r="G10" s="5">
        <v>0.83333333333333337</v>
      </c>
      <c r="H10" s="5">
        <v>0.91666666666666663</v>
      </c>
    </row>
    <row r="11" spans="1:8" x14ac:dyDescent="0.35">
      <c r="D11" s="4" t="s">
        <v>122</v>
      </c>
      <c r="E11" s="5">
        <v>0.72727272727272729</v>
      </c>
      <c r="F11" s="5">
        <v>1</v>
      </c>
      <c r="G11" s="5">
        <v>1</v>
      </c>
      <c r="H11" s="5">
        <v>1</v>
      </c>
    </row>
    <row r="12" spans="1:8" x14ac:dyDescent="0.35">
      <c r="D12" s="4" t="s">
        <v>126</v>
      </c>
      <c r="E12" s="5">
        <v>1</v>
      </c>
      <c r="F12" s="5">
        <v>1</v>
      </c>
      <c r="G12" s="5">
        <v>1</v>
      </c>
      <c r="H12" s="5">
        <v>1</v>
      </c>
    </row>
    <row r="13" spans="1:8" x14ac:dyDescent="0.35">
      <c r="D13" s="4" t="s">
        <v>68</v>
      </c>
      <c r="E13" s="5">
        <v>0.92727272727272725</v>
      </c>
      <c r="F13" s="5">
        <v>1</v>
      </c>
      <c r="G13" s="5">
        <v>0.96363636363636362</v>
      </c>
      <c r="H13" s="5">
        <v>0.98181818181818181</v>
      </c>
    </row>
    <row r="20" spans="2:2" x14ac:dyDescent="0.35">
      <c r="B20" t="s">
        <v>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10C8E-FC5B-40F8-B149-DA8CD89F59DE}">
  <sheetPr>
    <tabColor rgb="FFFF0000"/>
  </sheetPr>
  <dimension ref="A1:AJ800"/>
  <sheetViews>
    <sheetView topLeftCell="A396" workbookViewId="0">
      <selection activeCell="D406" sqref="D406"/>
    </sheetView>
  </sheetViews>
  <sheetFormatPr defaultRowHeight="14.5" x14ac:dyDescent="0.35"/>
  <cols>
    <col min="1" max="1" width="3.90625" bestFit="1" customWidth="1"/>
    <col min="2" max="2" width="13.36328125" customWidth="1"/>
    <col min="3" max="3" width="21.1796875" bestFit="1" customWidth="1"/>
    <col min="4" max="4" width="17" customWidth="1"/>
    <col min="5" max="5" width="18.7265625" customWidth="1"/>
    <col min="6" max="6" width="28.54296875" bestFit="1" customWidth="1"/>
    <col min="7" max="7" width="13.90625" customWidth="1"/>
    <col min="8" max="8" width="20.6328125" style="56" customWidth="1"/>
    <col min="9" max="9" width="13.08984375" customWidth="1"/>
    <col min="10" max="10" width="14.90625" customWidth="1"/>
    <col min="11" max="11" width="52.08984375" bestFit="1" customWidth="1"/>
    <col min="12" max="12" width="24.90625" bestFit="1" customWidth="1"/>
    <col min="13" max="13" width="34.453125" bestFit="1" customWidth="1"/>
    <col min="14" max="14" width="40.54296875" bestFit="1" customWidth="1"/>
    <col min="15" max="15" width="44.54296875" bestFit="1" customWidth="1"/>
    <col min="16" max="16" width="15.6328125" customWidth="1"/>
    <col min="17" max="17" width="9.453125" bestFit="1" customWidth="1"/>
    <col min="18" max="18" width="16.90625" customWidth="1"/>
    <col min="19" max="19" width="31.453125" bestFit="1" customWidth="1"/>
    <col min="23" max="23" width="30.1796875" bestFit="1" customWidth="1"/>
    <col min="24" max="24" width="13.26953125" bestFit="1" customWidth="1"/>
    <col min="27" max="28" width="13.36328125" bestFit="1" customWidth="1"/>
  </cols>
  <sheetData>
    <row r="1" spans="1:29" s="88" customFormat="1" x14ac:dyDescent="0.35">
      <c r="A1" s="88" t="s">
        <v>348</v>
      </c>
      <c r="B1" s="88" t="s">
        <v>349</v>
      </c>
      <c r="C1" s="88" t="s">
        <v>1932</v>
      </c>
      <c r="D1" s="88" t="s">
        <v>1931</v>
      </c>
      <c r="E1" s="88" t="s">
        <v>1926</v>
      </c>
      <c r="F1" s="88" t="s">
        <v>350</v>
      </c>
      <c r="G1" s="88" t="s">
        <v>351</v>
      </c>
      <c r="H1" s="89" t="s">
        <v>352</v>
      </c>
      <c r="I1" s="88" t="s">
        <v>353</v>
      </c>
      <c r="J1" s="88" t="s">
        <v>354</v>
      </c>
      <c r="K1" s="88" t="s">
        <v>355</v>
      </c>
      <c r="L1" s="88" t="s">
        <v>356</v>
      </c>
      <c r="M1" s="88" t="s">
        <v>357</v>
      </c>
      <c r="N1" s="88" t="s">
        <v>358</v>
      </c>
      <c r="O1" s="88" t="s">
        <v>359</v>
      </c>
      <c r="P1" s="88" t="s">
        <v>360</v>
      </c>
      <c r="Q1" s="88" t="s">
        <v>32</v>
      </c>
      <c r="R1" s="88" t="s">
        <v>361</v>
      </c>
      <c r="S1" s="88" t="s">
        <v>228</v>
      </c>
    </row>
    <row r="2" spans="1:29" x14ac:dyDescent="0.35">
      <c r="A2">
        <v>1</v>
      </c>
      <c r="B2">
        <v>10</v>
      </c>
      <c r="C2" t="s">
        <v>1922</v>
      </c>
      <c r="D2" t="s">
        <v>1922</v>
      </c>
      <c r="F2" t="s">
        <v>114</v>
      </c>
      <c r="G2" t="s">
        <v>66</v>
      </c>
      <c r="H2" s="56">
        <v>2</v>
      </c>
      <c r="I2">
        <v>2</v>
      </c>
      <c r="J2">
        <v>2</v>
      </c>
      <c r="K2" t="s">
        <v>140</v>
      </c>
      <c r="L2" t="s">
        <v>362</v>
      </c>
      <c r="M2" t="s">
        <v>363</v>
      </c>
      <c r="N2" t="s">
        <v>364</v>
      </c>
      <c r="O2" t="s">
        <v>365</v>
      </c>
      <c r="P2" t="s">
        <v>366</v>
      </c>
      <c r="Q2" s="1">
        <v>46076</v>
      </c>
      <c r="R2" t="s">
        <v>62</v>
      </c>
      <c r="S2" t="s">
        <v>335</v>
      </c>
    </row>
    <row r="3" spans="1:29" x14ac:dyDescent="0.35">
      <c r="A3">
        <v>2</v>
      </c>
      <c r="C3" t="s">
        <v>1922</v>
      </c>
      <c r="F3" t="s">
        <v>114</v>
      </c>
      <c r="G3" t="s">
        <v>66</v>
      </c>
      <c r="I3">
        <v>2</v>
      </c>
      <c r="K3" t="s">
        <v>136</v>
      </c>
      <c r="L3" t="s">
        <v>367</v>
      </c>
      <c r="M3" t="s">
        <v>368</v>
      </c>
      <c r="N3" t="s">
        <v>369</v>
      </c>
      <c r="O3" t="s">
        <v>370</v>
      </c>
      <c r="P3" t="s">
        <v>371</v>
      </c>
      <c r="Q3" s="1">
        <v>46076</v>
      </c>
      <c r="R3" t="s">
        <v>62</v>
      </c>
      <c r="S3" t="s">
        <v>289</v>
      </c>
    </row>
    <row r="4" spans="1:29" x14ac:dyDescent="0.35">
      <c r="A4">
        <v>3</v>
      </c>
      <c r="C4" t="s">
        <v>1922</v>
      </c>
      <c r="F4" t="s">
        <v>114</v>
      </c>
      <c r="G4" t="s">
        <v>66</v>
      </c>
      <c r="I4">
        <v>2</v>
      </c>
      <c r="K4" t="s">
        <v>167</v>
      </c>
      <c r="L4" t="s">
        <v>372</v>
      </c>
      <c r="M4" t="s">
        <v>373</v>
      </c>
      <c r="N4" t="s">
        <v>369</v>
      </c>
      <c r="O4" t="s">
        <v>370</v>
      </c>
      <c r="P4" t="s">
        <v>374</v>
      </c>
      <c r="Q4" s="1">
        <v>46076</v>
      </c>
      <c r="R4" t="s">
        <v>62</v>
      </c>
      <c r="S4" t="s">
        <v>289</v>
      </c>
    </row>
    <row r="5" spans="1:29" x14ac:dyDescent="0.35">
      <c r="A5">
        <v>4</v>
      </c>
      <c r="C5" t="s">
        <v>1922</v>
      </c>
      <c r="F5" t="s">
        <v>114</v>
      </c>
      <c r="G5" t="s">
        <v>66</v>
      </c>
      <c r="I5">
        <v>2</v>
      </c>
      <c r="K5" t="s">
        <v>153</v>
      </c>
      <c r="L5" t="s">
        <v>375</v>
      </c>
      <c r="M5" t="s">
        <v>376</v>
      </c>
      <c r="N5" t="s">
        <v>369</v>
      </c>
      <c r="O5" t="s">
        <v>370</v>
      </c>
      <c r="P5" t="s">
        <v>377</v>
      </c>
      <c r="Q5" s="1">
        <v>46076</v>
      </c>
      <c r="R5" t="s">
        <v>62</v>
      </c>
      <c r="S5" t="s">
        <v>289</v>
      </c>
    </row>
    <row r="6" spans="1:29" x14ac:dyDescent="0.35">
      <c r="A6">
        <v>5</v>
      </c>
      <c r="C6" t="s">
        <v>1922</v>
      </c>
      <c r="F6" t="s">
        <v>114</v>
      </c>
      <c r="G6" t="s">
        <v>66</v>
      </c>
      <c r="H6" s="56">
        <v>2</v>
      </c>
      <c r="I6">
        <v>2</v>
      </c>
      <c r="K6" t="s">
        <v>167</v>
      </c>
      <c r="L6" t="s">
        <v>372</v>
      </c>
      <c r="M6" t="s">
        <v>373</v>
      </c>
      <c r="N6" t="s">
        <v>369</v>
      </c>
      <c r="O6" t="s">
        <v>370</v>
      </c>
      <c r="P6" t="s">
        <v>374</v>
      </c>
      <c r="Q6" s="1">
        <v>46077</v>
      </c>
      <c r="R6" t="s">
        <v>62</v>
      </c>
      <c r="S6" t="s">
        <v>289</v>
      </c>
    </row>
    <row r="7" spans="1:29" x14ac:dyDescent="0.35">
      <c r="A7">
        <v>6</v>
      </c>
      <c r="C7" t="s">
        <v>1922</v>
      </c>
      <c r="F7" t="s">
        <v>114</v>
      </c>
      <c r="G7" t="s">
        <v>66</v>
      </c>
      <c r="I7">
        <v>2</v>
      </c>
      <c r="K7" t="s">
        <v>13</v>
      </c>
      <c r="L7" t="s">
        <v>14</v>
      </c>
      <c r="M7" t="s">
        <v>15</v>
      </c>
      <c r="N7" t="s">
        <v>16</v>
      </c>
      <c r="O7" t="s">
        <v>17</v>
      </c>
      <c r="P7" t="s">
        <v>18</v>
      </c>
      <c r="Q7" s="1">
        <v>46077</v>
      </c>
      <c r="R7" t="s">
        <v>62</v>
      </c>
      <c r="S7" t="s">
        <v>326</v>
      </c>
    </row>
    <row r="8" spans="1:29" x14ac:dyDescent="0.35">
      <c r="A8">
        <v>7</v>
      </c>
      <c r="C8" t="s">
        <v>1922</v>
      </c>
      <c r="F8" t="s">
        <v>114</v>
      </c>
      <c r="G8" t="s">
        <v>66</v>
      </c>
      <c r="I8">
        <v>2</v>
      </c>
      <c r="K8" t="s">
        <v>28</v>
      </c>
      <c r="L8" t="s">
        <v>29</v>
      </c>
      <c r="M8" t="s">
        <v>30</v>
      </c>
      <c r="N8" t="s">
        <v>16</v>
      </c>
      <c r="O8" t="s">
        <v>17</v>
      </c>
      <c r="P8" t="s">
        <v>31</v>
      </c>
      <c r="Q8" s="1">
        <v>46077</v>
      </c>
      <c r="R8" t="s">
        <v>62</v>
      </c>
      <c r="S8" t="s">
        <v>326</v>
      </c>
      <c r="W8" s="3" t="s">
        <v>45</v>
      </c>
      <c r="X8" t="s">
        <v>378</v>
      </c>
      <c r="AA8" s="68"/>
      <c r="AB8" s="69"/>
      <c r="AC8" s="70"/>
    </row>
    <row r="9" spans="1:29" x14ac:dyDescent="0.35">
      <c r="A9">
        <v>8</v>
      </c>
      <c r="C9" t="s">
        <v>1922</v>
      </c>
      <c r="F9" t="s">
        <v>114</v>
      </c>
      <c r="G9" t="s">
        <v>66</v>
      </c>
      <c r="I9">
        <v>2</v>
      </c>
      <c r="K9" t="s">
        <v>140</v>
      </c>
      <c r="L9" t="s">
        <v>362</v>
      </c>
      <c r="M9" t="s">
        <v>363</v>
      </c>
      <c r="N9" t="s">
        <v>364</v>
      </c>
      <c r="O9" t="s">
        <v>365</v>
      </c>
      <c r="P9" t="s">
        <v>366</v>
      </c>
      <c r="Q9" s="1">
        <v>46077</v>
      </c>
      <c r="R9" t="s">
        <v>62</v>
      </c>
      <c r="S9" t="s">
        <v>335</v>
      </c>
      <c r="W9" s="4" t="s">
        <v>56</v>
      </c>
      <c r="X9" s="147">
        <v>5</v>
      </c>
      <c r="AA9" s="71"/>
      <c r="AB9" s="72"/>
      <c r="AC9" s="73"/>
    </row>
    <row r="10" spans="1:29" x14ac:dyDescent="0.35">
      <c r="A10">
        <v>9</v>
      </c>
      <c r="B10">
        <v>6</v>
      </c>
      <c r="C10" t="s">
        <v>1924</v>
      </c>
      <c r="D10" t="s">
        <v>1924</v>
      </c>
      <c r="E10" t="s">
        <v>1925</v>
      </c>
      <c r="F10" t="s">
        <v>379</v>
      </c>
      <c r="G10" t="s">
        <v>94</v>
      </c>
      <c r="H10" s="56">
        <v>5</v>
      </c>
      <c r="I10">
        <v>5</v>
      </c>
      <c r="J10">
        <v>1</v>
      </c>
      <c r="K10" t="s">
        <v>91</v>
      </c>
      <c r="L10" t="s">
        <v>380</v>
      </c>
      <c r="M10" t="s">
        <v>381</v>
      </c>
      <c r="N10" t="s">
        <v>382</v>
      </c>
      <c r="O10" t="s">
        <v>383</v>
      </c>
      <c r="P10" t="s">
        <v>384</v>
      </c>
      <c r="Q10" s="1">
        <v>46090</v>
      </c>
      <c r="R10" t="s">
        <v>19</v>
      </c>
      <c r="S10" t="s">
        <v>326</v>
      </c>
      <c r="W10" s="4" t="s">
        <v>63</v>
      </c>
      <c r="X10" s="147">
        <v>17</v>
      </c>
      <c r="AA10" s="71"/>
      <c r="AB10" s="72"/>
      <c r="AC10" s="73"/>
    </row>
    <row r="11" spans="1:29" x14ac:dyDescent="0.35">
      <c r="A11">
        <v>10</v>
      </c>
      <c r="C11" t="s">
        <v>1924</v>
      </c>
      <c r="F11" t="s">
        <v>379</v>
      </c>
      <c r="G11" t="s">
        <v>94</v>
      </c>
      <c r="I11">
        <v>5</v>
      </c>
      <c r="K11" t="s">
        <v>185</v>
      </c>
      <c r="L11" t="s">
        <v>385</v>
      </c>
      <c r="M11" t="s">
        <v>386</v>
      </c>
      <c r="N11" t="s">
        <v>387</v>
      </c>
      <c r="O11" t="s">
        <v>388</v>
      </c>
      <c r="P11" t="s">
        <v>389</v>
      </c>
      <c r="Q11" s="1">
        <v>46090</v>
      </c>
      <c r="R11" t="s">
        <v>19</v>
      </c>
      <c r="S11" t="s">
        <v>326</v>
      </c>
      <c r="W11" s="4" t="s">
        <v>69</v>
      </c>
      <c r="X11" s="147">
        <v>46</v>
      </c>
      <c r="AA11" s="71"/>
      <c r="AB11" s="72"/>
      <c r="AC11" s="73"/>
    </row>
    <row r="12" spans="1:29" x14ac:dyDescent="0.35">
      <c r="A12">
        <v>11</v>
      </c>
      <c r="C12" t="s">
        <v>1924</v>
      </c>
      <c r="F12" t="s">
        <v>379</v>
      </c>
      <c r="G12" t="s">
        <v>94</v>
      </c>
      <c r="I12">
        <v>5</v>
      </c>
      <c r="K12" t="s">
        <v>104</v>
      </c>
      <c r="L12" t="s">
        <v>390</v>
      </c>
      <c r="M12" t="s">
        <v>391</v>
      </c>
      <c r="N12" t="s">
        <v>382</v>
      </c>
      <c r="O12" t="s">
        <v>392</v>
      </c>
      <c r="P12" t="s">
        <v>393</v>
      </c>
      <c r="Q12" s="1">
        <v>46090</v>
      </c>
      <c r="R12" t="s">
        <v>19</v>
      </c>
      <c r="S12" t="s">
        <v>326</v>
      </c>
      <c r="W12" s="4" t="s">
        <v>75</v>
      </c>
      <c r="X12" s="147">
        <v>20</v>
      </c>
      <c r="AA12" s="71"/>
      <c r="AB12" s="72"/>
      <c r="AC12" s="73"/>
    </row>
    <row r="13" spans="1:29" x14ac:dyDescent="0.35">
      <c r="A13">
        <v>12</v>
      </c>
      <c r="C13" t="s">
        <v>1924</v>
      </c>
      <c r="F13" t="s">
        <v>379</v>
      </c>
      <c r="G13" t="s">
        <v>94</v>
      </c>
      <c r="I13">
        <v>5</v>
      </c>
      <c r="K13" t="s">
        <v>130</v>
      </c>
      <c r="L13" t="s">
        <v>394</v>
      </c>
      <c r="M13" t="s">
        <v>395</v>
      </c>
      <c r="N13" t="s">
        <v>382</v>
      </c>
      <c r="O13" t="s">
        <v>392</v>
      </c>
      <c r="P13" t="s">
        <v>396</v>
      </c>
      <c r="Q13" s="1">
        <v>46090</v>
      </c>
      <c r="R13" t="s">
        <v>19</v>
      </c>
      <c r="S13" t="s">
        <v>326</v>
      </c>
      <c r="W13" s="4" t="s">
        <v>1901</v>
      </c>
      <c r="X13" s="147">
        <v>26</v>
      </c>
      <c r="AA13" s="71"/>
      <c r="AB13" s="72"/>
      <c r="AC13" s="73"/>
    </row>
    <row r="14" spans="1:29" x14ac:dyDescent="0.35">
      <c r="A14">
        <v>13</v>
      </c>
      <c r="C14" t="s">
        <v>1924</v>
      </c>
      <c r="F14" t="s">
        <v>379</v>
      </c>
      <c r="G14" t="s">
        <v>94</v>
      </c>
      <c r="I14">
        <v>5</v>
      </c>
      <c r="K14" t="s">
        <v>135</v>
      </c>
      <c r="L14" t="s">
        <v>397</v>
      </c>
      <c r="M14" t="s">
        <v>398</v>
      </c>
      <c r="N14" t="s">
        <v>382</v>
      </c>
      <c r="O14" t="s">
        <v>392</v>
      </c>
      <c r="P14" t="s">
        <v>399</v>
      </c>
      <c r="Q14" s="1">
        <v>46090</v>
      </c>
      <c r="R14" t="s">
        <v>19</v>
      </c>
      <c r="S14" t="s">
        <v>326</v>
      </c>
      <c r="W14" s="4" t="s">
        <v>11</v>
      </c>
      <c r="X14" s="147">
        <v>40</v>
      </c>
      <c r="AA14" s="71"/>
      <c r="AB14" s="72"/>
      <c r="AC14" s="73"/>
    </row>
    <row r="15" spans="1:29" x14ac:dyDescent="0.35">
      <c r="A15">
        <v>14</v>
      </c>
      <c r="C15" t="s">
        <v>1924</v>
      </c>
      <c r="F15" t="s">
        <v>379</v>
      </c>
      <c r="G15" t="s">
        <v>94</v>
      </c>
      <c r="I15">
        <v>5</v>
      </c>
      <c r="K15" t="s">
        <v>84</v>
      </c>
      <c r="L15" t="s">
        <v>400</v>
      </c>
      <c r="M15" t="s">
        <v>401</v>
      </c>
      <c r="N15" t="s">
        <v>387</v>
      </c>
      <c r="O15" t="s">
        <v>402</v>
      </c>
      <c r="P15" t="s">
        <v>403</v>
      </c>
      <c r="Q15" s="1">
        <v>46090</v>
      </c>
      <c r="R15" t="s">
        <v>19</v>
      </c>
      <c r="S15" t="s">
        <v>326</v>
      </c>
      <c r="W15" s="4" t="s">
        <v>86</v>
      </c>
      <c r="X15" s="147">
        <v>9</v>
      </c>
      <c r="AA15" s="71"/>
      <c r="AB15" s="72"/>
      <c r="AC15" s="73"/>
    </row>
    <row r="16" spans="1:29" x14ac:dyDescent="0.35">
      <c r="A16">
        <v>15</v>
      </c>
      <c r="B16">
        <v>9</v>
      </c>
      <c r="C16" t="s">
        <v>1922</v>
      </c>
      <c r="D16" t="s">
        <v>1922</v>
      </c>
      <c r="F16" t="s">
        <v>126</v>
      </c>
      <c r="G16" t="s">
        <v>78</v>
      </c>
      <c r="H16" s="56">
        <v>4</v>
      </c>
      <c r="I16">
        <v>4</v>
      </c>
      <c r="J16">
        <v>1</v>
      </c>
      <c r="K16" t="s">
        <v>404</v>
      </c>
      <c r="L16" t="s">
        <v>405</v>
      </c>
      <c r="M16" t="s">
        <v>406</v>
      </c>
      <c r="N16" t="s">
        <v>407</v>
      </c>
      <c r="O16" t="s">
        <v>408</v>
      </c>
      <c r="P16" t="s">
        <v>409</v>
      </c>
      <c r="Q16" s="1">
        <v>46097</v>
      </c>
      <c r="R16" t="s">
        <v>62</v>
      </c>
      <c r="S16" t="s">
        <v>317</v>
      </c>
      <c r="W16" s="4" t="s">
        <v>89</v>
      </c>
      <c r="X16" s="147">
        <v>8</v>
      </c>
      <c r="AA16" s="71"/>
      <c r="AB16" s="72"/>
      <c r="AC16" s="73"/>
    </row>
    <row r="17" spans="1:29" x14ac:dyDescent="0.35">
      <c r="A17">
        <v>16</v>
      </c>
      <c r="C17" t="s">
        <v>1922</v>
      </c>
      <c r="F17" t="s">
        <v>126</v>
      </c>
      <c r="G17" t="s">
        <v>78</v>
      </c>
      <c r="I17">
        <v>4</v>
      </c>
      <c r="K17" t="s">
        <v>168</v>
      </c>
      <c r="L17" t="s">
        <v>410</v>
      </c>
      <c r="M17" t="s">
        <v>411</v>
      </c>
      <c r="N17" t="s">
        <v>369</v>
      </c>
      <c r="O17" t="s">
        <v>412</v>
      </c>
      <c r="P17" t="s">
        <v>413</v>
      </c>
      <c r="Q17" s="1">
        <v>46097</v>
      </c>
      <c r="R17" t="s">
        <v>62</v>
      </c>
      <c r="S17" t="s">
        <v>289</v>
      </c>
      <c r="W17" s="4" t="s">
        <v>92</v>
      </c>
      <c r="X17" s="147">
        <v>6</v>
      </c>
      <c r="AA17" s="71"/>
      <c r="AB17" s="72"/>
      <c r="AC17" s="73"/>
    </row>
    <row r="18" spans="1:29" x14ac:dyDescent="0.35">
      <c r="A18">
        <v>17</v>
      </c>
      <c r="C18" t="s">
        <v>1922</v>
      </c>
      <c r="F18" t="s">
        <v>126</v>
      </c>
      <c r="G18" t="s">
        <v>78</v>
      </c>
      <c r="I18">
        <v>4</v>
      </c>
      <c r="K18" t="s">
        <v>161</v>
      </c>
      <c r="L18" t="s">
        <v>414</v>
      </c>
      <c r="M18" t="s">
        <v>415</v>
      </c>
      <c r="N18" t="s">
        <v>416</v>
      </c>
      <c r="O18" t="s">
        <v>417</v>
      </c>
      <c r="P18" t="s">
        <v>418</v>
      </c>
      <c r="Q18" s="1">
        <v>46097</v>
      </c>
      <c r="R18" t="s">
        <v>62</v>
      </c>
      <c r="S18" t="s">
        <v>239</v>
      </c>
      <c r="W18" s="4" t="s">
        <v>1951</v>
      </c>
      <c r="X18" s="147">
        <v>11</v>
      </c>
      <c r="AA18" s="71"/>
      <c r="AB18" s="72"/>
      <c r="AC18" s="73"/>
    </row>
    <row r="19" spans="1:29" x14ac:dyDescent="0.35">
      <c r="A19">
        <v>18</v>
      </c>
      <c r="B19">
        <v>10</v>
      </c>
      <c r="C19" t="s">
        <v>1922</v>
      </c>
      <c r="D19" t="s">
        <v>1922</v>
      </c>
      <c r="F19" t="s">
        <v>105</v>
      </c>
      <c r="G19" t="s">
        <v>78</v>
      </c>
      <c r="H19" s="56">
        <v>4</v>
      </c>
      <c r="I19">
        <v>4</v>
      </c>
      <c r="J19">
        <v>1</v>
      </c>
      <c r="K19" t="s">
        <v>13</v>
      </c>
      <c r="L19" t="s">
        <v>14</v>
      </c>
      <c r="M19" t="s">
        <v>15</v>
      </c>
      <c r="N19" t="s">
        <v>16</v>
      </c>
      <c r="O19" t="s">
        <v>17</v>
      </c>
      <c r="P19" t="s">
        <v>18</v>
      </c>
      <c r="Q19" s="1">
        <v>46112</v>
      </c>
      <c r="R19" t="s">
        <v>62</v>
      </c>
      <c r="S19" t="s">
        <v>326</v>
      </c>
      <c r="W19" s="4" t="s">
        <v>96</v>
      </c>
      <c r="X19" s="147">
        <v>11</v>
      </c>
      <c r="AA19" s="71"/>
      <c r="AB19" s="72"/>
      <c r="AC19" s="73"/>
    </row>
    <row r="20" spans="1:29" x14ac:dyDescent="0.35">
      <c r="A20">
        <v>19</v>
      </c>
      <c r="C20" t="s">
        <v>1922</v>
      </c>
      <c r="F20" t="s">
        <v>105</v>
      </c>
      <c r="G20" t="s">
        <v>78</v>
      </c>
      <c r="I20">
        <v>4</v>
      </c>
      <c r="J20" s="55"/>
      <c r="K20" t="s">
        <v>419</v>
      </c>
      <c r="L20" t="s">
        <v>420</v>
      </c>
      <c r="M20" t="s">
        <v>421</v>
      </c>
      <c r="N20" t="s">
        <v>407</v>
      </c>
      <c r="O20" t="s">
        <v>422</v>
      </c>
      <c r="P20" t="s">
        <v>423</v>
      </c>
      <c r="Q20" s="1">
        <v>46112</v>
      </c>
      <c r="R20" t="s">
        <v>62</v>
      </c>
      <c r="S20" t="s">
        <v>317</v>
      </c>
      <c r="W20" s="4" t="s">
        <v>99</v>
      </c>
      <c r="X20" s="147">
        <v>16</v>
      </c>
      <c r="AA20" s="71"/>
      <c r="AB20" s="72"/>
      <c r="AC20" s="73"/>
    </row>
    <row r="21" spans="1:29" x14ac:dyDescent="0.35">
      <c r="A21">
        <v>20</v>
      </c>
      <c r="C21" t="s">
        <v>1922</v>
      </c>
      <c r="F21" t="s">
        <v>105</v>
      </c>
      <c r="G21" t="s">
        <v>78</v>
      </c>
      <c r="I21">
        <v>4</v>
      </c>
      <c r="K21" t="s">
        <v>404</v>
      </c>
      <c r="L21" t="s">
        <v>405</v>
      </c>
      <c r="M21" t="s">
        <v>406</v>
      </c>
      <c r="N21" t="s">
        <v>407</v>
      </c>
      <c r="O21" t="s">
        <v>408</v>
      </c>
      <c r="P21" t="s">
        <v>409</v>
      </c>
      <c r="Q21" s="1">
        <v>46112</v>
      </c>
      <c r="R21" t="s">
        <v>62</v>
      </c>
      <c r="S21" t="s">
        <v>317</v>
      </c>
      <c r="W21" s="4" t="s">
        <v>102</v>
      </c>
      <c r="X21" s="147">
        <v>17</v>
      </c>
      <c r="AA21" s="71"/>
      <c r="AB21" s="72"/>
      <c r="AC21" s="73"/>
    </row>
    <row r="22" spans="1:29" x14ac:dyDescent="0.35">
      <c r="A22">
        <v>21</v>
      </c>
      <c r="C22" t="s">
        <v>1922</v>
      </c>
      <c r="F22" t="s">
        <v>105</v>
      </c>
      <c r="G22" t="s">
        <v>78</v>
      </c>
      <c r="I22">
        <v>4</v>
      </c>
      <c r="K22" t="s">
        <v>139</v>
      </c>
      <c r="L22" t="s">
        <v>424</v>
      </c>
      <c r="M22" t="s">
        <v>425</v>
      </c>
      <c r="N22" t="s">
        <v>426</v>
      </c>
      <c r="O22" t="s">
        <v>427</v>
      </c>
      <c r="P22" t="s">
        <v>428</v>
      </c>
      <c r="Q22" s="1">
        <v>46112</v>
      </c>
      <c r="R22" t="s">
        <v>62</v>
      </c>
      <c r="S22" t="s">
        <v>314</v>
      </c>
      <c r="W22" s="4" t="s">
        <v>105</v>
      </c>
      <c r="X22" s="147">
        <v>9</v>
      </c>
      <c r="AA22" s="71"/>
      <c r="AB22" s="72"/>
      <c r="AC22" s="73"/>
    </row>
    <row r="23" spans="1:29" x14ac:dyDescent="0.35">
      <c r="A23">
        <v>22</v>
      </c>
      <c r="C23" t="s">
        <v>1922</v>
      </c>
      <c r="F23" t="s">
        <v>105</v>
      </c>
      <c r="G23" t="s">
        <v>78</v>
      </c>
      <c r="I23">
        <v>4</v>
      </c>
      <c r="K23" t="s">
        <v>189</v>
      </c>
      <c r="L23" t="s">
        <v>429</v>
      </c>
      <c r="M23" t="s">
        <v>430</v>
      </c>
      <c r="N23" t="s">
        <v>431</v>
      </c>
      <c r="O23" t="s">
        <v>432</v>
      </c>
      <c r="P23" t="s">
        <v>433</v>
      </c>
      <c r="Q23" s="1">
        <v>46112</v>
      </c>
      <c r="R23" t="s">
        <v>62</v>
      </c>
      <c r="S23" t="s">
        <v>314</v>
      </c>
      <c r="W23" s="4" t="s">
        <v>108</v>
      </c>
      <c r="X23" s="147">
        <v>7</v>
      </c>
      <c r="AA23" s="71"/>
      <c r="AB23" s="72"/>
      <c r="AC23" s="73"/>
    </row>
    <row r="24" spans="1:29" x14ac:dyDescent="0.35">
      <c r="A24">
        <v>23</v>
      </c>
      <c r="C24" t="s">
        <v>1922</v>
      </c>
      <c r="F24" t="s">
        <v>105</v>
      </c>
      <c r="G24" t="s">
        <v>78</v>
      </c>
      <c r="I24">
        <v>4</v>
      </c>
      <c r="K24" t="s">
        <v>95</v>
      </c>
      <c r="L24" t="s">
        <v>434</v>
      </c>
      <c r="M24" t="s">
        <v>435</v>
      </c>
      <c r="N24" t="s">
        <v>436</v>
      </c>
      <c r="O24" t="s">
        <v>437</v>
      </c>
      <c r="P24" t="s">
        <v>438</v>
      </c>
      <c r="Q24" s="1">
        <v>46112</v>
      </c>
      <c r="R24" t="s">
        <v>62</v>
      </c>
      <c r="S24" t="s">
        <v>314</v>
      </c>
      <c r="W24" s="4" t="s">
        <v>110</v>
      </c>
      <c r="X24" s="147">
        <v>9</v>
      </c>
      <c r="AA24" s="71"/>
      <c r="AB24" s="72"/>
      <c r="AC24" s="73"/>
    </row>
    <row r="25" spans="1:29" x14ac:dyDescent="0.35">
      <c r="A25">
        <v>24</v>
      </c>
      <c r="C25" t="s">
        <v>1922</v>
      </c>
      <c r="F25" t="s">
        <v>105</v>
      </c>
      <c r="G25" t="s">
        <v>78</v>
      </c>
      <c r="I25">
        <v>4</v>
      </c>
      <c r="K25" t="s">
        <v>166</v>
      </c>
      <c r="L25" t="s">
        <v>439</v>
      </c>
      <c r="M25" t="s">
        <v>440</v>
      </c>
      <c r="N25" t="s">
        <v>369</v>
      </c>
      <c r="O25" t="s">
        <v>441</v>
      </c>
      <c r="P25" t="s">
        <v>442</v>
      </c>
      <c r="Q25" s="1">
        <v>46112</v>
      </c>
      <c r="R25" t="s">
        <v>62</v>
      </c>
      <c r="S25" t="s">
        <v>289</v>
      </c>
      <c r="W25" s="4" t="s">
        <v>112</v>
      </c>
      <c r="X25" s="147">
        <v>9</v>
      </c>
      <c r="AA25" s="74"/>
      <c r="AB25" s="75"/>
      <c r="AC25" s="76"/>
    </row>
    <row r="26" spans="1:29" x14ac:dyDescent="0.35">
      <c r="A26">
        <v>25</v>
      </c>
      <c r="C26" t="s">
        <v>1922</v>
      </c>
      <c r="F26" t="s">
        <v>105</v>
      </c>
      <c r="G26" t="s">
        <v>78</v>
      </c>
      <c r="I26">
        <v>4</v>
      </c>
      <c r="K26" t="s">
        <v>180</v>
      </c>
      <c r="L26" t="s">
        <v>443</v>
      </c>
      <c r="M26" t="s">
        <v>444</v>
      </c>
      <c r="N26" t="s">
        <v>416</v>
      </c>
      <c r="O26" t="s">
        <v>445</v>
      </c>
      <c r="P26" t="s">
        <v>446</v>
      </c>
      <c r="Q26" s="1">
        <v>46112</v>
      </c>
      <c r="R26" t="s">
        <v>62</v>
      </c>
      <c r="S26" t="s">
        <v>239</v>
      </c>
      <c r="W26" s="4" t="s">
        <v>114</v>
      </c>
      <c r="X26" s="147">
        <v>8</v>
      </c>
    </row>
    <row r="27" spans="1:29" x14ac:dyDescent="0.35">
      <c r="A27">
        <v>26</v>
      </c>
      <c r="C27" t="s">
        <v>1922</v>
      </c>
      <c r="F27" t="s">
        <v>105</v>
      </c>
      <c r="G27" t="s">
        <v>78</v>
      </c>
      <c r="I27">
        <v>4</v>
      </c>
      <c r="K27" t="s">
        <v>161</v>
      </c>
      <c r="L27" t="s">
        <v>414</v>
      </c>
      <c r="M27" t="s">
        <v>415</v>
      </c>
      <c r="N27" t="s">
        <v>416</v>
      </c>
      <c r="O27" t="s">
        <v>417</v>
      </c>
      <c r="P27" t="s">
        <v>418</v>
      </c>
      <c r="Q27" s="1">
        <v>46112</v>
      </c>
      <c r="R27" t="s">
        <v>62</v>
      </c>
      <c r="S27" t="s">
        <v>239</v>
      </c>
      <c r="W27" s="4" t="s">
        <v>116</v>
      </c>
      <c r="X27" s="147">
        <v>2</v>
      </c>
    </row>
    <row r="28" spans="1:29" x14ac:dyDescent="0.35">
      <c r="A28">
        <v>27</v>
      </c>
      <c r="B28">
        <v>12</v>
      </c>
      <c r="C28" t="s">
        <v>1924</v>
      </c>
      <c r="D28" t="s">
        <v>1924</v>
      </c>
      <c r="E28" t="s">
        <v>448</v>
      </c>
      <c r="F28" t="s">
        <v>86</v>
      </c>
      <c r="G28" t="s">
        <v>72</v>
      </c>
      <c r="H28" s="56">
        <v>5</v>
      </c>
      <c r="I28">
        <v>5</v>
      </c>
      <c r="J28">
        <v>1</v>
      </c>
      <c r="K28" t="s">
        <v>60</v>
      </c>
      <c r="L28" s="4">
        <v>1023388233</v>
      </c>
      <c r="M28" t="s">
        <v>447</v>
      </c>
      <c r="N28" t="s">
        <v>448</v>
      </c>
      <c r="O28" t="s">
        <v>449</v>
      </c>
      <c r="P28" t="s">
        <v>450</v>
      </c>
      <c r="Q28" s="1">
        <v>46061</v>
      </c>
      <c r="R28" t="s">
        <v>62</v>
      </c>
      <c r="S28" t="s">
        <v>239</v>
      </c>
      <c r="W28" s="4" t="s">
        <v>118</v>
      </c>
      <c r="X28" s="147">
        <v>17</v>
      </c>
    </row>
    <row r="29" spans="1:29" x14ac:dyDescent="0.35">
      <c r="A29">
        <v>28</v>
      </c>
      <c r="C29" t="s">
        <v>1924</v>
      </c>
      <c r="F29" t="s">
        <v>86</v>
      </c>
      <c r="G29" t="s">
        <v>72</v>
      </c>
      <c r="I29">
        <v>5</v>
      </c>
      <c r="K29" t="s">
        <v>101</v>
      </c>
      <c r="L29" s="4">
        <v>1027108060</v>
      </c>
      <c r="M29" t="s">
        <v>451</v>
      </c>
      <c r="N29" t="s">
        <v>448</v>
      </c>
      <c r="O29" t="s">
        <v>449</v>
      </c>
      <c r="P29" t="s">
        <v>452</v>
      </c>
      <c r="Q29" s="1">
        <v>46061</v>
      </c>
      <c r="R29" t="s">
        <v>62</v>
      </c>
      <c r="S29" t="s">
        <v>239</v>
      </c>
      <c r="W29" s="4" t="s">
        <v>120</v>
      </c>
      <c r="X29" s="147">
        <v>38</v>
      </c>
    </row>
    <row r="30" spans="1:29" x14ac:dyDescent="0.35">
      <c r="A30">
        <v>29</v>
      </c>
      <c r="C30" t="s">
        <v>1924</v>
      </c>
      <c r="F30" t="s">
        <v>86</v>
      </c>
      <c r="G30" t="s">
        <v>72</v>
      </c>
      <c r="I30">
        <v>5</v>
      </c>
      <c r="K30" t="s">
        <v>117</v>
      </c>
      <c r="L30" s="4">
        <v>1005406501</v>
      </c>
      <c r="M30" t="s">
        <v>453</v>
      </c>
      <c r="N30" t="s">
        <v>448</v>
      </c>
      <c r="O30" t="s">
        <v>449</v>
      </c>
      <c r="P30" t="s">
        <v>454</v>
      </c>
      <c r="Q30" s="1">
        <v>46061</v>
      </c>
      <c r="R30" t="s">
        <v>62</v>
      </c>
      <c r="S30" t="s">
        <v>239</v>
      </c>
      <c r="W30" s="4" t="s">
        <v>122</v>
      </c>
      <c r="X30" s="147">
        <v>35</v>
      </c>
    </row>
    <row r="31" spans="1:29" x14ac:dyDescent="0.35">
      <c r="A31">
        <v>30</v>
      </c>
      <c r="C31" t="s">
        <v>1924</v>
      </c>
      <c r="F31" t="s">
        <v>86</v>
      </c>
      <c r="G31" t="s">
        <v>72</v>
      </c>
      <c r="I31">
        <v>5</v>
      </c>
      <c r="K31" t="s">
        <v>119</v>
      </c>
      <c r="L31" s="4">
        <v>1118099906</v>
      </c>
      <c r="M31" t="s">
        <v>455</v>
      </c>
      <c r="N31" t="s">
        <v>448</v>
      </c>
      <c r="O31" t="s">
        <v>456</v>
      </c>
      <c r="P31" t="s">
        <v>454</v>
      </c>
      <c r="Q31" s="1">
        <v>46061</v>
      </c>
      <c r="R31" t="s">
        <v>62</v>
      </c>
      <c r="S31" t="s">
        <v>239</v>
      </c>
      <c r="W31" s="4" t="s">
        <v>124</v>
      </c>
      <c r="X31" s="147">
        <v>40</v>
      </c>
    </row>
    <row r="32" spans="1:29" x14ac:dyDescent="0.35">
      <c r="A32">
        <v>31</v>
      </c>
      <c r="C32" t="s">
        <v>1924</v>
      </c>
      <c r="F32" t="s">
        <v>86</v>
      </c>
      <c r="G32" t="s">
        <v>72</v>
      </c>
      <c r="I32">
        <v>5</v>
      </c>
      <c r="K32" t="s">
        <v>132</v>
      </c>
      <c r="L32" s="4">
        <v>1007939202</v>
      </c>
      <c r="M32" t="s">
        <v>457</v>
      </c>
      <c r="N32" t="s">
        <v>448</v>
      </c>
      <c r="O32" t="s">
        <v>458</v>
      </c>
      <c r="P32" t="s">
        <v>454</v>
      </c>
      <c r="Q32" s="1">
        <v>46061</v>
      </c>
      <c r="R32" t="s">
        <v>62</v>
      </c>
      <c r="S32" t="s">
        <v>239</v>
      </c>
      <c r="W32" s="4" t="s">
        <v>126</v>
      </c>
      <c r="X32" s="147">
        <v>3</v>
      </c>
    </row>
    <row r="33" spans="1:24" x14ac:dyDescent="0.35">
      <c r="A33">
        <v>32</v>
      </c>
      <c r="C33" t="s">
        <v>1924</v>
      </c>
      <c r="F33" t="s">
        <v>86</v>
      </c>
      <c r="G33" t="s">
        <v>72</v>
      </c>
      <c r="I33">
        <v>5</v>
      </c>
      <c r="K33" t="s">
        <v>134</v>
      </c>
      <c r="L33" s="4">
        <v>1008910521</v>
      </c>
      <c r="M33" t="s">
        <v>459</v>
      </c>
      <c r="N33" t="s">
        <v>448</v>
      </c>
      <c r="O33" t="s">
        <v>458</v>
      </c>
      <c r="P33" t="s">
        <v>454</v>
      </c>
      <c r="Q33" s="1">
        <v>46061</v>
      </c>
      <c r="R33" t="s">
        <v>62</v>
      </c>
      <c r="S33" t="s">
        <v>239</v>
      </c>
      <c r="W33" s="4" t="s">
        <v>128</v>
      </c>
      <c r="X33" s="147">
        <v>6</v>
      </c>
    </row>
    <row r="34" spans="1:24" x14ac:dyDescent="0.35">
      <c r="A34">
        <v>33</v>
      </c>
      <c r="C34" t="s">
        <v>1924</v>
      </c>
      <c r="F34" t="s">
        <v>86</v>
      </c>
      <c r="G34" t="s">
        <v>72</v>
      </c>
      <c r="I34">
        <v>5</v>
      </c>
      <c r="K34" t="s">
        <v>191</v>
      </c>
      <c r="L34" s="4">
        <v>1027390399</v>
      </c>
      <c r="M34" t="s">
        <v>460</v>
      </c>
      <c r="N34" t="s">
        <v>448</v>
      </c>
      <c r="O34" t="s">
        <v>458</v>
      </c>
      <c r="P34" t="s">
        <v>454</v>
      </c>
      <c r="Q34" s="1">
        <v>46061</v>
      </c>
      <c r="R34" t="s">
        <v>62</v>
      </c>
      <c r="S34" t="s">
        <v>239</v>
      </c>
      <c r="W34" s="4" t="s">
        <v>68</v>
      </c>
      <c r="X34" s="147">
        <v>415</v>
      </c>
    </row>
    <row r="35" spans="1:24" x14ac:dyDescent="0.35">
      <c r="A35">
        <v>34</v>
      </c>
      <c r="C35" t="s">
        <v>1924</v>
      </c>
      <c r="F35" t="s">
        <v>86</v>
      </c>
      <c r="G35" t="s">
        <v>72</v>
      </c>
      <c r="I35">
        <v>5</v>
      </c>
      <c r="K35" t="s">
        <v>158</v>
      </c>
      <c r="L35" s="4">
        <v>1200028027</v>
      </c>
      <c r="M35" t="s">
        <v>461</v>
      </c>
      <c r="N35" t="s">
        <v>448</v>
      </c>
      <c r="O35" t="s">
        <v>456</v>
      </c>
      <c r="P35" t="s">
        <v>454</v>
      </c>
      <c r="Q35" s="1">
        <v>46061</v>
      </c>
      <c r="R35" t="s">
        <v>62</v>
      </c>
      <c r="S35" t="s">
        <v>239</v>
      </c>
    </row>
    <row r="36" spans="1:24" x14ac:dyDescent="0.35">
      <c r="A36">
        <v>35</v>
      </c>
      <c r="C36" t="s">
        <v>1924</v>
      </c>
      <c r="F36" t="s">
        <v>86</v>
      </c>
      <c r="G36" t="s">
        <v>72</v>
      </c>
      <c r="I36">
        <v>5</v>
      </c>
      <c r="K36" t="s">
        <v>184</v>
      </c>
      <c r="L36" s="4">
        <v>1092254432</v>
      </c>
      <c r="M36" t="s">
        <v>461</v>
      </c>
      <c r="N36" t="s">
        <v>448</v>
      </c>
      <c r="O36" t="s">
        <v>449</v>
      </c>
      <c r="P36" t="s">
        <v>454</v>
      </c>
      <c r="Q36" s="1">
        <v>46061</v>
      </c>
      <c r="R36" t="s">
        <v>62</v>
      </c>
      <c r="S36" t="s">
        <v>239</v>
      </c>
    </row>
    <row r="37" spans="1:24" x14ac:dyDescent="0.35">
      <c r="A37">
        <v>36</v>
      </c>
      <c r="B37">
        <v>12</v>
      </c>
      <c r="C37" t="s">
        <v>1924</v>
      </c>
      <c r="D37" t="s">
        <v>1924</v>
      </c>
      <c r="E37" t="s">
        <v>448</v>
      </c>
      <c r="F37" t="s">
        <v>110</v>
      </c>
      <c r="G37" t="s">
        <v>72</v>
      </c>
      <c r="H37" s="56">
        <v>5</v>
      </c>
      <c r="I37">
        <v>5</v>
      </c>
      <c r="J37">
        <v>1</v>
      </c>
      <c r="K37" t="s">
        <v>60</v>
      </c>
      <c r="L37" s="4">
        <v>1023388233</v>
      </c>
      <c r="M37" t="s">
        <v>447</v>
      </c>
      <c r="N37" t="s">
        <v>448</v>
      </c>
      <c r="O37" t="s">
        <v>449</v>
      </c>
      <c r="P37" t="s">
        <v>454</v>
      </c>
      <c r="Q37" s="1">
        <v>46062</v>
      </c>
      <c r="R37" t="s">
        <v>62</v>
      </c>
      <c r="S37" t="s">
        <v>239</v>
      </c>
    </row>
    <row r="38" spans="1:24" x14ac:dyDescent="0.35">
      <c r="A38">
        <v>37</v>
      </c>
      <c r="C38" t="s">
        <v>1924</v>
      </c>
      <c r="F38" t="s">
        <v>110</v>
      </c>
      <c r="G38" t="s">
        <v>72</v>
      </c>
      <c r="I38">
        <v>5</v>
      </c>
      <c r="K38" t="s">
        <v>101</v>
      </c>
      <c r="L38" s="4">
        <v>1027108060</v>
      </c>
      <c r="M38" t="s">
        <v>451</v>
      </c>
      <c r="N38" t="s">
        <v>448</v>
      </c>
      <c r="O38" t="s">
        <v>449</v>
      </c>
      <c r="P38" t="s">
        <v>454</v>
      </c>
      <c r="Q38" s="1">
        <v>46062</v>
      </c>
      <c r="R38" t="s">
        <v>62</v>
      </c>
      <c r="S38" t="s">
        <v>239</v>
      </c>
    </row>
    <row r="39" spans="1:24" x14ac:dyDescent="0.35">
      <c r="A39">
        <v>38</v>
      </c>
      <c r="C39" t="s">
        <v>1924</v>
      </c>
      <c r="F39" t="s">
        <v>110</v>
      </c>
      <c r="G39" t="s">
        <v>72</v>
      </c>
      <c r="I39">
        <v>5</v>
      </c>
      <c r="K39" t="s">
        <v>117</v>
      </c>
      <c r="L39" s="4">
        <v>1005406501</v>
      </c>
      <c r="M39" t="s">
        <v>453</v>
      </c>
      <c r="N39" t="s">
        <v>448</v>
      </c>
      <c r="O39" t="s">
        <v>449</v>
      </c>
      <c r="P39" t="s">
        <v>454</v>
      </c>
      <c r="Q39" s="1">
        <v>46062</v>
      </c>
      <c r="R39" t="s">
        <v>62</v>
      </c>
      <c r="S39" t="s">
        <v>239</v>
      </c>
    </row>
    <row r="40" spans="1:24" x14ac:dyDescent="0.35">
      <c r="A40">
        <v>39</v>
      </c>
      <c r="C40" t="s">
        <v>1924</v>
      </c>
      <c r="F40" t="s">
        <v>110</v>
      </c>
      <c r="G40" t="s">
        <v>72</v>
      </c>
      <c r="I40">
        <v>5</v>
      </c>
      <c r="K40" t="s">
        <v>119</v>
      </c>
      <c r="L40" s="4">
        <v>1118099906</v>
      </c>
      <c r="M40" t="s">
        <v>455</v>
      </c>
      <c r="N40" t="s">
        <v>448</v>
      </c>
      <c r="O40" t="s">
        <v>456</v>
      </c>
      <c r="P40" t="s">
        <v>454</v>
      </c>
      <c r="Q40" s="1">
        <v>46062</v>
      </c>
      <c r="R40" t="s">
        <v>62</v>
      </c>
      <c r="S40" t="s">
        <v>239</v>
      </c>
    </row>
    <row r="41" spans="1:24" x14ac:dyDescent="0.35">
      <c r="A41">
        <v>40</v>
      </c>
      <c r="C41" t="s">
        <v>1924</v>
      </c>
      <c r="F41" t="s">
        <v>110</v>
      </c>
      <c r="G41" t="s">
        <v>72</v>
      </c>
      <c r="I41">
        <v>5</v>
      </c>
      <c r="K41" t="s">
        <v>129</v>
      </c>
      <c r="L41" s="4">
        <v>1005353396</v>
      </c>
      <c r="M41" t="s">
        <v>462</v>
      </c>
      <c r="N41" t="s">
        <v>448</v>
      </c>
      <c r="O41" t="s">
        <v>449</v>
      </c>
      <c r="P41" t="s">
        <v>454</v>
      </c>
      <c r="Q41" s="1">
        <v>46062</v>
      </c>
      <c r="R41" t="s">
        <v>62</v>
      </c>
      <c r="S41" t="s">
        <v>239</v>
      </c>
    </row>
    <row r="42" spans="1:24" x14ac:dyDescent="0.35">
      <c r="A42">
        <v>41</v>
      </c>
      <c r="C42" t="s">
        <v>1924</v>
      </c>
      <c r="F42" t="s">
        <v>110</v>
      </c>
      <c r="G42" t="s">
        <v>72</v>
      </c>
      <c r="I42">
        <v>5</v>
      </c>
      <c r="K42" t="s">
        <v>132</v>
      </c>
      <c r="L42" s="4">
        <v>1007939202</v>
      </c>
      <c r="M42" t="s">
        <v>457</v>
      </c>
      <c r="N42" t="s">
        <v>448</v>
      </c>
      <c r="O42" t="s">
        <v>458</v>
      </c>
      <c r="P42" t="s">
        <v>454</v>
      </c>
      <c r="Q42" s="1">
        <v>46062</v>
      </c>
      <c r="R42" t="s">
        <v>62</v>
      </c>
      <c r="S42" t="s">
        <v>239</v>
      </c>
    </row>
    <row r="43" spans="1:24" x14ac:dyDescent="0.35">
      <c r="A43">
        <v>42</v>
      </c>
      <c r="C43" t="s">
        <v>1924</v>
      </c>
      <c r="F43" t="s">
        <v>110</v>
      </c>
      <c r="G43" t="s">
        <v>72</v>
      </c>
      <c r="I43">
        <v>5</v>
      </c>
      <c r="K43" t="s">
        <v>191</v>
      </c>
      <c r="L43" s="4">
        <v>1027390399</v>
      </c>
      <c r="M43" t="s">
        <v>460</v>
      </c>
      <c r="N43" t="s">
        <v>448</v>
      </c>
      <c r="O43" t="s">
        <v>458</v>
      </c>
      <c r="P43" t="s">
        <v>454</v>
      </c>
      <c r="Q43" s="1">
        <v>46062</v>
      </c>
      <c r="R43" t="s">
        <v>62</v>
      </c>
      <c r="S43" t="s">
        <v>239</v>
      </c>
    </row>
    <row r="44" spans="1:24" x14ac:dyDescent="0.35">
      <c r="A44">
        <v>43</v>
      </c>
      <c r="C44" t="s">
        <v>1924</v>
      </c>
      <c r="F44" t="s">
        <v>110</v>
      </c>
      <c r="G44" t="s">
        <v>72</v>
      </c>
      <c r="I44">
        <v>5</v>
      </c>
      <c r="K44" t="s">
        <v>158</v>
      </c>
      <c r="L44" s="4">
        <v>1200028027</v>
      </c>
      <c r="M44" t="s">
        <v>461</v>
      </c>
      <c r="N44" t="s">
        <v>448</v>
      </c>
      <c r="O44" t="s">
        <v>456</v>
      </c>
      <c r="P44" t="s">
        <v>454</v>
      </c>
      <c r="Q44" s="1">
        <v>46062</v>
      </c>
      <c r="R44" t="s">
        <v>62</v>
      </c>
      <c r="S44" t="s">
        <v>239</v>
      </c>
    </row>
    <row r="45" spans="1:24" x14ac:dyDescent="0.35">
      <c r="A45">
        <v>44</v>
      </c>
      <c r="C45" t="s">
        <v>1924</v>
      </c>
      <c r="F45" t="s">
        <v>110</v>
      </c>
      <c r="G45" t="s">
        <v>72</v>
      </c>
      <c r="I45">
        <v>5</v>
      </c>
      <c r="K45" t="s">
        <v>184</v>
      </c>
      <c r="L45" s="4">
        <v>1092254432</v>
      </c>
      <c r="M45" t="s">
        <v>461</v>
      </c>
      <c r="N45" t="s">
        <v>448</v>
      </c>
      <c r="O45" t="s">
        <v>449</v>
      </c>
      <c r="P45" t="s">
        <v>454</v>
      </c>
      <c r="Q45" s="1">
        <v>46062</v>
      </c>
      <c r="R45" t="s">
        <v>62</v>
      </c>
      <c r="S45" t="s">
        <v>239</v>
      </c>
    </row>
    <row r="46" spans="1:24" x14ac:dyDescent="0.35">
      <c r="A46">
        <v>45</v>
      </c>
      <c r="B46">
        <v>12</v>
      </c>
      <c r="C46" t="s">
        <v>1924</v>
      </c>
      <c r="D46" t="s">
        <v>1924</v>
      </c>
      <c r="E46" t="s">
        <v>448</v>
      </c>
      <c r="F46" t="s">
        <v>112</v>
      </c>
      <c r="G46" t="s">
        <v>72</v>
      </c>
      <c r="H46" s="56">
        <v>5</v>
      </c>
      <c r="I46">
        <v>5</v>
      </c>
      <c r="J46">
        <v>1</v>
      </c>
      <c r="K46" t="s">
        <v>60</v>
      </c>
      <c r="L46" s="4">
        <v>1023388233</v>
      </c>
      <c r="M46" t="s">
        <v>447</v>
      </c>
      <c r="N46" t="s">
        <v>448</v>
      </c>
      <c r="O46" t="s">
        <v>449</v>
      </c>
      <c r="P46" t="s">
        <v>454</v>
      </c>
      <c r="Q46" s="1">
        <v>46063</v>
      </c>
      <c r="R46" t="s">
        <v>62</v>
      </c>
      <c r="S46" t="s">
        <v>239</v>
      </c>
    </row>
    <row r="47" spans="1:24" x14ac:dyDescent="0.35">
      <c r="A47">
        <v>46</v>
      </c>
      <c r="C47" t="s">
        <v>1924</v>
      </c>
      <c r="F47" t="s">
        <v>112</v>
      </c>
      <c r="G47" t="s">
        <v>72</v>
      </c>
      <c r="I47">
        <v>5</v>
      </c>
      <c r="K47" t="s">
        <v>101</v>
      </c>
      <c r="L47" s="4">
        <v>1027108060</v>
      </c>
      <c r="M47" t="s">
        <v>451</v>
      </c>
      <c r="N47" t="s">
        <v>448</v>
      </c>
      <c r="O47" t="s">
        <v>449</v>
      </c>
      <c r="P47" t="s">
        <v>454</v>
      </c>
      <c r="Q47" s="1">
        <v>46063</v>
      </c>
      <c r="R47" t="s">
        <v>62</v>
      </c>
      <c r="S47" t="s">
        <v>239</v>
      </c>
    </row>
    <row r="48" spans="1:24" x14ac:dyDescent="0.35">
      <c r="A48">
        <v>47</v>
      </c>
      <c r="C48" t="s">
        <v>1924</v>
      </c>
      <c r="F48" t="s">
        <v>112</v>
      </c>
      <c r="G48" t="s">
        <v>72</v>
      </c>
      <c r="I48">
        <v>5</v>
      </c>
      <c r="K48" t="s">
        <v>117</v>
      </c>
      <c r="L48" s="4">
        <v>1005406501</v>
      </c>
      <c r="M48" t="s">
        <v>453</v>
      </c>
      <c r="N48" t="s">
        <v>448</v>
      </c>
      <c r="O48" t="s">
        <v>449</v>
      </c>
      <c r="P48" t="s">
        <v>454</v>
      </c>
      <c r="Q48" s="1">
        <v>46063</v>
      </c>
      <c r="R48" t="s">
        <v>62</v>
      </c>
      <c r="S48" t="s">
        <v>239</v>
      </c>
    </row>
    <row r="49" spans="1:19" x14ac:dyDescent="0.35">
      <c r="A49">
        <v>48</v>
      </c>
      <c r="C49" t="s">
        <v>1924</v>
      </c>
      <c r="F49" t="s">
        <v>112</v>
      </c>
      <c r="G49" t="s">
        <v>72</v>
      </c>
      <c r="I49">
        <v>5</v>
      </c>
      <c r="K49" t="s">
        <v>119</v>
      </c>
      <c r="L49" s="4">
        <v>1118099906</v>
      </c>
      <c r="M49" t="s">
        <v>455</v>
      </c>
      <c r="N49" t="s">
        <v>448</v>
      </c>
      <c r="O49" t="s">
        <v>456</v>
      </c>
      <c r="P49" t="s">
        <v>454</v>
      </c>
      <c r="Q49" s="1">
        <v>46063</v>
      </c>
      <c r="R49" t="s">
        <v>62</v>
      </c>
      <c r="S49" t="s">
        <v>239</v>
      </c>
    </row>
    <row r="50" spans="1:19" x14ac:dyDescent="0.35">
      <c r="A50">
        <v>49</v>
      </c>
      <c r="C50" t="s">
        <v>1924</v>
      </c>
      <c r="F50" t="s">
        <v>112</v>
      </c>
      <c r="G50" t="s">
        <v>72</v>
      </c>
      <c r="I50">
        <v>5</v>
      </c>
      <c r="K50" t="s">
        <v>132</v>
      </c>
      <c r="L50" s="4">
        <v>1007939202</v>
      </c>
      <c r="M50" t="s">
        <v>457</v>
      </c>
      <c r="N50" t="s">
        <v>448</v>
      </c>
      <c r="O50" t="s">
        <v>458</v>
      </c>
      <c r="P50" t="s">
        <v>454</v>
      </c>
      <c r="Q50" s="1">
        <v>46063</v>
      </c>
      <c r="R50" t="s">
        <v>62</v>
      </c>
      <c r="S50" t="s">
        <v>239</v>
      </c>
    </row>
    <row r="51" spans="1:19" x14ac:dyDescent="0.35">
      <c r="A51">
        <v>50</v>
      </c>
      <c r="C51" t="s">
        <v>1924</v>
      </c>
      <c r="F51" t="s">
        <v>112</v>
      </c>
      <c r="G51" t="s">
        <v>72</v>
      </c>
      <c r="I51">
        <v>5</v>
      </c>
      <c r="K51" t="s">
        <v>158</v>
      </c>
      <c r="L51" s="4">
        <v>1200028027</v>
      </c>
      <c r="M51" t="s">
        <v>461</v>
      </c>
      <c r="N51" t="s">
        <v>448</v>
      </c>
      <c r="O51" t="s">
        <v>456</v>
      </c>
      <c r="P51" t="s">
        <v>454</v>
      </c>
      <c r="Q51" s="1">
        <v>46063</v>
      </c>
      <c r="R51" t="s">
        <v>62</v>
      </c>
      <c r="S51" t="s">
        <v>239</v>
      </c>
    </row>
    <row r="52" spans="1:19" x14ac:dyDescent="0.35">
      <c r="A52">
        <v>51</v>
      </c>
      <c r="C52" t="s">
        <v>1924</v>
      </c>
      <c r="F52" t="s">
        <v>112</v>
      </c>
      <c r="G52" t="s">
        <v>72</v>
      </c>
      <c r="I52">
        <v>5</v>
      </c>
      <c r="K52" t="s">
        <v>184</v>
      </c>
      <c r="L52" s="4">
        <v>1092254432</v>
      </c>
      <c r="M52" t="s">
        <v>461</v>
      </c>
      <c r="N52" t="s">
        <v>448</v>
      </c>
      <c r="O52" t="s">
        <v>449</v>
      </c>
      <c r="P52" t="s">
        <v>454</v>
      </c>
      <c r="Q52" s="1">
        <v>46063</v>
      </c>
      <c r="R52" t="s">
        <v>62</v>
      </c>
      <c r="S52" t="s">
        <v>239</v>
      </c>
    </row>
    <row r="53" spans="1:19" x14ac:dyDescent="0.35">
      <c r="A53">
        <v>52</v>
      </c>
      <c r="C53" t="s">
        <v>1924</v>
      </c>
      <c r="F53" t="s">
        <v>112</v>
      </c>
      <c r="G53" t="s">
        <v>72</v>
      </c>
      <c r="I53">
        <v>5</v>
      </c>
      <c r="K53" t="s">
        <v>159</v>
      </c>
      <c r="L53" s="4">
        <v>1142056756</v>
      </c>
      <c r="M53" t="s">
        <v>461</v>
      </c>
      <c r="N53" t="s">
        <v>448</v>
      </c>
      <c r="O53" t="s">
        <v>449</v>
      </c>
      <c r="P53" t="s">
        <v>454</v>
      </c>
      <c r="Q53" s="1">
        <v>46063</v>
      </c>
      <c r="R53" t="s">
        <v>62</v>
      </c>
      <c r="S53" t="s">
        <v>239</v>
      </c>
    </row>
    <row r="54" spans="1:19" x14ac:dyDescent="0.35">
      <c r="A54">
        <v>53</v>
      </c>
      <c r="C54" t="s">
        <v>1924</v>
      </c>
      <c r="F54" t="s">
        <v>112</v>
      </c>
      <c r="G54" t="s">
        <v>72</v>
      </c>
      <c r="I54">
        <v>5</v>
      </c>
      <c r="K54" t="s">
        <v>87</v>
      </c>
      <c r="L54" t="s">
        <v>454</v>
      </c>
      <c r="M54" t="s">
        <v>461</v>
      </c>
      <c r="N54" t="s">
        <v>448</v>
      </c>
      <c r="O54" t="e">
        <v>#REF!</v>
      </c>
      <c r="P54" t="s">
        <v>454</v>
      </c>
      <c r="Q54" s="1">
        <v>46063</v>
      </c>
      <c r="R54" t="s">
        <v>62</v>
      </c>
      <c r="S54" t="s">
        <v>239</v>
      </c>
    </row>
    <row r="55" spans="1:19" x14ac:dyDescent="0.35">
      <c r="A55">
        <v>54</v>
      </c>
      <c r="B55">
        <v>12</v>
      </c>
      <c r="C55" t="s">
        <v>1924</v>
      </c>
      <c r="D55" t="s">
        <v>1924</v>
      </c>
      <c r="E55" t="s">
        <v>448</v>
      </c>
      <c r="F55" t="s">
        <v>128</v>
      </c>
      <c r="G55" t="s">
        <v>72</v>
      </c>
      <c r="H55" s="56">
        <v>5</v>
      </c>
      <c r="I55">
        <v>5</v>
      </c>
      <c r="J55">
        <v>1</v>
      </c>
      <c r="K55" t="s">
        <v>119</v>
      </c>
      <c r="L55">
        <v>1118099906</v>
      </c>
      <c r="M55" t="s">
        <v>455</v>
      </c>
      <c r="N55" t="s">
        <v>448</v>
      </c>
      <c r="O55" t="s">
        <v>456</v>
      </c>
      <c r="P55" t="s">
        <v>454</v>
      </c>
      <c r="Q55" s="1">
        <v>46070</v>
      </c>
      <c r="R55" t="s">
        <v>62</v>
      </c>
      <c r="S55" t="s">
        <v>239</v>
      </c>
    </row>
    <row r="56" spans="1:19" x14ac:dyDescent="0.35">
      <c r="A56">
        <v>55</v>
      </c>
      <c r="C56" t="s">
        <v>1924</v>
      </c>
      <c r="F56" t="s">
        <v>128</v>
      </c>
      <c r="G56" t="s">
        <v>72</v>
      </c>
      <c r="I56">
        <v>5</v>
      </c>
      <c r="K56" t="s">
        <v>129</v>
      </c>
      <c r="L56">
        <v>1005353396</v>
      </c>
      <c r="M56" t="s">
        <v>462</v>
      </c>
      <c r="N56" t="s">
        <v>448</v>
      </c>
      <c r="O56" t="s">
        <v>449</v>
      </c>
      <c r="P56" t="s">
        <v>454</v>
      </c>
      <c r="Q56" s="1">
        <v>46070</v>
      </c>
      <c r="R56" t="s">
        <v>62</v>
      </c>
      <c r="S56" t="s">
        <v>239</v>
      </c>
    </row>
    <row r="57" spans="1:19" x14ac:dyDescent="0.35">
      <c r="A57">
        <v>56</v>
      </c>
      <c r="C57" t="s">
        <v>1924</v>
      </c>
      <c r="F57" t="s">
        <v>128</v>
      </c>
      <c r="G57" t="s">
        <v>72</v>
      </c>
      <c r="I57">
        <v>5</v>
      </c>
      <c r="K57" t="s">
        <v>132</v>
      </c>
      <c r="L57">
        <v>1007939202</v>
      </c>
      <c r="M57" t="s">
        <v>457</v>
      </c>
      <c r="N57" t="s">
        <v>448</v>
      </c>
      <c r="O57" t="s">
        <v>458</v>
      </c>
      <c r="P57" t="s">
        <v>454</v>
      </c>
      <c r="Q57" s="1">
        <v>46070</v>
      </c>
      <c r="R57" t="s">
        <v>62</v>
      </c>
      <c r="S57" t="s">
        <v>239</v>
      </c>
    </row>
    <row r="58" spans="1:19" x14ac:dyDescent="0.35">
      <c r="A58">
        <v>57</v>
      </c>
      <c r="C58" t="s">
        <v>1924</v>
      </c>
      <c r="F58" t="s">
        <v>128</v>
      </c>
      <c r="G58" t="s">
        <v>72</v>
      </c>
      <c r="I58">
        <v>5</v>
      </c>
      <c r="K58" t="s">
        <v>158</v>
      </c>
      <c r="L58">
        <v>1200028027</v>
      </c>
      <c r="M58" t="s">
        <v>461</v>
      </c>
      <c r="N58" t="s">
        <v>448</v>
      </c>
      <c r="O58" t="s">
        <v>456</v>
      </c>
      <c r="P58" t="s">
        <v>454</v>
      </c>
      <c r="Q58" s="1">
        <v>46070</v>
      </c>
      <c r="R58" t="s">
        <v>62</v>
      </c>
      <c r="S58" t="s">
        <v>239</v>
      </c>
    </row>
    <row r="59" spans="1:19" x14ac:dyDescent="0.35">
      <c r="A59">
        <v>58</v>
      </c>
      <c r="C59" t="s">
        <v>1924</v>
      </c>
      <c r="F59" t="s">
        <v>128</v>
      </c>
      <c r="G59" t="s">
        <v>72</v>
      </c>
      <c r="I59">
        <v>5</v>
      </c>
      <c r="K59" t="s">
        <v>184</v>
      </c>
      <c r="L59">
        <v>1092254432</v>
      </c>
      <c r="M59" t="s">
        <v>461</v>
      </c>
      <c r="N59" t="s">
        <v>448</v>
      </c>
      <c r="O59" t="s">
        <v>449</v>
      </c>
      <c r="P59" t="s">
        <v>454</v>
      </c>
      <c r="Q59" s="1">
        <v>46070</v>
      </c>
      <c r="R59" t="s">
        <v>62</v>
      </c>
      <c r="S59" t="s">
        <v>239</v>
      </c>
    </row>
    <row r="60" spans="1:19" x14ac:dyDescent="0.35">
      <c r="A60">
        <v>59</v>
      </c>
      <c r="C60" t="s">
        <v>1924</v>
      </c>
      <c r="F60" t="s">
        <v>128</v>
      </c>
      <c r="G60" t="s">
        <v>72</v>
      </c>
      <c r="I60">
        <v>5</v>
      </c>
      <c r="K60" t="s">
        <v>159</v>
      </c>
      <c r="L60">
        <v>1142056756</v>
      </c>
      <c r="M60" t="s">
        <v>461</v>
      </c>
      <c r="N60" t="s">
        <v>448</v>
      </c>
      <c r="O60" t="s">
        <v>449</v>
      </c>
      <c r="P60" t="s">
        <v>454</v>
      </c>
      <c r="Q60" s="1">
        <v>46070</v>
      </c>
      <c r="R60" t="s">
        <v>62</v>
      </c>
      <c r="S60" t="s">
        <v>239</v>
      </c>
    </row>
    <row r="61" spans="1:19" x14ac:dyDescent="0.35">
      <c r="A61">
        <v>60</v>
      </c>
      <c r="B61">
        <v>12</v>
      </c>
      <c r="C61" t="s">
        <v>1924</v>
      </c>
      <c r="D61" t="s">
        <v>1924</v>
      </c>
      <c r="E61" t="s">
        <v>448</v>
      </c>
      <c r="F61" t="s">
        <v>108</v>
      </c>
      <c r="G61" t="s">
        <v>78</v>
      </c>
      <c r="H61" s="56">
        <v>5</v>
      </c>
      <c r="I61">
        <v>5</v>
      </c>
      <c r="J61">
        <v>1</v>
      </c>
      <c r="K61" t="s">
        <v>117</v>
      </c>
      <c r="L61">
        <v>1005406501</v>
      </c>
      <c r="M61" t="s">
        <v>453</v>
      </c>
      <c r="N61" t="s">
        <v>448</v>
      </c>
      <c r="O61" t="s">
        <v>449</v>
      </c>
      <c r="P61" t="s">
        <v>454</v>
      </c>
      <c r="Q61" s="1">
        <v>46071</v>
      </c>
      <c r="R61" t="s">
        <v>62</v>
      </c>
      <c r="S61" t="s">
        <v>239</v>
      </c>
    </row>
    <row r="62" spans="1:19" x14ac:dyDescent="0.35">
      <c r="A62">
        <v>61</v>
      </c>
      <c r="C62" t="s">
        <v>1924</v>
      </c>
      <c r="F62" t="s">
        <v>108</v>
      </c>
      <c r="G62" t="s">
        <v>78</v>
      </c>
      <c r="I62">
        <v>5</v>
      </c>
      <c r="K62" t="s">
        <v>119</v>
      </c>
      <c r="L62">
        <v>1118099906</v>
      </c>
      <c r="M62" t="s">
        <v>455</v>
      </c>
      <c r="N62" t="s">
        <v>448</v>
      </c>
      <c r="O62" t="s">
        <v>456</v>
      </c>
      <c r="P62" t="s">
        <v>454</v>
      </c>
      <c r="Q62" s="1">
        <v>46071</v>
      </c>
      <c r="R62" t="s">
        <v>62</v>
      </c>
      <c r="S62" t="s">
        <v>239</v>
      </c>
    </row>
    <row r="63" spans="1:19" x14ac:dyDescent="0.35">
      <c r="A63">
        <v>62</v>
      </c>
      <c r="C63" t="s">
        <v>1924</v>
      </c>
      <c r="F63" t="s">
        <v>108</v>
      </c>
      <c r="G63" t="s">
        <v>78</v>
      </c>
      <c r="I63">
        <v>5</v>
      </c>
      <c r="K63" t="s">
        <v>129</v>
      </c>
      <c r="L63">
        <v>1005353396</v>
      </c>
      <c r="M63" t="s">
        <v>462</v>
      </c>
      <c r="N63" t="s">
        <v>448</v>
      </c>
      <c r="O63" t="s">
        <v>449</v>
      </c>
      <c r="P63" t="s">
        <v>454</v>
      </c>
      <c r="Q63" s="1">
        <v>46071</v>
      </c>
      <c r="R63" t="s">
        <v>62</v>
      </c>
      <c r="S63" t="s">
        <v>239</v>
      </c>
    </row>
    <row r="64" spans="1:19" x14ac:dyDescent="0.35">
      <c r="A64">
        <v>63</v>
      </c>
      <c r="C64" t="s">
        <v>1924</v>
      </c>
      <c r="F64" t="s">
        <v>108</v>
      </c>
      <c r="G64" t="s">
        <v>78</v>
      </c>
      <c r="I64">
        <v>5</v>
      </c>
      <c r="K64" t="s">
        <v>132</v>
      </c>
      <c r="L64">
        <v>1007939202</v>
      </c>
      <c r="M64" t="s">
        <v>457</v>
      </c>
      <c r="N64" t="s">
        <v>448</v>
      </c>
      <c r="O64" t="s">
        <v>458</v>
      </c>
      <c r="P64" t="s">
        <v>454</v>
      </c>
      <c r="Q64" s="1">
        <v>46071</v>
      </c>
      <c r="R64" t="s">
        <v>62</v>
      </c>
      <c r="S64" t="s">
        <v>239</v>
      </c>
    </row>
    <row r="65" spans="1:19" x14ac:dyDescent="0.35">
      <c r="A65">
        <v>64</v>
      </c>
      <c r="C65" t="s">
        <v>1924</v>
      </c>
      <c r="F65" t="s">
        <v>108</v>
      </c>
      <c r="G65" t="s">
        <v>78</v>
      </c>
      <c r="I65">
        <v>5</v>
      </c>
      <c r="K65" t="s">
        <v>158</v>
      </c>
      <c r="L65">
        <v>1200028027</v>
      </c>
      <c r="M65" t="s">
        <v>461</v>
      </c>
      <c r="N65" t="s">
        <v>448</v>
      </c>
      <c r="O65" t="s">
        <v>456</v>
      </c>
      <c r="P65" t="s">
        <v>454</v>
      </c>
      <c r="Q65" s="1">
        <v>46071</v>
      </c>
      <c r="R65" t="s">
        <v>62</v>
      </c>
      <c r="S65" t="s">
        <v>239</v>
      </c>
    </row>
    <row r="66" spans="1:19" x14ac:dyDescent="0.35">
      <c r="A66">
        <v>65</v>
      </c>
      <c r="C66" t="s">
        <v>1924</v>
      </c>
      <c r="F66" t="s">
        <v>108</v>
      </c>
      <c r="G66" t="s">
        <v>78</v>
      </c>
      <c r="I66">
        <v>5</v>
      </c>
      <c r="K66" t="s">
        <v>184</v>
      </c>
      <c r="L66">
        <v>1092254432</v>
      </c>
      <c r="M66" t="s">
        <v>461</v>
      </c>
      <c r="N66" t="s">
        <v>448</v>
      </c>
      <c r="O66" t="s">
        <v>449</v>
      </c>
      <c r="P66" t="s">
        <v>454</v>
      </c>
      <c r="Q66" s="1">
        <v>46071</v>
      </c>
      <c r="R66" t="s">
        <v>62</v>
      </c>
      <c r="S66" t="s">
        <v>239</v>
      </c>
    </row>
    <row r="67" spans="1:19" x14ac:dyDescent="0.35">
      <c r="A67">
        <v>66</v>
      </c>
      <c r="C67" t="s">
        <v>1924</v>
      </c>
      <c r="F67" t="s">
        <v>108</v>
      </c>
      <c r="G67" t="s">
        <v>78</v>
      </c>
      <c r="I67">
        <v>5</v>
      </c>
      <c r="K67" t="s">
        <v>159</v>
      </c>
      <c r="L67">
        <v>1142056756</v>
      </c>
      <c r="M67" t="s">
        <v>461</v>
      </c>
      <c r="N67" t="s">
        <v>448</v>
      </c>
      <c r="O67" t="s">
        <v>449</v>
      </c>
      <c r="P67" t="s">
        <v>454</v>
      </c>
      <c r="Q67" s="1">
        <v>46071</v>
      </c>
      <c r="R67" t="s">
        <v>62</v>
      </c>
      <c r="S67" t="s">
        <v>239</v>
      </c>
    </row>
    <row r="68" spans="1:19" x14ac:dyDescent="0.35">
      <c r="A68">
        <v>78</v>
      </c>
      <c r="B68">
        <v>23</v>
      </c>
      <c r="C68" t="s">
        <v>1922</v>
      </c>
      <c r="D68" t="s">
        <v>1922</v>
      </c>
      <c r="F68" t="s">
        <v>99</v>
      </c>
      <c r="G68" t="s">
        <v>72</v>
      </c>
      <c r="H68" s="56">
        <v>1</v>
      </c>
      <c r="I68">
        <v>1</v>
      </c>
      <c r="J68">
        <v>1</v>
      </c>
      <c r="K68" t="s">
        <v>141</v>
      </c>
      <c r="L68" s="27">
        <v>1090348691</v>
      </c>
      <c r="M68" t="s">
        <v>463</v>
      </c>
      <c r="N68" t="s">
        <v>407</v>
      </c>
      <c r="O68" t="s">
        <v>422</v>
      </c>
      <c r="P68" t="s">
        <v>464</v>
      </c>
      <c r="Q68" s="1">
        <v>46121</v>
      </c>
      <c r="R68" t="s">
        <v>62</v>
      </c>
      <c r="S68" t="s">
        <v>317</v>
      </c>
    </row>
    <row r="69" spans="1:19" x14ac:dyDescent="0.35">
      <c r="A69">
        <v>79</v>
      </c>
      <c r="C69" t="s">
        <v>1922</v>
      </c>
      <c r="F69" t="s">
        <v>99</v>
      </c>
      <c r="G69" t="s">
        <v>72</v>
      </c>
      <c r="I69">
        <v>1</v>
      </c>
      <c r="K69" t="s">
        <v>121</v>
      </c>
      <c r="L69" s="27">
        <v>1228776636</v>
      </c>
      <c r="M69" t="s">
        <v>465</v>
      </c>
      <c r="N69" t="s">
        <v>448</v>
      </c>
      <c r="O69" t="s">
        <v>466</v>
      </c>
      <c r="P69" t="s">
        <v>467</v>
      </c>
      <c r="Q69" s="1">
        <v>46121</v>
      </c>
      <c r="R69" t="s">
        <v>62</v>
      </c>
      <c r="S69" t="s">
        <v>239</v>
      </c>
    </row>
    <row r="70" spans="1:19" x14ac:dyDescent="0.35">
      <c r="A70">
        <v>80</v>
      </c>
      <c r="C70" t="s">
        <v>1922</v>
      </c>
      <c r="F70" t="s">
        <v>99</v>
      </c>
      <c r="G70" t="s">
        <v>72</v>
      </c>
      <c r="I70">
        <v>1</v>
      </c>
      <c r="K70" t="s">
        <v>142</v>
      </c>
      <c r="L70" s="27">
        <v>1119755538</v>
      </c>
      <c r="M70" t="s">
        <v>468</v>
      </c>
      <c r="N70" t="s">
        <v>448</v>
      </c>
      <c r="O70" t="s">
        <v>449</v>
      </c>
      <c r="P70" t="s">
        <v>469</v>
      </c>
      <c r="Q70" s="1">
        <v>46121</v>
      </c>
      <c r="R70" t="s">
        <v>62</v>
      </c>
      <c r="S70" t="s">
        <v>239</v>
      </c>
    </row>
    <row r="71" spans="1:19" x14ac:dyDescent="0.35">
      <c r="A71">
        <v>81</v>
      </c>
      <c r="C71" t="s">
        <v>1922</v>
      </c>
      <c r="F71" t="s">
        <v>99</v>
      </c>
      <c r="G71" t="s">
        <v>72</v>
      </c>
      <c r="I71">
        <v>1</v>
      </c>
      <c r="K71" t="s">
        <v>404</v>
      </c>
      <c r="L71" s="27">
        <v>1099262847</v>
      </c>
      <c r="M71" t="s">
        <v>406</v>
      </c>
      <c r="N71" t="s">
        <v>407</v>
      </c>
      <c r="O71" t="s">
        <v>408</v>
      </c>
      <c r="P71" t="s">
        <v>409</v>
      </c>
      <c r="Q71" s="1">
        <v>46121</v>
      </c>
      <c r="R71" t="s">
        <v>62</v>
      </c>
      <c r="S71" t="s">
        <v>317</v>
      </c>
    </row>
    <row r="72" spans="1:19" x14ac:dyDescent="0.35">
      <c r="A72">
        <v>82</v>
      </c>
      <c r="C72" t="s">
        <v>1922</v>
      </c>
      <c r="F72" t="s">
        <v>99</v>
      </c>
      <c r="G72" t="s">
        <v>72</v>
      </c>
      <c r="I72">
        <v>1</v>
      </c>
      <c r="K72" t="s">
        <v>119</v>
      </c>
      <c r="L72" s="27">
        <v>1118099906</v>
      </c>
      <c r="M72" t="s">
        <v>455</v>
      </c>
      <c r="N72" t="s">
        <v>448</v>
      </c>
      <c r="O72" t="s">
        <v>456</v>
      </c>
      <c r="P72" t="s">
        <v>470</v>
      </c>
      <c r="Q72" s="1">
        <v>46121</v>
      </c>
      <c r="R72" t="s">
        <v>62</v>
      </c>
      <c r="S72" t="s">
        <v>239</v>
      </c>
    </row>
    <row r="73" spans="1:19" x14ac:dyDescent="0.35">
      <c r="A73">
        <v>83</v>
      </c>
      <c r="C73" t="s">
        <v>1922</v>
      </c>
      <c r="F73" t="s">
        <v>99</v>
      </c>
      <c r="G73" t="s">
        <v>72</v>
      </c>
      <c r="I73">
        <v>1</v>
      </c>
      <c r="K73" t="s">
        <v>146</v>
      </c>
      <c r="L73" s="27">
        <v>1156170952</v>
      </c>
      <c r="M73" t="s">
        <v>471</v>
      </c>
      <c r="N73" t="s">
        <v>407</v>
      </c>
      <c r="O73" t="s">
        <v>472</v>
      </c>
      <c r="P73" t="s">
        <v>473</v>
      </c>
      <c r="Q73" s="1">
        <v>46121</v>
      </c>
      <c r="R73" t="s">
        <v>62</v>
      </c>
      <c r="S73" t="s">
        <v>317</v>
      </c>
    </row>
    <row r="74" spans="1:19" x14ac:dyDescent="0.35">
      <c r="A74">
        <v>84</v>
      </c>
      <c r="C74" t="s">
        <v>1922</v>
      </c>
      <c r="F74" t="s">
        <v>99</v>
      </c>
      <c r="G74" t="s">
        <v>72</v>
      </c>
      <c r="I74">
        <v>1</v>
      </c>
      <c r="K74" t="s">
        <v>156</v>
      </c>
      <c r="L74" s="27">
        <v>1147760466</v>
      </c>
      <c r="M74" t="s">
        <v>474</v>
      </c>
      <c r="N74" t="s">
        <v>475</v>
      </c>
      <c r="O74" t="s">
        <v>476</v>
      </c>
      <c r="P74" t="s">
        <v>477</v>
      </c>
      <c r="Q74" s="1">
        <v>46121</v>
      </c>
      <c r="R74" t="s">
        <v>62</v>
      </c>
      <c r="S74" t="s">
        <v>317</v>
      </c>
    </row>
    <row r="75" spans="1:19" x14ac:dyDescent="0.35">
      <c r="A75">
        <v>85</v>
      </c>
      <c r="C75" t="s">
        <v>1922</v>
      </c>
      <c r="F75" t="s">
        <v>99</v>
      </c>
      <c r="G75" t="s">
        <v>72</v>
      </c>
      <c r="I75">
        <v>1</v>
      </c>
      <c r="K75" t="s">
        <v>113</v>
      </c>
      <c r="L75" s="27">
        <v>1111229326</v>
      </c>
      <c r="M75" t="s">
        <v>478</v>
      </c>
      <c r="N75" t="s">
        <v>475</v>
      </c>
      <c r="O75" t="s">
        <v>476</v>
      </c>
      <c r="P75" t="s">
        <v>479</v>
      </c>
      <c r="Q75" s="1">
        <v>46121</v>
      </c>
      <c r="R75" t="s">
        <v>62</v>
      </c>
      <c r="S75" t="s">
        <v>317</v>
      </c>
    </row>
    <row r="76" spans="1:19" x14ac:dyDescent="0.35">
      <c r="A76">
        <v>86</v>
      </c>
      <c r="C76" t="s">
        <v>1922</v>
      </c>
      <c r="F76" t="s">
        <v>99</v>
      </c>
      <c r="G76" t="s">
        <v>72</v>
      </c>
      <c r="I76">
        <v>1</v>
      </c>
      <c r="K76" t="s">
        <v>190</v>
      </c>
      <c r="L76" s="27">
        <v>1100797081</v>
      </c>
      <c r="M76" t="s">
        <v>480</v>
      </c>
      <c r="N76" t="s">
        <v>481</v>
      </c>
      <c r="O76" t="s">
        <v>482</v>
      </c>
      <c r="P76" t="s">
        <v>483</v>
      </c>
      <c r="Q76" s="1">
        <v>46121</v>
      </c>
      <c r="R76" t="s">
        <v>62</v>
      </c>
      <c r="S76" t="s">
        <v>335</v>
      </c>
    </row>
    <row r="77" spans="1:19" x14ac:dyDescent="0.35">
      <c r="A77">
        <v>87</v>
      </c>
      <c r="C77" t="s">
        <v>1922</v>
      </c>
      <c r="F77" t="s">
        <v>99</v>
      </c>
      <c r="G77" t="s">
        <v>72</v>
      </c>
      <c r="I77">
        <v>1</v>
      </c>
      <c r="K77" t="s">
        <v>98</v>
      </c>
      <c r="L77" s="27">
        <v>1110005077</v>
      </c>
      <c r="M77" t="s">
        <v>460</v>
      </c>
      <c r="N77" t="s">
        <v>448</v>
      </c>
      <c r="O77" t="s">
        <v>484</v>
      </c>
      <c r="P77" t="s">
        <v>485</v>
      </c>
      <c r="Q77" s="1">
        <v>46121</v>
      </c>
      <c r="R77" t="s">
        <v>62</v>
      </c>
      <c r="S77" t="s">
        <v>64</v>
      </c>
    </row>
    <row r="78" spans="1:19" x14ac:dyDescent="0.35">
      <c r="A78">
        <v>88</v>
      </c>
      <c r="C78" t="s">
        <v>1922</v>
      </c>
      <c r="F78" t="s">
        <v>99</v>
      </c>
      <c r="G78" t="s">
        <v>72</v>
      </c>
      <c r="I78">
        <v>1</v>
      </c>
      <c r="K78" t="s">
        <v>181</v>
      </c>
      <c r="L78" s="27">
        <v>1140535256</v>
      </c>
      <c r="M78" t="s">
        <v>486</v>
      </c>
      <c r="N78" t="s">
        <v>448</v>
      </c>
      <c r="O78" t="s">
        <v>458</v>
      </c>
      <c r="P78" t="s">
        <v>487</v>
      </c>
      <c r="Q78" s="1">
        <v>46121</v>
      </c>
      <c r="R78" t="s">
        <v>62</v>
      </c>
      <c r="S78" t="s">
        <v>239</v>
      </c>
    </row>
    <row r="79" spans="1:19" x14ac:dyDescent="0.35">
      <c r="A79">
        <v>89</v>
      </c>
      <c r="C79" t="s">
        <v>1922</v>
      </c>
      <c r="F79" t="s">
        <v>99</v>
      </c>
      <c r="G79" t="s">
        <v>72</v>
      </c>
      <c r="I79">
        <v>1</v>
      </c>
      <c r="K79" t="s">
        <v>180</v>
      </c>
      <c r="L79" s="27">
        <v>1000461636</v>
      </c>
      <c r="M79" t="s">
        <v>444</v>
      </c>
      <c r="N79" t="s">
        <v>416</v>
      </c>
      <c r="O79" t="s">
        <v>445</v>
      </c>
      <c r="P79" t="s">
        <v>446</v>
      </c>
      <c r="Q79" s="1">
        <v>46121</v>
      </c>
      <c r="R79" t="s">
        <v>62</v>
      </c>
      <c r="S79" t="s">
        <v>239</v>
      </c>
    </row>
    <row r="80" spans="1:19" x14ac:dyDescent="0.35">
      <c r="A80">
        <v>90</v>
      </c>
      <c r="C80" t="s">
        <v>1922</v>
      </c>
      <c r="F80" t="s">
        <v>99</v>
      </c>
      <c r="G80" t="s">
        <v>72</v>
      </c>
      <c r="I80">
        <v>1</v>
      </c>
      <c r="K80" t="s">
        <v>157</v>
      </c>
      <c r="L80" s="27">
        <v>1125565819</v>
      </c>
      <c r="M80" t="s">
        <v>488</v>
      </c>
      <c r="N80" t="s">
        <v>489</v>
      </c>
      <c r="O80" t="s">
        <v>490</v>
      </c>
      <c r="P80" t="s">
        <v>491</v>
      </c>
      <c r="Q80" s="1">
        <v>46121</v>
      </c>
      <c r="R80" t="s">
        <v>62</v>
      </c>
      <c r="S80" t="s">
        <v>81</v>
      </c>
    </row>
    <row r="81" spans="1:19" x14ac:dyDescent="0.35">
      <c r="A81">
        <v>91</v>
      </c>
      <c r="C81" t="s">
        <v>1922</v>
      </c>
      <c r="F81" t="s">
        <v>99</v>
      </c>
      <c r="G81" t="s">
        <v>72</v>
      </c>
      <c r="I81">
        <v>1</v>
      </c>
      <c r="K81" t="s">
        <v>419</v>
      </c>
      <c r="L81" s="27">
        <v>1277237484</v>
      </c>
      <c r="M81" t="s">
        <v>421</v>
      </c>
      <c r="N81" t="s">
        <v>407</v>
      </c>
      <c r="O81" t="s">
        <v>422</v>
      </c>
      <c r="P81" t="s">
        <v>423</v>
      </c>
      <c r="Q81" s="1">
        <v>46121</v>
      </c>
      <c r="R81" t="s">
        <v>62</v>
      </c>
      <c r="S81" t="s">
        <v>81</v>
      </c>
    </row>
    <row r="82" spans="1:19" x14ac:dyDescent="0.35">
      <c r="A82">
        <v>92</v>
      </c>
      <c r="C82" t="s">
        <v>1922</v>
      </c>
      <c r="F82" t="s">
        <v>99</v>
      </c>
      <c r="G82" t="s">
        <v>72</v>
      </c>
      <c r="I82">
        <v>1</v>
      </c>
      <c r="K82" t="s">
        <v>144</v>
      </c>
      <c r="L82" s="27">
        <v>1152488862</v>
      </c>
      <c r="M82" t="s">
        <v>492</v>
      </c>
      <c r="N82" t="s">
        <v>493</v>
      </c>
      <c r="O82" t="s">
        <v>494</v>
      </c>
      <c r="P82" t="s">
        <v>495</v>
      </c>
      <c r="Q82" s="1">
        <v>46121</v>
      </c>
      <c r="R82" t="s">
        <v>62</v>
      </c>
      <c r="S82" t="s">
        <v>335</v>
      </c>
    </row>
    <row r="83" spans="1:19" x14ac:dyDescent="0.35">
      <c r="A83">
        <v>93</v>
      </c>
      <c r="C83" t="s">
        <v>1922</v>
      </c>
      <c r="F83" t="s">
        <v>99</v>
      </c>
      <c r="G83" t="s">
        <v>72</v>
      </c>
      <c r="I83">
        <v>1</v>
      </c>
      <c r="K83" t="s">
        <v>147</v>
      </c>
      <c r="L83" s="27">
        <v>1204105555</v>
      </c>
      <c r="M83" t="s">
        <v>496</v>
      </c>
      <c r="N83" t="s">
        <v>493</v>
      </c>
      <c r="O83" t="s">
        <v>497</v>
      </c>
      <c r="P83" t="s">
        <v>498</v>
      </c>
      <c r="Q83" s="1">
        <v>46121</v>
      </c>
      <c r="R83" t="s">
        <v>62</v>
      </c>
      <c r="S83" t="s">
        <v>335</v>
      </c>
    </row>
    <row r="84" spans="1:19" x14ac:dyDescent="0.35">
      <c r="A84">
        <v>94</v>
      </c>
      <c r="B84">
        <v>13</v>
      </c>
      <c r="C84" t="s">
        <v>1922</v>
      </c>
      <c r="D84" t="s">
        <v>1922</v>
      </c>
      <c r="F84" t="s">
        <v>102</v>
      </c>
      <c r="G84" t="s">
        <v>78</v>
      </c>
      <c r="H84" s="56">
        <v>4.5</v>
      </c>
      <c r="I84">
        <v>4.5</v>
      </c>
      <c r="J84">
        <v>2</v>
      </c>
      <c r="K84" t="s">
        <v>178</v>
      </c>
      <c r="L84" s="27">
        <v>1029867676</v>
      </c>
      <c r="M84" t="s">
        <v>499</v>
      </c>
      <c r="N84" t="s">
        <v>500</v>
      </c>
      <c r="O84" t="s">
        <v>501</v>
      </c>
      <c r="P84" t="s">
        <v>502</v>
      </c>
      <c r="Q84" s="1">
        <v>46133</v>
      </c>
      <c r="R84" t="s">
        <v>62</v>
      </c>
      <c r="S84" t="s">
        <v>314</v>
      </c>
    </row>
    <row r="85" spans="1:19" x14ac:dyDescent="0.35">
      <c r="A85">
        <v>95</v>
      </c>
      <c r="C85" t="s">
        <v>1922</v>
      </c>
      <c r="F85" t="s">
        <v>102</v>
      </c>
      <c r="G85" t="s">
        <v>78</v>
      </c>
      <c r="I85">
        <v>4.5</v>
      </c>
      <c r="K85" t="s">
        <v>194</v>
      </c>
      <c r="L85" s="27">
        <v>1094298431</v>
      </c>
      <c r="M85" t="s">
        <v>503</v>
      </c>
      <c r="N85" t="s">
        <v>426</v>
      </c>
      <c r="O85" t="s">
        <v>504</v>
      </c>
      <c r="P85" t="s">
        <v>505</v>
      </c>
      <c r="Q85" s="1">
        <v>46133</v>
      </c>
      <c r="R85" t="s">
        <v>62</v>
      </c>
      <c r="S85" t="s">
        <v>314</v>
      </c>
    </row>
    <row r="86" spans="1:19" x14ac:dyDescent="0.35">
      <c r="A86">
        <v>96</v>
      </c>
      <c r="C86" t="s">
        <v>1922</v>
      </c>
      <c r="F86" t="s">
        <v>102</v>
      </c>
      <c r="G86" t="s">
        <v>78</v>
      </c>
      <c r="I86">
        <v>4.5</v>
      </c>
      <c r="K86" t="s">
        <v>127</v>
      </c>
      <c r="L86" s="27">
        <v>1117559150</v>
      </c>
      <c r="M86" t="s">
        <v>506</v>
      </c>
      <c r="N86" t="s">
        <v>500</v>
      </c>
      <c r="O86" t="s">
        <v>507</v>
      </c>
      <c r="P86" t="s">
        <v>508</v>
      </c>
      <c r="Q86" s="1">
        <v>46133</v>
      </c>
      <c r="R86" t="s">
        <v>62</v>
      </c>
      <c r="S86" t="s">
        <v>314</v>
      </c>
    </row>
    <row r="87" spans="1:19" x14ac:dyDescent="0.35">
      <c r="A87">
        <v>97</v>
      </c>
      <c r="C87" t="s">
        <v>1922</v>
      </c>
      <c r="F87" t="s">
        <v>102</v>
      </c>
      <c r="G87" t="s">
        <v>78</v>
      </c>
      <c r="I87">
        <v>4.5</v>
      </c>
      <c r="K87" t="s">
        <v>133</v>
      </c>
      <c r="L87" s="27">
        <v>1062540976</v>
      </c>
      <c r="M87" t="s">
        <v>509</v>
      </c>
      <c r="N87" t="s">
        <v>426</v>
      </c>
      <c r="O87" t="s">
        <v>510</v>
      </c>
      <c r="P87" t="s">
        <v>511</v>
      </c>
      <c r="Q87" s="1">
        <v>46133</v>
      </c>
      <c r="R87" t="s">
        <v>62</v>
      </c>
      <c r="S87" t="s">
        <v>314</v>
      </c>
    </row>
    <row r="88" spans="1:19" x14ac:dyDescent="0.35">
      <c r="A88">
        <v>98</v>
      </c>
      <c r="C88" t="s">
        <v>1922</v>
      </c>
      <c r="F88" t="s">
        <v>102</v>
      </c>
      <c r="G88" t="s">
        <v>78</v>
      </c>
      <c r="I88">
        <v>4.5</v>
      </c>
      <c r="K88" t="s">
        <v>189</v>
      </c>
      <c r="L88" s="27">
        <v>1008039820</v>
      </c>
      <c r="M88" t="s">
        <v>430</v>
      </c>
      <c r="N88" t="s">
        <v>426</v>
      </c>
      <c r="O88" t="s">
        <v>427</v>
      </c>
      <c r="P88" t="s">
        <v>433</v>
      </c>
      <c r="Q88" s="1">
        <v>46133</v>
      </c>
      <c r="R88" t="s">
        <v>62</v>
      </c>
      <c r="S88" t="s">
        <v>314</v>
      </c>
    </row>
    <row r="89" spans="1:19" x14ac:dyDescent="0.35">
      <c r="A89">
        <v>99</v>
      </c>
      <c r="C89" t="s">
        <v>1922</v>
      </c>
      <c r="F89" t="s">
        <v>102</v>
      </c>
      <c r="G89" t="s">
        <v>78</v>
      </c>
      <c r="I89">
        <v>4.5</v>
      </c>
      <c r="K89" t="s">
        <v>139</v>
      </c>
      <c r="L89" s="27">
        <v>1117139927</v>
      </c>
      <c r="M89" t="s">
        <v>425</v>
      </c>
      <c r="N89" t="s">
        <v>426</v>
      </c>
      <c r="O89" t="s">
        <v>427</v>
      </c>
      <c r="P89" t="s">
        <v>428</v>
      </c>
      <c r="Q89" s="1">
        <v>46133</v>
      </c>
      <c r="R89" t="s">
        <v>62</v>
      </c>
      <c r="S89" t="s">
        <v>314</v>
      </c>
    </row>
    <row r="90" spans="1:19" x14ac:dyDescent="0.35">
      <c r="A90">
        <v>100</v>
      </c>
      <c r="C90" t="s">
        <v>1922</v>
      </c>
      <c r="F90" t="s">
        <v>102</v>
      </c>
      <c r="G90" t="s">
        <v>78</v>
      </c>
      <c r="I90">
        <v>4.5</v>
      </c>
      <c r="K90" t="s">
        <v>95</v>
      </c>
      <c r="L90" s="27">
        <v>1102078925</v>
      </c>
      <c r="M90" t="s">
        <v>435</v>
      </c>
      <c r="N90" t="s">
        <v>436</v>
      </c>
      <c r="O90" t="s">
        <v>512</v>
      </c>
      <c r="P90" t="s">
        <v>438</v>
      </c>
      <c r="Q90" s="1">
        <v>46133</v>
      </c>
      <c r="R90" t="s">
        <v>62</v>
      </c>
      <c r="S90" t="s">
        <v>314</v>
      </c>
    </row>
    <row r="91" spans="1:19" x14ac:dyDescent="0.35">
      <c r="A91">
        <v>101</v>
      </c>
      <c r="C91" t="s">
        <v>1922</v>
      </c>
      <c r="F91" t="s">
        <v>102</v>
      </c>
      <c r="G91" t="s">
        <v>78</v>
      </c>
      <c r="I91">
        <v>4.5</v>
      </c>
      <c r="K91" t="s">
        <v>180</v>
      </c>
      <c r="L91" s="27">
        <v>1000461636</v>
      </c>
      <c r="M91" t="s">
        <v>444</v>
      </c>
      <c r="N91" t="s">
        <v>416</v>
      </c>
      <c r="O91" t="s">
        <v>445</v>
      </c>
      <c r="P91" t="s">
        <v>446</v>
      </c>
      <c r="Q91" s="1">
        <v>46133</v>
      </c>
      <c r="R91" t="s">
        <v>62</v>
      </c>
      <c r="S91" t="s">
        <v>239</v>
      </c>
    </row>
    <row r="92" spans="1:19" x14ac:dyDescent="0.35">
      <c r="A92">
        <v>102</v>
      </c>
      <c r="C92" t="s">
        <v>1922</v>
      </c>
      <c r="F92" t="s">
        <v>102</v>
      </c>
      <c r="G92" t="s">
        <v>78</v>
      </c>
      <c r="I92">
        <v>4.5</v>
      </c>
      <c r="K92" t="s">
        <v>146</v>
      </c>
      <c r="L92" s="27">
        <v>1156170952</v>
      </c>
      <c r="M92" t="s">
        <v>471</v>
      </c>
      <c r="N92" t="s">
        <v>407</v>
      </c>
      <c r="O92" t="s">
        <v>472</v>
      </c>
      <c r="P92" t="s">
        <v>473</v>
      </c>
      <c r="Q92" s="1">
        <v>46133</v>
      </c>
      <c r="R92" t="s">
        <v>62</v>
      </c>
      <c r="S92" t="s">
        <v>317</v>
      </c>
    </row>
    <row r="93" spans="1:19" x14ac:dyDescent="0.35">
      <c r="A93">
        <v>103</v>
      </c>
      <c r="C93" t="s">
        <v>1922</v>
      </c>
      <c r="F93" t="s">
        <v>102</v>
      </c>
      <c r="G93" t="s">
        <v>78</v>
      </c>
      <c r="I93">
        <v>4.5</v>
      </c>
      <c r="K93" t="s">
        <v>131</v>
      </c>
      <c r="L93" s="27">
        <v>1092832193</v>
      </c>
      <c r="M93" t="s">
        <v>513</v>
      </c>
      <c r="N93" t="s">
        <v>500</v>
      </c>
      <c r="O93" t="s">
        <v>514</v>
      </c>
      <c r="P93" t="s">
        <v>515</v>
      </c>
      <c r="Q93" s="1">
        <v>46133</v>
      </c>
      <c r="R93" t="s">
        <v>62</v>
      </c>
      <c r="S93" t="s">
        <v>314</v>
      </c>
    </row>
    <row r="94" spans="1:19" x14ac:dyDescent="0.35">
      <c r="A94">
        <v>104</v>
      </c>
      <c r="C94" t="s">
        <v>1922</v>
      </c>
      <c r="F94" t="s">
        <v>102</v>
      </c>
      <c r="G94" t="s">
        <v>78</v>
      </c>
      <c r="I94">
        <v>4.5</v>
      </c>
      <c r="K94" t="s">
        <v>139</v>
      </c>
      <c r="L94" s="27">
        <v>1117139927</v>
      </c>
      <c r="M94" t="s">
        <v>425</v>
      </c>
      <c r="N94" t="s">
        <v>426</v>
      </c>
      <c r="O94" t="s">
        <v>427</v>
      </c>
      <c r="P94" t="s">
        <v>428</v>
      </c>
      <c r="Q94" s="1">
        <v>46133</v>
      </c>
      <c r="R94" t="s">
        <v>62</v>
      </c>
      <c r="S94" t="s">
        <v>314</v>
      </c>
    </row>
    <row r="95" spans="1:19" x14ac:dyDescent="0.35">
      <c r="A95">
        <v>105</v>
      </c>
      <c r="C95" t="s">
        <v>1922</v>
      </c>
      <c r="F95" t="s">
        <v>102</v>
      </c>
      <c r="G95" t="s">
        <v>78</v>
      </c>
      <c r="I95">
        <v>4.5</v>
      </c>
      <c r="K95" t="s">
        <v>194</v>
      </c>
      <c r="L95" s="27">
        <v>1094298431</v>
      </c>
      <c r="M95" t="s">
        <v>503</v>
      </c>
      <c r="N95" t="s">
        <v>426</v>
      </c>
      <c r="O95" t="s">
        <v>504</v>
      </c>
      <c r="P95" t="s">
        <v>505</v>
      </c>
      <c r="Q95" s="1">
        <v>46133</v>
      </c>
      <c r="R95" t="s">
        <v>62</v>
      </c>
      <c r="S95" t="s">
        <v>314</v>
      </c>
    </row>
    <row r="96" spans="1:19" x14ac:dyDescent="0.35">
      <c r="A96">
        <v>106</v>
      </c>
      <c r="C96" t="s">
        <v>1922</v>
      </c>
      <c r="F96" t="s">
        <v>102</v>
      </c>
      <c r="G96" t="s">
        <v>78</v>
      </c>
      <c r="I96">
        <v>4.5</v>
      </c>
      <c r="K96" t="s">
        <v>178</v>
      </c>
      <c r="L96" s="27">
        <v>1029867676</v>
      </c>
      <c r="M96" t="s">
        <v>499</v>
      </c>
      <c r="N96" t="s">
        <v>500</v>
      </c>
      <c r="O96" t="s">
        <v>501</v>
      </c>
      <c r="P96" t="s">
        <v>502</v>
      </c>
      <c r="Q96" s="1">
        <v>46133</v>
      </c>
      <c r="R96" t="s">
        <v>62</v>
      </c>
      <c r="S96" t="s">
        <v>314</v>
      </c>
    </row>
    <row r="97" spans="1:19" x14ac:dyDescent="0.35">
      <c r="A97">
        <v>107</v>
      </c>
      <c r="C97" t="s">
        <v>1922</v>
      </c>
      <c r="F97" t="s">
        <v>102</v>
      </c>
      <c r="G97" t="s">
        <v>78</v>
      </c>
      <c r="I97">
        <v>4.5</v>
      </c>
      <c r="K97" t="s">
        <v>127</v>
      </c>
      <c r="L97" s="27">
        <v>1117559150</v>
      </c>
      <c r="M97" t="s">
        <v>506</v>
      </c>
      <c r="N97" t="s">
        <v>500</v>
      </c>
      <c r="O97" t="s">
        <v>507</v>
      </c>
      <c r="P97" t="s">
        <v>508</v>
      </c>
      <c r="Q97" s="1">
        <v>46133</v>
      </c>
      <c r="R97" t="s">
        <v>62</v>
      </c>
      <c r="S97" t="s">
        <v>314</v>
      </c>
    </row>
    <row r="98" spans="1:19" x14ac:dyDescent="0.35">
      <c r="A98">
        <v>108</v>
      </c>
      <c r="C98" t="s">
        <v>1922</v>
      </c>
      <c r="F98" t="s">
        <v>102</v>
      </c>
      <c r="G98" t="s">
        <v>78</v>
      </c>
      <c r="I98">
        <v>4.5</v>
      </c>
      <c r="K98" t="s">
        <v>95</v>
      </c>
      <c r="L98" s="27">
        <v>1102078925</v>
      </c>
      <c r="M98" t="s">
        <v>435</v>
      </c>
      <c r="N98" t="s">
        <v>436</v>
      </c>
      <c r="O98" t="s">
        <v>512</v>
      </c>
      <c r="P98" t="s">
        <v>438</v>
      </c>
      <c r="Q98" s="1">
        <v>46133</v>
      </c>
      <c r="R98" t="s">
        <v>62</v>
      </c>
      <c r="S98" t="s">
        <v>314</v>
      </c>
    </row>
    <row r="99" spans="1:19" x14ac:dyDescent="0.35">
      <c r="A99">
        <v>109</v>
      </c>
      <c r="C99" t="s">
        <v>1922</v>
      </c>
      <c r="F99" t="s">
        <v>102</v>
      </c>
      <c r="G99" t="s">
        <v>78</v>
      </c>
      <c r="I99">
        <v>4.5</v>
      </c>
      <c r="K99" t="s">
        <v>189</v>
      </c>
      <c r="L99" s="27">
        <v>1008039820</v>
      </c>
      <c r="M99" t="s">
        <v>430</v>
      </c>
      <c r="N99" t="s">
        <v>426</v>
      </c>
      <c r="O99" t="s">
        <v>427</v>
      </c>
      <c r="P99" t="s">
        <v>433</v>
      </c>
      <c r="Q99" s="1">
        <v>46133</v>
      </c>
      <c r="R99" t="s">
        <v>62</v>
      </c>
      <c r="S99" t="s">
        <v>314</v>
      </c>
    </row>
    <row r="100" spans="1:19" x14ac:dyDescent="0.35">
      <c r="A100">
        <v>110</v>
      </c>
      <c r="C100" t="s">
        <v>1922</v>
      </c>
      <c r="F100" t="s">
        <v>102</v>
      </c>
      <c r="G100" t="s">
        <v>78</v>
      </c>
      <c r="I100">
        <v>4.5</v>
      </c>
      <c r="K100" t="s">
        <v>180</v>
      </c>
      <c r="L100" s="27">
        <v>1000461636</v>
      </c>
      <c r="M100" t="s">
        <v>460</v>
      </c>
      <c r="N100" t="s">
        <v>416</v>
      </c>
      <c r="O100" t="s">
        <v>445</v>
      </c>
      <c r="P100" t="s">
        <v>446</v>
      </c>
      <c r="Q100" s="1">
        <v>46133</v>
      </c>
      <c r="R100" t="s">
        <v>62</v>
      </c>
      <c r="S100" t="s">
        <v>239</v>
      </c>
    </row>
    <row r="101" spans="1:19" x14ac:dyDescent="0.35">
      <c r="A101">
        <v>126</v>
      </c>
      <c r="B101">
        <v>25</v>
      </c>
      <c r="C101" t="s">
        <v>1924</v>
      </c>
      <c r="D101" t="s">
        <v>1924</v>
      </c>
      <c r="E101" t="s">
        <v>81</v>
      </c>
      <c r="F101" t="s">
        <v>122</v>
      </c>
      <c r="G101" t="s">
        <v>59</v>
      </c>
      <c r="H101" s="56">
        <v>3</v>
      </c>
      <c r="I101">
        <v>3</v>
      </c>
      <c r="J101">
        <v>2</v>
      </c>
      <c r="K101" t="s">
        <v>172</v>
      </c>
      <c r="L101" s="27">
        <v>1124339090</v>
      </c>
      <c r="M101" t="s">
        <v>516</v>
      </c>
      <c r="N101" t="s">
        <v>517</v>
      </c>
      <c r="O101" t="s">
        <v>518</v>
      </c>
      <c r="P101" t="s">
        <v>519</v>
      </c>
      <c r="Q101" s="1">
        <v>46153</v>
      </c>
      <c r="R101" t="s">
        <v>62</v>
      </c>
      <c r="S101" t="s">
        <v>317</v>
      </c>
    </row>
    <row r="102" spans="1:19" x14ac:dyDescent="0.35">
      <c r="A102">
        <v>126</v>
      </c>
      <c r="C102" t="s">
        <v>1924</v>
      </c>
      <c r="F102" t="s">
        <v>122</v>
      </c>
      <c r="G102" t="s">
        <v>59</v>
      </c>
      <c r="I102">
        <v>3</v>
      </c>
      <c r="K102" t="s">
        <v>174</v>
      </c>
      <c r="L102" s="27">
        <v>1222750776</v>
      </c>
      <c r="M102" t="s">
        <v>520</v>
      </c>
      <c r="N102" t="s">
        <v>521</v>
      </c>
      <c r="O102" t="s">
        <v>522</v>
      </c>
      <c r="P102" t="s">
        <v>523</v>
      </c>
      <c r="Q102" s="1">
        <v>46153</v>
      </c>
      <c r="R102" t="s">
        <v>62</v>
      </c>
      <c r="S102" t="s">
        <v>317</v>
      </c>
    </row>
    <row r="103" spans="1:19" x14ac:dyDescent="0.35">
      <c r="A103">
        <v>126</v>
      </c>
      <c r="C103" t="s">
        <v>1924</v>
      </c>
      <c r="F103" t="s">
        <v>122</v>
      </c>
      <c r="G103" t="s">
        <v>59</v>
      </c>
      <c r="I103">
        <v>3</v>
      </c>
      <c r="K103" t="s">
        <v>404</v>
      </c>
      <c r="L103" s="27">
        <v>1099262847</v>
      </c>
      <c r="M103" t="s">
        <v>406</v>
      </c>
      <c r="N103" t="s">
        <v>407</v>
      </c>
      <c r="O103" t="s">
        <v>408</v>
      </c>
      <c r="P103" t="s">
        <v>409</v>
      </c>
      <c r="Q103" s="1">
        <v>46153</v>
      </c>
      <c r="R103" t="s">
        <v>62</v>
      </c>
      <c r="S103" t="s">
        <v>317</v>
      </c>
    </row>
    <row r="104" spans="1:19" x14ac:dyDescent="0.35">
      <c r="A104">
        <v>126</v>
      </c>
      <c r="C104" t="s">
        <v>1924</v>
      </c>
      <c r="F104" t="s">
        <v>122</v>
      </c>
      <c r="G104" t="s">
        <v>59</v>
      </c>
      <c r="I104">
        <v>3</v>
      </c>
      <c r="K104" t="s">
        <v>153</v>
      </c>
      <c r="L104" s="27">
        <v>1099170090</v>
      </c>
      <c r="M104" t="s">
        <v>376</v>
      </c>
      <c r="N104" t="s">
        <v>369</v>
      </c>
      <c r="O104" t="s">
        <v>370</v>
      </c>
      <c r="P104" t="s">
        <v>377</v>
      </c>
      <c r="Q104" s="1">
        <v>46153</v>
      </c>
      <c r="R104" t="s">
        <v>62</v>
      </c>
      <c r="S104" t="s">
        <v>289</v>
      </c>
    </row>
    <row r="105" spans="1:19" x14ac:dyDescent="0.35">
      <c r="A105">
        <v>126</v>
      </c>
      <c r="C105" t="s">
        <v>1924</v>
      </c>
      <c r="F105" t="s">
        <v>122</v>
      </c>
      <c r="G105" t="s">
        <v>59</v>
      </c>
      <c r="I105">
        <v>3</v>
      </c>
      <c r="K105" t="s">
        <v>141</v>
      </c>
      <c r="L105" s="27">
        <v>1090348691</v>
      </c>
      <c r="M105" t="s">
        <v>463</v>
      </c>
      <c r="N105" t="s">
        <v>407</v>
      </c>
      <c r="O105" t="s">
        <v>422</v>
      </c>
      <c r="P105" t="s">
        <v>464</v>
      </c>
      <c r="Q105" s="1">
        <v>46153</v>
      </c>
      <c r="R105" t="s">
        <v>62</v>
      </c>
      <c r="S105" t="s">
        <v>317</v>
      </c>
    </row>
    <row r="106" spans="1:19" x14ac:dyDescent="0.35">
      <c r="A106">
        <v>126</v>
      </c>
      <c r="C106" t="s">
        <v>1924</v>
      </c>
      <c r="F106" t="s">
        <v>122</v>
      </c>
      <c r="G106" t="s">
        <v>59</v>
      </c>
      <c r="I106">
        <v>3</v>
      </c>
      <c r="K106" t="s">
        <v>167</v>
      </c>
      <c r="L106" s="27">
        <v>1285727056</v>
      </c>
      <c r="M106" t="s">
        <v>373</v>
      </c>
      <c r="N106" t="s">
        <v>369</v>
      </c>
      <c r="O106" t="s">
        <v>370</v>
      </c>
      <c r="P106" t="s">
        <v>374</v>
      </c>
      <c r="Q106" s="1">
        <v>46153</v>
      </c>
      <c r="R106" t="s">
        <v>62</v>
      </c>
      <c r="S106" t="s">
        <v>289</v>
      </c>
    </row>
    <row r="107" spans="1:19" x14ac:dyDescent="0.35">
      <c r="A107">
        <v>126</v>
      </c>
      <c r="C107" t="s">
        <v>1924</v>
      </c>
      <c r="F107" t="s">
        <v>122</v>
      </c>
      <c r="G107" t="s">
        <v>59</v>
      </c>
      <c r="I107">
        <v>3</v>
      </c>
      <c r="K107" t="s">
        <v>166</v>
      </c>
      <c r="L107" s="27">
        <v>1007764944</v>
      </c>
      <c r="M107" t="s">
        <v>440</v>
      </c>
      <c r="N107" t="s">
        <v>369</v>
      </c>
      <c r="O107" t="s">
        <v>441</v>
      </c>
      <c r="P107" t="s">
        <v>442</v>
      </c>
      <c r="Q107" s="1">
        <v>46153</v>
      </c>
      <c r="R107" t="s">
        <v>62</v>
      </c>
      <c r="S107" t="s">
        <v>289</v>
      </c>
    </row>
    <row r="108" spans="1:19" x14ac:dyDescent="0.35">
      <c r="A108">
        <v>126</v>
      </c>
      <c r="C108" t="s">
        <v>1924</v>
      </c>
      <c r="F108" t="s">
        <v>122</v>
      </c>
      <c r="G108" t="s">
        <v>59</v>
      </c>
      <c r="I108">
        <v>3</v>
      </c>
      <c r="K108" t="s">
        <v>79</v>
      </c>
      <c r="L108" s="27">
        <v>1150812762</v>
      </c>
      <c r="M108" t="s">
        <v>524</v>
      </c>
      <c r="N108" t="s">
        <v>407</v>
      </c>
      <c r="O108" t="s">
        <v>422</v>
      </c>
      <c r="P108" t="s">
        <v>525</v>
      </c>
      <c r="Q108" s="1">
        <v>46153</v>
      </c>
      <c r="R108" t="s">
        <v>62</v>
      </c>
      <c r="S108" t="s">
        <v>317</v>
      </c>
    </row>
    <row r="109" spans="1:19" x14ac:dyDescent="0.35">
      <c r="A109">
        <v>126</v>
      </c>
      <c r="C109" t="s">
        <v>1924</v>
      </c>
      <c r="F109" t="s">
        <v>122</v>
      </c>
      <c r="G109" t="s">
        <v>59</v>
      </c>
      <c r="I109">
        <v>3</v>
      </c>
      <c r="K109" t="s">
        <v>164</v>
      </c>
      <c r="L109" s="27">
        <v>1063584342</v>
      </c>
      <c r="M109" t="s">
        <v>526</v>
      </c>
      <c r="N109" t="s">
        <v>106</v>
      </c>
      <c r="O109" t="s">
        <v>527</v>
      </c>
      <c r="P109" t="s">
        <v>528</v>
      </c>
      <c r="Q109" s="1">
        <v>46153</v>
      </c>
      <c r="R109" t="s">
        <v>62</v>
      </c>
      <c r="S109" t="s">
        <v>106</v>
      </c>
    </row>
    <row r="110" spans="1:19" x14ac:dyDescent="0.35">
      <c r="A110">
        <v>126</v>
      </c>
      <c r="C110" t="s">
        <v>1924</v>
      </c>
      <c r="F110" t="s">
        <v>122</v>
      </c>
      <c r="G110" t="s">
        <v>59</v>
      </c>
      <c r="I110">
        <v>3</v>
      </c>
      <c r="K110" t="s">
        <v>146</v>
      </c>
      <c r="L110" s="27">
        <v>1156170952</v>
      </c>
      <c r="M110" t="s">
        <v>471</v>
      </c>
      <c r="N110" t="s">
        <v>407</v>
      </c>
      <c r="O110" t="s">
        <v>472</v>
      </c>
      <c r="P110" t="s">
        <v>473</v>
      </c>
      <c r="Q110" s="1">
        <v>46153</v>
      </c>
      <c r="R110" t="s">
        <v>62</v>
      </c>
      <c r="S110" t="s">
        <v>317</v>
      </c>
    </row>
    <row r="111" spans="1:19" x14ac:dyDescent="0.35">
      <c r="A111">
        <v>126</v>
      </c>
      <c r="C111" t="s">
        <v>1924</v>
      </c>
      <c r="F111" t="s">
        <v>122</v>
      </c>
      <c r="G111" t="s">
        <v>59</v>
      </c>
      <c r="I111">
        <v>3</v>
      </c>
      <c r="K111" t="s">
        <v>176</v>
      </c>
      <c r="L111" s="27">
        <v>1201082999</v>
      </c>
      <c r="M111" t="s">
        <v>529</v>
      </c>
      <c r="N111" t="s">
        <v>521</v>
      </c>
      <c r="O111" t="s">
        <v>530</v>
      </c>
      <c r="P111" t="s">
        <v>531</v>
      </c>
      <c r="Q111" s="1">
        <v>46153</v>
      </c>
      <c r="R111" t="s">
        <v>62</v>
      </c>
      <c r="S111" t="s">
        <v>317</v>
      </c>
    </row>
    <row r="112" spans="1:19" x14ac:dyDescent="0.35">
      <c r="A112">
        <v>126</v>
      </c>
      <c r="C112" t="s">
        <v>1924</v>
      </c>
      <c r="F112" t="s">
        <v>122</v>
      </c>
      <c r="G112" t="s">
        <v>59</v>
      </c>
      <c r="I112">
        <v>3</v>
      </c>
      <c r="K112" t="s">
        <v>188</v>
      </c>
      <c r="L112" s="27" t="s">
        <v>532</v>
      </c>
      <c r="M112" t="s">
        <v>533</v>
      </c>
      <c r="N112" t="s">
        <v>489</v>
      </c>
      <c r="O112" t="s">
        <v>534</v>
      </c>
      <c r="P112" t="s">
        <v>535</v>
      </c>
      <c r="Q112" s="1">
        <v>46153</v>
      </c>
      <c r="R112" t="s">
        <v>62</v>
      </c>
      <c r="S112" t="s">
        <v>317</v>
      </c>
    </row>
    <row r="113" spans="1:19" x14ac:dyDescent="0.35">
      <c r="A113">
        <v>126</v>
      </c>
      <c r="C113" t="s">
        <v>1924</v>
      </c>
      <c r="F113" t="s">
        <v>122</v>
      </c>
      <c r="G113" t="s">
        <v>59</v>
      </c>
      <c r="I113">
        <v>3</v>
      </c>
      <c r="K113" t="s">
        <v>175</v>
      </c>
      <c r="L113" s="27">
        <v>1140171761</v>
      </c>
      <c r="M113" t="s">
        <v>536</v>
      </c>
      <c r="N113" t="s">
        <v>489</v>
      </c>
      <c r="O113" t="s">
        <v>534</v>
      </c>
      <c r="P113" t="s">
        <v>537</v>
      </c>
      <c r="Q113" s="1">
        <v>46153</v>
      </c>
      <c r="R113" t="s">
        <v>62</v>
      </c>
      <c r="S113" t="s">
        <v>317</v>
      </c>
    </row>
    <row r="114" spans="1:19" x14ac:dyDescent="0.35">
      <c r="A114">
        <v>126</v>
      </c>
      <c r="C114" t="s">
        <v>1924</v>
      </c>
      <c r="F114" t="s">
        <v>122</v>
      </c>
      <c r="G114" t="s">
        <v>59</v>
      </c>
      <c r="I114">
        <v>3</v>
      </c>
      <c r="K114" t="s">
        <v>419</v>
      </c>
      <c r="L114" s="27">
        <v>1277237484</v>
      </c>
      <c r="M114" t="s">
        <v>421</v>
      </c>
      <c r="N114" t="s">
        <v>407</v>
      </c>
      <c r="O114" t="s">
        <v>422</v>
      </c>
      <c r="P114" t="s">
        <v>423</v>
      </c>
      <c r="Q114" s="1">
        <v>46153</v>
      </c>
      <c r="R114" t="s">
        <v>62</v>
      </c>
      <c r="S114" t="s">
        <v>317</v>
      </c>
    </row>
    <row r="115" spans="1:19" x14ac:dyDescent="0.35">
      <c r="A115">
        <v>126</v>
      </c>
      <c r="C115" t="s">
        <v>1924</v>
      </c>
      <c r="F115" t="s">
        <v>122</v>
      </c>
      <c r="G115" t="s">
        <v>59</v>
      </c>
      <c r="I115">
        <v>3</v>
      </c>
      <c r="K115" t="s">
        <v>171</v>
      </c>
      <c r="L115" s="27">
        <v>1153697515</v>
      </c>
      <c r="M115" t="s">
        <v>538</v>
      </c>
      <c r="N115" t="s">
        <v>106</v>
      </c>
      <c r="O115" t="s">
        <v>539</v>
      </c>
      <c r="P115" t="s">
        <v>540</v>
      </c>
      <c r="Q115" s="1">
        <v>46153</v>
      </c>
      <c r="R115" t="s">
        <v>62</v>
      </c>
      <c r="S115" t="s">
        <v>106</v>
      </c>
    </row>
    <row r="116" spans="1:19" x14ac:dyDescent="0.35">
      <c r="A116">
        <v>126</v>
      </c>
      <c r="C116" t="s">
        <v>1924</v>
      </c>
      <c r="F116" t="s">
        <v>122</v>
      </c>
      <c r="G116" t="s">
        <v>59</v>
      </c>
      <c r="I116">
        <v>3</v>
      </c>
      <c r="K116" t="s">
        <v>186</v>
      </c>
      <c r="L116" s="27">
        <v>1067626955</v>
      </c>
      <c r="M116" t="s">
        <v>541</v>
      </c>
      <c r="N116" t="s">
        <v>106</v>
      </c>
      <c r="O116" t="s">
        <v>527</v>
      </c>
      <c r="P116" t="s">
        <v>542</v>
      </c>
      <c r="Q116" s="1">
        <v>46153</v>
      </c>
      <c r="R116" t="s">
        <v>62</v>
      </c>
      <c r="S116" t="s">
        <v>106</v>
      </c>
    </row>
    <row r="117" spans="1:19" x14ac:dyDescent="0.35">
      <c r="A117">
        <v>126</v>
      </c>
      <c r="C117" t="s">
        <v>1924</v>
      </c>
      <c r="F117" t="s">
        <v>122</v>
      </c>
      <c r="G117" t="s">
        <v>59</v>
      </c>
      <c r="I117">
        <v>3</v>
      </c>
      <c r="K117" t="s">
        <v>162</v>
      </c>
      <c r="L117" s="27">
        <v>1003924005</v>
      </c>
      <c r="M117" t="s">
        <v>543</v>
      </c>
      <c r="N117" t="s">
        <v>106</v>
      </c>
      <c r="O117" t="s">
        <v>544</v>
      </c>
      <c r="P117" t="s">
        <v>545</v>
      </c>
      <c r="Q117" s="1">
        <v>46153</v>
      </c>
      <c r="R117" t="s">
        <v>62</v>
      </c>
      <c r="S117" t="s">
        <v>106</v>
      </c>
    </row>
    <row r="118" spans="1:19" x14ac:dyDescent="0.35">
      <c r="A118">
        <v>126</v>
      </c>
      <c r="C118" t="s">
        <v>1924</v>
      </c>
      <c r="F118" t="s">
        <v>122</v>
      </c>
      <c r="G118" t="s">
        <v>59</v>
      </c>
      <c r="I118">
        <v>3</v>
      </c>
      <c r="K118" t="s">
        <v>156</v>
      </c>
      <c r="L118" s="27">
        <v>1147760466</v>
      </c>
      <c r="M118" t="s">
        <v>474</v>
      </c>
      <c r="N118" t="s">
        <v>475</v>
      </c>
      <c r="O118" t="s">
        <v>476</v>
      </c>
      <c r="P118" t="s">
        <v>477</v>
      </c>
      <c r="Q118" s="1">
        <v>46153</v>
      </c>
      <c r="R118" t="s">
        <v>62</v>
      </c>
      <c r="S118" t="s">
        <v>317</v>
      </c>
    </row>
    <row r="119" spans="1:19" x14ac:dyDescent="0.35">
      <c r="A119">
        <v>126</v>
      </c>
      <c r="C119" t="s">
        <v>1924</v>
      </c>
      <c r="F119" t="s">
        <v>122</v>
      </c>
      <c r="G119" t="s">
        <v>59</v>
      </c>
      <c r="I119">
        <v>3</v>
      </c>
      <c r="K119" t="s">
        <v>157</v>
      </c>
      <c r="L119" s="27">
        <v>1125565819</v>
      </c>
      <c r="M119" t="s">
        <v>488</v>
      </c>
      <c r="N119" t="s">
        <v>489</v>
      </c>
      <c r="O119" t="s">
        <v>490</v>
      </c>
      <c r="P119" t="s">
        <v>491</v>
      </c>
      <c r="Q119" s="1">
        <v>46153</v>
      </c>
      <c r="R119" t="s">
        <v>62</v>
      </c>
      <c r="S119" t="s">
        <v>317</v>
      </c>
    </row>
    <row r="120" spans="1:19" x14ac:dyDescent="0.35">
      <c r="A120">
        <v>126</v>
      </c>
      <c r="C120" t="s">
        <v>1924</v>
      </c>
      <c r="F120" t="s">
        <v>122</v>
      </c>
      <c r="G120" t="s">
        <v>59</v>
      </c>
      <c r="I120">
        <v>3</v>
      </c>
      <c r="K120" t="s">
        <v>148</v>
      </c>
      <c r="L120" s="27">
        <v>1005669889</v>
      </c>
      <c r="M120" t="s">
        <v>546</v>
      </c>
      <c r="N120" t="s">
        <v>416</v>
      </c>
      <c r="O120" t="s">
        <v>547</v>
      </c>
      <c r="P120" t="s">
        <v>548</v>
      </c>
      <c r="Q120" s="1">
        <v>46153</v>
      </c>
      <c r="R120" t="s">
        <v>62</v>
      </c>
      <c r="S120" t="s">
        <v>239</v>
      </c>
    </row>
    <row r="121" spans="1:19" x14ac:dyDescent="0.35">
      <c r="A121">
        <v>126</v>
      </c>
      <c r="C121" t="s">
        <v>1924</v>
      </c>
      <c r="F121" t="s">
        <v>122</v>
      </c>
      <c r="G121" t="s">
        <v>59</v>
      </c>
      <c r="I121">
        <v>3</v>
      </c>
      <c r="K121" t="s">
        <v>161</v>
      </c>
      <c r="L121" s="27">
        <v>1005397775</v>
      </c>
      <c r="M121" t="s">
        <v>415</v>
      </c>
      <c r="N121" t="s">
        <v>416</v>
      </c>
      <c r="O121" t="s">
        <v>417</v>
      </c>
      <c r="P121" t="s">
        <v>418</v>
      </c>
      <c r="Q121" s="1">
        <v>46153</v>
      </c>
      <c r="R121" t="s">
        <v>62</v>
      </c>
      <c r="S121" t="s">
        <v>239</v>
      </c>
    </row>
    <row r="122" spans="1:19" x14ac:dyDescent="0.35">
      <c r="A122">
        <v>129</v>
      </c>
      <c r="C122" t="s">
        <v>1924</v>
      </c>
      <c r="F122" t="s">
        <v>122</v>
      </c>
      <c r="G122" t="s">
        <v>59</v>
      </c>
      <c r="H122" s="56">
        <v>3</v>
      </c>
      <c r="I122">
        <v>3</v>
      </c>
      <c r="K122" t="s">
        <v>172</v>
      </c>
      <c r="L122" s="27">
        <v>1124339090</v>
      </c>
      <c r="M122" t="s">
        <v>516</v>
      </c>
      <c r="N122" t="s">
        <v>517</v>
      </c>
      <c r="O122" t="s">
        <v>518</v>
      </c>
      <c r="P122" t="s">
        <v>519</v>
      </c>
      <c r="Q122" s="1">
        <v>46155</v>
      </c>
      <c r="R122" t="s">
        <v>62</v>
      </c>
      <c r="S122" t="s">
        <v>317</v>
      </c>
    </row>
    <row r="123" spans="1:19" x14ac:dyDescent="0.35">
      <c r="A123">
        <v>129</v>
      </c>
      <c r="C123" t="s">
        <v>1924</v>
      </c>
      <c r="F123" t="s">
        <v>122</v>
      </c>
      <c r="G123" t="s">
        <v>59</v>
      </c>
      <c r="I123">
        <v>3</v>
      </c>
      <c r="K123" t="s">
        <v>156</v>
      </c>
      <c r="L123" s="27">
        <v>1147760466</v>
      </c>
      <c r="M123" t="s">
        <v>474</v>
      </c>
      <c r="N123" t="s">
        <v>475</v>
      </c>
      <c r="O123" t="s">
        <v>476</v>
      </c>
      <c r="P123" t="s">
        <v>477</v>
      </c>
      <c r="Q123" s="1">
        <v>46155</v>
      </c>
      <c r="R123" t="s">
        <v>62</v>
      </c>
      <c r="S123" t="s">
        <v>317</v>
      </c>
    </row>
    <row r="124" spans="1:19" x14ac:dyDescent="0.35">
      <c r="A124">
        <v>129</v>
      </c>
      <c r="C124" t="s">
        <v>1924</v>
      </c>
      <c r="F124" t="s">
        <v>122</v>
      </c>
      <c r="G124" t="s">
        <v>59</v>
      </c>
      <c r="I124">
        <v>3</v>
      </c>
      <c r="K124" t="s">
        <v>141</v>
      </c>
      <c r="L124" s="27">
        <v>1090348691</v>
      </c>
      <c r="M124" t="s">
        <v>463</v>
      </c>
      <c r="N124" t="s">
        <v>407</v>
      </c>
      <c r="O124" t="s">
        <v>422</v>
      </c>
      <c r="P124" t="s">
        <v>464</v>
      </c>
      <c r="Q124" s="1">
        <v>46155</v>
      </c>
      <c r="R124" t="s">
        <v>62</v>
      </c>
      <c r="S124" t="s">
        <v>317</v>
      </c>
    </row>
    <row r="125" spans="1:19" x14ac:dyDescent="0.35">
      <c r="A125">
        <v>129</v>
      </c>
      <c r="C125" t="s">
        <v>1924</v>
      </c>
      <c r="F125" t="s">
        <v>122</v>
      </c>
      <c r="G125" t="s">
        <v>59</v>
      </c>
      <c r="I125">
        <v>3</v>
      </c>
      <c r="K125" t="s">
        <v>146</v>
      </c>
      <c r="L125" s="27">
        <v>1156170952</v>
      </c>
      <c r="M125" t="s">
        <v>471</v>
      </c>
      <c r="N125" t="s">
        <v>407</v>
      </c>
      <c r="O125" t="s">
        <v>472</v>
      </c>
      <c r="P125" t="s">
        <v>473</v>
      </c>
      <c r="Q125" s="1">
        <v>46155</v>
      </c>
      <c r="R125" t="s">
        <v>62</v>
      </c>
      <c r="S125" t="s">
        <v>317</v>
      </c>
    </row>
    <row r="126" spans="1:19" x14ac:dyDescent="0.35">
      <c r="A126">
        <v>129</v>
      </c>
      <c r="C126" t="s">
        <v>1924</v>
      </c>
      <c r="F126" t="s">
        <v>122</v>
      </c>
      <c r="G126" t="s">
        <v>59</v>
      </c>
      <c r="I126">
        <v>3</v>
      </c>
      <c r="K126" t="s">
        <v>174</v>
      </c>
      <c r="L126" s="27">
        <v>1222750776</v>
      </c>
      <c r="M126" t="s">
        <v>520</v>
      </c>
      <c r="N126" t="s">
        <v>521</v>
      </c>
      <c r="O126" t="s">
        <v>522</v>
      </c>
      <c r="P126" t="s">
        <v>523</v>
      </c>
      <c r="Q126" s="1">
        <v>46155</v>
      </c>
      <c r="R126" t="s">
        <v>62</v>
      </c>
      <c r="S126" t="s">
        <v>317</v>
      </c>
    </row>
    <row r="127" spans="1:19" x14ac:dyDescent="0.35">
      <c r="A127">
        <v>129</v>
      </c>
      <c r="C127" t="s">
        <v>1924</v>
      </c>
      <c r="F127" t="s">
        <v>122</v>
      </c>
      <c r="G127" t="s">
        <v>59</v>
      </c>
      <c r="I127">
        <v>3</v>
      </c>
      <c r="K127" t="s">
        <v>419</v>
      </c>
      <c r="L127" s="27">
        <v>1277237484</v>
      </c>
      <c r="M127" t="s">
        <v>421</v>
      </c>
      <c r="N127" t="s">
        <v>407</v>
      </c>
      <c r="O127" t="s">
        <v>422</v>
      </c>
      <c r="P127" t="s">
        <v>423</v>
      </c>
      <c r="Q127" s="1">
        <v>46155</v>
      </c>
      <c r="R127" t="s">
        <v>62</v>
      </c>
      <c r="S127" t="s">
        <v>317</v>
      </c>
    </row>
    <row r="128" spans="1:19" x14ac:dyDescent="0.35">
      <c r="A128">
        <v>129</v>
      </c>
      <c r="C128" t="s">
        <v>1924</v>
      </c>
      <c r="F128" t="s">
        <v>122</v>
      </c>
      <c r="G128" t="s">
        <v>59</v>
      </c>
      <c r="I128">
        <v>3</v>
      </c>
      <c r="K128" t="s">
        <v>175</v>
      </c>
      <c r="L128" s="27">
        <v>1140171761</v>
      </c>
      <c r="M128" t="s">
        <v>536</v>
      </c>
      <c r="N128" t="s">
        <v>489</v>
      </c>
      <c r="O128" t="s">
        <v>534</v>
      </c>
      <c r="P128" t="s">
        <v>537</v>
      </c>
      <c r="Q128" s="1">
        <v>46155</v>
      </c>
      <c r="R128" t="s">
        <v>62</v>
      </c>
      <c r="S128" t="s">
        <v>317</v>
      </c>
    </row>
    <row r="129" spans="1:19" x14ac:dyDescent="0.35">
      <c r="A129">
        <v>129</v>
      </c>
      <c r="C129" t="s">
        <v>1924</v>
      </c>
      <c r="F129" t="s">
        <v>122</v>
      </c>
      <c r="G129" t="s">
        <v>59</v>
      </c>
      <c r="I129">
        <v>3</v>
      </c>
      <c r="K129" t="s">
        <v>157</v>
      </c>
      <c r="L129" s="27">
        <v>1125565819</v>
      </c>
      <c r="M129" t="s">
        <v>488</v>
      </c>
      <c r="N129" t="s">
        <v>489</v>
      </c>
      <c r="O129" t="s">
        <v>490</v>
      </c>
      <c r="P129" t="s">
        <v>491</v>
      </c>
      <c r="Q129" s="1">
        <v>46155</v>
      </c>
      <c r="R129" t="s">
        <v>62</v>
      </c>
      <c r="S129" t="s">
        <v>317</v>
      </c>
    </row>
    <row r="130" spans="1:19" x14ac:dyDescent="0.35">
      <c r="A130">
        <v>129</v>
      </c>
      <c r="C130" t="s">
        <v>1924</v>
      </c>
      <c r="F130" t="s">
        <v>122</v>
      </c>
      <c r="G130" t="s">
        <v>59</v>
      </c>
      <c r="I130">
        <v>3</v>
      </c>
      <c r="K130" t="s">
        <v>148</v>
      </c>
      <c r="L130" s="27">
        <v>1005669889</v>
      </c>
      <c r="M130" t="s">
        <v>546</v>
      </c>
      <c r="N130" t="s">
        <v>416</v>
      </c>
      <c r="O130" t="s">
        <v>547</v>
      </c>
      <c r="P130" t="s">
        <v>548</v>
      </c>
      <c r="Q130" s="1">
        <v>46155</v>
      </c>
      <c r="R130" t="s">
        <v>62</v>
      </c>
      <c r="S130" t="s">
        <v>239</v>
      </c>
    </row>
    <row r="131" spans="1:19" x14ac:dyDescent="0.35">
      <c r="A131">
        <v>129</v>
      </c>
      <c r="C131" t="s">
        <v>1924</v>
      </c>
      <c r="F131" t="s">
        <v>122</v>
      </c>
      <c r="G131" t="s">
        <v>59</v>
      </c>
      <c r="I131">
        <v>3</v>
      </c>
      <c r="K131" t="s">
        <v>166</v>
      </c>
      <c r="L131" s="27">
        <v>1007764944</v>
      </c>
      <c r="M131" t="s">
        <v>440</v>
      </c>
      <c r="N131" t="s">
        <v>369</v>
      </c>
      <c r="O131" t="s">
        <v>441</v>
      </c>
      <c r="P131" t="s">
        <v>442</v>
      </c>
      <c r="Q131" s="1">
        <v>46155</v>
      </c>
      <c r="R131" t="s">
        <v>62</v>
      </c>
      <c r="S131" t="s">
        <v>289</v>
      </c>
    </row>
    <row r="132" spans="1:19" x14ac:dyDescent="0.35">
      <c r="A132">
        <v>129</v>
      </c>
      <c r="C132" t="s">
        <v>1924</v>
      </c>
      <c r="F132" t="s">
        <v>122</v>
      </c>
      <c r="G132" t="s">
        <v>59</v>
      </c>
      <c r="I132">
        <v>3</v>
      </c>
      <c r="K132" t="s">
        <v>79</v>
      </c>
      <c r="L132" s="27">
        <v>1150812762</v>
      </c>
      <c r="M132" t="s">
        <v>524</v>
      </c>
      <c r="N132" t="s">
        <v>407</v>
      </c>
      <c r="O132" t="s">
        <v>422</v>
      </c>
      <c r="P132" t="s">
        <v>525</v>
      </c>
      <c r="Q132" s="1">
        <v>46155</v>
      </c>
      <c r="R132" t="s">
        <v>62</v>
      </c>
      <c r="S132" t="s">
        <v>317</v>
      </c>
    </row>
    <row r="133" spans="1:19" x14ac:dyDescent="0.35">
      <c r="A133">
        <v>129</v>
      </c>
      <c r="C133" t="s">
        <v>1924</v>
      </c>
      <c r="F133" t="s">
        <v>122</v>
      </c>
      <c r="G133" t="s">
        <v>59</v>
      </c>
      <c r="I133">
        <v>3</v>
      </c>
      <c r="K133" t="s">
        <v>153</v>
      </c>
      <c r="L133" s="27" t="s">
        <v>375</v>
      </c>
      <c r="M133" t="s">
        <v>376</v>
      </c>
      <c r="N133" t="s">
        <v>369</v>
      </c>
      <c r="O133" t="s">
        <v>370</v>
      </c>
      <c r="P133" t="s">
        <v>377</v>
      </c>
      <c r="Q133" s="1">
        <v>46155</v>
      </c>
      <c r="R133" t="s">
        <v>62</v>
      </c>
      <c r="S133" t="s">
        <v>289</v>
      </c>
    </row>
    <row r="134" spans="1:19" x14ac:dyDescent="0.35">
      <c r="A134">
        <v>129</v>
      </c>
      <c r="C134" t="s">
        <v>1924</v>
      </c>
      <c r="F134" t="s">
        <v>122</v>
      </c>
      <c r="G134" t="s">
        <v>59</v>
      </c>
      <c r="I134">
        <v>3</v>
      </c>
      <c r="K134" t="s">
        <v>161</v>
      </c>
      <c r="L134" s="27" t="s">
        <v>414</v>
      </c>
      <c r="M134" t="s">
        <v>415</v>
      </c>
      <c r="N134" t="s">
        <v>416</v>
      </c>
      <c r="O134" t="s">
        <v>417</v>
      </c>
      <c r="P134" t="s">
        <v>418</v>
      </c>
      <c r="Q134" s="1">
        <v>46155</v>
      </c>
      <c r="R134" t="s">
        <v>62</v>
      </c>
      <c r="S134" t="s">
        <v>239</v>
      </c>
    </row>
    <row r="135" spans="1:19" x14ac:dyDescent="0.35">
      <c r="A135">
        <v>129</v>
      </c>
      <c r="C135" t="s">
        <v>1924</v>
      </c>
      <c r="F135" t="s">
        <v>122</v>
      </c>
      <c r="G135" t="s">
        <v>59</v>
      </c>
      <c r="I135">
        <v>3</v>
      </c>
      <c r="K135" t="s">
        <v>176</v>
      </c>
      <c r="L135" s="27" t="s">
        <v>549</v>
      </c>
      <c r="M135" t="s">
        <v>529</v>
      </c>
      <c r="N135" t="s">
        <v>521</v>
      </c>
      <c r="O135" t="s">
        <v>530</v>
      </c>
      <c r="P135" t="s">
        <v>531</v>
      </c>
      <c r="Q135" s="1">
        <v>46155</v>
      </c>
      <c r="R135" t="s">
        <v>62</v>
      </c>
      <c r="S135" t="s">
        <v>317</v>
      </c>
    </row>
    <row r="136" spans="1:19" x14ac:dyDescent="0.35">
      <c r="A136">
        <v>124</v>
      </c>
      <c r="B136">
        <v>26</v>
      </c>
      <c r="C136" t="s">
        <v>1922</v>
      </c>
      <c r="D136" t="s">
        <v>1922</v>
      </c>
      <c r="F136" t="s">
        <v>63</v>
      </c>
      <c r="G136" t="s">
        <v>90</v>
      </c>
      <c r="H136" s="56">
        <v>2</v>
      </c>
      <c r="I136">
        <v>2</v>
      </c>
      <c r="J136">
        <v>1</v>
      </c>
      <c r="K136" t="s">
        <v>131</v>
      </c>
      <c r="L136" s="27" t="s">
        <v>550</v>
      </c>
      <c r="M136" t="s">
        <v>513</v>
      </c>
      <c r="N136" t="s">
        <v>500</v>
      </c>
      <c r="O136" t="s">
        <v>514</v>
      </c>
      <c r="P136" t="s">
        <v>515</v>
      </c>
      <c r="Q136" s="1">
        <v>46156</v>
      </c>
      <c r="R136" t="s">
        <v>62</v>
      </c>
      <c r="S136" t="s">
        <v>314</v>
      </c>
    </row>
    <row r="137" spans="1:19" x14ac:dyDescent="0.35">
      <c r="A137">
        <v>124</v>
      </c>
      <c r="C137" t="s">
        <v>1922</v>
      </c>
      <c r="F137" t="s">
        <v>63</v>
      </c>
      <c r="G137" t="s">
        <v>90</v>
      </c>
      <c r="I137">
        <v>2</v>
      </c>
      <c r="K137" t="s">
        <v>136</v>
      </c>
      <c r="L137" s="27" t="s">
        <v>367</v>
      </c>
      <c r="M137" t="s">
        <v>368</v>
      </c>
      <c r="N137" t="s">
        <v>551</v>
      </c>
      <c r="O137" t="s">
        <v>552</v>
      </c>
      <c r="P137" t="s">
        <v>371</v>
      </c>
      <c r="Q137" s="1">
        <v>46156</v>
      </c>
      <c r="R137" t="s">
        <v>62</v>
      </c>
      <c r="S137" t="s">
        <v>289</v>
      </c>
    </row>
    <row r="138" spans="1:19" x14ac:dyDescent="0.35">
      <c r="A138">
        <v>124</v>
      </c>
      <c r="C138" t="s">
        <v>1922</v>
      </c>
      <c r="F138" t="s">
        <v>63</v>
      </c>
      <c r="G138" t="s">
        <v>90</v>
      </c>
      <c r="I138">
        <v>2</v>
      </c>
      <c r="K138" t="s">
        <v>137</v>
      </c>
      <c r="L138" s="27" t="s">
        <v>553</v>
      </c>
      <c r="M138" t="s">
        <v>554</v>
      </c>
      <c r="N138" t="s">
        <v>555</v>
      </c>
      <c r="O138" t="s">
        <v>556</v>
      </c>
      <c r="P138" t="s">
        <v>557</v>
      </c>
      <c r="Q138" s="1">
        <v>46156</v>
      </c>
      <c r="R138" t="s">
        <v>62</v>
      </c>
      <c r="S138" t="s">
        <v>289</v>
      </c>
    </row>
    <row r="139" spans="1:19" x14ac:dyDescent="0.35">
      <c r="A139">
        <v>124</v>
      </c>
      <c r="C139" t="s">
        <v>1922</v>
      </c>
      <c r="F139" t="s">
        <v>63</v>
      </c>
      <c r="G139" t="s">
        <v>90</v>
      </c>
      <c r="I139">
        <v>2</v>
      </c>
      <c r="K139" t="s">
        <v>161</v>
      </c>
      <c r="L139" s="27" t="s">
        <v>414</v>
      </c>
      <c r="M139" t="s">
        <v>415</v>
      </c>
      <c r="N139" t="s">
        <v>416</v>
      </c>
      <c r="O139" t="s">
        <v>417</v>
      </c>
      <c r="P139" t="s">
        <v>418</v>
      </c>
      <c r="Q139" s="1">
        <v>46156</v>
      </c>
      <c r="R139" t="s">
        <v>62</v>
      </c>
      <c r="S139" t="s">
        <v>239</v>
      </c>
    </row>
    <row r="140" spans="1:19" x14ac:dyDescent="0.35">
      <c r="A140">
        <v>124</v>
      </c>
      <c r="C140" t="s">
        <v>1922</v>
      </c>
      <c r="F140" t="s">
        <v>63</v>
      </c>
      <c r="G140" t="s">
        <v>90</v>
      </c>
      <c r="I140">
        <v>2</v>
      </c>
      <c r="K140" t="s">
        <v>179</v>
      </c>
      <c r="L140" s="27" t="s">
        <v>558</v>
      </c>
      <c r="M140" t="s">
        <v>559</v>
      </c>
      <c r="N140" t="s">
        <v>560</v>
      </c>
      <c r="O140" t="s">
        <v>561</v>
      </c>
      <c r="P140" t="s">
        <v>562</v>
      </c>
      <c r="Q140" s="1">
        <v>46156</v>
      </c>
      <c r="R140" t="s">
        <v>62</v>
      </c>
      <c r="S140" t="s">
        <v>289</v>
      </c>
    </row>
    <row r="141" spans="1:19" x14ac:dyDescent="0.35">
      <c r="A141">
        <v>124</v>
      </c>
      <c r="C141" t="s">
        <v>1922</v>
      </c>
      <c r="F141" t="s">
        <v>63</v>
      </c>
      <c r="G141" t="s">
        <v>90</v>
      </c>
      <c r="I141">
        <v>2</v>
      </c>
      <c r="K141" t="s">
        <v>140</v>
      </c>
      <c r="L141" s="27" t="s">
        <v>362</v>
      </c>
      <c r="M141" t="s">
        <v>363</v>
      </c>
      <c r="N141" t="s">
        <v>364</v>
      </c>
      <c r="O141" t="s">
        <v>365</v>
      </c>
      <c r="P141" t="s">
        <v>366</v>
      </c>
      <c r="Q141" s="1">
        <v>46156</v>
      </c>
      <c r="R141" t="s">
        <v>62</v>
      </c>
      <c r="S141" t="s">
        <v>335</v>
      </c>
    </row>
    <row r="142" spans="1:19" x14ac:dyDescent="0.35">
      <c r="A142">
        <v>124</v>
      </c>
      <c r="C142" t="s">
        <v>1922</v>
      </c>
      <c r="F142" t="s">
        <v>63</v>
      </c>
      <c r="G142" t="s">
        <v>90</v>
      </c>
      <c r="I142">
        <v>2</v>
      </c>
      <c r="K142" t="s">
        <v>133</v>
      </c>
      <c r="L142" s="27" t="s">
        <v>563</v>
      </c>
      <c r="M142" t="s">
        <v>509</v>
      </c>
      <c r="N142" t="s">
        <v>426</v>
      </c>
      <c r="O142" t="s">
        <v>510</v>
      </c>
      <c r="P142" t="s">
        <v>511</v>
      </c>
      <c r="Q142" s="1">
        <v>46156</v>
      </c>
      <c r="R142" t="s">
        <v>62</v>
      </c>
      <c r="S142" t="s">
        <v>314</v>
      </c>
    </row>
    <row r="143" spans="1:19" x14ac:dyDescent="0.35">
      <c r="A143">
        <v>124</v>
      </c>
      <c r="C143" t="s">
        <v>1922</v>
      </c>
      <c r="F143" t="s">
        <v>63</v>
      </c>
      <c r="G143" t="s">
        <v>90</v>
      </c>
      <c r="I143">
        <v>2</v>
      </c>
      <c r="K143" t="s">
        <v>163</v>
      </c>
      <c r="L143" s="27" t="s">
        <v>564</v>
      </c>
      <c r="M143" t="s">
        <v>565</v>
      </c>
      <c r="N143" t="s">
        <v>566</v>
      </c>
      <c r="O143" t="s">
        <v>567</v>
      </c>
      <c r="P143" t="s">
        <v>568</v>
      </c>
      <c r="Q143" s="1">
        <v>46156</v>
      </c>
      <c r="R143" t="s">
        <v>62</v>
      </c>
      <c r="S143" t="s">
        <v>314</v>
      </c>
    </row>
    <row r="144" spans="1:19" x14ac:dyDescent="0.35">
      <c r="A144">
        <v>124</v>
      </c>
      <c r="C144" t="s">
        <v>1922</v>
      </c>
      <c r="F144" t="s">
        <v>63</v>
      </c>
      <c r="G144" t="s">
        <v>90</v>
      </c>
      <c r="I144">
        <v>2</v>
      </c>
      <c r="K144" t="s">
        <v>178</v>
      </c>
      <c r="L144" s="27" t="s">
        <v>569</v>
      </c>
      <c r="M144" t="s">
        <v>499</v>
      </c>
      <c r="N144" t="s">
        <v>500</v>
      </c>
      <c r="O144" t="s">
        <v>501</v>
      </c>
      <c r="P144" t="s">
        <v>502</v>
      </c>
      <c r="Q144" s="1">
        <v>46156</v>
      </c>
      <c r="R144" t="s">
        <v>62</v>
      </c>
      <c r="S144" t="s">
        <v>314</v>
      </c>
    </row>
    <row r="145" spans="1:19" x14ac:dyDescent="0.35">
      <c r="A145">
        <v>124</v>
      </c>
      <c r="C145" t="s">
        <v>1922</v>
      </c>
      <c r="F145" t="s">
        <v>63</v>
      </c>
      <c r="G145" t="s">
        <v>90</v>
      </c>
      <c r="I145">
        <v>2</v>
      </c>
      <c r="K145" t="s">
        <v>177</v>
      </c>
      <c r="L145" s="27" t="s">
        <v>570</v>
      </c>
      <c r="M145" t="s">
        <v>571</v>
      </c>
      <c r="N145" t="s">
        <v>572</v>
      </c>
      <c r="O145" t="s">
        <v>573</v>
      </c>
      <c r="P145" t="s">
        <v>574</v>
      </c>
      <c r="Q145" s="1">
        <v>46156</v>
      </c>
      <c r="R145" t="s">
        <v>62</v>
      </c>
      <c r="S145" t="s">
        <v>335</v>
      </c>
    </row>
    <row r="146" spans="1:19" x14ac:dyDescent="0.35">
      <c r="A146">
        <v>124</v>
      </c>
      <c r="C146" t="s">
        <v>1922</v>
      </c>
      <c r="F146" t="s">
        <v>63</v>
      </c>
      <c r="G146" t="s">
        <v>90</v>
      </c>
      <c r="I146">
        <v>2</v>
      </c>
      <c r="K146" t="s">
        <v>157</v>
      </c>
      <c r="L146" s="27" t="s">
        <v>575</v>
      </c>
      <c r="M146" t="s">
        <v>488</v>
      </c>
      <c r="N146" t="s">
        <v>489</v>
      </c>
      <c r="O146" t="s">
        <v>490</v>
      </c>
      <c r="P146" t="s">
        <v>491</v>
      </c>
      <c r="Q146" s="1">
        <v>46156</v>
      </c>
      <c r="R146" t="s">
        <v>62</v>
      </c>
      <c r="S146" t="s">
        <v>317</v>
      </c>
    </row>
    <row r="147" spans="1:19" x14ac:dyDescent="0.35">
      <c r="A147">
        <v>124</v>
      </c>
      <c r="C147" t="s">
        <v>1922</v>
      </c>
      <c r="F147" t="s">
        <v>63</v>
      </c>
      <c r="G147" t="s">
        <v>90</v>
      </c>
      <c r="I147">
        <v>2</v>
      </c>
      <c r="K147" t="s">
        <v>189</v>
      </c>
      <c r="L147" s="27" t="s">
        <v>429</v>
      </c>
      <c r="M147" t="s">
        <v>430</v>
      </c>
      <c r="N147" t="s">
        <v>426</v>
      </c>
      <c r="O147" t="s">
        <v>427</v>
      </c>
      <c r="P147" t="s">
        <v>433</v>
      </c>
      <c r="Q147" s="1">
        <v>46156</v>
      </c>
      <c r="R147" t="s">
        <v>62</v>
      </c>
      <c r="S147" t="s">
        <v>314</v>
      </c>
    </row>
    <row r="148" spans="1:19" x14ac:dyDescent="0.35">
      <c r="A148">
        <v>124</v>
      </c>
      <c r="C148" t="s">
        <v>1922</v>
      </c>
      <c r="F148" t="s">
        <v>63</v>
      </c>
      <c r="G148" t="s">
        <v>90</v>
      </c>
      <c r="I148">
        <v>2</v>
      </c>
      <c r="K148" t="s">
        <v>166</v>
      </c>
      <c r="L148" s="27" t="s">
        <v>439</v>
      </c>
      <c r="M148" t="s">
        <v>440</v>
      </c>
      <c r="N148" t="s">
        <v>369</v>
      </c>
      <c r="O148" t="s">
        <v>441</v>
      </c>
      <c r="P148" t="s">
        <v>442</v>
      </c>
      <c r="Q148" s="1">
        <v>46156</v>
      </c>
      <c r="R148" t="s">
        <v>62</v>
      </c>
      <c r="S148" t="s">
        <v>289</v>
      </c>
    </row>
    <row r="149" spans="1:19" x14ac:dyDescent="0.35">
      <c r="A149">
        <v>124</v>
      </c>
      <c r="C149" t="s">
        <v>1922</v>
      </c>
      <c r="F149" t="s">
        <v>63</v>
      </c>
      <c r="G149" t="s">
        <v>90</v>
      </c>
      <c r="I149">
        <v>2</v>
      </c>
      <c r="K149" t="s">
        <v>192</v>
      </c>
      <c r="L149" s="27" t="s">
        <v>576</v>
      </c>
      <c r="M149" t="s">
        <v>577</v>
      </c>
      <c r="N149" t="s">
        <v>578</v>
      </c>
      <c r="O149" t="s">
        <v>579</v>
      </c>
      <c r="P149" t="s">
        <v>580</v>
      </c>
      <c r="Q149" s="1">
        <v>46156</v>
      </c>
      <c r="R149" t="s">
        <v>62</v>
      </c>
      <c r="S149" t="s">
        <v>335</v>
      </c>
    </row>
    <row r="150" spans="1:19" x14ac:dyDescent="0.35">
      <c r="A150">
        <v>124</v>
      </c>
      <c r="C150" t="s">
        <v>1922</v>
      </c>
      <c r="F150" t="s">
        <v>63</v>
      </c>
      <c r="G150" t="s">
        <v>90</v>
      </c>
      <c r="I150">
        <v>2</v>
      </c>
      <c r="K150" t="s">
        <v>95</v>
      </c>
      <c r="L150" s="27" t="s">
        <v>434</v>
      </c>
      <c r="M150" s="57" t="s">
        <v>435</v>
      </c>
      <c r="N150" t="s">
        <v>436</v>
      </c>
      <c r="O150" t="s">
        <v>512</v>
      </c>
      <c r="P150" t="s">
        <v>438</v>
      </c>
      <c r="Q150" s="1">
        <v>46156</v>
      </c>
      <c r="R150" t="s">
        <v>62</v>
      </c>
      <c r="S150" t="s">
        <v>314</v>
      </c>
    </row>
    <row r="151" spans="1:19" x14ac:dyDescent="0.35">
      <c r="A151">
        <v>124</v>
      </c>
      <c r="C151" t="s">
        <v>1922</v>
      </c>
      <c r="F151" t="s">
        <v>63</v>
      </c>
      <c r="G151" t="s">
        <v>90</v>
      </c>
      <c r="I151">
        <v>2</v>
      </c>
      <c r="K151" t="s">
        <v>152</v>
      </c>
      <c r="L151" s="27" t="s">
        <v>581</v>
      </c>
      <c r="M151" t="s">
        <v>582</v>
      </c>
      <c r="N151" t="s">
        <v>583</v>
      </c>
      <c r="O151" t="s">
        <v>584</v>
      </c>
      <c r="P151" t="s">
        <v>585</v>
      </c>
      <c r="Q151" s="1">
        <v>46156</v>
      </c>
      <c r="R151" t="s">
        <v>62</v>
      </c>
      <c r="S151" t="s">
        <v>289</v>
      </c>
    </row>
    <row r="152" spans="1:19" x14ac:dyDescent="0.35">
      <c r="A152">
        <v>124</v>
      </c>
      <c r="C152" t="s">
        <v>1922</v>
      </c>
      <c r="F152" t="s">
        <v>63</v>
      </c>
      <c r="G152" t="s">
        <v>90</v>
      </c>
      <c r="I152">
        <v>2</v>
      </c>
      <c r="K152" t="s">
        <v>151</v>
      </c>
      <c r="L152" s="27" t="s">
        <v>586</v>
      </c>
      <c r="M152" t="s">
        <v>587</v>
      </c>
      <c r="N152" t="s">
        <v>588</v>
      </c>
      <c r="O152" t="s">
        <v>589</v>
      </c>
      <c r="P152" t="s">
        <v>590</v>
      </c>
      <c r="Q152" s="1">
        <v>46156</v>
      </c>
      <c r="R152" t="s">
        <v>62</v>
      </c>
      <c r="S152" t="s">
        <v>341</v>
      </c>
    </row>
    <row r="153" spans="1:19" x14ac:dyDescent="0.35">
      <c r="A153">
        <v>127</v>
      </c>
      <c r="B153">
        <v>34</v>
      </c>
      <c r="C153" t="s">
        <v>1922</v>
      </c>
      <c r="D153" t="s">
        <v>1922</v>
      </c>
      <c r="F153" t="s">
        <v>120</v>
      </c>
      <c r="G153" t="s">
        <v>59</v>
      </c>
      <c r="H153" s="56">
        <v>3</v>
      </c>
      <c r="I153">
        <v>3</v>
      </c>
      <c r="J153">
        <v>2</v>
      </c>
      <c r="K153" t="s">
        <v>67</v>
      </c>
      <c r="L153" t="s">
        <v>591</v>
      </c>
      <c r="M153" t="s">
        <v>592</v>
      </c>
      <c r="N153" t="s">
        <v>81</v>
      </c>
      <c r="O153" t="s">
        <v>593</v>
      </c>
      <c r="P153" t="s">
        <v>594</v>
      </c>
      <c r="Q153" s="1">
        <v>46161</v>
      </c>
      <c r="R153" t="s">
        <v>62</v>
      </c>
      <c r="S153" t="s">
        <v>106</v>
      </c>
    </row>
    <row r="154" spans="1:19" x14ac:dyDescent="0.35">
      <c r="A154">
        <v>127</v>
      </c>
      <c r="C154" t="s">
        <v>1922</v>
      </c>
      <c r="F154" t="s">
        <v>120</v>
      </c>
      <c r="G154" t="s">
        <v>59</v>
      </c>
      <c r="I154">
        <v>3</v>
      </c>
      <c r="K154" t="s">
        <v>188</v>
      </c>
      <c r="L154" t="s">
        <v>532</v>
      </c>
      <c r="M154" t="s">
        <v>533</v>
      </c>
      <c r="N154" t="s">
        <v>489</v>
      </c>
      <c r="O154" t="s">
        <v>534</v>
      </c>
      <c r="P154" t="s">
        <v>535</v>
      </c>
      <c r="Q154" s="1">
        <v>46161</v>
      </c>
      <c r="R154" t="s">
        <v>62</v>
      </c>
      <c r="S154" t="s">
        <v>317</v>
      </c>
    </row>
    <row r="155" spans="1:19" x14ac:dyDescent="0.35">
      <c r="A155">
        <v>127</v>
      </c>
      <c r="C155" t="s">
        <v>1922</v>
      </c>
      <c r="F155" t="s">
        <v>120</v>
      </c>
      <c r="G155" t="s">
        <v>59</v>
      </c>
      <c r="I155">
        <v>3</v>
      </c>
      <c r="K155" t="s">
        <v>107</v>
      </c>
      <c r="L155" t="s">
        <v>595</v>
      </c>
      <c r="M155" t="s">
        <v>596</v>
      </c>
      <c r="N155" t="s">
        <v>93</v>
      </c>
      <c r="O155" t="s">
        <v>597</v>
      </c>
      <c r="P155" t="s">
        <v>598</v>
      </c>
      <c r="Q155" s="1">
        <v>46161</v>
      </c>
      <c r="R155" t="s">
        <v>62</v>
      </c>
      <c r="S155" t="s">
        <v>93</v>
      </c>
    </row>
    <row r="156" spans="1:19" x14ac:dyDescent="0.35">
      <c r="A156">
        <v>127</v>
      </c>
      <c r="C156" t="s">
        <v>1922</v>
      </c>
      <c r="F156" t="s">
        <v>120</v>
      </c>
      <c r="G156" t="s">
        <v>59</v>
      </c>
      <c r="I156">
        <v>3</v>
      </c>
      <c r="K156" t="s">
        <v>172</v>
      </c>
      <c r="L156" t="s">
        <v>599</v>
      </c>
      <c r="M156" t="s">
        <v>516</v>
      </c>
      <c r="N156" t="s">
        <v>517</v>
      </c>
      <c r="O156" t="s">
        <v>518</v>
      </c>
      <c r="P156" t="s">
        <v>519</v>
      </c>
      <c r="Q156" s="1">
        <v>46161</v>
      </c>
      <c r="R156" t="s">
        <v>62</v>
      </c>
      <c r="S156" t="s">
        <v>317</v>
      </c>
    </row>
    <row r="157" spans="1:19" x14ac:dyDescent="0.35">
      <c r="A157">
        <v>127</v>
      </c>
      <c r="C157" t="s">
        <v>1922</v>
      </c>
      <c r="F157" t="s">
        <v>120</v>
      </c>
      <c r="G157" t="s">
        <v>59</v>
      </c>
      <c r="I157">
        <v>3</v>
      </c>
      <c r="K157" t="s">
        <v>73</v>
      </c>
      <c r="L157" t="s">
        <v>600</v>
      </c>
      <c r="M157" t="s">
        <v>601</v>
      </c>
      <c r="N157" t="s">
        <v>93</v>
      </c>
      <c r="O157" t="s">
        <v>602</v>
      </c>
      <c r="P157" t="s">
        <v>603</v>
      </c>
      <c r="Q157" s="1">
        <v>46161</v>
      </c>
      <c r="R157" t="s">
        <v>62</v>
      </c>
      <c r="S157" t="s">
        <v>93</v>
      </c>
    </row>
    <row r="158" spans="1:19" x14ac:dyDescent="0.35">
      <c r="A158">
        <v>127</v>
      </c>
      <c r="C158" t="s">
        <v>1922</v>
      </c>
      <c r="F158" t="s">
        <v>120</v>
      </c>
      <c r="G158" t="s">
        <v>59</v>
      </c>
      <c r="I158">
        <v>3</v>
      </c>
      <c r="K158" t="s">
        <v>121</v>
      </c>
      <c r="L158" t="s">
        <v>604</v>
      </c>
      <c r="M158" t="s">
        <v>465</v>
      </c>
      <c r="N158" t="s">
        <v>448</v>
      </c>
      <c r="O158" t="s">
        <v>466</v>
      </c>
      <c r="P158" t="s">
        <v>467</v>
      </c>
      <c r="Q158" s="1">
        <v>46161</v>
      </c>
      <c r="R158" t="s">
        <v>62</v>
      </c>
      <c r="S158" t="s">
        <v>239</v>
      </c>
    </row>
    <row r="159" spans="1:19" x14ac:dyDescent="0.35">
      <c r="A159">
        <v>127</v>
      </c>
      <c r="C159" t="s">
        <v>1922</v>
      </c>
      <c r="F159" t="s">
        <v>120</v>
      </c>
      <c r="G159" t="s">
        <v>59</v>
      </c>
      <c r="I159">
        <v>3</v>
      </c>
      <c r="K159" t="s">
        <v>141</v>
      </c>
      <c r="L159" t="s">
        <v>605</v>
      </c>
      <c r="M159" t="s">
        <v>463</v>
      </c>
      <c r="N159" t="s">
        <v>407</v>
      </c>
      <c r="O159" t="s">
        <v>422</v>
      </c>
      <c r="P159" t="s">
        <v>464</v>
      </c>
      <c r="Q159" s="1">
        <v>46161</v>
      </c>
      <c r="R159" t="s">
        <v>62</v>
      </c>
      <c r="S159" t="s">
        <v>317</v>
      </c>
    </row>
    <row r="160" spans="1:19" x14ac:dyDescent="0.35">
      <c r="A160">
        <v>127</v>
      </c>
      <c r="C160" t="s">
        <v>1922</v>
      </c>
      <c r="F160" t="s">
        <v>120</v>
      </c>
      <c r="G160" t="s">
        <v>59</v>
      </c>
      <c r="I160">
        <v>3</v>
      </c>
      <c r="K160" t="s">
        <v>79</v>
      </c>
      <c r="L160" t="s">
        <v>606</v>
      </c>
      <c r="M160" t="s">
        <v>524</v>
      </c>
      <c r="N160" t="s">
        <v>407</v>
      </c>
      <c r="O160" t="s">
        <v>422</v>
      </c>
      <c r="P160" t="s">
        <v>525</v>
      </c>
      <c r="Q160" s="1">
        <v>46161</v>
      </c>
      <c r="R160" t="s">
        <v>62</v>
      </c>
      <c r="S160" t="s">
        <v>317</v>
      </c>
    </row>
    <row r="161" spans="1:19" x14ac:dyDescent="0.35">
      <c r="A161">
        <v>127</v>
      </c>
      <c r="C161" t="s">
        <v>1922</v>
      </c>
      <c r="F161" t="s">
        <v>120</v>
      </c>
      <c r="G161" t="s">
        <v>59</v>
      </c>
      <c r="I161">
        <v>3</v>
      </c>
      <c r="K161" t="s">
        <v>174</v>
      </c>
      <c r="L161" t="s">
        <v>607</v>
      </c>
      <c r="M161" t="s">
        <v>520</v>
      </c>
      <c r="N161" t="s">
        <v>521</v>
      </c>
      <c r="O161" t="s">
        <v>522</v>
      </c>
      <c r="P161" t="s">
        <v>523</v>
      </c>
      <c r="Q161" s="1">
        <v>46161</v>
      </c>
      <c r="R161" t="s">
        <v>62</v>
      </c>
      <c r="S161" t="s">
        <v>317</v>
      </c>
    </row>
    <row r="162" spans="1:19" x14ac:dyDescent="0.35">
      <c r="A162">
        <v>127</v>
      </c>
      <c r="C162" t="s">
        <v>1922</v>
      </c>
      <c r="F162" t="s">
        <v>120</v>
      </c>
      <c r="G162" t="s">
        <v>59</v>
      </c>
      <c r="I162">
        <v>3</v>
      </c>
      <c r="K162" t="s">
        <v>171</v>
      </c>
      <c r="L162" t="s">
        <v>608</v>
      </c>
      <c r="M162" t="s">
        <v>538</v>
      </c>
      <c r="N162" t="s">
        <v>106</v>
      </c>
      <c r="O162" t="s">
        <v>539</v>
      </c>
      <c r="P162" t="s">
        <v>540</v>
      </c>
      <c r="Q162" s="1">
        <v>46161</v>
      </c>
      <c r="R162" t="s">
        <v>62</v>
      </c>
      <c r="S162" t="s">
        <v>106</v>
      </c>
    </row>
    <row r="163" spans="1:19" x14ac:dyDescent="0.35">
      <c r="A163">
        <v>127</v>
      </c>
      <c r="C163" t="s">
        <v>1922</v>
      </c>
      <c r="F163" t="s">
        <v>120</v>
      </c>
      <c r="G163" t="s">
        <v>59</v>
      </c>
      <c r="I163">
        <v>3</v>
      </c>
      <c r="K163" t="s">
        <v>156</v>
      </c>
      <c r="L163" t="s">
        <v>609</v>
      </c>
      <c r="M163" t="s">
        <v>474</v>
      </c>
      <c r="N163" t="s">
        <v>475</v>
      </c>
      <c r="O163" t="s">
        <v>476</v>
      </c>
      <c r="P163" t="s">
        <v>477</v>
      </c>
      <c r="Q163" s="1">
        <v>46161</v>
      </c>
      <c r="R163" t="s">
        <v>62</v>
      </c>
      <c r="S163" t="s">
        <v>317</v>
      </c>
    </row>
    <row r="164" spans="1:19" x14ac:dyDescent="0.35">
      <c r="A164">
        <v>127</v>
      </c>
      <c r="C164" t="s">
        <v>1922</v>
      </c>
      <c r="F164" t="s">
        <v>120</v>
      </c>
      <c r="G164" t="s">
        <v>59</v>
      </c>
      <c r="I164">
        <v>3</v>
      </c>
      <c r="K164" t="s">
        <v>154</v>
      </c>
      <c r="L164" t="s">
        <v>610</v>
      </c>
      <c r="M164" t="s">
        <v>611</v>
      </c>
      <c r="N164" t="s">
        <v>426</v>
      </c>
      <c r="O164" t="s">
        <v>510</v>
      </c>
      <c r="P164" t="s">
        <v>612</v>
      </c>
      <c r="Q164" s="1">
        <v>46161</v>
      </c>
      <c r="R164" t="s">
        <v>62</v>
      </c>
      <c r="S164" t="s">
        <v>314</v>
      </c>
    </row>
    <row r="165" spans="1:19" x14ac:dyDescent="0.35">
      <c r="A165">
        <v>127</v>
      </c>
      <c r="C165" t="s">
        <v>1922</v>
      </c>
      <c r="F165" t="s">
        <v>120</v>
      </c>
      <c r="G165" t="s">
        <v>59</v>
      </c>
      <c r="I165">
        <v>3</v>
      </c>
      <c r="K165" t="s">
        <v>186</v>
      </c>
      <c r="L165" t="s">
        <v>613</v>
      </c>
      <c r="M165" t="s">
        <v>541</v>
      </c>
      <c r="N165" t="s">
        <v>106</v>
      </c>
      <c r="O165" t="s">
        <v>527</v>
      </c>
      <c r="P165" t="s">
        <v>542</v>
      </c>
      <c r="Q165" s="1">
        <v>46161</v>
      </c>
      <c r="R165" t="s">
        <v>62</v>
      </c>
      <c r="S165" t="s">
        <v>106</v>
      </c>
    </row>
    <row r="166" spans="1:19" x14ac:dyDescent="0.35">
      <c r="A166">
        <v>127</v>
      </c>
      <c r="C166" t="s">
        <v>1922</v>
      </c>
      <c r="F166" t="s">
        <v>120</v>
      </c>
      <c r="G166" t="s">
        <v>59</v>
      </c>
      <c r="I166">
        <v>3</v>
      </c>
      <c r="K166" t="s">
        <v>160</v>
      </c>
      <c r="L166" t="s">
        <v>614</v>
      </c>
      <c r="M166" t="s">
        <v>615</v>
      </c>
      <c r="N166" t="s">
        <v>448</v>
      </c>
      <c r="O166" t="s">
        <v>616</v>
      </c>
      <c r="P166" t="s">
        <v>617</v>
      </c>
      <c r="Q166" s="1">
        <v>46161</v>
      </c>
      <c r="R166" t="s">
        <v>62</v>
      </c>
      <c r="S166" t="s">
        <v>239</v>
      </c>
    </row>
    <row r="167" spans="1:19" x14ac:dyDescent="0.35">
      <c r="A167">
        <v>127</v>
      </c>
      <c r="C167" t="s">
        <v>1922</v>
      </c>
      <c r="F167" t="s">
        <v>120</v>
      </c>
      <c r="G167" t="s">
        <v>59</v>
      </c>
      <c r="I167">
        <v>3</v>
      </c>
      <c r="K167" t="s">
        <v>115</v>
      </c>
      <c r="L167" t="s">
        <v>618</v>
      </c>
      <c r="M167" t="s">
        <v>619</v>
      </c>
      <c r="N167" t="s">
        <v>416</v>
      </c>
      <c r="O167" t="s">
        <v>620</v>
      </c>
      <c r="P167" t="s">
        <v>621</v>
      </c>
      <c r="Q167" s="1">
        <v>46161</v>
      </c>
      <c r="R167" t="s">
        <v>62</v>
      </c>
      <c r="S167" t="s">
        <v>239</v>
      </c>
    </row>
    <row r="168" spans="1:19" x14ac:dyDescent="0.35">
      <c r="A168">
        <v>127</v>
      </c>
      <c r="C168" t="s">
        <v>1922</v>
      </c>
      <c r="F168" t="s">
        <v>120</v>
      </c>
      <c r="G168" t="s">
        <v>59</v>
      </c>
      <c r="I168">
        <v>3</v>
      </c>
      <c r="K168" t="s">
        <v>146</v>
      </c>
      <c r="L168" t="s">
        <v>622</v>
      </c>
      <c r="M168" t="s">
        <v>471</v>
      </c>
      <c r="N168" t="s">
        <v>407</v>
      </c>
      <c r="O168" t="s">
        <v>472</v>
      </c>
      <c r="P168" t="s">
        <v>473</v>
      </c>
      <c r="Q168" s="1">
        <v>46161</v>
      </c>
      <c r="R168" t="s">
        <v>62</v>
      </c>
      <c r="S168" t="s">
        <v>317</v>
      </c>
    </row>
    <row r="169" spans="1:19" x14ac:dyDescent="0.35">
      <c r="A169">
        <v>127</v>
      </c>
      <c r="C169" t="s">
        <v>1922</v>
      </c>
      <c r="F169" t="s">
        <v>120</v>
      </c>
      <c r="G169" t="s">
        <v>59</v>
      </c>
      <c r="I169">
        <v>3</v>
      </c>
      <c r="K169" t="s">
        <v>419</v>
      </c>
      <c r="L169" t="s">
        <v>420</v>
      </c>
      <c r="M169" t="s">
        <v>421</v>
      </c>
      <c r="N169" t="s">
        <v>407</v>
      </c>
      <c r="O169" t="s">
        <v>422</v>
      </c>
      <c r="P169" t="s">
        <v>423</v>
      </c>
      <c r="Q169" s="1">
        <v>46161</v>
      </c>
      <c r="R169" t="s">
        <v>62</v>
      </c>
      <c r="S169" t="s">
        <v>317</v>
      </c>
    </row>
    <row r="170" spans="1:19" x14ac:dyDescent="0.35">
      <c r="A170">
        <v>127</v>
      </c>
      <c r="C170" t="s">
        <v>1922</v>
      </c>
      <c r="F170" t="s">
        <v>120</v>
      </c>
      <c r="G170" t="s">
        <v>59</v>
      </c>
      <c r="I170">
        <v>3</v>
      </c>
      <c r="K170" t="s">
        <v>98</v>
      </c>
      <c r="L170" t="s">
        <v>623</v>
      </c>
      <c r="M170" t="s">
        <v>624</v>
      </c>
      <c r="N170" t="s">
        <v>448</v>
      </c>
      <c r="O170" t="s">
        <v>484</v>
      </c>
      <c r="P170" t="s">
        <v>485</v>
      </c>
      <c r="Q170" s="1">
        <v>46161</v>
      </c>
      <c r="R170" t="s">
        <v>62</v>
      </c>
      <c r="S170" t="s">
        <v>239</v>
      </c>
    </row>
    <row r="171" spans="1:19" x14ac:dyDescent="0.35">
      <c r="A171">
        <v>127</v>
      </c>
      <c r="C171" t="s">
        <v>1922</v>
      </c>
      <c r="F171" t="s">
        <v>120</v>
      </c>
      <c r="G171" t="s">
        <v>59</v>
      </c>
      <c r="I171">
        <v>3</v>
      </c>
      <c r="K171" t="s">
        <v>145</v>
      </c>
      <c r="L171" t="s">
        <v>625</v>
      </c>
      <c r="M171" t="s">
        <v>626</v>
      </c>
      <c r="N171" t="s">
        <v>106</v>
      </c>
      <c r="O171" t="s">
        <v>539</v>
      </c>
      <c r="P171" t="s">
        <v>627</v>
      </c>
      <c r="Q171" s="1">
        <v>46161</v>
      </c>
      <c r="R171" t="s">
        <v>62</v>
      </c>
      <c r="S171" t="s">
        <v>106</v>
      </c>
    </row>
    <row r="172" spans="1:19" x14ac:dyDescent="0.35">
      <c r="A172">
        <v>127</v>
      </c>
      <c r="C172" t="s">
        <v>1922</v>
      </c>
      <c r="F172" t="s">
        <v>120</v>
      </c>
      <c r="G172" t="s">
        <v>59</v>
      </c>
      <c r="I172">
        <v>3</v>
      </c>
      <c r="K172" t="s">
        <v>157</v>
      </c>
      <c r="L172" t="s">
        <v>575</v>
      </c>
      <c r="M172" t="s">
        <v>488</v>
      </c>
      <c r="N172" t="s">
        <v>489</v>
      </c>
      <c r="O172" t="s">
        <v>490</v>
      </c>
      <c r="P172" t="s">
        <v>491</v>
      </c>
      <c r="Q172" s="1">
        <v>46161</v>
      </c>
      <c r="R172" t="s">
        <v>62</v>
      </c>
      <c r="S172" t="s">
        <v>317</v>
      </c>
    </row>
    <row r="173" spans="1:19" x14ac:dyDescent="0.35">
      <c r="A173">
        <v>127</v>
      </c>
      <c r="C173" t="s">
        <v>1922</v>
      </c>
      <c r="F173" t="s">
        <v>120</v>
      </c>
      <c r="G173" t="s">
        <v>59</v>
      </c>
      <c r="I173">
        <v>3</v>
      </c>
      <c r="K173" t="s">
        <v>166</v>
      </c>
      <c r="L173" t="s">
        <v>439</v>
      </c>
      <c r="M173" t="s">
        <v>440</v>
      </c>
      <c r="N173" t="s">
        <v>369</v>
      </c>
      <c r="O173" t="s">
        <v>441</v>
      </c>
      <c r="P173" t="s">
        <v>442</v>
      </c>
      <c r="Q173" s="1">
        <v>46161</v>
      </c>
      <c r="R173" t="s">
        <v>62</v>
      </c>
      <c r="S173" t="s">
        <v>289</v>
      </c>
    </row>
    <row r="174" spans="1:19" x14ac:dyDescent="0.35">
      <c r="A174">
        <v>127</v>
      </c>
      <c r="C174" t="s">
        <v>1922</v>
      </c>
      <c r="F174" t="s">
        <v>120</v>
      </c>
      <c r="G174" t="s">
        <v>59</v>
      </c>
      <c r="I174">
        <v>3</v>
      </c>
      <c r="K174" t="s">
        <v>162</v>
      </c>
      <c r="L174" t="s">
        <v>628</v>
      </c>
      <c r="M174" t="s">
        <v>543</v>
      </c>
      <c r="N174" t="s">
        <v>106</v>
      </c>
      <c r="O174" t="s">
        <v>544</v>
      </c>
      <c r="P174" t="s">
        <v>545</v>
      </c>
      <c r="Q174" s="1">
        <v>46161</v>
      </c>
      <c r="R174" t="s">
        <v>62</v>
      </c>
      <c r="S174" t="s">
        <v>106</v>
      </c>
    </row>
    <row r="175" spans="1:19" x14ac:dyDescent="0.35">
      <c r="A175">
        <v>128</v>
      </c>
      <c r="C175" t="s">
        <v>1922</v>
      </c>
      <c r="F175" t="s">
        <v>120</v>
      </c>
      <c r="G175" t="s">
        <v>59</v>
      </c>
      <c r="H175" s="56">
        <v>3</v>
      </c>
      <c r="I175">
        <v>3</v>
      </c>
      <c r="K175" t="s">
        <v>73</v>
      </c>
      <c r="L175" t="s">
        <v>600</v>
      </c>
      <c r="M175" t="s">
        <v>601</v>
      </c>
      <c r="N175" t="s">
        <v>93</v>
      </c>
      <c r="O175" t="s">
        <v>602</v>
      </c>
      <c r="P175" t="s">
        <v>603</v>
      </c>
      <c r="Q175" s="1">
        <v>46162</v>
      </c>
      <c r="R175" t="s">
        <v>62</v>
      </c>
      <c r="S175" t="s">
        <v>93</v>
      </c>
    </row>
    <row r="176" spans="1:19" x14ac:dyDescent="0.35">
      <c r="A176">
        <v>128</v>
      </c>
      <c r="C176" t="s">
        <v>1922</v>
      </c>
      <c r="F176" t="s">
        <v>120</v>
      </c>
      <c r="G176" t="s">
        <v>59</v>
      </c>
      <c r="I176">
        <v>3</v>
      </c>
      <c r="K176" t="s">
        <v>67</v>
      </c>
      <c r="L176" t="s">
        <v>591</v>
      </c>
      <c r="M176" t="s">
        <v>592</v>
      </c>
      <c r="N176" t="s">
        <v>81</v>
      </c>
      <c r="O176" t="s">
        <v>593</v>
      </c>
      <c r="P176" t="s">
        <v>594</v>
      </c>
      <c r="Q176" s="1">
        <v>46162</v>
      </c>
      <c r="R176" t="s">
        <v>62</v>
      </c>
      <c r="S176" t="s">
        <v>106</v>
      </c>
    </row>
    <row r="177" spans="1:19" x14ac:dyDescent="0.35">
      <c r="A177">
        <v>128</v>
      </c>
      <c r="C177" t="s">
        <v>1922</v>
      </c>
      <c r="F177" t="s">
        <v>120</v>
      </c>
      <c r="G177" t="s">
        <v>59</v>
      </c>
      <c r="I177">
        <v>3</v>
      </c>
      <c r="K177" t="s">
        <v>146</v>
      </c>
      <c r="L177" t="s">
        <v>622</v>
      </c>
      <c r="M177" t="s">
        <v>471</v>
      </c>
      <c r="N177" t="s">
        <v>407</v>
      </c>
      <c r="O177" t="s">
        <v>472</v>
      </c>
      <c r="P177" t="s">
        <v>473</v>
      </c>
      <c r="Q177" s="1">
        <v>46162</v>
      </c>
      <c r="R177" t="s">
        <v>62</v>
      </c>
      <c r="S177" t="s">
        <v>317</v>
      </c>
    </row>
    <row r="178" spans="1:19" x14ac:dyDescent="0.35">
      <c r="A178">
        <v>128</v>
      </c>
      <c r="C178" t="s">
        <v>1922</v>
      </c>
      <c r="F178" t="s">
        <v>120</v>
      </c>
      <c r="G178" t="s">
        <v>59</v>
      </c>
      <c r="I178">
        <v>3</v>
      </c>
      <c r="K178" t="s">
        <v>79</v>
      </c>
      <c r="L178" t="s">
        <v>606</v>
      </c>
      <c r="M178" t="s">
        <v>524</v>
      </c>
      <c r="N178" t="s">
        <v>407</v>
      </c>
      <c r="O178" t="s">
        <v>422</v>
      </c>
      <c r="P178" t="s">
        <v>525</v>
      </c>
      <c r="Q178" s="1">
        <v>46162</v>
      </c>
      <c r="R178" t="s">
        <v>62</v>
      </c>
      <c r="S178" t="s">
        <v>317</v>
      </c>
    </row>
    <row r="179" spans="1:19" x14ac:dyDescent="0.35">
      <c r="A179">
        <v>128</v>
      </c>
      <c r="C179" t="s">
        <v>1922</v>
      </c>
      <c r="F179" t="s">
        <v>120</v>
      </c>
      <c r="G179" t="s">
        <v>59</v>
      </c>
      <c r="I179">
        <v>3</v>
      </c>
      <c r="K179" t="s">
        <v>115</v>
      </c>
      <c r="L179" t="s">
        <v>618</v>
      </c>
      <c r="M179" t="s">
        <v>619</v>
      </c>
      <c r="N179" t="s">
        <v>416</v>
      </c>
      <c r="O179" t="s">
        <v>620</v>
      </c>
      <c r="P179" t="s">
        <v>621</v>
      </c>
      <c r="Q179" s="1">
        <v>46162</v>
      </c>
      <c r="R179" t="s">
        <v>62</v>
      </c>
      <c r="S179" t="s">
        <v>239</v>
      </c>
    </row>
    <row r="180" spans="1:19" x14ac:dyDescent="0.35">
      <c r="A180">
        <v>128</v>
      </c>
      <c r="C180" t="s">
        <v>1922</v>
      </c>
      <c r="F180" t="s">
        <v>120</v>
      </c>
      <c r="G180" t="s">
        <v>59</v>
      </c>
      <c r="I180">
        <v>3</v>
      </c>
      <c r="K180" t="s">
        <v>107</v>
      </c>
      <c r="L180" t="s">
        <v>595</v>
      </c>
      <c r="M180" t="s">
        <v>596</v>
      </c>
      <c r="N180" t="s">
        <v>93</v>
      </c>
      <c r="O180" t="s">
        <v>597</v>
      </c>
      <c r="P180" t="s">
        <v>598</v>
      </c>
      <c r="Q180" s="1">
        <v>46162</v>
      </c>
      <c r="R180" t="s">
        <v>62</v>
      </c>
      <c r="S180" t="s">
        <v>93</v>
      </c>
    </row>
    <row r="181" spans="1:19" x14ac:dyDescent="0.35">
      <c r="A181">
        <v>128</v>
      </c>
      <c r="C181" t="s">
        <v>1922</v>
      </c>
      <c r="F181" t="s">
        <v>120</v>
      </c>
      <c r="G181" t="s">
        <v>59</v>
      </c>
      <c r="I181">
        <v>3</v>
      </c>
      <c r="K181" t="s">
        <v>141</v>
      </c>
      <c r="L181" t="s">
        <v>605</v>
      </c>
      <c r="M181" t="s">
        <v>463</v>
      </c>
      <c r="N181" t="s">
        <v>407</v>
      </c>
      <c r="O181" t="s">
        <v>422</v>
      </c>
      <c r="P181" t="s">
        <v>464</v>
      </c>
      <c r="Q181" s="1">
        <v>46162</v>
      </c>
      <c r="R181" t="s">
        <v>62</v>
      </c>
      <c r="S181" t="s">
        <v>317</v>
      </c>
    </row>
    <row r="182" spans="1:19" x14ac:dyDescent="0.35">
      <c r="A182">
        <v>128</v>
      </c>
      <c r="C182" t="s">
        <v>1922</v>
      </c>
      <c r="F182" t="s">
        <v>120</v>
      </c>
      <c r="G182" t="s">
        <v>59</v>
      </c>
      <c r="I182">
        <v>3</v>
      </c>
      <c r="K182" t="s">
        <v>98</v>
      </c>
      <c r="L182" t="s">
        <v>623</v>
      </c>
      <c r="M182" t="s">
        <v>624</v>
      </c>
      <c r="N182" t="s">
        <v>448</v>
      </c>
      <c r="O182" t="s">
        <v>484</v>
      </c>
      <c r="P182" t="s">
        <v>485</v>
      </c>
      <c r="Q182" s="1">
        <v>46162</v>
      </c>
      <c r="R182" t="s">
        <v>62</v>
      </c>
      <c r="S182" t="s">
        <v>239</v>
      </c>
    </row>
    <row r="183" spans="1:19" x14ac:dyDescent="0.35">
      <c r="A183">
        <v>128</v>
      </c>
      <c r="C183" t="s">
        <v>1922</v>
      </c>
      <c r="F183" t="s">
        <v>120</v>
      </c>
      <c r="G183" t="s">
        <v>59</v>
      </c>
      <c r="I183">
        <v>3</v>
      </c>
      <c r="K183" t="s">
        <v>121</v>
      </c>
      <c r="L183" t="s">
        <v>604</v>
      </c>
      <c r="M183" t="s">
        <v>465</v>
      </c>
      <c r="N183" t="s">
        <v>448</v>
      </c>
      <c r="O183" t="s">
        <v>466</v>
      </c>
      <c r="P183" t="s">
        <v>467</v>
      </c>
      <c r="Q183" s="1">
        <v>46162</v>
      </c>
      <c r="R183" t="s">
        <v>62</v>
      </c>
      <c r="S183" t="s">
        <v>239</v>
      </c>
    </row>
    <row r="184" spans="1:19" x14ac:dyDescent="0.35">
      <c r="A184">
        <v>128</v>
      </c>
      <c r="C184" t="s">
        <v>1922</v>
      </c>
      <c r="F184" t="s">
        <v>120</v>
      </c>
      <c r="G184" t="s">
        <v>59</v>
      </c>
      <c r="I184">
        <v>3</v>
      </c>
      <c r="K184" t="s">
        <v>172</v>
      </c>
      <c r="L184" t="s">
        <v>599</v>
      </c>
      <c r="M184" t="s">
        <v>516</v>
      </c>
      <c r="N184" t="s">
        <v>517</v>
      </c>
      <c r="O184" t="s">
        <v>518</v>
      </c>
      <c r="P184" t="s">
        <v>519</v>
      </c>
      <c r="Q184" s="1">
        <v>46162</v>
      </c>
      <c r="R184" t="s">
        <v>62</v>
      </c>
      <c r="S184" t="s">
        <v>317</v>
      </c>
    </row>
    <row r="185" spans="1:19" x14ac:dyDescent="0.35">
      <c r="A185">
        <v>128</v>
      </c>
      <c r="C185" t="s">
        <v>1922</v>
      </c>
      <c r="F185" t="s">
        <v>120</v>
      </c>
      <c r="G185" t="s">
        <v>59</v>
      </c>
      <c r="I185">
        <v>3</v>
      </c>
      <c r="K185" t="s">
        <v>166</v>
      </c>
      <c r="L185" t="s">
        <v>439</v>
      </c>
      <c r="M185" t="s">
        <v>440</v>
      </c>
      <c r="N185" t="s">
        <v>369</v>
      </c>
      <c r="O185" t="s">
        <v>441</v>
      </c>
      <c r="P185" t="s">
        <v>442</v>
      </c>
      <c r="Q185" s="1">
        <v>46162</v>
      </c>
      <c r="R185" t="s">
        <v>62</v>
      </c>
      <c r="S185" t="s">
        <v>289</v>
      </c>
    </row>
    <row r="186" spans="1:19" x14ac:dyDescent="0.35">
      <c r="A186">
        <v>128</v>
      </c>
      <c r="C186" t="s">
        <v>1922</v>
      </c>
      <c r="F186" t="s">
        <v>120</v>
      </c>
      <c r="G186" t="s">
        <v>59</v>
      </c>
      <c r="I186">
        <v>3</v>
      </c>
      <c r="K186" t="s">
        <v>419</v>
      </c>
      <c r="L186" t="s">
        <v>420</v>
      </c>
      <c r="M186" t="s">
        <v>421</v>
      </c>
      <c r="N186" t="s">
        <v>407</v>
      </c>
      <c r="O186" t="s">
        <v>422</v>
      </c>
      <c r="P186" t="s">
        <v>423</v>
      </c>
      <c r="Q186" s="1">
        <v>46162</v>
      </c>
      <c r="R186" t="s">
        <v>62</v>
      </c>
      <c r="S186" t="s">
        <v>317</v>
      </c>
    </row>
    <row r="187" spans="1:19" x14ac:dyDescent="0.35">
      <c r="A187">
        <v>128</v>
      </c>
      <c r="C187" t="s">
        <v>1922</v>
      </c>
      <c r="F187" t="s">
        <v>120</v>
      </c>
      <c r="G187" t="s">
        <v>59</v>
      </c>
      <c r="I187">
        <v>3</v>
      </c>
      <c r="K187" t="s">
        <v>169</v>
      </c>
      <c r="L187" t="s">
        <v>629</v>
      </c>
      <c r="M187" t="s">
        <v>630</v>
      </c>
      <c r="N187" t="s">
        <v>106</v>
      </c>
      <c r="O187" t="s">
        <v>527</v>
      </c>
      <c r="P187" t="s">
        <v>631</v>
      </c>
      <c r="Q187" s="1">
        <v>46162</v>
      </c>
      <c r="R187" t="s">
        <v>62</v>
      </c>
      <c r="S187" t="s">
        <v>106</v>
      </c>
    </row>
    <row r="188" spans="1:19" x14ac:dyDescent="0.35">
      <c r="A188">
        <v>128</v>
      </c>
      <c r="C188" t="s">
        <v>1922</v>
      </c>
      <c r="F188" t="s">
        <v>120</v>
      </c>
      <c r="G188" t="s">
        <v>59</v>
      </c>
      <c r="I188">
        <v>3</v>
      </c>
      <c r="K188" t="s">
        <v>154</v>
      </c>
      <c r="L188" t="s">
        <v>610</v>
      </c>
      <c r="M188" t="s">
        <v>611</v>
      </c>
      <c r="N188" t="s">
        <v>426</v>
      </c>
      <c r="O188" t="s">
        <v>510</v>
      </c>
      <c r="P188" t="s">
        <v>612</v>
      </c>
      <c r="Q188" s="1">
        <v>46162</v>
      </c>
      <c r="R188" t="s">
        <v>62</v>
      </c>
      <c r="S188" t="s">
        <v>314</v>
      </c>
    </row>
    <row r="189" spans="1:19" x14ac:dyDescent="0.35">
      <c r="A189">
        <v>128</v>
      </c>
      <c r="C189" t="s">
        <v>1922</v>
      </c>
      <c r="F189" t="s">
        <v>120</v>
      </c>
      <c r="G189" t="s">
        <v>59</v>
      </c>
      <c r="I189">
        <v>3</v>
      </c>
      <c r="K189" t="s">
        <v>160</v>
      </c>
      <c r="L189" t="s">
        <v>614</v>
      </c>
      <c r="M189" t="s">
        <v>615</v>
      </c>
      <c r="N189" t="s">
        <v>448</v>
      </c>
      <c r="O189" t="s">
        <v>616</v>
      </c>
      <c r="P189" t="s">
        <v>617</v>
      </c>
      <c r="Q189" s="1">
        <v>46162</v>
      </c>
      <c r="R189" t="s">
        <v>62</v>
      </c>
      <c r="S189" t="s">
        <v>239</v>
      </c>
    </row>
    <row r="190" spans="1:19" x14ac:dyDescent="0.35">
      <c r="A190">
        <v>128</v>
      </c>
      <c r="C190" t="s">
        <v>1922</v>
      </c>
      <c r="F190" t="s">
        <v>120</v>
      </c>
      <c r="G190" t="s">
        <v>59</v>
      </c>
      <c r="I190">
        <v>3</v>
      </c>
      <c r="K190" t="s">
        <v>162</v>
      </c>
      <c r="L190" t="s">
        <v>628</v>
      </c>
      <c r="M190" t="s">
        <v>543</v>
      </c>
      <c r="N190" t="s">
        <v>106</v>
      </c>
      <c r="O190" t="s">
        <v>544</v>
      </c>
      <c r="P190" t="s">
        <v>545</v>
      </c>
      <c r="Q190" s="1">
        <v>46162</v>
      </c>
      <c r="R190" t="s">
        <v>62</v>
      </c>
      <c r="S190" t="s">
        <v>106</v>
      </c>
    </row>
    <row r="191" spans="1:19" x14ac:dyDescent="0.35">
      <c r="A191">
        <v>136</v>
      </c>
      <c r="B191">
        <v>17</v>
      </c>
      <c r="C191" t="s">
        <v>1922</v>
      </c>
      <c r="D191" t="s">
        <v>1922</v>
      </c>
      <c r="F191" t="s">
        <v>56</v>
      </c>
      <c r="G191" t="s">
        <v>90</v>
      </c>
      <c r="H191" s="56">
        <v>2</v>
      </c>
      <c r="I191">
        <v>2</v>
      </c>
      <c r="J191">
        <v>1</v>
      </c>
      <c r="K191" t="s">
        <v>404</v>
      </c>
      <c r="L191" t="s">
        <v>405</v>
      </c>
      <c r="M191" t="s">
        <v>406</v>
      </c>
      <c r="N191" t="s">
        <v>407</v>
      </c>
      <c r="O191" t="s">
        <v>408</v>
      </c>
      <c r="P191" t="s">
        <v>409</v>
      </c>
      <c r="Q191" s="1">
        <v>46166</v>
      </c>
      <c r="R191" t="s">
        <v>62</v>
      </c>
      <c r="S191" t="s">
        <v>317</v>
      </c>
    </row>
    <row r="192" spans="1:19" x14ac:dyDescent="0.35">
      <c r="A192">
        <v>136</v>
      </c>
      <c r="C192" t="s">
        <v>1922</v>
      </c>
      <c r="F192" t="s">
        <v>56</v>
      </c>
      <c r="G192" t="s">
        <v>90</v>
      </c>
      <c r="I192">
        <v>2</v>
      </c>
      <c r="K192" t="s">
        <v>149</v>
      </c>
      <c r="L192" t="s">
        <v>632</v>
      </c>
      <c r="M192" t="s">
        <v>633</v>
      </c>
      <c r="N192" t="s">
        <v>634</v>
      </c>
      <c r="O192" t="s">
        <v>370</v>
      </c>
      <c r="P192" t="s">
        <v>635</v>
      </c>
      <c r="Q192" s="1">
        <v>46166</v>
      </c>
      <c r="R192" t="s">
        <v>62</v>
      </c>
      <c r="S192" t="s">
        <v>289</v>
      </c>
    </row>
    <row r="193" spans="1:23" x14ac:dyDescent="0.35">
      <c r="A193">
        <v>136</v>
      </c>
      <c r="C193" t="s">
        <v>1922</v>
      </c>
      <c r="F193" t="s">
        <v>56</v>
      </c>
      <c r="G193" t="s">
        <v>90</v>
      </c>
      <c r="I193">
        <v>2</v>
      </c>
      <c r="K193" t="s">
        <v>79</v>
      </c>
      <c r="L193" t="s">
        <v>606</v>
      </c>
      <c r="M193" t="s">
        <v>524</v>
      </c>
      <c r="N193" t="s">
        <v>407</v>
      </c>
      <c r="O193" t="s">
        <v>422</v>
      </c>
      <c r="P193" t="s">
        <v>525</v>
      </c>
      <c r="Q193" s="1">
        <v>46166</v>
      </c>
      <c r="R193" t="s">
        <v>62</v>
      </c>
      <c r="S193" t="s">
        <v>317</v>
      </c>
    </row>
    <row r="194" spans="1:23" x14ac:dyDescent="0.35">
      <c r="A194">
        <v>136</v>
      </c>
      <c r="C194" t="s">
        <v>1922</v>
      </c>
      <c r="F194" t="s">
        <v>56</v>
      </c>
      <c r="G194" t="s">
        <v>90</v>
      </c>
      <c r="I194">
        <v>2</v>
      </c>
      <c r="K194" t="s">
        <v>195</v>
      </c>
      <c r="L194" t="s">
        <v>636</v>
      </c>
      <c r="M194" t="s">
        <v>637</v>
      </c>
      <c r="N194" t="s">
        <v>583</v>
      </c>
      <c r="O194" t="s">
        <v>584</v>
      </c>
      <c r="P194" t="s">
        <v>638</v>
      </c>
      <c r="Q194" s="1">
        <v>46166</v>
      </c>
      <c r="R194" t="s">
        <v>62</v>
      </c>
      <c r="S194" t="s">
        <v>289</v>
      </c>
    </row>
    <row r="195" spans="1:23" x14ac:dyDescent="0.35">
      <c r="A195">
        <v>136</v>
      </c>
      <c r="C195" t="s">
        <v>1922</v>
      </c>
      <c r="F195" t="s">
        <v>56</v>
      </c>
      <c r="G195" t="s">
        <v>90</v>
      </c>
      <c r="I195">
        <v>2</v>
      </c>
      <c r="K195" t="s">
        <v>125</v>
      </c>
      <c r="L195" t="s">
        <v>639</v>
      </c>
      <c r="M195" t="s">
        <v>640</v>
      </c>
      <c r="N195" t="s">
        <v>641</v>
      </c>
      <c r="O195" t="s">
        <v>642</v>
      </c>
      <c r="P195" t="s">
        <v>643</v>
      </c>
      <c r="Q195" s="1">
        <v>46166</v>
      </c>
      <c r="R195" t="s">
        <v>62</v>
      </c>
      <c r="S195" t="s">
        <v>317</v>
      </c>
    </row>
    <row r="196" spans="1:23" x14ac:dyDescent="0.35">
      <c r="A196" s="51">
        <v>137</v>
      </c>
      <c r="B196" s="51">
        <v>20</v>
      </c>
      <c r="C196" t="s">
        <v>1922</v>
      </c>
      <c r="D196" t="s">
        <v>1922</v>
      </c>
      <c r="E196" s="108"/>
      <c r="F196" s="51" t="s">
        <v>118</v>
      </c>
      <c r="G196" s="51" t="s">
        <v>72</v>
      </c>
      <c r="H196" s="79">
        <v>2</v>
      </c>
      <c r="I196" s="51">
        <v>2</v>
      </c>
      <c r="J196" s="51">
        <v>1</v>
      </c>
      <c r="K196" s="51" t="s">
        <v>98</v>
      </c>
      <c r="L196" s="51" t="s">
        <v>623</v>
      </c>
      <c r="M196" s="51" t="s">
        <v>624</v>
      </c>
      <c r="N196" s="51" t="s">
        <v>448</v>
      </c>
      <c r="O196" s="51" t="s">
        <v>484</v>
      </c>
      <c r="P196" s="51" t="s">
        <v>485</v>
      </c>
      <c r="Q196" s="1">
        <v>46176</v>
      </c>
      <c r="R196" s="51" t="s">
        <v>62</v>
      </c>
      <c r="S196" t="s">
        <v>239</v>
      </c>
      <c r="T196" s="1"/>
    </row>
    <row r="197" spans="1:23" x14ac:dyDescent="0.35">
      <c r="A197" s="51">
        <v>137</v>
      </c>
      <c r="B197" s="51"/>
      <c r="C197" t="s">
        <v>1922</v>
      </c>
      <c r="D197" s="51"/>
      <c r="E197" s="51"/>
      <c r="F197" s="51" t="s">
        <v>118</v>
      </c>
      <c r="G197" s="51" t="s">
        <v>72</v>
      </c>
      <c r="H197" s="79"/>
      <c r="I197" s="51">
        <v>2</v>
      </c>
      <c r="J197" s="51"/>
      <c r="K197" s="51" t="s">
        <v>190</v>
      </c>
      <c r="L197" s="51" t="s">
        <v>644</v>
      </c>
      <c r="M197" s="51" t="s">
        <v>480</v>
      </c>
      <c r="N197" s="51" t="s">
        <v>481</v>
      </c>
      <c r="O197" s="51" t="s">
        <v>482</v>
      </c>
      <c r="P197" s="51" t="s">
        <v>483</v>
      </c>
      <c r="Q197" s="1">
        <v>46176</v>
      </c>
      <c r="R197" s="51" t="s">
        <v>62</v>
      </c>
      <c r="S197" t="s">
        <v>335</v>
      </c>
      <c r="T197" s="1"/>
    </row>
    <row r="198" spans="1:23" x14ac:dyDescent="0.35">
      <c r="A198" s="51">
        <v>137</v>
      </c>
      <c r="B198" s="51"/>
      <c r="C198" t="s">
        <v>1922</v>
      </c>
      <c r="D198" s="51"/>
      <c r="E198" s="51"/>
      <c r="F198" s="51" t="s">
        <v>118</v>
      </c>
      <c r="G198" s="51" t="s">
        <v>72</v>
      </c>
      <c r="H198" s="79"/>
      <c r="I198" s="51">
        <v>2</v>
      </c>
      <c r="J198" s="51"/>
      <c r="K198" s="51" t="s">
        <v>119</v>
      </c>
      <c r="L198" s="51" t="s">
        <v>645</v>
      </c>
      <c r="M198" s="51" t="s">
        <v>455</v>
      </c>
      <c r="N198" s="51" t="s">
        <v>448</v>
      </c>
      <c r="O198" s="51" t="s">
        <v>456</v>
      </c>
      <c r="P198" s="51" t="s">
        <v>470</v>
      </c>
      <c r="Q198" s="1">
        <v>46176</v>
      </c>
      <c r="R198" s="51" t="s">
        <v>62</v>
      </c>
      <c r="S198" t="s">
        <v>239</v>
      </c>
      <c r="T198" s="1"/>
    </row>
    <row r="199" spans="1:23" x14ac:dyDescent="0.35">
      <c r="A199" s="51">
        <v>137</v>
      </c>
      <c r="B199" s="51"/>
      <c r="C199" t="s">
        <v>1922</v>
      </c>
      <c r="D199" s="51"/>
      <c r="E199" s="51"/>
      <c r="F199" s="51" t="s">
        <v>118</v>
      </c>
      <c r="G199" s="51" t="s">
        <v>72</v>
      </c>
      <c r="H199" s="79"/>
      <c r="I199" s="51">
        <v>2</v>
      </c>
      <c r="J199" s="51"/>
      <c r="K199" s="51" t="s">
        <v>181</v>
      </c>
      <c r="L199" s="51" t="s">
        <v>646</v>
      </c>
      <c r="M199" s="51" t="s">
        <v>486</v>
      </c>
      <c r="N199" s="51" t="s">
        <v>448</v>
      </c>
      <c r="O199" s="51" t="s">
        <v>458</v>
      </c>
      <c r="P199" s="51" t="s">
        <v>487</v>
      </c>
      <c r="Q199" s="1">
        <v>46176</v>
      </c>
      <c r="R199" s="51" t="s">
        <v>62</v>
      </c>
      <c r="S199" t="s">
        <v>239</v>
      </c>
      <c r="T199" s="1"/>
    </row>
    <row r="200" spans="1:23" x14ac:dyDescent="0.35">
      <c r="A200" s="51">
        <v>137</v>
      </c>
      <c r="B200" s="51"/>
      <c r="C200" t="s">
        <v>1922</v>
      </c>
      <c r="D200" s="51"/>
      <c r="E200" s="51"/>
      <c r="F200" s="51" t="s">
        <v>118</v>
      </c>
      <c r="G200" s="51" t="s">
        <v>72</v>
      </c>
      <c r="H200" s="79"/>
      <c r="I200" s="51">
        <v>2</v>
      </c>
      <c r="J200" s="51"/>
      <c r="K200" s="51" t="s">
        <v>149</v>
      </c>
      <c r="L200" s="51" t="s">
        <v>632</v>
      </c>
      <c r="M200" s="51" t="s">
        <v>633</v>
      </c>
      <c r="N200" s="51" t="s">
        <v>634</v>
      </c>
      <c r="O200" s="51" t="s">
        <v>370</v>
      </c>
      <c r="P200" s="51" t="s">
        <v>635</v>
      </c>
      <c r="Q200" s="1">
        <v>46176</v>
      </c>
      <c r="R200" s="51" t="s">
        <v>62</v>
      </c>
      <c r="S200" t="s">
        <v>289</v>
      </c>
      <c r="W200" s="1"/>
    </row>
    <row r="201" spans="1:23" x14ac:dyDescent="0.35">
      <c r="A201" s="51">
        <v>137</v>
      </c>
      <c r="B201" s="51"/>
      <c r="C201" t="s">
        <v>1922</v>
      </c>
      <c r="D201" s="51"/>
      <c r="E201" s="51"/>
      <c r="F201" s="51" t="s">
        <v>118</v>
      </c>
      <c r="G201" s="51" t="s">
        <v>72</v>
      </c>
      <c r="H201" s="79"/>
      <c r="I201" s="51">
        <v>2</v>
      </c>
      <c r="J201" s="51"/>
      <c r="K201" s="51" t="s">
        <v>28</v>
      </c>
      <c r="L201" s="51" t="s">
        <v>29</v>
      </c>
      <c r="M201" s="51" t="s">
        <v>30</v>
      </c>
      <c r="N201" s="51" t="s">
        <v>16</v>
      </c>
      <c r="O201" s="51" t="s">
        <v>17</v>
      </c>
      <c r="P201" s="51" t="s">
        <v>31</v>
      </c>
      <c r="Q201" s="1">
        <v>46176</v>
      </c>
      <c r="R201" s="51" t="s">
        <v>62</v>
      </c>
      <c r="S201" t="s">
        <v>326</v>
      </c>
      <c r="W201" s="1"/>
    </row>
    <row r="202" spans="1:23" x14ac:dyDescent="0.35">
      <c r="A202" s="51">
        <v>137</v>
      </c>
      <c r="B202" s="51"/>
      <c r="C202" t="s">
        <v>1922</v>
      </c>
      <c r="D202" s="51"/>
      <c r="E202" s="51"/>
      <c r="F202" s="51" t="s">
        <v>118</v>
      </c>
      <c r="G202" s="51" t="s">
        <v>72</v>
      </c>
      <c r="H202" s="79"/>
      <c r="I202" s="51">
        <v>2</v>
      </c>
      <c r="J202" s="51"/>
      <c r="K202" s="51" t="s">
        <v>13</v>
      </c>
      <c r="L202" s="51" t="s">
        <v>14</v>
      </c>
      <c r="M202" s="51" t="s">
        <v>15</v>
      </c>
      <c r="N202" s="51" t="s">
        <v>16</v>
      </c>
      <c r="O202" s="51" t="s">
        <v>17</v>
      </c>
      <c r="P202" s="51" t="s">
        <v>18</v>
      </c>
      <c r="Q202" s="1">
        <v>46176</v>
      </c>
      <c r="R202" s="51" t="s">
        <v>62</v>
      </c>
      <c r="S202" t="s">
        <v>326</v>
      </c>
      <c r="W202" s="1"/>
    </row>
    <row r="203" spans="1:23" x14ac:dyDescent="0.35">
      <c r="A203" s="51">
        <v>137</v>
      </c>
      <c r="B203" s="51"/>
      <c r="C203" t="s">
        <v>1922</v>
      </c>
      <c r="D203" s="51"/>
      <c r="E203" s="51"/>
      <c r="F203" s="51" t="s">
        <v>118</v>
      </c>
      <c r="G203" s="51" t="s">
        <v>72</v>
      </c>
      <c r="H203" s="79"/>
      <c r="I203" s="51">
        <v>2</v>
      </c>
      <c r="J203" s="51"/>
      <c r="K203" s="51" t="s">
        <v>150</v>
      </c>
      <c r="L203" s="51" t="s">
        <v>647</v>
      </c>
      <c r="M203" s="51" t="s">
        <v>648</v>
      </c>
      <c r="N203" s="51" t="s">
        <v>566</v>
      </c>
      <c r="O203" s="51" t="s">
        <v>567</v>
      </c>
      <c r="P203" s="51" t="s">
        <v>649</v>
      </c>
      <c r="Q203" s="1">
        <v>46176</v>
      </c>
      <c r="R203" s="51" t="s">
        <v>62</v>
      </c>
      <c r="S203" t="s">
        <v>314</v>
      </c>
      <c r="W203" s="1"/>
    </row>
    <row r="204" spans="1:23" x14ac:dyDescent="0.35">
      <c r="A204" s="51">
        <v>137</v>
      </c>
      <c r="B204" s="51"/>
      <c r="C204" t="s">
        <v>1922</v>
      </c>
      <c r="D204" s="51"/>
      <c r="E204" s="51"/>
      <c r="F204" s="51" t="s">
        <v>118</v>
      </c>
      <c r="G204" s="51" t="s">
        <v>72</v>
      </c>
      <c r="H204" s="79"/>
      <c r="I204" s="51">
        <v>2</v>
      </c>
      <c r="J204" s="51"/>
      <c r="K204" s="51" t="s">
        <v>73</v>
      </c>
      <c r="L204" s="51" t="s">
        <v>600</v>
      </c>
      <c r="M204" s="51" t="s">
        <v>601</v>
      </c>
      <c r="N204" s="51" t="s">
        <v>93</v>
      </c>
      <c r="O204" s="51" t="s">
        <v>602</v>
      </c>
      <c r="P204" s="51" t="s">
        <v>603</v>
      </c>
      <c r="Q204" s="1">
        <v>46176</v>
      </c>
      <c r="R204" s="51" t="s">
        <v>62</v>
      </c>
      <c r="S204" t="s">
        <v>93</v>
      </c>
      <c r="W204" s="1"/>
    </row>
    <row r="205" spans="1:23" x14ac:dyDescent="0.35">
      <c r="A205" s="51">
        <v>137</v>
      </c>
      <c r="B205" s="51"/>
      <c r="C205" t="s">
        <v>1922</v>
      </c>
      <c r="D205" s="51"/>
      <c r="E205" s="51"/>
      <c r="F205" s="51" t="s">
        <v>118</v>
      </c>
      <c r="G205" s="51" t="s">
        <v>72</v>
      </c>
      <c r="H205" s="79"/>
      <c r="I205" s="51">
        <v>2</v>
      </c>
      <c r="J205" s="51"/>
      <c r="K205" s="51" t="s">
        <v>22</v>
      </c>
      <c r="L205" s="51" t="s">
        <v>23</v>
      </c>
      <c r="M205" s="51" t="s">
        <v>24</v>
      </c>
      <c r="N205" s="51" t="s">
        <v>25</v>
      </c>
      <c r="O205" s="51" t="s">
        <v>26</v>
      </c>
      <c r="P205" s="51" t="s">
        <v>27</v>
      </c>
      <c r="Q205" s="1">
        <v>46176</v>
      </c>
      <c r="R205" s="51" t="s">
        <v>62</v>
      </c>
      <c r="S205" t="s">
        <v>326</v>
      </c>
      <c r="W205" s="1"/>
    </row>
    <row r="206" spans="1:23" x14ac:dyDescent="0.35">
      <c r="A206" s="51">
        <v>137</v>
      </c>
      <c r="B206" s="51"/>
      <c r="C206" t="s">
        <v>1922</v>
      </c>
      <c r="D206" s="51"/>
      <c r="E206" s="51"/>
      <c r="F206" s="51" t="s">
        <v>118</v>
      </c>
      <c r="G206" s="51" t="s">
        <v>72</v>
      </c>
      <c r="H206" s="79"/>
      <c r="I206" s="51">
        <v>2</v>
      </c>
      <c r="J206" s="51"/>
      <c r="K206" s="51" t="s">
        <v>140</v>
      </c>
      <c r="L206" s="51" t="s">
        <v>362</v>
      </c>
      <c r="M206" s="51" t="s">
        <v>363</v>
      </c>
      <c r="N206" s="51" t="s">
        <v>364</v>
      </c>
      <c r="O206" s="51" t="s">
        <v>365</v>
      </c>
      <c r="P206" s="51" t="s">
        <v>366</v>
      </c>
      <c r="Q206" s="1">
        <v>46176</v>
      </c>
      <c r="R206" s="51" t="s">
        <v>62</v>
      </c>
      <c r="S206" t="s">
        <v>335</v>
      </c>
      <c r="W206" s="1"/>
    </row>
    <row r="207" spans="1:23" x14ac:dyDescent="0.35">
      <c r="A207" s="51">
        <v>137</v>
      </c>
      <c r="B207" s="51"/>
      <c r="C207" t="s">
        <v>1922</v>
      </c>
      <c r="D207" s="51"/>
      <c r="E207" s="51"/>
      <c r="F207" s="51" t="s">
        <v>118</v>
      </c>
      <c r="G207" s="51" t="s">
        <v>72</v>
      </c>
      <c r="H207" s="79"/>
      <c r="I207" s="51">
        <v>2</v>
      </c>
      <c r="J207" s="51"/>
      <c r="K207" s="51" t="s">
        <v>115</v>
      </c>
      <c r="L207" s="51" t="s">
        <v>618</v>
      </c>
      <c r="M207" s="51" t="s">
        <v>619</v>
      </c>
      <c r="N207" s="51" t="s">
        <v>416</v>
      </c>
      <c r="O207" s="51" t="s">
        <v>620</v>
      </c>
      <c r="P207" s="51" t="s">
        <v>621</v>
      </c>
      <c r="Q207" s="1">
        <v>46176</v>
      </c>
      <c r="R207" s="51" t="s">
        <v>62</v>
      </c>
      <c r="S207" t="s">
        <v>239</v>
      </c>
      <c r="W207" s="1"/>
    </row>
    <row r="208" spans="1:23" x14ac:dyDescent="0.35">
      <c r="A208" s="51">
        <v>138</v>
      </c>
      <c r="B208" s="51"/>
      <c r="C208" t="s">
        <v>1922</v>
      </c>
      <c r="D208" s="51"/>
      <c r="E208" s="51"/>
      <c r="F208" s="51" t="s">
        <v>118</v>
      </c>
      <c r="G208" s="51" t="s">
        <v>72</v>
      </c>
      <c r="H208" s="79">
        <v>2</v>
      </c>
      <c r="I208" s="51">
        <v>2</v>
      </c>
      <c r="J208" s="51">
        <v>1</v>
      </c>
      <c r="K208" s="51" t="s">
        <v>181</v>
      </c>
      <c r="L208" s="51" t="s">
        <v>646</v>
      </c>
      <c r="M208" s="51" t="s">
        <v>486</v>
      </c>
      <c r="N208" s="51" t="s">
        <v>448</v>
      </c>
      <c r="O208" s="51" t="s">
        <v>458</v>
      </c>
      <c r="P208" s="51" t="s">
        <v>487</v>
      </c>
      <c r="Q208" s="1">
        <v>46177</v>
      </c>
      <c r="R208" s="51" t="s">
        <v>62</v>
      </c>
      <c r="S208" t="s">
        <v>239</v>
      </c>
      <c r="W208" s="1"/>
    </row>
    <row r="209" spans="1:23" x14ac:dyDescent="0.35">
      <c r="A209" s="51">
        <v>138</v>
      </c>
      <c r="B209" s="51"/>
      <c r="C209" t="s">
        <v>1922</v>
      </c>
      <c r="D209" s="51"/>
      <c r="E209" s="51"/>
      <c r="F209" s="51" t="s">
        <v>118</v>
      </c>
      <c r="G209" s="51" t="s">
        <v>72</v>
      </c>
      <c r="H209" s="79"/>
      <c r="I209" s="51">
        <v>2</v>
      </c>
      <c r="J209" s="51"/>
      <c r="K209" s="51" t="s">
        <v>119</v>
      </c>
      <c r="L209" s="51" t="s">
        <v>645</v>
      </c>
      <c r="M209" s="51" t="s">
        <v>455</v>
      </c>
      <c r="N209" s="51" t="s">
        <v>448</v>
      </c>
      <c r="O209" s="51" t="s">
        <v>456</v>
      </c>
      <c r="P209" s="51" t="s">
        <v>470</v>
      </c>
      <c r="Q209" s="1">
        <v>46177</v>
      </c>
      <c r="R209" s="51" t="s">
        <v>62</v>
      </c>
      <c r="S209" t="s">
        <v>239</v>
      </c>
      <c r="W209" s="1"/>
    </row>
    <row r="210" spans="1:23" x14ac:dyDescent="0.35">
      <c r="A210" s="51">
        <v>138</v>
      </c>
      <c r="B210" s="51"/>
      <c r="C210" t="s">
        <v>1922</v>
      </c>
      <c r="D210" s="51"/>
      <c r="E210" s="51"/>
      <c r="F210" s="51" t="s">
        <v>118</v>
      </c>
      <c r="G210" s="51" t="s">
        <v>72</v>
      </c>
      <c r="H210" s="79"/>
      <c r="I210" s="51">
        <v>2</v>
      </c>
      <c r="J210" s="51"/>
      <c r="K210" s="51" t="s">
        <v>98</v>
      </c>
      <c r="L210" s="51" t="s">
        <v>623</v>
      </c>
      <c r="M210" s="51" t="s">
        <v>624</v>
      </c>
      <c r="N210" s="51" t="s">
        <v>448</v>
      </c>
      <c r="O210" s="51" t="s">
        <v>484</v>
      </c>
      <c r="P210" s="51" t="s">
        <v>485</v>
      </c>
      <c r="Q210" s="1">
        <v>46177</v>
      </c>
      <c r="R210" s="51" t="s">
        <v>62</v>
      </c>
      <c r="S210" t="s">
        <v>239</v>
      </c>
      <c r="W210" s="1"/>
    </row>
    <row r="211" spans="1:23" x14ac:dyDescent="0.35">
      <c r="A211" s="51">
        <v>138</v>
      </c>
      <c r="B211" s="51"/>
      <c r="C211" t="s">
        <v>1922</v>
      </c>
      <c r="D211" s="51"/>
      <c r="E211" s="51"/>
      <c r="F211" s="51" t="s">
        <v>118</v>
      </c>
      <c r="G211" s="51" t="s">
        <v>72</v>
      </c>
      <c r="H211" s="79"/>
      <c r="I211" s="51">
        <v>2</v>
      </c>
      <c r="J211" s="51"/>
      <c r="K211" s="51" t="s">
        <v>73</v>
      </c>
      <c r="L211" s="51" t="s">
        <v>600</v>
      </c>
      <c r="M211" s="51" t="s">
        <v>601</v>
      </c>
      <c r="N211" s="51" t="s">
        <v>93</v>
      </c>
      <c r="O211" s="51" t="s">
        <v>602</v>
      </c>
      <c r="P211" s="51" t="s">
        <v>603</v>
      </c>
      <c r="Q211" s="1">
        <v>46177</v>
      </c>
      <c r="R211" s="51" t="s">
        <v>62</v>
      </c>
      <c r="S211" t="s">
        <v>93</v>
      </c>
      <c r="W211" s="1"/>
    </row>
    <row r="212" spans="1:23" x14ac:dyDescent="0.35">
      <c r="A212" s="51">
        <v>138</v>
      </c>
      <c r="B212" s="51"/>
      <c r="C212" t="s">
        <v>1922</v>
      </c>
      <c r="D212" s="51"/>
      <c r="E212" s="51"/>
      <c r="F212" s="51" t="s">
        <v>118</v>
      </c>
      <c r="G212" s="51" t="s">
        <v>72</v>
      </c>
      <c r="H212" s="79"/>
      <c r="I212" s="51">
        <v>2</v>
      </c>
      <c r="J212" s="51"/>
      <c r="K212" s="51" t="s">
        <v>182</v>
      </c>
      <c r="L212" s="51" t="s">
        <v>650</v>
      </c>
      <c r="M212" s="51" t="s">
        <v>651</v>
      </c>
      <c r="N212" s="51" t="s">
        <v>369</v>
      </c>
      <c r="O212" s="51" t="s">
        <v>370</v>
      </c>
      <c r="P212" s="51" t="s">
        <v>652</v>
      </c>
      <c r="Q212" s="1">
        <v>46177</v>
      </c>
      <c r="R212" s="51" t="s">
        <v>62</v>
      </c>
      <c r="S212" t="s">
        <v>289</v>
      </c>
      <c r="W212" s="1"/>
    </row>
    <row r="213" spans="1:23" ht="15.5" x14ac:dyDescent="0.35">
      <c r="A213">
        <v>139</v>
      </c>
      <c r="B213" s="51">
        <v>10</v>
      </c>
      <c r="C213" t="s">
        <v>1924</v>
      </c>
      <c r="D213" t="s">
        <v>1924</v>
      </c>
      <c r="E213" t="s">
        <v>57</v>
      </c>
      <c r="F213" t="s">
        <v>75</v>
      </c>
      <c r="G213" t="s">
        <v>59</v>
      </c>
      <c r="H213" s="56">
        <v>4.5</v>
      </c>
      <c r="I213">
        <v>4.5</v>
      </c>
      <c r="J213" s="51">
        <v>1</v>
      </c>
      <c r="K213" s="53" t="s">
        <v>109</v>
      </c>
      <c r="L213" s="53" t="s">
        <v>653</v>
      </c>
      <c r="M213" s="53" t="s">
        <v>654</v>
      </c>
      <c r="N213" s="53" t="s">
        <v>655</v>
      </c>
      <c r="O213" s="53" t="s">
        <v>656</v>
      </c>
      <c r="P213" s="53" t="s">
        <v>657</v>
      </c>
      <c r="Q213" s="54">
        <v>46183</v>
      </c>
      <c r="R213" s="51" t="s">
        <v>62</v>
      </c>
      <c r="S213" t="s">
        <v>289</v>
      </c>
    </row>
    <row r="214" spans="1:23" ht="15.5" x14ac:dyDescent="0.35">
      <c r="A214">
        <v>139</v>
      </c>
      <c r="C214" t="s">
        <v>1924</v>
      </c>
      <c r="F214" t="s">
        <v>75</v>
      </c>
      <c r="G214" t="s">
        <v>59</v>
      </c>
      <c r="I214">
        <v>4.5</v>
      </c>
      <c r="J214" s="51"/>
      <c r="K214" s="53" t="s">
        <v>111</v>
      </c>
      <c r="L214" s="53" t="s">
        <v>658</v>
      </c>
      <c r="M214" s="53" t="s">
        <v>659</v>
      </c>
      <c r="N214" s="53" t="s">
        <v>660</v>
      </c>
      <c r="O214" s="53" t="s">
        <v>661</v>
      </c>
      <c r="P214" s="53" t="s">
        <v>662</v>
      </c>
      <c r="Q214" s="54">
        <v>46183</v>
      </c>
      <c r="R214" s="51" t="s">
        <v>62</v>
      </c>
      <c r="S214" t="s">
        <v>289</v>
      </c>
    </row>
    <row r="215" spans="1:23" ht="15.5" x14ac:dyDescent="0.35">
      <c r="A215">
        <v>139</v>
      </c>
      <c r="C215" t="s">
        <v>1924</v>
      </c>
      <c r="F215" t="s">
        <v>75</v>
      </c>
      <c r="G215" t="s">
        <v>59</v>
      </c>
      <c r="I215">
        <v>4.5</v>
      </c>
      <c r="J215" s="51"/>
      <c r="K215" s="53" t="s">
        <v>123</v>
      </c>
      <c r="L215" s="53" t="s">
        <v>663</v>
      </c>
      <c r="M215" s="53" t="s">
        <v>664</v>
      </c>
      <c r="N215" s="53" t="s">
        <v>665</v>
      </c>
      <c r="O215" s="53" t="s">
        <v>666</v>
      </c>
      <c r="P215" s="53" t="s">
        <v>667</v>
      </c>
      <c r="Q215" s="54">
        <v>46183</v>
      </c>
      <c r="R215" s="51" t="s">
        <v>62</v>
      </c>
      <c r="S215" t="s">
        <v>289</v>
      </c>
    </row>
    <row r="216" spans="1:23" ht="15.5" x14ac:dyDescent="0.35">
      <c r="A216">
        <v>139</v>
      </c>
      <c r="C216" t="s">
        <v>1924</v>
      </c>
      <c r="F216" t="s">
        <v>75</v>
      </c>
      <c r="G216" t="s">
        <v>59</v>
      </c>
      <c r="I216">
        <v>4.5</v>
      </c>
      <c r="J216" s="51"/>
      <c r="K216" s="53" t="s">
        <v>138</v>
      </c>
      <c r="L216" s="53" t="s">
        <v>668</v>
      </c>
      <c r="M216" s="53" t="s">
        <v>669</v>
      </c>
      <c r="N216" s="53" t="s">
        <v>670</v>
      </c>
      <c r="O216" s="53" t="s">
        <v>671</v>
      </c>
      <c r="P216" s="53" t="s">
        <v>672</v>
      </c>
      <c r="Q216" s="54">
        <v>46183</v>
      </c>
      <c r="R216" s="51" t="s">
        <v>62</v>
      </c>
      <c r="S216" t="s">
        <v>289</v>
      </c>
    </row>
    <row r="217" spans="1:23" ht="15.5" x14ac:dyDescent="0.35">
      <c r="A217">
        <v>139</v>
      </c>
      <c r="C217" t="s">
        <v>1924</v>
      </c>
      <c r="F217" t="s">
        <v>75</v>
      </c>
      <c r="G217" t="s">
        <v>59</v>
      </c>
      <c r="I217">
        <v>4.5</v>
      </c>
      <c r="J217" s="51"/>
      <c r="K217" s="53" t="s">
        <v>155</v>
      </c>
      <c r="L217" s="53" t="s">
        <v>673</v>
      </c>
      <c r="M217" s="53" t="s">
        <v>674</v>
      </c>
      <c r="N217" s="53" t="s">
        <v>655</v>
      </c>
      <c r="O217" s="53" t="s">
        <v>661</v>
      </c>
      <c r="P217" s="53" t="s">
        <v>675</v>
      </c>
      <c r="Q217" s="54">
        <v>46183</v>
      </c>
      <c r="R217" s="51" t="s">
        <v>62</v>
      </c>
      <c r="S217" t="s">
        <v>289</v>
      </c>
      <c r="T217" s="1"/>
    </row>
    <row r="218" spans="1:23" ht="15.5" x14ac:dyDescent="0.35">
      <c r="A218">
        <v>139</v>
      </c>
      <c r="C218" t="s">
        <v>1924</v>
      </c>
      <c r="F218" t="s">
        <v>75</v>
      </c>
      <c r="G218" t="s">
        <v>59</v>
      </c>
      <c r="I218">
        <v>4.5</v>
      </c>
      <c r="J218" s="51"/>
      <c r="K218" s="53" t="s">
        <v>165</v>
      </c>
      <c r="L218" s="53" t="s">
        <v>676</v>
      </c>
      <c r="M218" s="53" t="s">
        <v>677</v>
      </c>
      <c r="N218" s="53" t="s">
        <v>678</v>
      </c>
      <c r="O218" s="53" t="s">
        <v>656</v>
      </c>
      <c r="P218" s="53" t="s">
        <v>679</v>
      </c>
      <c r="Q218" s="54">
        <v>46183</v>
      </c>
      <c r="R218" s="51" t="s">
        <v>62</v>
      </c>
      <c r="S218" t="s">
        <v>289</v>
      </c>
      <c r="T218" s="1"/>
    </row>
    <row r="219" spans="1:23" ht="15.5" x14ac:dyDescent="0.35">
      <c r="A219">
        <v>139</v>
      </c>
      <c r="C219" t="s">
        <v>1924</v>
      </c>
      <c r="F219" t="s">
        <v>75</v>
      </c>
      <c r="G219" t="s">
        <v>59</v>
      </c>
      <c r="I219">
        <v>4.5</v>
      </c>
      <c r="J219" s="51"/>
      <c r="K219" s="53" t="s">
        <v>173</v>
      </c>
      <c r="L219" s="53" t="s">
        <v>680</v>
      </c>
      <c r="M219" s="53" t="s">
        <v>681</v>
      </c>
      <c r="N219" s="53" t="s">
        <v>671</v>
      </c>
      <c r="O219" s="53" t="s">
        <v>671</v>
      </c>
      <c r="P219" s="53" t="s">
        <v>682</v>
      </c>
      <c r="Q219" s="54">
        <v>46183</v>
      </c>
      <c r="R219" s="51" t="s">
        <v>62</v>
      </c>
      <c r="S219" t="s">
        <v>289</v>
      </c>
      <c r="T219" s="1"/>
    </row>
    <row r="220" spans="1:23" ht="15.5" x14ac:dyDescent="0.35">
      <c r="A220">
        <v>139</v>
      </c>
      <c r="C220" t="s">
        <v>1924</v>
      </c>
      <c r="F220" t="s">
        <v>75</v>
      </c>
      <c r="G220" t="s">
        <v>59</v>
      </c>
      <c r="I220">
        <v>4.5</v>
      </c>
      <c r="J220" s="51"/>
      <c r="K220" s="53" t="s">
        <v>183</v>
      </c>
      <c r="L220" s="53" t="s">
        <v>683</v>
      </c>
      <c r="M220" s="53" t="s">
        <v>684</v>
      </c>
      <c r="N220" s="53" t="s">
        <v>655</v>
      </c>
      <c r="O220" s="53" t="s">
        <v>661</v>
      </c>
      <c r="P220" s="53" t="s">
        <v>685</v>
      </c>
      <c r="Q220" s="54">
        <v>46183</v>
      </c>
      <c r="R220" s="51" t="s">
        <v>62</v>
      </c>
      <c r="S220" t="s">
        <v>289</v>
      </c>
      <c r="T220" s="1"/>
    </row>
    <row r="221" spans="1:23" ht="15.5" x14ac:dyDescent="0.35">
      <c r="A221">
        <v>139</v>
      </c>
      <c r="C221" t="s">
        <v>1924</v>
      </c>
      <c r="F221" t="s">
        <v>75</v>
      </c>
      <c r="G221" t="s">
        <v>59</v>
      </c>
      <c r="I221">
        <v>4.5</v>
      </c>
      <c r="J221" s="51"/>
      <c r="K221" s="53" t="s">
        <v>187</v>
      </c>
      <c r="L221" s="53" t="s">
        <v>686</v>
      </c>
      <c r="M221" s="53" t="s">
        <v>687</v>
      </c>
      <c r="N221" s="53" t="s">
        <v>671</v>
      </c>
      <c r="O221" s="53" t="s">
        <v>671</v>
      </c>
      <c r="P221" s="53" t="s">
        <v>688</v>
      </c>
      <c r="Q221" s="54">
        <v>46183</v>
      </c>
      <c r="R221" s="51" t="s">
        <v>62</v>
      </c>
      <c r="S221" t="s">
        <v>289</v>
      </c>
      <c r="T221" s="1"/>
    </row>
    <row r="222" spans="1:23" ht="15.5" x14ac:dyDescent="0.35">
      <c r="A222">
        <v>139</v>
      </c>
      <c r="C222" t="s">
        <v>1924</v>
      </c>
      <c r="F222" t="s">
        <v>75</v>
      </c>
      <c r="G222" t="s">
        <v>59</v>
      </c>
      <c r="I222">
        <v>4.5</v>
      </c>
      <c r="J222" s="51"/>
      <c r="K222" s="53" t="s">
        <v>193</v>
      </c>
      <c r="L222" s="53" t="s">
        <v>689</v>
      </c>
      <c r="M222" s="53" t="s">
        <v>690</v>
      </c>
      <c r="N222" s="53" t="s">
        <v>671</v>
      </c>
      <c r="O222" s="53" t="s">
        <v>671</v>
      </c>
      <c r="P222" s="53" t="e">
        <v>#N/A</v>
      </c>
      <c r="Q222" s="54">
        <v>46183</v>
      </c>
      <c r="R222" s="51" t="s">
        <v>62</v>
      </c>
      <c r="S222" t="s">
        <v>289</v>
      </c>
      <c r="T222" s="1"/>
    </row>
    <row r="223" spans="1:23" ht="15.5" x14ac:dyDescent="0.35">
      <c r="A223">
        <v>139</v>
      </c>
      <c r="B223" s="51"/>
      <c r="C223" t="s">
        <v>1924</v>
      </c>
      <c r="D223" s="51"/>
      <c r="E223" s="51"/>
      <c r="F223" t="s">
        <v>75</v>
      </c>
      <c r="G223" t="s">
        <v>59</v>
      </c>
      <c r="H223" s="79">
        <v>4.5</v>
      </c>
      <c r="I223">
        <v>4.5</v>
      </c>
      <c r="J223" s="51">
        <v>1</v>
      </c>
      <c r="K223" s="53" t="s">
        <v>109</v>
      </c>
      <c r="L223" s="53" t="s">
        <v>653</v>
      </c>
      <c r="M223" s="53" t="s">
        <v>654</v>
      </c>
      <c r="N223" s="53" t="s">
        <v>555</v>
      </c>
      <c r="O223" s="53" t="s">
        <v>656</v>
      </c>
      <c r="P223" s="53" t="s">
        <v>657</v>
      </c>
      <c r="Q223" s="1">
        <v>46184</v>
      </c>
      <c r="R223" s="51" t="s">
        <v>62</v>
      </c>
      <c r="S223" t="s">
        <v>289</v>
      </c>
      <c r="T223" s="1"/>
    </row>
    <row r="224" spans="1:23" ht="15.5" x14ac:dyDescent="0.35">
      <c r="A224">
        <v>139</v>
      </c>
      <c r="B224" s="51"/>
      <c r="C224" t="s">
        <v>1924</v>
      </c>
      <c r="D224" s="51"/>
      <c r="E224" s="51"/>
      <c r="F224" t="s">
        <v>75</v>
      </c>
      <c r="G224" t="s">
        <v>59</v>
      </c>
      <c r="H224" s="79"/>
      <c r="I224">
        <v>4.5</v>
      </c>
      <c r="J224" s="51"/>
      <c r="K224" s="53" t="s">
        <v>111</v>
      </c>
      <c r="L224" s="53" t="s">
        <v>658</v>
      </c>
      <c r="M224" s="53" t="s">
        <v>659</v>
      </c>
      <c r="N224" s="53" t="s">
        <v>660</v>
      </c>
      <c r="O224" s="53" t="s">
        <v>661</v>
      </c>
      <c r="P224" s="53" t="s">
        <v>662</v>
      </c>
      <c r="Q224" s="1">
        <v>46184</v>
      </c>
      <c r="R224" s="51" t="s">
        <v>62</v>
      </c>
      <c r="S224" t="s">
        <v>289</v>
      </c>
      <c r="T224" s="1"/>
    </row>
    <row r="225" spans="1:20" ht="15.5" x14ac:dyDescent="0.35">
      <c r="A225">
        <v>139</v>
      </c>
      <c r="B225" s="51"/>
      <c r="C225" t="s">
        <v>1924</v>
      </c>
      <c r="D225" s="51"/>
      <c r="E225" s="51"/>
      <c r="F225" t="s">
        <v>75</v>
      </c>
      <c r="G225" t="s">
        <v>59</v>
      </c>
      <c r="H225" s="79"/>
      <c r="I225">
        <v>4.5</v>
      </c>
      <c r="J225" s="51"/>
      <c r="K225" s="53" t="s">
        <v>123</v>
      </c>
      <c r="L225" s="53" t="s">
        <v>663</v>
      </c>
      <c r="M225" s="53" t="s">
        <v>664</v>
      </c>
      <c r="N225" s="53" t="s">
        <v>665</v>
      </c>
      <c r="O225" s="53" t="s">
        <v>666</v>
      </c>
      <c r="P225" s="53" t="s">
        <v>667</v>
      </c>
      <c r="Q225" s="1">
        <v>46184</v>
      </c>
      <c r="R225" s="51" t="s">
        <v>62</v>
      </c>
      <c r="S225" t="s">
        <v>289</v>
      </c>
      <c r="T225" s="1"/>
    </row>
    <row r="226" spans="1:20" ht="15.5" x14ac:dyDescent="0.35">
      <c r="A226">
        <v>139</v>
      </c>
      <c r="B226" s="51"/>
      <c r="C226" t="s">
        <v>1924</v>
      </c>
      <c r="D226" s="51"/>
      <c r="E226" s="51"/>
      <c r="F226" t="s">
        <v>75</v>
      </c>
      <c r="G226" t="s">
        <v>59</v>
      </c>
      <c r="H226" s="79"/>
      <c r="I226">
        <v>4.5</v>
      </c>
      <c r="J226" s="51"/>
      <c r="K226" s="53" t="s">
        <v>138</v>
      </c>
      <c r="L226" s="53" t="s">
        <v>668</v>
      </c>
      <c r="M226" s="53" t="s">
        <v>669</v>
      </c>
      <c r="N226" s="53" t="s">
        <v>671</v>
      </c>
      <c r="O226" s="53" t="s">
        <v>671</v>
      </c>
      <c r="P226" s="53" t="s">
        <v>672</v>
      </c>
      <c r="Q226" s="1">
        <v>46184</v>
      </c>
      <c r="R226" s="51" t="s">
        <v>62</v>
      </c>
      <c r="S226" t="s">
        <v>289</v>
      </c>
      <c r="T226" s="1"/>
    </row>
    <row r="227" spans="1:20" ht="15.5" x14ac:dyDescent="0.35">
      <c r="A227">
        <v>139</v>
      </c>
      <c r="B227" s="51"/>
      <c r="C227" t="s">
        <v>1924</v>
      </c>
      <c r="D227" s="51"/>
      <c r="E227" s="51"/>
      <c r="F227" t="s">
        <v>75</v>
      </c>
      <c r="G227" t="s">
        <v>59</v>
      </c>
      <c r="H227" s="79"/>
      <c r="I227">
        <v>4.5</v>
      </c>
      <c r="J227" s="51"/>
      <c r="K227" s="53" t="s">
        <v>155</v>
      </c>
      <c r="L227" s="53" t="s">
        <v>673</v>
      </c>
      <c r="M227" s="53" t="s">
        <v>674</v>
      </c>
      <c r="N227" s="53" t="s">
        <v>655</v>
      </c>
      <c r="O227" s="53" t="s">
        <v>661</v>
      </c>
      <c r="P227" s="53" t="s">
        <v>675</v>
      </c>
      <c r="Q227" s="1">
        <v>46184</v>
      </c>
      <c r="R227" s="51" t="s">
        <v>62</v>
      </c>
      <c r="S227" t="s">
        <v>289</v>
      </c>
      <c r="T227" s="1"/>
    </row>
    <row r="228" spans="1:20" ht="15.5" x14ac:dyDescent="0.35">
      <c r="A228">
        <v>139</v>
      </c>
      <c r="B228" s="51"/>
      <c r="C228" t="s">
        <v>1924</v>
      </c>
      <c r="D228" s="51"/>
      <c r="E228" s="51"/>
      <c r="F228" t="s">
        <v>75</v>
      </c>
      <c r="G228" t="s">
        <v>59</v>
      </c>
      <c r="H228" s="79"/>
      <c r="I228">
        <v>4.5</v>
      </c>
      <c r="J228" s="51"/>
      <c r="K228" s="53" t="s">
        <v>165</v>
      </c>
      <c r="L228" s="53" t="s">
        <v>676</v>
      </c>
      <c r="M228" s="53" t="s">
        <v>677</v>
      </c>
      <c r="N228" s="53" t="s">
        <v>555</v>
      </c>
      <c r="O228" s="53" t="s">
        <v>656</v>
      </c>
      <c r="P228" s="53" t="s">
        <v>679</v>
      </c>
      <c r="Q228" s="1">
        <v>46184</v>
      </c>
      <c r="R228" s="51" t="s">
        <v>62</v>
      </c>
      <c r="S228" t="s">
        <v>289</v>
      </c>
      <c r="T228" s="1"/>
    </row>
    <row r="229" spans="1:20" ht="15.5" x14ac:dyDescent="0.35">
      <c r="A229">
        <v>139</v>
      </c>
      <c r="B229" s="51"/>
      <c r="C229" t="s">
        <v>1924</v>
      </c>
      <c r="D229" s="51"/>
      <c r="E229" s="51"/>
      <c r="F229" t="s">
        <v>75</v>
      </c>
      <c r="G229" t="s">
        <v>59</v>
      </c>
      <c r="H229" s="79"/>
      <c r="I229">
        <v>4.5</v>
      </c>
      <c r="J229" s="51"/>
      <c r="K229" s="53" t="s">
        <v>173</v>
      </c>
      <c r="L229" s="53" t="s">
        <v>680</v>
      </c>
      <c r="M229" s="53" t="s">
        <v>681</v>
      </c>
      <c r="N229" s="53" t="s">
        <v>670</v>
      </c>
      <c r="O229" s="53" t="s">
        <v>671</v>
      </c>
      <c r="P229" s="53" t="s">
        <v>682</v>
      </c>
      <c r="Q229" s="1">
        <v>46184</v>
      </c>
      <c r="R229" s="51" t="s">
        <v>62</v>
      </c>
      <c r="S229" t="s">
        <v>289</v>
      </c>
      <c r="T229" s="1"/>
    </row>
    <row r="230" spans="1:20" ht="15.5" x14ac:dyDescent="0.35">
      <c r="A230">
        <v>139</v>
      </c>
      <c r="B230" s="51"/>
      <c r="C230" t="s">
        <v>1924</v>
      </c>
      <c r="D230" s="51"/>
      <c r="E230" s="51"/>
      <c r="F230" t="s">
        <v>75</v>
      </c>
      <c r="G230" t="s">
        <v>59</v>
      </c>
      <c r="H230" s="79"/>
      <c r="I230">
        <v>4.5</v>
      </c>
      <c r="J230" s="51"/>
      <c r="K230" s="53" t="s">
        <v>183</v>
      </c>
      <c r="L230" s="53" t="s">
        <v>683</v>
      </c>
      <c r="M230" s="53" t="s">
        <v>684</v>
      </c>
      <c r="N230" s="53" t="s">
        <v>655</v>
      </c>
      <c r="O230" s="53" t="s">
        <v>661</v>
      </c>
      <c r="P230" s="53" t="s">
        <v>685</v>
      </c>
      <c r="Q230" s="1">
        <v>46184</v>
      </c>
      <c r="R230" s="51" t="s">
        <v>62</v>
      </c>
      <c r="S230" t="s">
        <v>289</v>
      </c>
      <c r="T230" s="1"/>
    </row>
    <row r="231" spans="1:20" ht="15.5" x14ac:dyDescent="0.35">
      <c r="A231">
        <v>139</v>
      </c>
      <c r="C231" t="s">
        <v>1924</v>
      </c>
      <c r="F231" t="s">
        <v>75</v>
      </c>
      <c r="G231" t="s">
        <v>59</v>
      </c>
      <c r="I231">
        <v>4.5</v>
      </c>
      <c r="K231" s="53" t="s">
        <v>187</v>
      </c>
      <c r="L231" s="53" t="s">
        <v>686</v>
      </c>
      <c r="M231" s="53" t="s">
        <v>687</v>
      </c>
      <c r="N231" s="53" t="s">
        <v>671</v>
      </c>
      <c r="O231" s="53" t="s">
        <v>671</v>
      </c>
      <c r="P231" s="53" t="s">
        <v>688</v>
      </c>
      <c r="Q231" s="1">
        <v>46184</v>
      </c>
      <c r="R231" s="51" t="s">
        <v>62</v>
      </c>
      <c r="S231" t="s">
        <v>289</v>
      </c>
      <c r="T231" s="1"/>
    </row>
    <row r="232" spans="1:20" ht="15.5" x14ac:dyDescent="0.35">
      <c r="A232">
        <v>139</v>
      </c>
      <c r="C232" t="s">
        <v>1924</v>
      </c>
      <c r="F232" t="s">
        <v>75</v>
      </c>
      <c r="G232" t="s">
        <v>59</v>
      </c>
      <c r="I232">
        <v>4.5</v>
      </c>
      <c r="K232" s="53" t="s">
        <v>193</v>
      </c>
      <c r="L232" s="53" t="s">
        <v>689</v>
      </c>
      <c r="M232" s="53" t="s">
        <v>690</v>
      </c>
      <c r="N232" s="53" t="s">
        <v>670</v>
      </c>
      <c r="O232" s="53" t="s">
        <v>671</v>
      </c>
      <c r="P232" s="53"/>
      <c r="Q232" s="1">
        <v>46184</v>
      </c>
      <c r="R232" s="51" t="s">
        <v>62</v>
      </c>
      <c r="S232" t="s">
        <v>289</v>
      </c>
      <c r="T232" s="1"/>
    </row>
    <row r="233" spans="1:20" x14ac:dyDescent="0.35">
      <c r="A233">
        <v>142</v>
      </c>
      <c r="B233">
        <v>16</v>
      </c>
      <c r="C233" t="s">
        <v>1924</v>
      </c>
      <c r="D233" t="s">
        <v>1924</v>
      </c>
      <c r="E233" t="s">
        <v>81</v>
      </c>
      <c r="F233" t="s">
        <v>96</v>
      </c>
      <c r="G233" t="s">
        <v>78</v>
      </c>
      <c r="H233" s="56">
        <v>2.5</v>
      </c>
      <c r="I233" s="55">
        <v>2.5</v>
      </c>
      <c r="J233" s="56">
        <v>1</v>
      </c>
      <c r="K233" t="s">
        <v>188</v>
      </c>
      <c r="L233" t="s">
        <v>532</v>
      </c>
      <c r="M233" t="s">
        <v>533</v>
      </c>
      <c r="N233" t="s">
        <v>489</v>
      </c>
      <c r="O233" t="s">
        <v>534</v>
      </c>
      <c r="P233" t="s">
        <v>535</v>
      </c>
      <c r="Q233" s="1">
        <v>46188</v>
      </c>
      <c r="R233" t="s">
        <v>62</v>
      </c>
      <c r="S233" t="s">
        <v>317</v>
      </c>
      <c r="T233" s="1"/>
    </row>
    <row r="234" spans="1:20" x14ac:dyDescent="0.35">
      <c r="A234">
        <v>142</v>
      </c>
      <c r="C234" t="s">
        <v>1924</v>
      </c>
      <c r="F234" t="s">
        <v>96</v>
      </c>
      <c r="G234" t="s">
        <v>78</v>
      </c>
      <c r="I234">
        <v>2.5</v>
      </c>
      <c r="K234" t="s">
        <v>141</v>
      </c>
      <c r="L234" t="s">
        <v>605</v>
      </c>
      <c r="M234" t="s">
        <v>463</v>
      </c>
      <c r="N234" t="s">
        <v>407</v>
      </c>
      <c r="O234" t="s">
        <v>422</v>
      </c>
      <c r="P234" t="s">
        <v>464</v>
      </c>
      <c r="Q234" s="1">
        <v>46188</v>
      </c>
      <c r="R234" t="s">
        <v>62</v>
      </c>
      <c r="S234" t="s">
        <v>317</v>
      </c>
    </row>
    <row r="235" spans="1:20" x14ac:dyDescent="0.35">
      <c r="A235">
        <v>142</v>
      </c>
      <c r="C235" t="s">
        <v>1924</v>
      </c>
      <c r="F235" t="s">
        <v>96</v>
      </c>
      <c r="G235" t="s">
        <v>78</v>
      </c>
      <c r="I235" s="55">
        <v>2.5</v>
      </c>
      <c r="J235" s="55"/>
      <c r="K235" t="s">
        <v>169</v>
      </c>
      <c r="L235" t="s">
        <v>629</v>
      </c>
      <c r="M235" t="s">
        <v>630</v>
      </c>
      <c r="N235" t="s">
        <v>106</v>
      </c>
      <c r="O235" t="s">
        <v>527</v>
      </c>
      <c r="P235" t="s">
        <v>631</v>
      </c>
      <c r="Q235" s="1">
        <v>46188</v>
      </c>
      <c r="R235" t="s">
        <v>62</v>
      </c>
      <c r="S235" t="s">
        <v>106</v>
      </c>
    </row>
    <row r="236" spans="1:20" x14ac:dyDescent="0.35">
      <c r="A236">
        <v>142</v>
      </c>
      <c r="C236" t="s">
        <v>1924</v>
      </c>
      <c r="F236" t="s">
        <v>96</v>
      </c>
      <c r="G236" t="s">
        <v>78</v>
      </c>
      <c r="I236">
        <v>2.5</v>
      </c>
      <c r="K236" t="s">
        <v>172</v>
      </c>
      <c r="L236" t="s">
        <v>599</v>
      </c>
      <c r="M236" t="s">
        <v>516</v>
      </c>
      <c r="N236" t="s">
        <v>517</v>
      </c>
      <c r="O236" t="s">
        <v>518</v>
      </c>
      <c r="P236" t="s">
        <v>519</v>
      </c>
      <c r="Q236" s="1">
        <v>46188</v>
      </c>
      <c r="R236" t="s">
        <v>62</v>
      </c>
      <c r="S236" t="s">
        <v>317</v>
      </c>
    </row>
    <row r="237" spans="1:20" x14ac:dyDescent="0.35">
      <c r="A237">
        <v>142</v>
      </c>
      <c r="C237" t="s">
        <v>1924</v>
      </c>
      <c r="F237" t="s">
        <v>96</v>
      </c>
      <c r="G237" t="s">
        <v>78</v>
      </c>
      <c r="I237" s="55">
        <v>2.5</v>
      </c>
      <c r="J237" s="55"/>
      <c r="K237" t="s">
        <v>186</v>
      </c>
      <c r="L237" t="s">
        <v>613</v>
      </c>
      <c r="M237" t="s">
        <v>541</v>
      </c>
      <c r="N237" t="s">
        <v>106</v>
      </c>
      <c r="O237" t="s">
        <v>527</v>
      </c>
      <c r="P237" t="s">
        <v>542</v>
      </c>
      <c r="Q237" s="1">
        <v>46188</v>
      </c>
      <c r="R237" t="s">
        <v>62</v>
      </c>
      <c r="S237" t="s">
        <v>106</v>
      </c>
    </row>
    <row r="238" spans="1:20" x14ac:dyDescent="0.35">
      <c r="A238">
        <v>142</v>
      </c>
      <c r="C238" t="s">
        <v>1924</v>
      </c>
      <c r="F238" t="s">
        <v>96</v>
      </c>
      <c r="G238" t="s">
        <v>78</v>
      </c>
      <c r="I238">
        <v>2.5</v>
      </c>
      <c r="K238" t="s">
        <v>145</v>
      </c>
      <c r="L238" t="s">
        <v>625</v>
      </c>
      <c r="M238" t="s">
        <v>626</v>
      </c>
      <c r="N238" t="s">
        <v>106</v>
      </c>
      <c r="O238" t="s">
        <v>539</v>
      </c>
      <c r="P238" t="s">
        <v>627</v>
      </c>
      <c r="Q238" s="1">
        <v>46188</v>
      </c>
      <c r="R238" t="s">
        <v>62</v>
      </c>
      <c r="S238" t="s">
        <v>106</v>
      </c>
    </row>
    <row r="239" spans="1:20" x14ac:dyDescent="0.35">
      <c r="A239">
        <v>142</v>
      </c>
      <c r="C239" t="s">
        <v>1924</v>
      </c>
      <c r="F239" t="s">
        <v>96</v>
      </c>
      <c r="G239" t="s">
        <v>78</v>
      </c>
      <c r="I239" s="55">
        <v>2.5</v>
      </c>
      <c r="J239" s="55"/>
      <c r="K239" t="s">
        <v>156</v>
      </c>
      <c r="L239" t="s">
        <v>609</v>
      </c>
      <c r="M239" t="s">
        <v>474</v>
      </c>
      <c r="N239" t="s">
        <v>475</v>
      </c>
      <c r="O239" t="s">
        <v>476</v>
      </c>
      <c r="P239" t="s">
        <v>477</v>
      </c>
      <c r="Q239" s="1">
        <v>46188</v>
      </c>
      <c r="R239" t="s">
        <v>62</v>
      </c>
      <c r="S239" t="s">
        <v>317</v>
      </c>
    </row>
    <row r="240" spans="1:20" x14ac:dyDescent="0.35">
      <c r="A240">
        <v>142</v>
      </c>
      <c r="C240" t="s">
        <v>1924</v>
      </c>
      <c r="F240" t="s">
        <v>96</v>
      </c>
      <c r="G240" t="s">
        <v>78</v>
      </c>
      <c r="I240">
        <v>2.5</v>
      </c>
      <c r="K240" t="s">
        <v>79</v>
      </c>
      <c r="L240" t="s">
        <v>606</v>
      </c>
      <c r="M240" t="s">
        <v>524</v>
      </c>
      <c r="N240" t="s">
        <v>407</v>
      </c>
      <c r="O240" t="s">
        <v>422</v>
      </c>
      <c r="P240" t="s">
        <v>525</v>
      </c>
      <c r="Q240" s="1">
        <v>46188</v>
      </c>
      <c r="R240" t="s">
        <v>62</v>
      </c>
      <c r="S240" t="s">
        <v>317</v>
      </c>
    </row>
    <row r="241" spans="1:19" x14ac:dyDescent="0.35">
      <c r="A241">
        <v>142</v>
      </c>
      <c r="C241" t="s">
        <v>1924</v>
      </c>
      <c r="F241" t="s">
        <v>96</v>
      </c>
      <c r="G241" t="s">
        <v>78</v>
      </c>
      <c r="I241" s="55">
        <v>2.5</v>
      </c>
      <c r="J241" s="55"/>
      <c r="K241" t="s">
        <v>146</v>
      </c>
      <c r="L241" t="s">
        <v>622</v>
      </c>
      <c r="M241" t="s">
        <v>471</v>
      </c>
      <c r="N241" t="s">
        <v>407</v>
      </c>
      <c r="O241" t="s">
        <v>472</v>
      </c>
      <c r="P241" t="s">
        <v>473</v>
      </c>
      <c r="Q241" s="1">
        <v>46188</v>
      </c>
      <c r="R241" t="s">
        <v>62</v>
      </c>
      <c r="S241" t="s">
        <v>317</v>
      </c>
    </row>
    <row r="242" spans="1:19" x14ac:dyDescent="0.35">
      <c r="A242">
        <v>142</v>
      </c>
      <c r="C242" t="s">
        <v>1924</v>
      </c>
      <c r="F242" t="s">
        <v>96</v>
      </c>
      <c r="G242" t="s">
        <v>78</v>
      </c>
      <c r="I242">
        <v>2.5</v>
      </c>
      <c r="K242" t="s">
        <v>419</v>
      </c>
      <c r="L242" t="s">
        <v>420</v>
      </c>
      <c r="M242" t="s">
        <v>421</v>
      </c>
      <c r="N242" t="s">
        <v>407</v>
      </c>
      <c r="O242" t="s">
        <v>422</v>
      </c>
      <c r="P242" t="s">
        <v>423</v>
      </c>
      <c r="Q242" s="1">
        <v>46188</v>
      </c>
      <c r="R242" t="s">
        <v>62</v>
      </c>
      <c r="S242" t="s">
        <v>317</v>
      </c>
    </row>
    <row r="243" spans="1:19" x14ac:dyDescent="0.35">
      <c r="A243">
        <v>142</v>
      </c>
      <c r="C243" t="s">
        <v>1924</v>
      </c>
      <c r="F243" t="s">
        <v>96</v>
      </c>
      <c r="G243" t="s">
        <v>78</v>
      </c>
      <c r="I243" s="55">
        <v>2.5</v>
      </c>
      <c r="J243" s="55"/>
      <c r="K243" t="s">
        <v>162</v>
      </c>
      <c r="L243" t="s">
        <v>628</v>
      </c>
      <c r="M243" t="s">
        <v>543</v>
      </c>
      <c r="N243" t="s">
        <v>106</v>
      </c>
      <c r="O243" t="s">
        <v>544</v>
      </c>
      <c r="P243" t="s">
        <v>545</v>
      </c>
      <c r="Q243" s="1">
        <v>46188</v>
      </c>
      <c r="R243" t="s">
        <v>62</v>
      </c>
      <c r="S243" t="s">
        <v>106</v>
      </c>
    </row>
    <row r="244" spans="1:19" x14ac:dyDescent="0.35">
      <c r="A244">
        <v>143</v>
      </c>
      <c r="B244">
        <v>23</v>
      </c>
      <c r="C244" t="s">
        <v>1924</v>
      </c>
      <c r="D244" t="s">
        <v>1924</v>
      </c>
      <c r="E244" t="s">
        <v>1927</v>
      </c>
      <c r="F244" t="s">
        <v>69</v>
      </c>
      <c r="G244" t="s">
        <v>83</v>
      </c>
      <c r="H244" s="56">
        <v>4</v>
      </c>
      <c r="I244" s="56">
        <v>4</v>
      </c>
      <c r="J244" s="56">
        <v>1</v>
      </c>
      <c r="K244" t="s">
        <v>194</v>
      </c>
      <c r="L244" t="s">
        <v>691</v>
      </c>
      <c r="M244" t="s">
        <v>503</v>
      </c>
      <c r="N244" t="s">
        <v>426</v>
      </c>
      <c r="O244" t="s">
        <v>504</v>
      </c>
      <c r="P244" t="s">
        <v>505</v>
      </c>
      <c r="Q244" s="1">
        <v>46190</v>
      </c>
      <c r="R244" t="s">
        <v>19</v>
      </c>
      <c r="S244" s="67" t="s">
        <v>314</v>
      </c>
    </row>
    <row r="245" spans="1:19" x14ac:dyDescent="0.35">
      <c r="A245">
        <v>143</v>
      </c>
      <c r="C245" t="s">
        <v>1924</v>
      </c>
      <c r="F245" t="s">
        <v>69</v>
      </c>
      <c r="G245" t="s">
        <v>83</v>
      </c>
      <c r="I245" s="56">
        <v>4</v>
      </c>
      <c r="J245" s="55"/>
      <c r="K245" t="s">
        <v>196</v>
      </c>
      <c r="L245" t="s">
        <v>692</v>
      </c>
      <c r="M245" t="s">
        <v>693</v>
      </c>
      <c r="N245" t="s">
        <v>426</v>
      </c>
      <c r="O245" t="s">
        <v>694</v>
      </c>
      <c r="P245" t="s">
        <v>695</v>
      </c>
      <c r="Q245" s="1">
        <v>46190</v>
      </c>
      <c r="R245" t="s">
        <v>19</v>
      </c>
      <c r="S245" s="67" t="s">
        <v>314</v>
      </c>
    </row>
    <row r="246" spans="1:19" x14ac:dyDescent="0.35">
      <c r="A246">
        <v>143</v>
      </c>
      <c r="C246" t="s">
        <v>1924</v>
      </c>
      <c r="F246" t="s">
        <v>69</v>
      </c>
      <c r="G246" t="s">
        <v>83</v>
      </c>
      <c r="I246" s="56">
        <v>4</v>
      </c>
      <c r="J246" s="55"/>
      <c r="K246" t="s">
        <v>200</v>
      </c>
      <c r="L246" t="s">
        <v>696</v>
      </c>
      <c r="M246" t="s">
        <v>697</v>
      </c>
      <c r="N246" t="s">
        <v>698</v>
      </c>
      <c r="O246" t="s">
        <v>699</v>
      </c>
      <c r="P246" t="s">
        <v>700</v>
      </c>
      <c r="Q246" s="1">
        <v>46190</v>
      </c>
      <c r="R246" t="s">
        <v>19</v>
      </c>
      <c r="S246" s="67" t="s">
        <v>103</v>
      </c>
    </row>
    <row r="247" spans="1:19" x14ac:dyDescent="0.35">
      <c r="A247">
        <v>143</v>
      </c>
      <c r="C247" t="s">
        <v>1924</v>
      </c>
      <c r="F247" t="s">
        <v>69</v>
      </c>
      <c r="G247" t="s">
        <v>83</v>
      </c>
      <c r="I247" s="56">
        <v>4</v>
      </c>
      <c r="J247" s="55"/>
      <c r="K247" t="s">
        <v>210</v>
      </c>
      <c r="L247" t="s">
        <v>701</v>
      </c>
      <c r="M247" t="s">
        <v>702</v>
      </c>
      <c r="N247" t="s">
        <v>703</v>
      </c>
      <c r="O247" t="s">
        <v>704</v>
      </c>
      <c r="P247" t="s">
        <v>705</v>
      </c>
      <c r="Q247" s="1">
        <v>46190</v>
      </c>
      <c r="R247" t="s">
        <v>19</v>
      </c>
      <c r="S247" s="67" t="s">
        <v>314</v>
      </c>
    </row>
    <row r="248" spans="1:19" x14ac:dyDescent="0.35">
      <c r="A248">
        <v>143</v>
      </c>
      <c r="C248" t="s">
        <v>1924</v>
      </c>
      <c r="F248" t="s">
        <v>69</v>
      </c>
      <c r="G248" t="s">
        <v>83</v>
      </c>
      <c r="I248" s="56">
        <v>4</v>
      </c>
      <c r="J248" s="55"/>
      <c r="K248" t="s">
        <v>204</v>
      </c>
      <c r="L248" t="s">
        <v>706</v>
      </c>
      <c r="M248" t="s">
        <v>707</v>
      </c>
      <c r="N248" t="s">
        <v>698</v>
      </c>
      <c r="O248" t="s">
        <v>699</v>
      </c>
      <c r="P248" t="s">
        <v>708</v>
      </c>
      <c r="Q248" s="1">
        <v>46190</v>
      </c>
      <c r="R248" t="s">
        <v>19</v>
      </c>
      <c r="S248" s="67" t="s">
        <v>103</v>
      </c>
    </row>
    <row r="249" spans="1:19" x14ac:dyDescent="0.35">
      <c r="A249">
        <v>143</v>
      </c>
      <c r="C249" t="s">
        <v>1924</v>
      </c>
      <c r="F249" t="s">
        <v>69</v>
      </c>
      <c r="G249" t="s">
        <v>83</v>
      </c>
      <c r="I249" s="56">
        <v>4</v>
      </c>
      <c r="J249" s="55"/>
      <c r="K249" t="s">
        <v>163</v>
      </c>
      <c r="L249" t="s">
        <v>564</v>
      </c>
      <c r="M249" t="s">
        <v>565</v>
      </c>
      <c r="N249" t="s">
        <v>566</v>
      </c>
      <c r="O249" t="s">
        <v>567</v>
      </c>
      <c r="P249" t="s">
        <v>568</v>
      </c>
      <c r="Q249" s="1">
        <v>46190</v>
      </c>
      <c r="R249" t="s">
        <v>19</v>
      </c>
      <c r="S249" s="67" t="s">
        <v>314</v>
      </c>
    </row>
    <row r="250" spans="1:19" x14ac:dyDescent="0.35">
      <c r="A250">
        <v>143</v>
      </c>
      <c r="C250" t="s">
        <v>1924</v>
      </c>
      <c r="F250" t="s">
        <v>69</v>
      </c>
      <c r="G250" t="s">
        <v>83</v>
      </c>
      <c r="I250" s="56">
        <v>4</v>
      </c>
      <c r="J250" s="55"/>
      <c r="K250" t="s">
        <v>154</v>
      </c>
      <c r="L250" t="s">
        <v>610</v>
      </c>
      <c r="M250" t="s">
        <v>611</v>
      </c>
      <c r="N250" t="s">
        <v>426</v>
      </c>
      <c r="O250" t="s">
        <v>510</v>
      </c>
      <c r="P250" t="s">
        <v>612</v>
      </c>
      <c r="Q250" s="1">
        <v>46190</v>
      </c>
      <c r="R250" t="s">
        <v>19</v>
      </c>
      <c r="S250" s="67" t="s">
        <v>314</v>
      </c>
    </row>
    <row r="251" spans="1:19" x14ac:dyDescent="0.35">
      <c r="A251">
        <v>143</v>
      </c>
      <c r="C251" t="s">
        <v>1924</v>
      </c>
      <c r="F251" t="s">
        <v>69</v>
      </c>
      <c r="G251" t="s">
        <v>83</v>
      </c>
      <c r="I251" s="56">
        <v>4</v>
      </c>
      <c r="J251" s="55"/>
      <c r="K251" t="s">
        <v>178</v>
      </c>
      <c r="L251" t="s">
        <v>569</v>
      </c>
      <c r="M251" t="s">
        <v>499</v>
      </c>
      <c r="N251" t="s">
        <v>500</v>
      </c>
      <c r="O251" t="s">
        <v>501</v>
      </c>
      <c r="P251" t="s">
        <v>502</v>
      </c>
      <c r="Q251" s="1">
        <v>46190</v>
      </c>
      <c r="R251" t="s">
        <v>19</v>
      </c>
      <c r="S251" s="67" t="s">
        <v>314</v>
      </c>
    </row>
    <row r="252" spans="1:19" x14ac:dyDescent="0.35">
      <c r="A252">
        <v>143</v>
      </c>
      <c r="C252" t="s">
        <v>1924</v>
      </c>
      <c r="F252" t="s">
        <v>69</v>
      </c>
      <c r="G252" t="s">
        <v>83</v>
      </c>
      <c r="I252" s="56">
        <v>4</v>
      </c>
      <c r="J252" s="55"/>
      <c r="K252" t="s">
        <v>151</v>
      </c>
      <c r="L252" t="s">
        <v>586</v>
      </c>
      <c r="M252" t="s">
        <v>587</v>
      </c>
      <c r="N252" t="s">
        <v>588</v>
      </c>
      <c r="O252" t="s">
        <v>589</v>
      </c>
      <c r="P252" t="s">
        <v>590</v>
      </c>
      <c r="Q252" s="1">
        <v>46190</v>
      </c>
      <c r="R252" t="s">
        <v>19</v>
      </c>
      <c r="S252" s="67" t="s">
        <v>103</v>
      </c>
    </row>
    <row r="253" spans="1:19" x14ac:dyDescent="0.35">
      <c r="A253">
        <v>143</v>
      </c>
      <c r="C253" t="s">
        <v>1924</v>
      </c>
      <c r="F253" t="s">
        <v>69</v>
      </c>
      <c r="G253" t="s">
        <v>83</v>
      </c>
      <c r="I253" s="56">
        <v>4</v>
      </c>
      <c r="J253" s="55"/>
      <c r="K253" t="s">
        <v>199</v>
      </c>
      <c r="L253" t="s">
        <v>709</v>
      </c>
      <c r="M253" t="s">
        <v>710</v>
      </c>
      <c r="N253" t="s">
        <v>711</v>
      </c>
      <c r="O253" t="s">
        <v>712</v>
      </c>
      <c r="P253" t="s">
        <v>713</v>
      </c>
      <c r="Q253" s="1">
        <v>46190</v>
      </c>
      <c r="R253" t="s">
        <v>19</v>
      </c>
      <c r="S253" s="67" t="s">
        <v>314</v>
      </c>
    </row>
    <row r="254" spans="1:19" x14ac:dyDescent="0.35">
      <c r="A254">
        <v>143</v>
      </c>
      <c r="C254" t="s">
        <v>1924</v>
      </c>
      <c r="F254" t="s">
        <v>69</v>
      </c>
      <c r="G254" t="s">
        <v>83</v>
      </c>
      <c r="I254" s="56">
        <v>4</v>
      </c>
      <c r="J254" s="55"/>
      <c r="K254" t="s">
        <v>208</v>
      </c>
      <c r="L254" t="s">
        <v>714</v>
      </c>
      <c r="M254" t="s">
        <v>715</v>
      </c>
      <c r="N254" t="s">
        <v>716</v>
      </c>
      <c r="O254" t="s">
        <v>717</v>
      </c>
      <c r="P254" t="s">
        <v>718</v>
      </c>
      <c r="Q254" s="1">
        <v>46190</v>
      </c>
      <c r="R254" t="s">
        <v>19</v>
      </c>
      <c r="S254" s="67" t="s">
        <v>314</v>
      </c>
    </row>
    <row r="255" spans="1:19" x14ac:dyDescent="0.35">
      <c r="A255">
        <v>143</v>
      </c>
      <c r="C255" t="s">
        <v>1924</v>
      </c>
      <c r="F255" t="s">
        <v>69</v>
      </c>
      <c r="G255" t="s">
        <v>83</v>
      </c>
      <c r="I255" s="56">
        <v>4</v>
      </c>
      <c r="J255" s="55"/>
      <c r="K255" t="s">
        <v>150</v>
      </c>
      <c r="L255" t="s">
        <v>647</v>
      </c>
      <c r="M255" t="s">
        <v>648</v>
      </c>
      <c r="N255" t="s">
        <v>566</v>
      </c>
      <c r="O255" t="s">
        <v>567</v>
      </c>
      <c r="P255" t="s">
        <v>649</v>
      </c>
      <c r="Q255" s="1">
        <v>46190</v>
      </c>
      <c r="R255" t="s">
        <v>19</v>
      </c>
      <c r="S255" s="67" t="s">
        <v>314</v>
      </c>
    </row>
    <row r="256" spans="1:19" x14ac:dyDescent="0.35">
      <c r="A256">
        <v>143</v>
      </c>
      <c r="C256" t="s">
        <v>1924</v>
      </c>
      <c r="F256" t="s">
        <v>69</v>
      </c>
      <c r="G256" t="s">
        <v>83</v>
      </c>
      <c r="I256" s="56">
        <v>4</v>
      </c>
      <c r="J256" s="55"/>
      <c r="K256" t="s">
        <v>207</v>
      </c>
      <c r="L256" t="s">
        <v>719</v>
      </c>
      <c r="M256" t="s">
        <v>720</v>
      </c>
      <c r="N256" t="s">
        <v>711</v>
      </c>
      <c r="O256" t="s">
        <v>721</v>
      </c>
      <c r="P256" t="s">
        <v>722</v>
      </c>
      <c r="Q256" s="1">
        <v>46190</v>
      </c>
      <c r="R256" t="s">
        <v>19</v>
      </c>
      <c r="S256" s="67" t="s">
        <v>314</v>
      </c>
    </row>
    <row r="257" spans="1:19" x14ac:dyDescent="0.35">
      <c r="A257">
        <v>143</v>
      </c>
      <c r="C257" t="s">
        <v>1924</v>
      </c>
      <c r="F257" t="s">
        <v>69</v>
      </c>
      <c r="G257" t="s">
        <v>83</v>
      </c>
      <c r="I257" s="56">
        <v>4</v>
      </c>
      <c r="J257" s="55"/>
      <c r="K257" t="s">
        <v>133</v>
      </c>
      <c r="L257" t="s">
        <v>563</v>
      </c>
      <c r="M257" t="s">
        <v>509</v>
      </c>
      <c r="N257" t="s">
        <v>426</v>
      </c>
      <c r="O257" t="s">
        <v>510</v>
      </c>
      <c r="P257" t="s">
        <v>511</v>
      </c>
      <c r="Q257" s="1">
        <v>46190</v>
      </c>
      <c r="R257" t="s">
        <v>19</v>
      </c>
      <c r="S257" s="67" t="s">
        <v>314</v>
      </c>
    </row>
    <row r="258" spans="1:19" x14ac:dyDescent="0.35">
      <c r="A258">
        <v>143</v>
      </c>
      <c r="C258" t="s">
        <v>1924</v>
      </c>
      <c r="F258" t="s">
        <v>69</v>
      </c>
      <c r="G258" t="s">
        <v>83</v>
      </c>
      <c r="I258" s="56">
        <v>4</v>
      </c>
      <c r="J258" s="55"/>
      <c r="K258" t="s">
        <v>203</v>
      </c>
      <c r="L258" t="s">
        <v>723</v>
      </c>
      <c r="M258" t="s">
        <v>724</v>
      </c>
      <c r="N258" t="s">
        <v>725</v>
      </c>
      <c r="O258" t="s">
        <v>726</v>
      </c>
      <c r="P258" t="s">
        <v>727</v>
      </c>
      <c r="Q258" s="1">
        <v>46190</v>
      </c>
      <c r="R258" t="s">
        <v>19</v>
      </c>
      <c r="S258" s="67" t="s">
        <v>103</v>
      </c>
    </row>
    <row r="259" spans="1:19" x14ac:dyDescent="0.35">
      <c r="A259">
        <v>143</v>
      </c>
      <c r="C259" t="s">
        <v>1924</v>
      </c>
      <c r="F259" t="s">
        <v>69</v>
      </c>
      <c r="G259" t="s">
        <v>83</v>
      </c>
      <c r="I259" s="56">
        <v>4</v>
      </c>
      <c r="J259" s="55"/>
      <c r="K259" t="s">
        <v>201</v>
      </c>
      <c r="L259" t="s">
        <v>728</v>
      </c>
      <c r="M259" t="s">
        <v>729</v>
      </c>
      <c r="N259" t="s">
        <v>730</v>
      </c>
      <c r="O259" t="s">
        <v>731</v>
      </c>
      <c r="P259" t="s">
        <v>732</v>
      </c>
      <c r="Q259" s="1">
        <v>46190</v>
      </c>
      <c r="R259" t="s">
        <v>19</v>
      </c>
      <c r="S259" s="67" t="s">
        <v>103</v>
      </c>
    </row>
    <row r="260" spans="1:19" x14ac:dyDescent="0.35">
      <c r="A260">
        <v>143</v>
      </c>
      <c r="C260" t="s">
        <v>1924</v>
      </c>
      <c r="F260" t="s">
        <v>69</v>
      </c>
      <c r="G260" t="s">
        <v>83</v>
      </c>
      <c r="I260" s="56">
        <v>4</v>
      </c>
      <c r="J260" s="55"/>
      <c r="K260" t="s">
        <v>202</v>
      </c>
      <c r="L260" t="s">
        <v>733</v>
      </c>
      <c r="M260" t="s">
        <v>734</v>
      </c>
      <c r="N260" t="s">
        <v>566</v>
      </c>
      <c r="O260" t="s">
        <v>735</v>
      </c>
      <c r="P260" t="s">
        <v>736</v>
      </c>
      <c r="Q260" s="1">
        <v>46190</v>
      </c>
      <c r="R260" t="s">
        <v>19</v>
      </c>
      <c r="S260" s="67" t="s">
        <v>314</v>
      </c>
    </row>
    <row r="261" spans="1:19" x14ac:dyDescent="0.35">
      <c r="A261">
        <v>143</v>
      </c>
      <c r="C261" t="s">
        <v>1924</v>
      </c>
      <c r="F261" t="s">
        <v>69</v>
      </c>
      <c r="G261" t="s">
        <v>83</v>
      </c>
      <c r="I261" s="56">
        <v>4</v>
      </c>
      <c r="J261" s="55"/>
      <c r="K261" t="s">
        <v>206</v>
      </c>
      <c r="L261" t="s">
        <v>737</v>
      </c>
      <c r="M261" t="s">
        <v>738</v>
      </c>
      <c r="N261" t="s">
        <v>566</v>
      </c>
      <c r="O261" t="s">
        <v>739</v>
      </c>
      <c r="P261" t="s">
        <v>740</v>
      </c>
      <c r="Q261" s="1">
        <v>46190</v>
      </c>
      <c r="R261" t="s">
        <v>19</v>
      </c>
      <c r="S261" s="67" t="s">
        <v>314</v>
      </c>
    </row>
    <row r="262" spans="1:19" x14ac:dyDescent="0.35">
      <c r="A262">
        <v>143</v>
      </c>
      <c r="C262" t="s">
        <v>1924</v>
      </c>
      <c r="F262" t="s">
        <v>69</v>
      </c>
      <c r="G262" t="s">
        <v>83</v>
      </c>
      <c r="I262" s="56">
        <v>4</v>
      </c>
      <c r="J262" s="55"/>
      <c r="K262" t="s">
        <v>189</v>
      </c>
      <c r="L262" t="s">
        <v>429</v>
      </c>
      <c r="M262" t="s">
        <v>430</v>
      </c>
      <c r="N262" t="s">
        <v>426</v>
      </c>
      <c r="O262" t="s">
        <v>427</v>
      </c>
      <c r="P262" t="s">
        <v>433</v>
      </c>
      <c r="Q262" s="1">
        <v>46190</v>
      </c>
      <c r="R262" t="s">
        <v>19</v>
      </c>
      <c r="S262" s="67" t="s">
        <v>314</v>
      </c>
    </row>
    <row r="263" spans="1:19" x14ac:dyDescent="0.35">
      <c r="A263">
        <v>143</v>
      </c>
      <c r="B263" s="26"/>
      <c r="C263" t="s">
        <v>1924</v>
      </c>
      <c r="D263" s="26"/>
      <c r="E263" s="26"/>
      <c r="F263" t="s">
        <v>69</v>
      </c>
      <c r="G263" t="s">
        <v>83</v>
      </c>
      <c r="H263" s="78"/>
      <c r="I263" s="56">
        <v>4</v>
      </c>
      <c r="J263" s="55"/>
      <c r="K263" t="s">
        <v>95</v>
      </c>
      <c r="L263" t="s">
        <v>434</v>
      </c>
      <c r="M263" t="s">
        <v>435</v>
      </c>
      <c r="N263" t="s">
        <v>436</v>
      </c>
      <c r="O263" t="s">
        <v>512</v>
      </c>
      <c r="P263" t="s">
        <v>438</v>
      </c>
      <c r="Q263" s="1">
        <v>46190</v>
      </c>
      <c r="R263" t="s">
        <v>19</v>
      </c>
      <c r="S263" s="67" t="s">
        <v>314</v>
      </c>
    </row>
    <row r="264" spans="1:19" x14ac:dyDescent="0.35">
      <c r="A264">
        <v>143</v>
      </c>
      <c r="C264" t="s">
        <v>1924</v>
      </c>
      <c r="F264" t="s">
        <v>69</v>
      </c>
      <c r="G264" t="s">
        <v>83</v>
      </c>
      <c r="I264" s="56">
        <v>4</v>
      </c>
      <c r="J264" s="55"/>
      <c r="K264" t="s">
        <v>107</v>
      </c>
      <c r="L264" t="s">
        <v>595</v>
      </c>
      <c r="M264" t="s">
        <v>596</v>
      </c>
      <c r="N264" t="s">
        <v>93</v>
      </c>
      <c r="O264" t="s">
        <v>597</v>
      </c>
      <c r="P264" t="s">
        <v>598</v>
      </c>
      <c r="Q264" s="1">
        <v>46190</v>
      </c>
      <c r="R264" t="s">
        <v>19</v>
      </c>
      <c r="S264" s="67" t="s">
        <v>93</v>
      </c>
    </row>
    <row r="265" spans="1:19" x14ac:dyDescent="0.35">
      <c r="A265">
        <v>143</v>
      </c>
      <c r="C265" t="s">
        <v>1924</v>
      </c>
      <c r="F265" t="s">
        <v>69</v>
      </c>
      <c r="G265" t="s">
        <v>83</v>
      </c>
      <c r="I265" s="56">
        <v>4</v>
      </c>
      <c r="J265" s="55"/>
      <c r="K265" t="s">
        <v>139</v>
      </c>
      <c r="L265" t="s">
        <v>424</v>
      </c>
      <c r="M265" s="57" t="s">
        <v>425</v>
      </c>
      <c r="N265" t="s">
        <v>426</v>
      </c>
      <c r="O265" t="s">
        <v>427</v>
      </c>
      <c r="P265" t="s">
        <v>428</v>
      </c>
      <c r="Q265" s="1">
        <v>46190</v>
      </c>
      <c r="R265" t="s">
        <v>19</v>
      </c>
      <c r="S265" s="67" t="s">
        <v>314</v>
      </c>
    </row>
    <row r="266" spans="1:19" x14ac:dyDescent="0.35">
      <c r="A266">
        <v>143</v>
      </c>
      <c r="C266" t="s">
        <v>1924</v>
      </c>
      <c r="F266" t="s">
        <v>69</v>
      </c>
      <c r="G266" t="s">
        <v>83</v>
      </c>
      <c r="I266" s="56">
        <v>4</v>
      </c>
      <c r="J266" s="55"/>
      <c r="K266" t="s">
        <v>131</v>
      </c>
      <c r="L266" t="s">
        <v>550</v>
      </c>
      <c r="M266" t="s">
        <v>513</v>
      </c>
      <c r="N266" t="s">
        <v>500</v>
      </c>
      <c r="O266" t="s">
        <v>514</v>
      </c>
      <c r="P266" t="s">
        <v>515</v>
      </c>
      <c r="Q266" s="1">
        <v>46190</v>
      </c>
      <c r="R266" t="s">
        <v>19</v>
      </c>
      <c r="S266" s="77" t="s">
        <v>314</v>
      </c>
    </row>
    <row r="267" spans="1:19" x14ac:dyDescent="0.35">
      <c r="A267">
        <v>143</v>
      </c>
      <c r="B267">
        <v>23</v>
      </c>
      <c r="C267" t="s">
        <v>1924</v>
      </c>
      <c r="F267" t="s">
        <v>69</v>
      </c>
      <c r="G267" t="s">
        <v>83</v>
      </c>
      <c r="H267" s="56">
        <v>4</v>
      </c>
      <c r="I267" s="56">
        <v>4</v>
      </c>
      <c r="J267" s="56">
        <v>1</v>
      </c>
      <c r="K267" t="s">
        <v>194</v>
      </c>
      <c r="L267" t="s">
        <v>691</v>
      </c>
      <c r="M267" t="s">
        <v>503</v>
      </c>
      <c r="N267" t="s">
        <v>426</v>
      </c>
      <c r="O267" t="s">
        <v>504</v>
      </c>
      <c r="P267" t="s">
        <v>505</v>
      </c>
      <c r="Q267" s="1">
        <v>46195</v>
      </c>
      <c r="R267" t="s">
        <v>19</v>
      </c>
      <c r="S267" s="67" t="s">
        <v>314</v>
      </c>
    </row>
    <row r="268" spans="1:19" x14ac:dyDescent="0.35">
      <c r="A268">
        <v>143</v>
      </c>
      <c r="C268" t="s">
        <v>1924</v>
      </c>
      <c r="F268" t="s">
        <v>69</v>
      </c>
      <c r="G268" t="s">
        <v>83</v>
      </c>
      <c r="I268" s="56">
        <v>4</v>
      </c>
      <c r="J268" s="55"/>
      <c r="K268" t="s">
        <v>196</v>
      </c>
      <c r="L268" t="s">
        <v>692</v>
      </c>
      <c r="M268" t="s">
        <v>693</v>
      </c>
      <c r="N268" t="s">
        <v>426</v>
      </c>
      <c r="O268" t="s">
        <v>694</v>
      </c>
      <c r="P268" t="s">
        <v>695</v>
      </c>
      <c r="Q268" s="1">
        <v>46195</v>
      </c>
      <c r="R268" t="s">
        <v>19</v>
      </c>
      <c r="S268" s="67" t="s">
        <v>314</v>
      </c>
    </row>
    <row r="269" spans="1:19" x14ac:dyDescent="0.35">
      <c r="A269">
        <v>143</v>
      </c>
      <c r="C269" t="s">
        <v>1924</v>
      </c>
      <c r="F269" t="s">
        <v>69</v>
      </c>
      <c r="G269" t="s">
        <v>83</v>
      </c>
      <c r="I269" s="56">
        <v>4</v>
      </c>
      <c r="J269" s="55"/>
      <c r="K269" t="s">
        <v>200</v>
      </c>
      <c r="L269" t="s">
        <v>696</v>
      </c>
      <c r="M269" t="s">
        <v>697</v>
      </c>
      <c r="N269" t="s">
        <v>698</v>
      </c>
      <c r="O269" t="s">
        <v>699</v>
      </c>
      <c r="P269" t="s">
        <v>700</v>
      </c>
      <c r="Q269" s="1">
        <v>46195</v>
      </c>
      <c r="R269" t="s">
        <v>19</v>
      </c>
      <c r="S269" s="67" t="s">
        <v>103</v>
      </c>
    </row>
    <row r="270" spans="1:19" x14ac:dyDescent="0.35">
      <c r="A270">
        <v>143</v>
      </c>
      <c r="C270" t="s">
        <v>1924</v>
      </c>
      <c r="F270" t="s">
        <v>69</v>
      </c>
      <c r="G270" t="s">
        <v>83</v>
      </c>
      <c r="I270" s="56">
        <v>4</v>
      </c>
      <c r="J270" s="55"/>
      <c r="K270" t="s">
        <v>210</v>
      </c>
      <c r="L270" t="s">
        <v>701</v>
      </c>
      <c r="M270" t="s">
        <v>702</v>
      </c>
      <c r="N270" t="s">
        <v>703</v>
      </c>
      <c r="O270" t="s">
        <v>704</v>
      </c>
      <c r="P270" t="s">
        <v>705</v>
      </c>
      <c r="Q270" s="1">
        <v>46195</v>
      </c>
      <c r="R270" t="s">
        <v>19</v>
      </c>
      <c r="S270" s="67" t="s">
        <v>314</v>
      </c>
    </row>
    <row r="271" spans="1:19" x14ac:dyDescent="0.35">
      <c r="A271">
        <v>143</v>
      </c>
      <c r="C271" t="s">
        <v>1924</v>
      </c>
      <c r="F271" t="s">
        <v>69</v>
      </c>
      <c r="G271" t="s">
        <v>83</v>
      </c>
      <c r="I271" s="56">
        <v>4</v>
      </c>
      <c r="J271" s="55"/>
      <c r="K271" t="s">
        <v>204</v>
      </c>
      <c r="L271" t="s">
        <v>706</v>
      </c>
      <c r="M271" t="s">
        <v>707</v>
      </c>
      <c r="N271" t="s">
        <v>698</v>
      </c>
      <c r="O271" t="s">
        <v>699</v>
      </c>
      <c r="P271" t="s">
        <v>708</v>
      </c>
      <c r="Q271" s="1">
        <v>46195</v>
      </c>
      <c r="R271" t="s">
        <v>19</v>
      </c>
      <c r="S271" s="67" t="s">
        <v>103</v>
      </c>
    </row>
    <row r="272" spans="1:19" x14ac:dyDescent="0.35">
      <c r="A272">
        <v>143</v>
      </c>
      <c r="C272" t="s">
        <v>1924</v>
      </c>
      <c r="F272" t="s">
        <v>69</v>
      </c>
      <c r="G272" t="s">
        <v>83</v>
      </c>
      <c r="I272" s="56">
        <v>4</v>
      </c>
      <c r="J272" s="55"/>
      <c r="K272" t="s">
        <v>163</v>
      </c>
      <c r="L272" t="s">
        <v>564</v>
      </c>
      <c r="M272" t="s">
        <v>565</v>
      </c>
      <c r="N272" t="s">
        <v>566</v>
      </c>
      <c r="O272" t="s">
        <v>567</v>
      </c>
      <c r="P272" t="s">
        <v>568</v>
      </c>
      <c r="Q272" s="1">
        <v>46195</v>
      </c>
      <c r="R272" t="s">
        <v>19</v>
      </c>
      <c r="S272" s="67" t="s">
        <v>314</v>
      </c>
    </row>
    <row r="273" spans="1:19" x14ac:dyDescent="0.35">
      <c r="A273">
        <v>143</v>
      </c>
      <c r="C273" t="s">
        <v>1924</v>
      </c>
      <c r="F273" t="s">
        <v>69</v>
      </c>
      <c r="G273" t="s">
        <v>83</v>
      </c>
      <c r="I273" s="56">
        <v>4</v>
      </c>
      <c r="J273" s="55"/>
      <c r="K273" t="s">
        <v>154</v>
      </c>
      <c r="L273" t="s">
        <v>610</v>
      </c>
      <c r="M273" t="s">
        <v>611</v>
      </c>
      <c r="N273" t="s">
        <v>426</v>
      </c>
      <c r="O273" t="s">
        <v>510</v>
      </c>
      <c r="P273" t="s">
        <v>612</v>
      </c>
      <c r="Q273" s="1">
        <v>46195</v>
      </c>
      <c r="R273" t="s">
        <v>19</v>
      </c>
      <c r="S273" s="67" t="s">
        <v>314</v>
      </c>
    </row>
    <row r="274" spans="1:19" x14ac:dyDescent="0.35">
      <c r="A274">
        <v>143</v>
      </c>
      <c r="C274" t="s">
        <v>1924</v>
      </c>
      <c r="F274" t="s">
        <v>69</v>
      </c>
      <c r="G274" t="s">
        <v>83</v>
      </c>
      <c r="I274" s="56">
        <v>4</v>
      </c>
      <c r="J274" s="55"/>
      <c r="K274" t="s">
        <v>178</v>
      </c>
      <c r="L274" t="s">
        <v>569</v>
      </c>
      <c r="M274" t="s">
        <v>499</v>
      </c>
      <c r="N274" t="s">
        <v>500</v>
      </c>
      <c r="O274" t="s">
        <v>501</v>
      </c>
      <c r="P274" t="s">
        <v>502</v>
      </c>
      <c r="Q274" s="1">
        <v>46195</v>
      </c>
      <c r="R274" t="s">
        <v>19</v>
      </c>
      <c r="S274" s="67" t="s">
        <v>314</v>
      </c>
    </row>
    <row r="275" spans="1:19" x14ac:dyDescent="0.35">
      <c r="A275">
        <v>143</v>
      </c>
      <c r="C275" t="s">
        <v>1924</v>
      </c>
      <c r="F275" t="s">
        <v>69</v>
      </c>
      <c r="G275" t="s">
        <v>83</v>
      </c>
      <c r="I275" s="56">
        <v>4</v>
      </c>
      <c r="J275" s="55"/>
      <c r="K275" t="s">
        <v>151</v>
      </c>
      <c r="L275" t="s">
        <v>586</v>
      </c>
      <c r="M275" t="s">
        <v>587</v>
      </c>
      <c r="N275" t="s">
        <v>588</v>
      </c>
      <c r="O275" t="s">
        <v>589</v>
      </c>
      <c r="P275" t="s">
        <v>590</v>
      </c>
      <c r="Q275" s="1">
        <v>46195</v>
      </c>
      <c r="R275" t="s">
        <v>19</v>
      </c>
      <c r="S275" s="67" t="s">
        <v>103</v>
      </c>
    </row>
    <row r="276" spans="1:19" x14ac:dyDescent="0.35">
      <c r="A276">
        <v>143</v>
      </c>
      <c r="C276" t="s">
        <v>1924</v>
      </c>
      <c r="F276" t="s">
        <v>69</v>
      </c>
      <c r="G276" t="s">
        <v>83</v>
      </c>
      <c r="I276" s="56">
        <v>4</v>
      </c>
      <c r="J276" s="55"/>
      <c r="K276" t="s">
        <v>199</v>
      </c>
      <c r="L276" t="s">
        <v>709</v>
      </c>
      <c r="M276" t="s">
        <v>710</v>
      </c>
      <c r="N276" t="s">
        <v>711</v>
      </c>
      <c r="O276" t="s">
        <v>712</v>
      </c>
      <c r="P276" t="s">
        <v>713</v>
      </c>
      <c r="Q276" s="1">
        <v>46195</v>
      </c>
      <c r="R276" t="s">
        <v>19</v>
      </c>
      <c r="S276" s="67" t="s">
        <v>314</v>
      </c>
    </row>
    <row r="277" spans="1:19" x14ac:dyDescent="0.35">
      <c r="A277">
        <v>143</v>
      </c>
      <c r="C277" t="s">
        <v>1924</v>
      </c>
      <c r="F277" t="s">
        <v>69</v>
      </c>
      <c r="G277" t="s">
        <v>83</v>
      </c>
      <c r="I277" s="56">
        <v>4</v>
      </c>
      <c r="J277" s="55"/>
      <c r="K277" t="s">
        <v>208</v>
      </c>
      <c r="L277" t="s">
        <v>714</v>
      </c>
      <c r="M277" t="s">
        <v>715</v>
      </c>
      <c r="N277" t="s">
        <v>716</v>
      </c>
      <c r="O277" t="s">
        <v>717</v>
      </c>
      <c r="P277" t="s">
        <v>718</v>
      </c>
      <c r="Q277" s="1">
        <v>46195</v>
      </c>
      <c r="R277" t="s">
        <v>19</v>
      </c>
      <c r="S277" s="67" t="s">
        <v>314</v>
      </c>
    </row>
    <row r="278" spans="1:19" x14ac:dyDescent="0.35">
      <c r="A278">
        <v>143</v>
      </c>
      <c r="C278" t="s">
        <v>1924</v>
      </c>
      <c r="F278" t="s">
        <v>69</v>
      </c>
      <c r="G278" t="s">
        <v>83</v>
      </c>
      <c r="I278" s="56">
        <v>4</v>
      </c>
      <c r="J278" s="55"/>
      <c r="K278" t="s">
        <v>150</v>
      </c>
      <c r="L278" t="s">
        <v>647</v>
      </c>
      <c r="M278" t="s">
        <v>648</v>
      </c>
      <c r="N278" t="s">
        <v>566</v>
      </c>
      <c r="O278" t="s">
        <v>567</v>
      </c>
      <c r="P278" t="s">
        <v>649</v>
      </c>
      <c r="Q278" s="1">
        <v>46195</v>
      </c>
      <c r="R278" t="s">
        <v>19</v>
      </c>
      <c r="S278" s="67" t="s">
        <v>314</v>
      </c>
    </row>
    <row r="279" spans="1:19" x14ac:dyDescent="0.35">
      <c r="A279">
        <v>143</v>
      </c>
      <c r="C279" t="s">
        <v>1924</v>
      </c>
      <c r="F279" t="s">
        <v>69</v>
      </c>
      <c r="G279" t="s">
        <v>83</v>
      </c>
      <c r="I279" s="56">
        <v>4</v>
      </c>
      <c r="J279" s="55"/>
      <c r="K279" t="s">
        <v>207</v>
      </c>
      <c r="L279" t="s">
        <v>719</v>
      </c>
      <c r="M279" t="s">
        <v>720</v>
      </c>
      <c r="N279" t="s">
        <v>711</v>
      </c>
      <c r="O279" t="s">
        <v>721</v>
      </c>
      <c r="P279" t="s">
        <v>722</v>
      </c>
      <c r="Q279" s="1">
        <v>46195</v>
      </c>
      <c r="R279" t="s">
        <v>19</v>
      </c>
      <c r="S279" s="67" t="s">
        <v>314</v>
      </c>
    </row>
    <row r="280" spans="1:19" x14ac:dyDescent="0.35">
      <c r="A280">
        <v>143</v>
      </c>
      <c r="C280" t="s">
        <v>1924</v>
      </c>
      <c r="F280" t="s">
        <v>69</v>
      </c>
      <c r="G280" t="s">
        <v>83</v>
      </c>
      <c r="I280" s="56">
        <v>4</v>
      </c>
      <c r="J280" s="55"/>
      <c r="K280" t="s">
        <v>133</v>
      </c>
      <c r="L280" t="s">
        <v>563</v>
      </c>
      <c r="M280" t="s">
        <v>509</v>
      </c>
      <c r="N280" t="s">
        <v>426</v>
      </c>
      <c r="O280" t="s">
        <v>510</v>
      </c>
      <c r="P280" t="s">
        <v>511</v>
      </c>
      <c r="Q280" s="1">
        <v>46195</v>
      </c>
      <c r="R280" t="s">
        <v>19</v>
      </c>
      <c r="S280" s="67" t="s">
        <v>314</v>
      </c>
    </row>
    <row r="281" spans="1:19" x14ac:dyDescent="0.35">
      <c r="A281">
        <v>143</v>
      </c>
      <c r="C281" t="s">
        <v>1924</v>
      </c>
      <c r="F281" t="s">
        <v>69</v>
      </c>
      <c r="G281" t="s">
        <v>83</v>
      </c>
      <c r="I281" s="56">
        <v>4</v>
      </c>
      <c r="J281" s="55"/>
      <c r="K281" t="s">
        <v>203</v>
      </c>
      <c r="L281" t="s">
        <v>723</v>
      </c>
      <c r="M281" t="s">
        <v>724</v>
      </c>
      <c r="N281" t="s">
        <v>725</v>
      </c>
      <c r="O281" t="s">
        <v>726</v>
      </c>
      <c r="P281" t="s">
        <v>727</v>
      </c>
      <c r="Q281" s="1">
        <v>46195</v>
      </c>
      <c r="R281" t="s">
        <v>19</v>
      </c>
      <c r="S281" s="67" t="s">
        <v>103</v>
      </c>
    </row>
    <row r="282" spans="1:19" x14ac:dyDescent="0.35">
      <c r="A282">
        <v>143</v>
      </c>
      <c r="C282" t="s">
        <v>1924</v>
      </c>
      <c r="F282" t="s">
        <v>69</v>
      </c>
      <c r="G282" t="s">
        <v>83</v>
      </c>
      <c r="I282" s="56">
        <v>4</v>
      </c>
      <c r="J282" s="55"/>
      <c r="K282" t="s">
        <v>201</v>
      </c>
      <c r="L282" t="s">
        <v>728</v>
      </c>
      <c r="M282" t="s">
        <v>729</v>
      </c>
      <c r="N282" t="s">
        <v>730</v>
      </c>
      <c r="O282" t="s">
        <v>731</v>
      </c>
      <c r="P282" t="s">
        <v>732</v>
      </c>
      <c r="Q282" s="1">
        <v>46195</v>
      </c>
      <c r="R282" t="s">
        <v>19</v>
      </c>
      <c r="S282" s="67" t="s">
        <v>103</v>
      </c>
    </row>
    <row r="283" spans="1:19" x14ac:dyDescent="0.35">
      <c r="A283">
        <v>143</v>
      </c>
      <c r="C283" t="s">
        <v>1924</v>
      </c>
      <c r="F283" t="s">
        <v>69</v>
      </c>
      <c r="G283" t="s">
        <v>83</v>
      </c>
      <c r="I283" s="56">
        <v>4</v>
      </c>
      <c r="J283" s="55"/>
      <c r="K283" t="s">
        <v>202</v>
      </c>
      <c r="L283" t="s">
        <v>733</v>
      </c>
      <c r="M283" t="s">
        <v>734</v>
      </c>
      <c r="N283" t="s">
        <v>566</v>
      </c>
      <c r="O283" t="s">
        <v>735</v>
      </c>
      <c r="P283" t="s">
        <v>736</v>
      </c>
      <c r="Q283" s="1">
        <v>46195</v>
      </c>
      <c r="R283" t="s">
        <v>19</v>
      </c>
      <c r="S283" s="67" t="s">
        <v>314</v>
      </c>
    </row>
    <row r="284" spans="1:19" x14ac:dyDescent="0.35">
      <c r="A284">
        <v>143</v>
      </c>
      <c r="C284" t="s">
        <v>1924</v>
      </c>
      <c r="F284" t="s">
        <v>69</v>
      </c>
      <c r="G284" t="s">
        <v>83</v>
      </c>
      <c r="I284" s="56">
        <v>4</v>
      </c>
      <c r="J284" s="55"/>
      <c r="K284" t="s">
        <v>206</v>
      </c>
      <c r="L284" t="s">
        <v>737</v>
      </c>
      <c r="M284" t="s">
        <v>738</v>
      </c>
      <c r="N284" t="s">
        <v>566</v>
      </c>
      <c r="O284" t="s">
        <v>739</v>
      </c>
      <c r="P284" t="s">
        <v>740</v>
      </c>
      <c r="Q284" s="1">
        <v>46195</v>
      </c>
      <c r="R284" t="s">
        <v>19</v>
      </c>
      <c r="S284" s="67" t="s">
        <v>314</v>
      </c>
    </row>
    <row r="285" spans="1:19" x14ac:dyDescent="0.35">
      <c r="A285">
        <v>143</v>
      </c>
      <c r="C285" t="s">
        <v>1924</v>
      </c>
      <c r="F285" t="s">
        <v>69</v>
      </c>
      <c r="G285" t="s">
        <v>83</v>
      </c>
      <c r="I285" s="56">
        <v>4</v>
      </c>
      <c r="J285" s="55"/>
      <c r="K285" t="s">
        <v>189</v>
      </c>
      <c r="L285" t="s">
        <v>429</v>
      </c>
      <c r="M285" s="57" t="s">
        <v>430</v>
      </c>
      <c r="N285" t="s">
        <v>426</v>
      </c>
      <c r="O285" t="s">
        <v>427</v>
      </c>
      <c r="P285" t="s">
        <v>433</v>
      </c>
      <c r="Q285" s="1">
        <v>46195</v>
      </c>
      <c r="R285" t="s">
        <v>19</v>
      </c>
      <c r="S285" s="67" t="s">
        <v>314</v>
      </c>
    </row>
    <row r="286" spans="1:19" x14ac:dyDescent="0.35">
      <c r="A286">
        <v>143</v>
      </c>
      <c r="B286" s="26"/>
      <c r="C286" t="s">
        <v>1924</v>
      </c>
      <c r="D286" s="26"/>
      <c r="E286" s="26"/>
      <c r="F286" t="s">
        <v>69</v>
      </c>
      <c r="G286" t="s">
        <v>83</v>
      </c>
      <c r="H286" s="78"/>
      <c r="I286" s="56">
        <v>4</v>
      </c>
      <c r="J286" s="55"/>
      <c r="K286" t="s">
        <v>95</v>
      </c>
      <c r="L286" t="s">
        <v>434</v>
      </c>
      <c r="M286" t="s">
        <v>435</v>
      </c>
      <c r="N286" t="s">
        <v>436</v>
      </c>
      <c r="O286" t="s">
        <v>512</v>
      </c>
      <c r="P286" t="s">
        <v>438</v>
      </c>
      <c r="Q286" s="1">
        <v>46195</v>
      </c>
      <c r="R286" t="s">
        <v>19</v>
      </c>
      <c r="S286" s="67" t="s">
        <v>314</v>
      </c>
    </row>
    <row r="287" spans="1:19" x14ac:dyDescent="0.35">
      <c r="A287">
        <v>143</v>
      </c>
      <c r="C287" t="s">
        <v>1924</v>
      </c>
      <c r="F287" t="s">
        <v>69</v>
      </c>
      <c r="G287" t="s">
        <v>83</v>
      </c>
      <c r="I287" s="56">
        <v>4</v>
      </c>
      <c r="J287" s="55"/>
      <c r="K287" t="s">
        <v>107</v>
      </c>
      <c r="L287" t="s">
        <v>595</v>
      </c>
      <c r="M287" t="s">
        <v>596</v>
      </c>
      <c r="N287" t="s">
        <v>93</v>
      </c>
      <c r="O287" t="s">
        <v>597</v>
      </c>
      <c r="P287" t="s">
        <v>598</v>
      </c>
      <c r="Q287" s="1">
        <v>46195</v>
      </c>
      <c r="R287" t="s">
        <v>19</v>
      </c>
      <c r="S287" s="67" t="s">
        <v>93</v>
      </c>
    </row>
    <row r="288" spans="1:19" x14ac:dyDescent="0.35">
      <c r="A288">
        <v>143</v>
      </c>
      <c r="C288" t="s">
        <v>1924</v>
      </c>
      <c r="F288" t="s">
        <v>69</v>
      </c>
      <c r="G288" t="s">
        <v>83</v>
      </c>
      <c r="I288" s="56">
        <v>4</v>
      </c>
      <c r="J288" s="55"/>
      <c r="K288" t="s">
        <v>139</v>
      </c>
      <c r="L288" t="s">
        <v>424</v>
      </c>
      <c r="M288" t="s">
        <v>425</v>
      </c>
      <c r="N288" t="s">
        <v>426</v>
      </c>
      <c r="O288" t="s">
        <v>427</v>
      </c>
      <c r="P288" t="s">
        <v>428</v>
      </c>
      <c r="Q288" s="1">
        <v>46195</v>
      </c>
      <c r="R288" t="s">
        <v>19</v>
      </c>
      <c r="S288" s="67" t="s">
        <v>314</v>
      </c>
    </row>
    <row r="289" spans="1:19" x14ac:dyDescent="0.35">
      <c r="A289">
        <v>143</v>
      </c>
      <c r="C289" t="s">
        <v>1924</v>
      </c>
      <c r="F289" t="s">
        <v>69</v>
      </c>
      <c r="G289" t="s">
        <v>83</v>
      </c>
      <c r="I289" s="56">
        <v>4</v>
      </c>
      <c r="J289" s="55"/>
      <c r="K289" t="s">
        <v>131</v>
      </c>
      <c r="L289" t="s">
        <v>550</v>
      </c>
      <c r="M289" t="s">
        <v>513</v>
      </c>
      <c r="N289" t="s">
        <v>500</v>
      </c>
      <c r="O289" t="s">
        <v>514</v>
      </c>
      <c r="P289" t="s">
        <v>515</v>
      </c>
      <c r="Q289" s="1">
        <v>46195</v>
      </c>
      <c r="R289" t="s">
        <v>19</v>
      </c>
      <c r="S289" s="77" t="s">
        <v>314</v>
      </c>
    </row>
    <row r="290" spans="1:19" x14ac:dyDescent="0.35">
      <c r="A290">
        <v>144</v>
      </c>
      <c r="B290">
        <v>14</v>
      </c>
      <c r="C290" t="s">
        <v>1922</v>
      </c>
      <c r="D290" t="s">
        <v>1922</v>
      </c>
      <c r="F290" t="s">
        <v>11</v>
      </c>
      <c r="G290" t="s">
        <v>12</v>
      </c>
      <c r="H290" s="56">
        <v>3</v>
      </c>
      <c r="I290" s="55">
        <v>3</v>
      </c>
      <c r="J290" s="55">
        <v>1</v>
      </c>
      <c r="K290" t="s">
        <v>205</v>
      </c>
      <c r="M290" t="s">
        <v>741</v>
      </c>
      <c r="N290" t="s">
        <v>97</v>
      </c>
      <c r="O290" t="s">
        <v>742</v>
      </c>
      <c r="P290" t="s">
        <v>743</v>
      </c>
      <c r="Q290" s="1">
        <v>46187</v>
      </c>
      <c r="R290" t="s">
        <v>19</v>
      </c>
      <c r="S290" t="s">
        <v>97</v>
      </c>
    </row>
    <row r="291" spans="1:19" x14ac:dyDescent="0.35">
      <c r="A291">
        <v>144</v>
      </c>
      <c r="C291" t="s">
        <v>1922</v>
      </c>
      <c r="F291" t="s">
        <v>11</v>
      </c>
      <c r="G291" t="s">
        <v>12</v>
      </c>
      <c r="I291" s="55">
        <v>3</v>
      </c>
      <c r="J291" s="55"/>
      <c r="K291" t="s">
        <v>28</v>
      </c>
      <c r="L291" t="s">
        <v>29</v>
      </c>
      <c r="M291" t="s">
        <v>30</v>
      </c>
      <c r="N291" t="s">
        <v>16</v>
      </c>
      <c r="O291" t="s">
        <v>17</v>
      </c>
      <c r="P291" t="s">
        <v>31</v>
      </c>
      <c r="Q291" s="1">
        <v>46187</v>
      </c>
      <c r="R291" t="s">
        <v>19</v>
      </c>
      <c r="S291" t="s">
        <v>16</v>
      </c>
    </row>
    <row r="292" spans="1:19" x14ac:dyDescent="0.35">
      <c r="A292">
        <v>144</v>
      </c>
      <c r="C292" t="s">
        <v>1922</v>
      </c>
      <c r="F292" t="s">
        <v>11</v>
      </c>
      <c r="G292" t="s">
        <v>12</v>
      </c>
      <c r="I292" s="55">
        <v>3</v>
      </c>
      <c r="J292" s="55"/>
      <c r="K292" t="s">
        <v>22</v>
      </c>
      <c r="L292" t="s">
        <v>23</v>
      </c>
      <c r="M292" t="s">
        <v>24</v>
      </c>
      <c r="N292" t="s">
        <v>25</v>
      </c>
      <c r="O292" t="s">
        <v>26</v>
      </c>
      <c r="P292" t="s">
        <v>27</v>
      </c>
      <c r="Q292" s="1">
        <v>46187</v>
      </c>
      <c r="R292" t="s">
        <v>19</v>
      </c>
      <c r="S292" t="s">
        <v>16</v>
      </c>
    </row>
    <row r="293" spans="1:19" x14ac:dyDescent="0.35">
      <c r="A293">
        <v>144</v>
      </c>
      <c r="C293" t="s">
        <v>1922</v>
      </c>
      <c r="F293" t="s">
        <v>11</v>
      </c>
      <c r="G293" t="s">
        <v>12</v>
      </c>
      <c r="I293" s="55">
        <v>3</v>
      </c>
      <c r="J293" s="55"/>
      <c r="K293" t="s">
        <v>209</v>
      </c>
      <c r="L293" t="s">
        <v>744</v>
      </c>
      <c r="M293" t="s">
        <v>745</v>
      </c>
      <c r="N293" t="s">
        <v>746</v>
      </c>
      <c r="O293" t="s">
        <v>747</v>
      </c>
      <c r="P293" t="s">
        <v>748</v>
      </c>
      <c r="Q293" s="1">
        <v>46187</v>
      </c>
      <c r="R293" t="s">
        <v>19</v>
      </c>
      <c r="S293" t="s">
        <v>103</v>
      </c>
    </row>
    <row r="294" spans="1:19" x14ac:dyDescent="0.35">
      <c r="A294">
        <v>144</v>
      </c>
      <c r="C294" t="s">
        <v>1922</v>
      </c>
      <c r="F294" t="s">
        <v>11</v>
      </c>
      <c r="G294" t="s">
        <v>12</v>
      </c>
      <c r="I294" s="55">
        <v>3</v>
      </c>
      <c r="J294" s="55"/>
      <c r="K294" t="s">
        <v>198</v>
      </c>
      <c r="L294" t="s">
        <v>749</v>
      </c>
      <c r="M294" t="s">
        <v>750</v>
      </c>
      <c r="N294" t="s">
        <v>746</v>
      </c>
      <c r="O294" t="s">
        <v>751</v>
      </c>
      <c r="P294" t="s">
        <v>752</v>
      </c>
      <c r="Q294" s="1">
        <v>46187</v>
      </c>
      <c r="R294" t="s">
        <v>19</v>
      </c>
      <c r="S294" t="s">
        <v>103</v>
      </c>
    </row>
    <row r="295" spans="1:19" x14ac:dyDescent="0.35">
      <c r="A295">
        <v>144</v>
      </c>
      <c r="C295" t="s">
        <v>1922</v>
      </c>
      <c r="F295" t="s">
        <v>11</v>
      </c>
      <c r="G295" t="s">
        <v>12</v>
      </c>
      <c r="I295" s="55">
        <v>3</v>
      </c>
      <c r="J295" s="55"/>
      <c r="K295" t="s">
        <v>169</v>
      </c>
      <c r="L295" t="s">
        <v>629</v>
      </c>
      <c r="M295" t="s">
        <v>630</v>
      </c>
      <c r="N295" t="s">
        <v>106</v>
      </c>
      <c r="O295" t="s">
        <v>527</v>
      </c>
      <c r="P295" t="s">
        <v>631</v>
      </c>
      <c r="Q295" s="1">
        <v>46187</v>
      </c>
      <c r="R295" t="s">
        <v>19</v>
      </c>
      <c r="S295" t="s">
        <v>106</v>
      </c>
    </row>
    <row r="296" spans="1:19" x14ac:dyDescent="0.35">
      <c r="A296">
        <v>144</v>
      </c>
      <c r="C296" t="s">
        <v>1922</v>
      </c>
      <c r="F296" t="s">
        <v>11</v>
      </c>
      <c r="G296" t="s">
        <v>12</v>
      </c>
      <c r="I296" s="55">
        <v>3</v>
      </c>
      <c r="J296" s="55"/>
      <c r="K296" t="s">
        <v>149</v>
      </c>
      <c r="L296" t="s">
        <v>632</v>
      </c>
      <c r="M296" t="s">
        <v>633</v>
      </c>
      <c r="N296" t="s">
        <v>634</v>
      </c>
      <c r="O296" t="s">
        <v>370</v>
      </c>
      <c r="P296" t="s">
        <v>635</v>
      </c>
      <c r="Q296" s="1">
        <v>46187</v>
      </c>
      <c r="R296" t="s">
        <v>19</v>
      </c>
      <c r="S296" t="s">
        <v>57</v>
      </c>
    </row>
    <row r="297" spans="1:19" x14ac:dyDescent="0.35">
      <c r="A297">
        <v>144</v>
      </c>
      <c r="C297" t="s">
        <v>1922</v>
      </c>
      <c r="F297" t="s">
        <v>11</v>
      </c>
      <c r="G297" t="s">
        <v>12</v>
      </c>
      <c r="I297" s="55">
        <v>3</v>
      </c>
      <c r="J297" s="55"/>
      <c r="K297" t="s">
        <v>188</v>
      </c>
      <c r="L297" t="s">
        <v>532</v>
      </c>
      <c r="M297" t="s">
        <v>533</v>
      </c>
      <c r="N297" t="s">
        <v>489</v>
      </c>
      <c r="O297" t="s">
        <v>534</v>
      </c>
      <c r="P297" t="s">
        <v>535</v>
      </c>
      <c r="Q297" s="1">
        <v>46187</v>
      </c>
      <c r="R297" t="s">
        <v>19</v>
      </c>
      <c r="S297" t="s">
        <v>81</v>
      </c>
    </row>
    <row r="298" spans="1:19" x14ac:dyDescent="0.35">
      <c r="A298">
        <v>144</v>
      </c>
      <c r="C298" t="s">
        <v>1922</v>
      </c>
      <c r="F298" t="s">
        <v>11</v>
      </c>
      <c r="G298" t="s">
        <v>12</v>
      </c>
      <c r="I298" s="55">
        <v>3</v>
      </c>
      <c r="J298" s="55"/>
      <c r="K298" t="s">
        <v>197</v>
      </c>
      <c r="L298" t="s">
        <v>753</v>
      </c>
      <c r="M298" t="s">
        <v>754</v>
      </c>
      <c r="N298" t="s">
        <v>369</v>
      </c>
      <c r="O298" t="s">
        <v>370</v>
      </c>
      <c r="P298" t="s">
        <v>755</v>
      </c>
      <c r="Q298" s="1">
        <v>46187</v>
      </c>
      <c r="R298" t="s">
        <v>19</v>
      </c>
      <c r="S298" t="s">
        <v>57</v>
      </c>
    </row>
    <row r="299" spans="1:19" x14ac:dyDescent="0.35">
      <c r="A299">
        <v>144</v>
      </c>
      <c r="C299" t="s">
        <v>1922</v>
      </c>
      <c r="F299" t="s">
        <v>11</v>
      </c>
      <c r="G299" t="s">
        <v>12</v>
      </c>
      <c r="I299" s="55">
        <v>3</v>
      </c>
      <c r="J299" s="55"/>
      <c r="K299" t="s">
        <v>153</v>
      </c>
      <c r="L299" t="s">
        <v>375</v>
      </c>
      <c r="M299" t="s">
        <v>376</v>
      </c>
      <c r="N299" t="s">
        <v>369</v>
      </c>
      <c r="O299" t="s">
        <v>370</v>
      </c>
      <c r="P299" t="s">
        <v>377</v>
      </c>
      <c r="Q299" s="1">
        <v>46187</v>
      </c>
      <c r="R299" t="s">
        <v>19</v>
      </c>
      <c r="S299" t="s">
        <v>57</v>
      </c>
    </row>
    <row r="300" spans="1:19" x14ac:dyDescent="0.35">
      <c r="A300">
        <v>144</v>
      </c>
      <c r="C300" t="s">
        <v>1922</v>
      </c>
      <c r="F300" t="s">
        <v>11</v>
      </c>
      <c r="G300" t="s">
        <v>12</v>
      </c>
      <c r="H300" s="56">
        <v>3</v>
      </c>
      <c r="I300" s="55">
        <v>3</v>
      </c>
      <c r="J300" s="55">
        <v>1</v>
      </c>
      <c r="K300" t="s">
        <v>205</v>
      </c>
      <c r="M300" t="s">
        <v>741</v>
      </c>
      <c r="N300" t="s">
        <v>97</v>
      </c>
      <c r="O300" t="s">
        <v>742</v>
      </c>
      <c r="P300" t="s">
        <v>743</v>
      </c>
      <c r="Q300" s="1">
        <v>46194</v>
      </c>
      <c r="R300" t="s">
        <v>19</v>
      </c>
      <c r="S300" t="s">
        <v>97</v>
      </c>
    </row>
    <row r="301" spans="1:19" x14ac:dyDescent="0.35">
      <c r="A301">
        <v>144</v>
      </c>
      <c r="C301" t="s">
        <v>1922</v>
      </c>
      <c r="F301" t="s">
        <v>11</v>
      </c>
      <c r="G301" t="s">
        <v>12</v>
      </c>
      <c r="I301" s="55">
        <v>3</v>
      </c>
      <c r="J301" s="55"/>
      <c r="K301" t="s">
        <v>28</v>
      </c>
      <c r="L301" t="s">
        <v>29</v>
      </c>
      <c r="M301" t="s">
        <v>30</v>
      </c>
      <c r="N301" t="s">
        <v>16</v>
      </c>
      <c r="O301" t="s">
        <v>17</v>
      </c>
      <c r="P301" t="s">
        <v>31</v>
      </c>
      <c r="Q301" s="1">
        <v>46194</v>
      </c>
      <c r="R301" t="s">
        <v>19</v>
      </c>
      <c r="S301" t="s">
        <v>16</v>
      </c>
    </row>
    <row r="302" spans="1:19" x14ac:dyDescent="0.35">
      <c r="A302">
        <v>144</v>
      </c>
      <c r="C302" t="s">
        <v>1922</v>
      </c>
      <c r="F302" t="s">
        <v>11</v>
      </c>
      <c r="G302" t="s">
        <v>12</v>
      </c>
      <c r="I302" s="55">
        <v>3</v>
      </c>
      <c r="J302" s="55"/>
      <c r="K302" t="s">
        <v>22</v>
      </c>
      <c r="L302" t="s">
        <v>23</v>
      </c>
      <c r="M302" t="s">
        <v>24</v>
      </c>
      <c r="N302" t="s">
        <v>25</v>
      </c>
      <c r="O302" t="s">
        <v>26</v>
      </c>
      <c r="P302" t="s">
        <v>27</v>
      </c>
      <c r="Q302" s="1">
        <v>46194</v>
      </c>
      <c r="R302" t="s">
        <v>19</v>
      </c>
      <c r="S302" t="s">
        <v>16</v>
      </c>
    </row>
    <row r="303" spans="1:19" x14ac:dyDescent="0.35">
      <c r="A303">
        <v>144</v>
      </c>
      <c r="C303" t="s">
        <v>1922</v>
      </c>
      <c r="F303" t="s">
        <v>11</v>
      </c>
      <c r="G303" t="s">
        <v>12</v>
      </c>
      <c r="I303" s="55">
        <v>3</v>
      </c>
      <c r="J303" s="55"/>
      <c r="K303" t="s">
        <v>209</v>
      </c>
      <c r="L303" t="s">
        <v>744</v>
      </c>
      <c r="M303" t="s">
        <v>745</v>
      </c>
      <c r="N303" t="s">
        <v>746</v>
      </c>
      <c r="O303" t="s">
        <v>747</v>
      </c>
      <c r="P303" t="s">
        <v>748</v>
      </c>
      <c r="Q303" s="1">
        <v>46194</v>
      </c>
      <c r="R303" t="s">
        <v>19</v>
      </c>
      <c r="S303" t="s">
        <v>103</v>
      </c>
    </row>
    <row r="304" spans="1:19" x14ac:dyDescent="0.35">
      <c r="A304">
        <v>144</v>
      </c>
      <c r="C304" t="s">
        <v>1922</v>
      </c>
      <c r="F304" t="s">
        <v>11</v>
      </c>
      <c r="G304" t="s">
        <v>12</v>
      </c>
      <c r="I304" s="55">
        <v>3</v>
      </c>
      <c r="J304" s="55"/>
      <c r="K304" t="s">
        <v>198</v>
      </c>
      <c r="L304" t="s">
        <v>749</v>
      </c>
      <c r="M304" t="s">
        <v>750</v>
      </c>
      <c r="N304" t="s">
        <v>746</v>
      </c>
      <c r="O304" t="s">
        <v>751</v>
      </c>
      <c r="P304" t="s">
        <v>752</v>
      </c>
      <c r="Q304" s="1">
        <v>46194</v>
      </c>
      <c r="R304" t="s">
        <v>19</v>
      </c>
      <c r="S304" t="s">
        <v>103</v>
      </c>
    </row>
    <row r="305" spans="1:19" x14ac:dyDescent="0.35">
      <c r="A305">
        <v>144</v>
      </c>
      <c r="C305" t="s">
        <v>1922</v>
      </c>
      <c r="F305" t="s">
        <v>11</v>
      </c>
      <c r="G305" t="s">
        <v>12</v>
      </c>
      <c r="I305" s="55">
        <v>3</v>
      </c>
      <c r="J305" s="55"/>
      <c r="K305" t="s">
        <v>169</v>
      </c>
      <c r="L305" t="s">
        <v>629</v>
      </c>
      <c r="M305" t="s">
        <v>630</v>
      </c>
      <c r="N305" t="s">
        <v>106</v>
      </c>
      <c r="O305" t="s">
        <v>527</v>
      </c>
      <c r="P305" t="s">
        <v>631</v>
      </c>
      <c r="Q305" s="1">
        <v>46194</v>
      </c>
      <c r="R305" t="s">
        <v>19</v>
      </c>
      <c r="S305" t="s">
        <v>106</v>
      </c>
    </row>
    <row r="306" spans="1:19" x14ac:dyDescent="0.35">
      <c r="A306">
        <v>144</v>
      </c>
      <c r="C306" t="s">
        <v>1922</v>
      </c>
      <c r="F306" t="s">
        <v>11</v>
      </c>
      <c r="G306" t="s">
        <v>12</v>
      </c>
      <c r="I306" s="55">
        <v>3</v>
      </c>
      <c r="J306" s="55"/>
      <c r="K306" t="s">
        <v>149</v>
      </c>
      <c r="L306" t="s">
        <v>632</v>
      </c>
      <c r="M306" t="s">
        <v>633</v>
      </c>
      <c r="N306" t="s">
        <v>634</v>
      </c>
      <c r="O306" t="s">
        <v>370</v>
      </c>
      <c r="P306" t="s">
        <v>635</v>
      </c>
      <c r="Q306" s="1">
        <v>46194</v>
      </c>
      <c r="R306" t="s">
        <v>19</v>
      </c>
      <c r="S306" t="s">
        <v>57</v>
      </c>
    </row>
    <row r="307" spans="1:19" x14ac:dyDescent="0.35">
      <c r="A307">
        <v>144</v>
      </c>
      <c r="C307" t="s">
        <v>1922</v>
      </c>
      <c r="F307" t="s">
        <v>11</v>
      </c>
      <c r="G307" t="s">
        <v>12</v>
      </c>
      <c r="I307" s="55">
        <v>3</v>
      </c>
      <c r="J307" s="55"/>
      <c r="K307" t="s">
        <v>188</v>
      </c>
      <c r="L307" t="s">
        <v>532</v>
      </c>
      <c r="M307" t="s">
        <v>533</v>
      </c>
      <c r="N307" t="s">
        <v>489</v>
      </c>
      <c r="O307" t="s">
        <v>534</v>
      </c>
      <c r="P307" t="s">
        <v>535</v>
      </c>
      <c r="Q307" s="1">
        <v>46194</v>
      </c>
      <c r="R307" t="s">
        <v>19</v>
      </c>
      <c r="S307" t="s">
        <v>81</v>
      </c>
    </row>
    <row r="308" spans="1:19" x14ac:dyDescent="0.35">
      <c r="A308">
        <v>144</v>
      </c>
      <c r="C308" t="s">
        <v>1922</v>
      </c>
      <c r="F308" t="s">
        <v>11</v>
      </c>
      <c r="G308" t="s">
        <v>12</v>
      </c>
      <c r="I308" s="55">
        <v>3</v>
      </c>
      <c r="J308" s="55"/>
      <c r="K308" t="s">
        <v>197</v>
      </c>
      <c r="L308" t="s">
        <v>753</v>
      </c>
      <c r="M308" t="s">
        <v>754</v>
      </c>
      <c r="N308" t="s">
        <v>369</v>
      </c>
      <c r="O308" t="s">
        <v>370</v>
      </c>
      <c r="P308" t="s">
        <v>755</v>
      </c>
      <c r="Q308" s="1">
        <v>46194</v>
      </c>
      <c r="R308" t="s">
        <v>19</v>
      </c>
      <c r="S308" t="s">
        <v>57</v>
      </c>
    </row>
    <row r="309" spans="1:19" x14ac:dyDescent="0.35">
      <c r="A309">
        <v>144</v>
      </c>
      <c r="C309" t="s">
        <v>1922</v>
      </c>
      <c r="F309" t="s">
        <v>11</v>
      </c>
      <c r="G309" t="s">
        <v>12</v>
      </c>
      <c r="I309" s="55">
        <v>3</v>
      </c>
      <c r="J309" s="55"/>
      <c r="K309" t="s">
        <v>153</v>
      </c>
      <c r="L309" t="s">
        <v>375</v>
      </c>
      <c r="M309" t="s">
        <v>376</v>
      </c>
      <c r="N309" t="s">
        <v>369</v>
      </c>
      <c r="O309" t="s">
        <v>370</v>
      </c>
      <c r="P309" t="s">
        <v>377</v>
      </c>
      <c r="Q309" s="1">
        <v>46194</v>
      </c>
      <c r="R309" t="s">
        <v>19</v>
      </c>
      <c r="S309" t="s">
        <v>57</v>
      </c>
    </row>
    <row r="310" spans="1:19" x14ac:dyDescent="0.35">
      <c r="A310">
        <v>144</v>
      </c>
      <c r="C310" t="s">
        <v>1922</v>
      </c>
      <c r="F310" t="s">
        <v>11</v>
      </c>
      <c r="G310" t="s">
        <v>12</v>
      </c>
      <c r="H310" s="56">
        <v>3.5</v>
      </c>
      <c r="I310" s="55">
        <v>4</v>
      </c>
      <c r="J310" s="55">
        <v>1</v>
      </c>
      <c r="K310" t="s">
        <v>205</v>
      </c>
      <c r="M310" t="s">
        <v>741</v>
      </c>
      <c r="N310" t="s">
        <v>97</v>
      </c>
      <c r="O310" t="s">
        <v>742</v>
      </c>
      <c r="P310" t="s">
        <v>743</v>
      </c>
      <c r="Q310" s="1">
        <v>46201</v>
      </c>
      <c r="R310" t="s">
        <v>19</v>
      </c>
      <c r="S310" t="s">
        <v>97</v>
      </c>
    </row>
    <row r="311" spans="1:19" x14ac:dyDescent="0.35">
      <c r="A311">
        <v>144</v>
      </c>
      <c r="C311" t="s">
        <v>1922</v>
      </c>
      <c r="F311" t="s">
        <v>11</v>
      </c>
      <c r="G311" t="s">
        <v>12</v>
      </c>
      <c r="I311" s="55">
        <v>4</v>
      </c>
      <c r="J311" s="55"/>
      <c r="K311" t="s">
        <v>28</v>
      </c>
      <c r="L311" t="s">
        <v>29</v>
      </c>
      <c r="M311" t="s">
        <v>30</v>
      </c>
      <c r="N311" t="s">
        <v>16</v>
      </c>
      <c r="O311" t="s">
        <v>17</v>
      </c>
      <c r="P311" t="s">
        <v>31</v>
      </c>
      <c r="Q311" s="1">
        <v>46201</v>
      </c>
      <c r="R311" t="s">
        <v>19</v>
      </c>
      <c r="S311" t="s">
        <v>16</v>
      </c>
    </row>
    <row r="312" spans="1:19" x14ac:dyDescent="0.35">
      <c r="A312">
        <v>144</v>
      </c>
      <c r="C312" t="s">
        <v>1922</v>
      </c>
      <c r="F312" t="s">
        <v>11</v>
      </c>
      <c r="G312" t="s">
        <v>12</v>
      </c>
      <c r="I312" s="55">
        <v>4</v>
      </c>
      <c r="J312" s="55"/>
      <c r="K312" t="s">
        <v>22</v>
      </c>
      <c r="L312" t="s">
        <v>23</v>
      </c>
      <c r="M312" t="s">
        <v>24</v>
      </c>
      <c r="N312" t="s">
        <v>25</v>
      </c>
      <c r="O312" t="s">
        <v>26</v>
      </c>
      <c r="P312" t="s">
        <v>27</v>
      </c>
      <c r="Q312" s="1">
        <v>46201</v>
      </c>
      <c r="R312" t="s">
        <v>19</v>
      </c>
      <c r="S312" t="s">
        <v>16</v>
      </c>
    </row>
    <row r="313" spans="1:19" x14ac:dyDescent="0.35">
      <c r="A313">
        <v>144</v>
      </c>
      <c r="C313" t="s">
        <v>1922</v>
      </c>
      <c r="F313" t="s">
        <v>11</v>
      </c>
      <c r="G313" t="s">
        <v>12</v>
      </c>
      <c r="I313" s="55">
        <v>4</v>
      </c>
      <c r="J313" s="55"/>
      <c r="K313" t="s">
        <v>209</v>
      </c>
      <c r="L313" t="s">
        <v>744</v>
      </c>
      <c r="M313" t="s">
        <v>745</v>
      </c>
      <c r="N313" t="s">
        <v>746</v>
      </c>
      <c r="O313" t="s">
        <v>747</v>
      </c>
      <c r="P313" t="s">
        <v>748</v>
      </c>
      <c r="Q313" s="1">
        <v>46201</v>
      </c>
      <c r="R313" t="s">
        <v>19</v>
      </c>
      <c r="S313" t="s">
        <v>103</v>
      </c>
    </row>
    <row r="314" spans="1:19" x14ac:dyDescent="0.35">
      <c r="A314">
        <v>144</v>
      </c>
      <c r="C314" t="s">
        <v>1922</v>
      </c>
      <c r="F314" t="s">
        <v>11</v>
      </c>
      <c r="G314" t="s">
        <v>12</v>
      </c>
      <c r="I314" s="55">
        <v>4</v>
      </c>
      <c r="J314" s="55"/>
      <c r="K314" t="s">
        <v>198</v>
      </c>
      <c r="L314" t="s">
        <v>749</v>
      </c>
      <c r="M314" t="s">
        <v>750</v>
      </c>
      <c r="N314" t="s">
        <v>746</v>
      </c>
      <c r="O314" t="s">
        <v>751</v>
      </c>
      <c r="P314" t="s">
        <v>752</v>
      </c>
      <c r="Q314" s="1">
        <v>46201</v>
      </c>
      <c r="R314" t="s">
        <v>19</v>
      </c>
      <c r="S314" t="s">
        <v>103</v>
      </c>
    </row>
    <row r="315" spans="1:19" x14ac:dyDescent="0.35">
      <c r="A315">
        <v>144</v>
      </c>
      <c r="C315" t="s">
        <v>1922</v>
      </c>
      <c r="F315" t="s">
        <v>11</v>
      </c>
      <c r="G315" t="s">
        <v>12</v>
      </c>
      <c r="I315" s="55">
        <v>4</v>
      </c>
      <c r="J315" s="55"/>
      <c r="K315" t="s">
        <v>169</v>
      </c>
      <c r="L315" t="s">
        <v>629</v>
      </c>
      <c r="M315" t="s">
        <v>630</v>
      </c>
      <c r="N315" t="s">
        <v>106</v>
      </c>
      <c r="O315" t="s">
        <v>527</v>
      </c>
      <c r="P315" t="s">
        <v>631</v>
      </c>
      <c r="Q315" s="1">
        <v>46201</v>
      </c>
      <c r="R315" t="s">
        <v>19</v>
      </c>
      <c r="S315" t="s">
        <v>106</v>
      </c>
    </row>
    <row r="316" spans="1:19" x14ac:dyDescent="0.35">
      <c r="A316">
        <v>144</v>
      </c>
      <c r="C316" t="s">
        <v>1922</v>
      </c>
      <c r="F316" t="s">
        <v>11</v>
      </c>
      <c r="G316" t="s">
        <v>12</v>
      </c>
      <c r="I316" s="55">
        <v>4</v>
      </c>
      <c r="J316" s="55"/>
      <c r="K316" t="s">
        <v>149</v>
      </c>
      <c r="L316" t="s">
        <v>632</v>
      </c>
      <c r="M316" t="s">
        <v>633</v>
      </c>
      <c r="N316" t="s">
        <v>634</v>
      </c>
      <c r="O316" t="s">
        <v>370</v>
      </c>
      <c r="P316" t="s">
        <v>635</v>
      </c>
      <c r="Q316" s="1">
        <v>46201</v>
      </c>
      <c r="R316" t="s">
        <v>19</v>
      </c>
      <c r="S316" t="s">
        <v>57</v>
      </c>
    </row>
    <row r="317" spans="1:19" x14ac:dyDescent="0.35">
      <c r="A317">
        <v>144</v>
      </c>
      <c r="C317" t="s">
        <v>1922</v>
      </c>
      <c r="F317" t="s">
        <v>11</v>
      </c>
      <c r="G317" t="s">
        <v>12</v>
      </c>
      <c r="I317" s="55">
        <v>4</v>
      </c>
      <c r="J317" s="55"/>
      <c r="K317" t="s">
        <v>188</v>
      </c>
      <c r="L317" t="s">
        <v>532</v>
      </c>
      <c r="M317" t="s">
        <v>533</v>
      </c>
      <c r="N317" t="s">
        <v>489</v>
      </c>
      <c r="O317" t="s">
        <v>534</v>
      </c>
      <c r="P317" t="s">
        <v>535</v>
      </c>
      <c r="Q317" s="1">
        <v>46201</v>
      </c>
      <c r="R317" t="s">
        <v>19</v>
      </c>
      <c r="S317" t="s">
        <v>81</v>
      </c>
    </row>
    <row r="318" spans="1:19" x14ac:dyDescent="0.35">
      <c r="A318">
        <v>144</v>
      </c>
      <c r="C318" t="s">
        <v>1922</v>
      </c>
      <c r="F318" t="s">
        <v>11</v>
      </c>
      <c r="G318" t="s">
        <v>12</v>
      </c>
      <c r="I318" s="55">
        <v>4</v>
      </c>
      <c r="J318" s="55"/>
      <c r="K318" t="s">
        <v>197</v>
      </c>
      <c r="L318" t="s">
        <v>753</v>
      </c>
      <c r="M318" t="s">
        <v>754</v>
      </c>
      <c r="N318" t="s">
        <v>369</v>
      </c>
      <c r="O318" t="s">
        <v>370</v>
      </c>
      <c r="P318" t="s">
        <v>755</v>
      </c>
      <c r="Q318" s="1">
        <v>46201</v>
      </c>
      <c r="R318" t="s">
        <v>19</v>
      </c>
      <c r="S318" t="s">
        <v>57</v>
      </c>
    </row>
    <row r="319" spans="1:19" x14ac:dyDescent="0.35">
      <c r="A319">
        <v>144</v>
      </c>
      <c r="C319" t="s">
        <v>1922</v>
      </c>
      <c r="F319" t="s">
        <v>11</v>
      </c>
      <c r="G319" t="s">
        <v>12</v>
      </c>
      <c r="I319" s="55">
        <v>4</v>
      </c>
      <c r="J319" s="55"/>
      <c r="K319" t="s">
        <v>153</v>
      </c>
      <c r="L319" t="s">
        <v>375</v>
      </c>
      <c r="M319" t="s">
        <v>376</v>
      </c>
      <c r="N319" t="s">
        <v>369</v>
      </c>
      <c r="O319" t="s">
        <v>370</v>
      </c>
      <c r="P319" t="s">
        <v>377</v>
      </c>
      <c r="Q319" s="1">
        <v>46201</v>
      </c>
      <c r="R319" t="s">
        <v>19</v>
      </c>
      <c r="S319" t="s">
        <v>57</v>
      </c>
    </row>
    <row r="320" spans="1:19" x14ac:dyDescent="0.35">
      <c r="A320">
        <v>139</v>
      </c>
      <c r="B320">
        <v>14</v>
      </c>
      <c r="C320" t="s">
        <v>1922</v>
      </c>
      <c r="D320" t="s">
        <v>1922</v>
      </c>
      <c r="F320" t="s">
        <v>89</v>
      </c>
      <c r="G320" t="s">
        <v>72</v>
      </c>
      <c r="H320" s="56">
        <v>3</v>
      </c>
      <c r="I320" s="55">
        <v>3</v>
      </c>
      <c r="J320" s="55">
        <v>1</v>
      </c>
      <c r="K320" t="s">
        <v>192</v>
      </c>
      <c r="L320" t="s">
        <v>576</v>
      </c>
      <c r="M320" t="s">
        <v>577</v>
      </c>
      <c r="N320" t="s">
        <v>578</v>
      </c>
      <c r="O320" t="s">
        <v>579</v>
      </c>
      <c r="P320" t="s">
        <v>580</v>
      </c>
      <c r="Q320" s="1">
        <v>46196</v>
      </c>
      <c r="R320" t="s">
        <v>756</v>
      </c>
      <c r="S320" t="s">
        <v>335</v>
      </c>
    </row>
    <row r="321" spans="1:19" x14ac:dyDescent="0.35">
      <c r="A321">
        <v>139</v>
      </c>
      <c r="C321" t="s">
        <v>1922</v>
      </c>
      <c r="F321" t="s">
        <v>89</v>
      </c>
      <c r="G321" t="s">
        <v>72</v>
      </c>
      <c r="I321" s="55">
        <v>3</v>
      </c>
      <c r="J321" s="55"/>
      <c r="K321" t="s">
        <v>177</v>
      </c>
      <c r="L321" t="s">
        <v>570</v>
      </c>
      <c r="M321" t="s">
        <v>571</v>
      </c>
      <c r="N321" t="s">
        <v>572</v>
      </c>
      <c r="O321" t="s">
        <v>573</v>
      </c>
      <c r="P321" t="s">
        <v>574</v>
      </c>
      <c r="Q321" s="1">
        <v>46196</v>
      </c>
      <c r="R321" t="s">
        <v>756</v>
      </c>
      <c r="S321" t="s">
        <v>335</v>
      </c>
    </row>
    <row r="322" spans="1:19" x14ac:dyDescent="0.35">
      <c r="A322">
        <v>139</v>
      </c>
      <c r="C322" t="s">
        <v>1922</v>
      </c>
      <c r="F322" t="s">
        <v>89</v>
      </c>
      <c r="G322" t="s">
        <v>72</v>
      </c>
      <c r="I322" s="55">
        <v>3</v>
      </c>
      <c r="J322" s="55"/>
      <c r="K322" t="s">
        <v>167</v>
      </c>
      <c r="L322" t="s">
        <v>372</v>
      </c>
      <c r="M322" t="s">
        <v>373</v>
      </c>
      <c r="N322" t="s">
        <v>369</v>
      </c>
      <c r="O322" t="s">
        <v>370</v>
      </c>
      <c r="P322" t="s">
        <v>374</v>
      </c>
      <c r="Q322" s="1">
        <v>46196</v>
      </c>
      <c r="R322" t="s">
        <v>756</v>
      </c>
      <c r="S322" t="s">
        <v>289</v>
      </c>
    </row>
    <row r="323" spans="1:19" x14ac:dyDescent="0.35">
      <c r="A323">
        <v>139</v>
      </c>
      <c r="C323" t="s">
        <v>1922</v>
      </c>
      <c r="F323" t="s">
        <v>89</v>
      </c>
      <c r="G323" t="s">
        <v>72</v>
      </c>
      <c r="I323" s="55">
        <v>3</v>
      </c>
      <c r="J323" s="55"/>
      <c r="K323" t="s">
        <v>73</v>
      </c>
      <c r="L323" t="s">
        <v>600</v>
      </c>
      <c r="M323" t="s">
        <v>601</v>
      </c>
      <c r="N323" t="s">
        <v>93</v>
      </c>
      <c r="O323" t="s">
        <v>602</v>
      </c>
      <c r="P323" t="s">
        <v>603</v>
      </c>
      <c r="Q323" s="1">
        <v>46196</v>
      </c>
      <c r="R323" t="s">
        <v>756</v>
      </c>
      <c r="S323" t="s">
        <v>93</v>
      </c>
    </row>
    <row r="324" spans="1:19" x14ac:dyDescent="0.35">
      <c r="A324">
        <v>139</v>
      </c>
      <c r="C324" t="s">
        <v>1922</v>
      </c>
      <c r="F324" t="s">
        <v>89</v>
      </c>
      <c r="G324" t="s">
        <v>72</v>
      </c>
      <c r="I324" s="55">
        <v>3</v>
      </c>
      <c r="J324" s="55"/>
      <c r="K324" t="s">
        <v>149</v>
      </c>
      <c r="L324" t="s">
        <v>632</v>
      </c>
      <c r="M324" t="s">
        <v>633</v>
      </c>
      <c r="N324" t="s">
        <v>634</v>
      </c>
      <c r="O324" t="s">
        <v>370</v>
      </c>
      <c r="P324" t="s">
        <v>635</v>
      </c>
      <c r="Q324" s="1">
        <v>46196</v>
      </c>
      <c r="R324" t="s">
        <v>756</v>
      </c>
      <c r="S324" t="s">
        <v>289</v>
      </c>
    </row>
    <row r="325" spans="1:19" x14ac:dyDescent="0.35">
      <c r="A325">
        <v>139</v>
      </c>
      <c r="C325" t="s">
        <v>1922</v>
      </c>
      <c r="F325" t="s">
        <v>89</v>
      </c>
      <c r="G325" t="s">
        <v>72</v>
      </c>
      <c r="H325" s="56">
        <v>3</v>
      </c>
      <c r="I325" s="55">
        <v>3</v>
      </c>
      <c r="J325" s="55">
        <v>1</v>
      </c>
      <c r="K325" t="s">
        <v>177</v>
      </c>
      <c r="L325" t="s">
        <v>570</v>
      </c>
      <c r="M325" t="s">
        <v>571</v>
      </c>
      <c r="N325" t="s">
        <v>572</v>
      </c>
      <c r="O325" t="s">
        <v>573</v>
      </c>
      <c r="P325" t="s">
        <v>574</v>
      </c>
      <c r="Q325" s="1">
        <v>46197</v>
      </c>
      <c r="R325" t="s">
        <v>756</v>
      </c>
      <c r="S325" t="s">
        <v>335</v>
      </c>
    </row>
    <row r="326" spans="1:19" x14ac:dyDescent="0.35">
      <c r="A326">
        <v>139</v>
      </c>
      <c r="C326" t="s">
        <v>1922</v>
      </c>
      <c r="F326" t="s">
        <v>89</v>
      </c>
      <c r="G326" t="s">
        <v>72</v>
      </c>
      <c r="I326" s="55">
        <v>3</v>
      </c>
      <c r="J326" s="55"/>
      <c r="K326" t="s">
        <v>73</v>
      </c>
      <c r="L326" t="s">
        <v>600</v>
      </c>
      <c r="M326" t="s">
        <v>601</v>
      </c>
      <c r="N326" t="s">
        <v>93</v>
      </c>
      <c r="O326" t="s">
        <v>602</v>
      </c>
      <c r="P326" t="s">
        <v>603</v>
      </c>
      <c r="Q326" s="1">
        <v>46197</v>
      </c>
      <c r="R326" t="s">
        <v>756</v>
      </c>
      <c r="S326" t="s">
        <v>93</v>
      </c>
    </row>
    <row r="327" spans="1:19" x14ac:dyDescent="0.35">
      <c r="A327">
        <v>139</v>
      </c>
      <c r="C327" t="s">
        <v>1922</v>
      </c>
      <c r="F327" t="s">
        <v>89</v>
      </c>
      <c r="G327" t="s">
        <v>72</v>
      </c>
      <c r="I327" s="55">
        <v>3</v>
      </c>
      <c r="J327" s="55"/>
      <c r="K327" t="s">
        <v>149</v>
      </c>
      <c r="L327" t="s">
        <v>632</v>
      </c>
      <c r="M327" t="s">
        <v>633</v>
      </c>
      <c r="N327" t="s">
        <v>634</v>
      </c>
      <c r="O327" t="s">
        <v>370</v>
      </c>
      <c r="P327" t="s">
        <v>635</v>
      </c>
      <c r="Q327" s="1">
        <v>46197</v>
      </c>
      <c r="R327" t="s">
        <v>756</v>
      </c>
      <c r="S327" t="s">
        <v>289</v>
      </c>
    </row>
    <row r="328" spans="1:19" x14ac:dyDescent="0.35">
      <c r="A328">
        <v>146</v>
      </c>
      <c r="C328" t="s">
        <v>1922</v>
      </c>
      <c r="F328" t="s">
        <v>11</v>
      </c>
      <c r="G328" t="s">
        <v>12</v>
      </c>
      <c r="H328" s="56">
        <v>4</v>
      </c>
      <c r="I328" s="55">
        <v>4</v>
      </c>
      <c r="J328" s="55">
        <v>1</v>
      </c>
      <c r="K328" t="s">
        <v>149</v>
      </c>
      <c r="L328" t="s">
        <v>632</v>
      </c>
      <c r="M328" t="s">
        <v>633</v>
      </c>
      <c r="N328" t="s">
        <v>634</v>
      </c>
      <c r="O328" t="s">
        <v>370</v>
      </c>
      <c r="P328" t="s">
        <v>635</v>
      </c>
      <c r="Q328" s="1">
        <v>46208</v>
      </c>
      <c r="R328" t="s">
        <v>19</v>
      </c>
      <c r="S328" t="s">
        <v>289</v>
      </c>
    </row>
    <row r="329" spans="1:19" x14ac:dyDescent="0.35">
      <c r="A329">
        <v>146</v>
      </c>
      <c r="C329" t="s">
        <v>1922</v>
      </c>
      <c r="F329" t="s">
        <v>11</v>
      </c>
      <c r="G329" t="s">
        <v>12</v>
      </c>
      <c r="I329" s="55">
        <v>4</v>
      </c>
      <c r="J329" s="55"/>
      <c r="K329" t="s">
        <v>205</v>
      </c>
      <c r="M329" t="s">
        <v>741</v>
      </c>
      <c r="N329" t="s">
        <v>97</v>
      </c>
      <c r="O329" t="s">
        <v>742</v>
      </c>
      <c r="P329" t="s">
        <v>743</v>
      </c>
      <c r="Q329" s="1">
        <v>46208</v>
      </c>
      <c r="R329" t="s">
        <v>19</v>
      </c>
      <c r="S329" t="e">
        <f>VLOOKUP(K329,'Head Count 212'!B:H,7,0)</f>
        <v>#N/A</v>
      </c>
    </row>
    <row r="330" spans="1:19" x14ac:dyDescent="0.35">
      <c r="A330">
        <v>146</v>
      </c>
      <c r="C330" t="s">
        <v>1922</v>
      </c>
      <c r="F330" t="s">
        <v>11</v>
      </c>
      <c r="G330" t="s">
        <v>12</v>
      </c>
      <c r="I330" s="55">
        <v>4</v>
      </c>
      <c r="J330" s="55"/>
      <c r="K330" t="s">
        <v>28</v>
      </c>
      <c r="L330" t="s">
        <v>29</v>
      </c>
      <c r="M330" t="s">
        <v>30</v>
      </c>
      <c r="N330" t="s">
        <v>16</v>
      </c>
      <c r="O330" t="s">
        <v>17</v>
      </c>
      <c r="P330" t="s">
        <v>31</v>
      </c>
      <c r="Q330" s="1">
        <v>46208</v>
      </c>
      <c r="R330" t="s">
        <v>19</v>
      </c>
      <c r="S330" t="str">
        <f>VLOOKUP(K330,'Head Count 212'!B:H,7,0)</f>
        <v xml:space="preserve">Human Resources </v>
      </c>
    </row>
    <row r="331" spans="1:19" x14ac:dyDescent="0.35">
      <c r="A331">
        <v>146</v>
      </c>
      <c r="C331" t="s">
        <v>1922</v>
      </c>
      <c r="F331" t="s">
        <v>11</v>
      </c>
      <c r="G331" t="s">
        <v>12</v>
      </c>
      <c r="I331" s="55">
        <v>4</v>
      </c>
      <c r="J331" s="55"/>
      <c r="K331" t="s">
        <v>197</v>
      </c>
      <c r="L331" t="s">
        <v>753</v>
      </c>
      <c r="M331" t="s">
        <v>754</v>
      </c>
      <c r="N331" t="s">
        <v>369</v>
      </c>
      <c r="O331" t="s">
        <v>370</v>
      </c>
      <c r="P331" t="s">
        <v>755</v>
      </c>
      <c r="Q331" s="1">
        <v>46208</v>
      </c>
      <c r="R331" t="s">
        <v>19</v>
      </c>
      <c r="S331" t="str">
        <f>VLOOKUP(K331,'Head Count 212'!B:H,7,0)</f>
        <v xml:space="preserve">Communities &amp; Clients Excellence </v>
      </c>
    </row>
    <row r="332" spans="1:19" x14ac:dyDescent="0.35">
      <c r="A332">
        <v>146</v>
      </c>
      <c r="C332" t="s">
        <v>1922</v>
      </c>
      <c r="F332" t="s">
        <v>11</v>
      </c>
      <c r="G332" t="s">
        <v>12</v>
      </c>
      <c r="I332" s="55">
        <v>4</v>
      </c>
      <c r="J332" s="55"/>
      <c r="K332" t="s">
        <v>153</v>
      </c>
      <c r="L332" t="s">
        <v>375</v>
      </c>
      <c r="M332" t="s">
        <v>376</v>
      </c>
      <c r="N332" t="s">
        <v>369</v>
      </c>
      <c r="O332" t="s">
        <v>370</v>
      </c>
      <c r="P332" t="s">
        <v>377</v>
      </c>
      <c r="Q332" s="1">
        <v>46208</v>
      </c>
      <c r="R332" t="s">
        <v>19</v>
      </c>
      <c r="S332" t="str">
        <f>VLOOKUP(K332,'Head Count 212'!B:H,7,0)</f>
        <v xml:space="preserve">Communities &amp; Clients Excellence </v>
      </c>
    </row>
    <row r="333" spans="1:19" x14ac:dyDescent="0.35">
      <c r="A333">
        <v>146</v>
      </c>
      <c r="C333" t="s">
        <v>1922</v>
      </c>
      <c r="F333" t="s">
        <v>11</v>
      </c>
      <c r="G333" t="s">
        <v>12</v>
      </c>
      <c r="I333" s="55">
        <v>4</v>
      </c>
      <c r="J333" s="55"/>
      <c r="K333" t="s">
        <v>22</v>
      </c>
      <c r="L333" t="s">
        <v>23</v>
      </c>
      <c r="M333" t="s">
        <v>24</v>
      </c>
      <c r="N333" t="s">
        <v>25</v>
      </c>
      <c r="O333" t="s">
        <v>26</v>
      </c>
      <c r="P333" t="s">
        <v>27</v>
      </c>
      <c r="Q333" s="1">
        <v>46208</v>
      </c>
      <c r="R333" t="s">
        <v>19</v>
      </c>
      <c r="S333" t="str">
        <f>VLOOKUP(K333,'Head Count 212'!B:H,7,0)</f>
        <v xml:space="preserve">Human Resources </v>
      </c>
    </row>
    <row r="334" spans="1:19" x14ac:dyDescent="0.35">
      <c r="A334">
        <v>146</v>
      </c>
      <c r="C334" t="s">
        <v>1922</v>
      </c>
      <c r="F334" t="s">
        <v>11</v>
      </c>
      <c r="G334" t="s">
        <v>12</v>
      </c>
      <c r="I334" s="55">
        <v>4</v>
      </c>
      <c r="J334" s="55"/>
      <c r="K334" t="s">
        <v>13</v>
      </c>
      <c r="L334" t="s">
        <v>14</v>
      </c>
      <c r="M334" t="s">
        <v>15</v>
      </c>
      <c r="N334" t="s">
        <v>16</v>
      </c>
      <c r="O334" t="s">
        <v>17</v>
      </c>
      <c r="P334" t="s">
        <v>18</v>
      </c>
      <c r="Q334" s="1">
        <v>46208</v>
      </c>
      <c r="R334" t="s">
        <v>19</v>
      </c>
      <c r="S334" t="str">
        <f>VLOOKUP(K334,'Head Count 212'!B:H,7,0)</f>
        <v xml:space="preserve">Human Resources </v>
      </c>
    </row>
    <row r="335" spans="1:19" x14ac:dyDescent="0.35">
      <c r="A335">
        <v>146</v>
      </c>
      <c r="C335" t="s">
        <v>1922</v>
      </c>
      <c r="F335" t="s">
        <v>11</v>
      </c>
      <c r="G335" t="s">
        <v>12</v>
      </c>
      <c r="I335" s="55">
        <v>4</v>
      </c>
      <c r="J335" s="55"/>
      <c r="K335" t="s">
        <v>169</v>
      </c>
      <c r="L335" t="s">
        <v>629</v>
      </c>
      <c r="M335" t="s">
        <v>630</v>
      </c>
      <c r="N335" t="s">
        <v>106</v>
      </c>
      <c r="O335" t="s">
        <v>527</v>
      </c>
      <c r="P335" t="s">
        <v>631</v>
      </c>
      <c r="Q335" s="1">
        <v>46208</v>
      </c>
      <c r="R335" t="s">
        <v>19</v>
      </c>
      <c r="S335" t="s">
        <v>106</v>
      </c>
    </row>
    <row r="336" spans="1:19" x14ac:dyDescent="0.35">
      <c r="A336">
        <v>146</v>
      </c>
      <c r="C336" t="s">
        <v>1922</v>
      </c>
      <c r="F336" t="s">
        <v>11</v>
      </c>
      <c r="G336" t="s">
        <v>12</v>
      </c>
      <c r="I336" s="55">
        <v>4</v>
      </c>
      <c r="J336" s="55"/>
      <c r="K336" t="s">
        <v>209</v>
      </c>
      <c r="L336" t="s">
        <v>744</v>
      </c>
      <c r="M336" t="s">
        <v>745</v>
      </c>
      <c r="N336" t="s">
        <v>746</v>
      </c>
      <c r="O336" t="s">
        <v>747</v>
      </c>
      <c r="P336" t="s">
        <v>748</v>
      </c>
      <c r="Q336" s="1">
        <v>46208</v>
      </c>
      <c r="R336" t="s">
        <v>19</v>
      </c>
      <c r="S336" t="e">
        <f>VLOOKUP(K336,'Head Count 212'!B:H,7,0)</f>
        <v>#N/A</v>
      </c>
    </row>
    <row r="337" spans="1:21" x14ac:dyDescent="0.35">
      <c r="A337">
        <v>146</v>
      </c>
      <c r="C337" t="s">
        <v>1922</v>
      </c>
      <c r="F337" t="s">
        <v>11</v>
      </c>
      <c r="G337" t="s">
        <v>12</v>
      </c>
      <c r="I337" s="55">
        <v>4</v>
      </c>
      <c r="J337" s="55"/>
      <c r="K337" t="s">
        <v>198</v>
      </c>
      <c r="L337" t="s">
        <v>749</v>
      </c>
      <c r="M337" t="s">
        <v>750</v>
      </c>
      <c r="N337" t="s">
        <v>746</v>
      </c>
      <c r="O337" t="s">
        <v>751</v>
      </c>
      <c r="P337" t="s">
        <v>752</v>
      </c>
      <c r="Q337" s="1">
        <v>46208</v>
      </c>
      <c r="R337" t="s">
        <v>19</v>
      </c>
      <c r="S337" t="str">
        <f>VLOOKUP(K337,'Head Count 212'!B:H,7,0)</f>
        <v xml:space="preserve">Projects </v>
      </c>
    </row>
    <row r="338" spans="1:21" x14ac:dyDescent="0.35">
      <c r="A338" s="83">
        <v>158</v>
      </c>
      <c r="B338" s="83">
        <v>8</v>
      </c>
      <c r="C338" t="s">
        <v>1922</v>
      </c>
      <c r="D338" t="s">
        <v>1922</v>
      </c>
      <c r="F338" s="83" t="s">
        <v>116</v>
      </c>
      <c r="G338" s="83" t="s">
        <v>78</v>
      </c>
      <c r="H338" s="56">
        <v>3</v>
      </c>
      <c r="I338" s="110">
        <v>3</v>
      </c>
      <c r="J338" s="110">
        <v>2</v>
      </c>
      <c r="K338" s="83" t="s">
        <v>140</v>
      </c>
      <c r="L338" s="83" t="s">
        <v>362</v>
      </c>
      <c r="M338" s="83" t="s">
        <v>363</v>
      </c>
      <c r="N338" s="83" t="s">
        <v>364</v>
      </c>
      <c r="O338" s="83" t="s">
        <v>365</v>
      </c>
      <c r="P338" s="83" t="s">
        <v>366</v>
      </c>
      <c r="Q338" s="107">
        <v>46216</v>
      </c>
      <c r="R338" s="83" t="s">
        <v>62</v>
      </c>
      <c r="S338" t="s">
        <v>335</v>
      </c>
      <c r="U338" s="1"/>
    </row>
    <row r="339" spans="1:21" x14ac:dyDescent="0.35">
      <c r="A339" s="83">
        <v>158</v>
      </c>
      <c r="B339" s="83"/>
      <c r="C339" t="s">
        <v>1922</v>
      </c>
      <c r="D339" s="83"/>
      <c r="E339" s="83"/>
      <c r="F339" s="83" t="s">
        <v>116</v>
      </c>
      <c r="G339" s="83" t="s">
        <v>78</v>
      </c>
      <c r="H339" s="56">
        <v>3</v>
      </c>
      <c r="I339" s="110">
        <v>3</v>
      </c>
      <c r="J339" s="110"/>
      <c r="K339" s="83" t="s">
        <v>140</v>
      </c>
      <c r="L339" s="83" t="s">
        <v>362</v>
      </c>
      <c r="M339" s="83" t="s">
        <v>363</v>
      </c>
      <c r="N339" s="83" t="s">
        <v>364</v>
      </c>
      <c r="O339" s="83" t="s">
        <v>365</v>
      </c>
      <c r="P339" s="83" t="s">
        <v>366</v>
      </c>
      <c r="Q339" s="107">
        <v>46217</v>
      </c>
      <c r="R339" s="83" t="s">
        <v>62</v>
      </c>
      <c r="S339" t="s">
        <v>335</v>
      </c>
      <c r="U339" s="1"/>
    </row>
    <row r="340" spans="1:21" x14ac:dyDescent="0.35">
      <c r="A340" s="83">
        <v>147</v>
      </c>
      <c r="B340" s="83">
        <v>27</v>
      </c>
      <c r="C340" t="s">
        <v>1924</v>
      </c>
      <c r="D340" t="s">
        <v>1924</v>
      </c>
      <c r="E340" t="s">
        <v>103</v>
      </c>
      <c r="F340" s="83" t="s">
        <v>124</v>
      </c>
      <c r="G340" s="83" t="s">
        <v>59</v>
      </c>
      <c r="H340" s="56">
        <v>3</v>
      </c>
      <c r="I340" s="110">
        <v>3</v>
      </c>
      <c r="J340" s="110">
        <v>2</v>
      </c>
      <c r="K340" s="83" t="s">
        <v>222</v>
      </c>
      <c r="L340" s="83" t="s">
        <v>757</v>
      </c>
      <c r="M340" s="83" t="s">
        <v>758</v>
      </c>
      <c r="N340" s="83" t="s">
        <v>759</v>
      </c>
      <c r="O340" s="83" t="s">
        <v>760</v>
      </c>
      <c r="P340" s="83" t="s">
        <v>761</v>
      </c>
      <c r="Q340" s="107">
        <v>46209</v>
      </c>
      <c r="R340" s="83" t="s">
        <v>62</v>
      </c>
      <c r="S340" t="s">
        <v>341</v>
      </c>
      <c r="U340" s="1"/>
    </row>
    <row r="341" spans="1:21" x14ac:dyDescent="0.35">
      <c r="A341" s="83">
        <v>147</v>
      </c>
      <c r="B341" s="83"/>
      <c r="C341" t="s">
        <v>1924</v>
      </c>
      <c r="D341" s="83"/>
      <c r="E341" s="83"/>
      <c r="F341" s="83" t="s">
        <v>124</v>
      </c>
      <c r="G341" s="83" t="s">
        <v>59</v>
      </c>
      <c r="I341" s="110">
        <v>3</v>
      </c>
      <c r="J341" s="110"/>
      <c r="K341" s="83" t="s">
        <v>151</v>
      </c>
      <c r="L341" s="83" t="s">
        <v>586</v>
      </c>
      <c r="M341" s="83" t="s">
        <v>587</v>
      </c>
      <c r="N341" s="83" t="s">
        <v>588</v>
      </c>
      <c r="O341" s="83" t="s">
        <v>589</v>
      </c>
      <c r="P341" s="83" t="s">
        <v>590</v>
      </c>
      <c r="Q341" s="107">
        <v>46209</v>
      </c>
      <c r="R341" s="83" t="s">
        <v>62</v>
      </c>
      <c r="S341" t="s">
        <v>341</v>
      </c>
      <c r="U341" s="1"/>
    </row>
    <row r="342" spans="1:21" x14ac:dyDescent="0.35">
      <c r="A342" s="83">
        <v>147</v>
      </c>
      <c r="B342" s="83"/>
      <c r="C342" t="s">
        <v>1924</v>
      </c>
      <c r="D342" s="83"/>
      <c r="E342" s="83"/>
      <c r="F342" s="83" t="s">
        <v>124</v>
      </c>
      <c r="G342" s="83" t="s">
        <v>59</v>
      </c>
      <c r="I342" s="110">
        <v>3</v>
      </c>
      <c r="J342" s="110"/>
      <c r="K342" s="83" t="s">
        <v>220</v>
      </c>
      <c r="L342" s="83" t="s">
        <v>762</v>
      </c>
      <c r="M342" s="83" t="s">
        <v>763</v>
      </c>
      <c r="N342" s="83" t="s">
        <v>730</v>
      </c>
      <c r="O342" s="83" t="s">
        <v>764</v>
      </c>
      <c r="P342" s="83" t="s">
        <v>765</v>
      </c>
      <c r="Q342" s="107">
        <v>46209</v>
      </c>
      <c r="R342" s="83" t="s">
        <v>62</v>
      </c>
      <c r="S342" t="s">
        <v>341</v>
      </c>
      <c r="U342" s="1"/>
    </row>
    <row r="343" spans="1:21" x14ac:dyDescent="0.35">
      <c r="A343" s="83">
        <v>147</v>
      </c>
      <c r="B343" s="83"/>
      <c r="C343" t="s">
        <v>1924</v>
      </c>
      <c r="D343" s="83"/>
      <c r="E343" s="83"/>
      <c r="F343" s="83" t="s">
        <v>124</v>
      </c>
      <c r="G343" s="83" t="s">
        <v>59</v>
      </c>
      <c r="I343" s="110">
        <v>3</v>
      </c>
      <c r="J343" s="110"/>
      <c r="K343" s="83" t="s">
        <v>219</v>
      </c>
      <c r="L343" s="83" t="s">
        <v>766</v>
      </c>
      <c r="M343" s="83" t="s">
        <v>767</v>
      </c>
      <c r="N343" s="83" t="s">
        <v>768</v>
      </c>
      <c r="O343" s="83" t="s">
        <v>769</v>
      </c>
      <c r="P343" s="83" t="s">
        <v>770</v>
      </c>
      <c r="Q343" s="107">
        <v>46209</v>
      </c>
      <c r="R343" s="83" t="s">
        <v>62</v>
      </c>
      <c r="S343" t="s">
        <v>341</v>
      </c>
      <c r="U343" s="1"/>
    </row>
    <row r="344" spans="1:21" x14ac:dyDescent="0.35">
      <c r="A344" s="83">
        <v>147</v>
      </c>
      <c r="B344" s="83"/>
      <c r="C344" t="s">
        <v>1924</v>
      </c>
      <c r="D344" s="83"/>
      <c r="E344" s="83"/>
      <c r="F344" s="83" t="s">
        <v>124</v>
      </c>
      <c r="G344" s="83" t="s">
        <v>59</v>
      </c>
      <c r="I344" s="110">
        <v>3</v>
      </c>
      <c r="J344" s="110"/>
      <c r="K344" s="83" t="s">
        <v>221</v>
      </c>
      <c r="L344" s="83" t="s">
        <v>771</v>
      </c>
      <c r="M344" s="83" t="s">
        <v>772</v>
      </c>
      <c r="N344" s="83" t="s">
        <v>730</v>
      </c>
      <c r="O344" s="83" t="s">
        <v>773</v>
      </c>
      <c r="P344" s="83" t="s">
        <v>774</v>
      </c>
      <c r="Q344" s="107">
        <v>46209</v>
      </c>
      <c r="R344" s="83" t="s">
        <v>62</v>
      </c>
      <c r="S344" t="s">
        <v>341</v>
      </c>
      <c r="U344" s="1"/>
    </row>
    <row r="345" spans="1:21" x14ac:dyDescent="0.35">
      <c r="A345" s="83">
        <v>147</v>
      </c>
      <c r="B345" s="83"/>
      <c r="C345" t="s">
        <v>1924</v>
      </c>
      <c r="D345" s="83"/>
      <c r="E345" s="83"/>
      <c r="F345" s="83" t="s">
        <v>124</v>
      </c>
      <c r="G345" s="83" t="s">
        <v>59</v>
      </c>
      <c r="I345" s="110">
        <v>3</v>
      </c>
      <c r="J345" s="110"/>
      <c r="K345" s="83" t="s">
        <v>217</v>
      </c>
      <c r="L345" s="83" t="s">
        <v>775</v>
      </c>
      <c r="M345" s="83" t="s">
        <v>776</v>
      </c>
      <c r="N345" s="83" t="s">
        <v>588</v>
      </c>
      <c r="O345" s="83" t="s">
        <v>777</v>
      </c>
      <c r="P345" s="83" t="s">
        <v>778</v>
      </c>
      <c r="Q345" s="107">
        <v>46209</v>
      </c>
      <c r="R345" s="83" t="s">
        <v>62</v>
      </c>
      <c r="S345" t="s">
        <v>341</v>
      </c>
      <c r="U345" s="1"/>
    </row>
    <row r="346" spans="1:21" x14ac:dyDescent="0.35">
      <c r="A346" s="83">
        <v>147</v>
      </c>
      <c r="B346" s="83"/>
      <c r="C346" t="s">
        <v>1924</v>
      </c>
      <c r="D346" s="83"/>
      <c r="E346" s="83"/>
      <c r="F346" s="83" t="s">
        <v>124</v>
      </c>
      <c r="G346" s="83" t="s">
        <v>59</v>
      </c>
      <c r="I346" s="110">
        <v>3</v>
      </c>
      <c r="J346" s="110"/>
      <c r="K346" s="83" t="s">
        <v>224</v>
      </c>
      <c r="L346" s="83" t="s">
        <v>779</v>
      </c>
      <c r="M346" s="83" t="s">
        <v>780</v>
      </c>
      <c r="N346" s="83" t="s">
        <v>666</v>
      </c>
      <c r="O346" s="83" t="s">
        <v>781</v>
      </c>
      <c r="P346" s="83" t="s">
        <v>782</v>
      </c>
      <c r="Q346" s="107">
        <v>46209</v>
      </c>
      <c r="R346" s="83" t="s">
        <v>62</v>
      </c>
      <c r="S346" t="s">
        <v>341</v>
      </c>
      <c r="U346" s="1"/>
    </row>
    <row r="347" spans="1:21" x14ac:dyDescent="0.35">
      <c r="A347" s="83">
        <v>147</v>
      </c>
      <c r="B347" s="83"/>
      <c r="C347" t="s">
        <v>1924</v>
      </c>
      <c r="D347" s="83"/>
      <c r="E347" s="83"/>
      <c r="F347" s="83" t="s">
        <v>124</v>
      </c>
      <c r="G347" s="83" t="s">
        <v>59</v>
      </c>
      <c r="I347" s="110">
        <v>3</v>
      </c>
      <c r="J347" s="110"/>
      <c r="K347" s="83" t="s">
        <v>204</v>
      </c>
      <c r="L347" s="83" t="s">
        <v>706</v>
      </c>
      <c r="M347" s="83" t="s">
        <v>707</v>
      </c>
      <c r="N347" s="83" t="s">
        <v>698</v>
      </c>
      <c r="O347" s="83" t="s">
        <v>699</v>
      </c>
      <c r="P347" s="83" t="s">
        <v>708</v>
      </c>
      <c r="Q347" s="107">
        <v>46209</v>
      </c>
      <c r="R347" s="83" t="s">
        <v>62</v>
      </c>
      <c r="S347" t="s">
        <v>341</v>
      </c>
      <c r="U347" s="1"/>
    </row>
    <row r="348" spans="1:21" x14ac:dyDescent="0.35">
      <c r="A348" s="83">
        <v>147</v>
      </c>
      <c r="B348" s="83"/>
      <c r="C348" t="s">
        <v>1924</v>
      </c>
      <c r="D348" s="83"/>
      <c r="E348" s="83"/>
      <c r="F348" s="83" t="s">
        <v>124</v>
      </c>
      <c r="G348" s="83" t="s">
        <v>59</v>
      </c>
      <c r="I348" s="110">
        <v>3</v>
      </c>
      <c r="J348" s="110"/>
      <c r="K348" s="83" t="s">
        <v>201</v>
      </c>
      <c r="L348" s="83" t="s">
        <v>728</v>
      </c>
      <c r="M348" s="83" t="s">
        <v>729</v>
      </c>
      <c r="N348" s="83" t="s">
        <v>730</v>
      </c>
      <c r="O348" s="83" t="s">
        <v>731</v>
      </c>
      <c r="P348" s="83" t="s">
        <v>732</v>
      </c>
      <c r="Q348" s="107">
        <v>46209</v>
      </c>
      <c r="R348" s="83" t="s">
        <v>62</v>
      </c>
      <c r="S348" t="s">
        <v>341</v>
      </c>
    </row>
    <row r="349" spans="1:21" x14ac:dyDescent="0.35">
      <c r="A349" s="83">
        <v>147</v>
      </c>
      <c r="B349" s="83"/>
      <c r="C349" t="s">
        <v>1924</v>
      </c>
      <c r="D349" s="83"/>
      <c r="E349" s="83"/>
      <c r="F349" s="83" t="s">
        <v>124</v>
      </c>
      <c r="G349" s="83" t="s">
        <v>59</v>
      </c>
      <c r="I349" s="110">
        <v>3</v>
      </c>
      <c r="J349" s="110"/>
      <c r="K349" s="83" t="s">
        <v>211</v>
      </c>
      <c r="L349" s="83" t="s">
        <v>783</v>
      </c>
      <c r="M349" s="83" t="s">
        <v>784</v>
      </c>
      <c r="N349" s="83" t="s">
        <v>768</v>
      </c>
      <c r="O349" s="83" t="s">
        <v>785</v>
      </c>
      <c r="P349" s="83" t="s">
        <v>786</v>
      </c>
      <c r="Q349" s="107">
        <v>46209</v>
      </c>
      <c r="R349" s="83" t="s">
        <v>62</v>
      </c>
      <c r="S349" t="s">
        <v>341</v>
      </c>
    </row>
    <row r="350" spans="1:21" x14ac:dyDescent="0.35">
      <c r="A350" s="83">
        <v>147</v>
      </c>
      <c r="B350" s="83"/>
      <c r="C350" t="s">
        <v>1924</v>
      </c>
      <c r="D350" s="83"/>
      <c r="E350" s="83"/>
      <c r="F350" s="83" t="s">
        <v>124</v>
      </c>
      <c r="G350" s="83" t="s">
        <v>59</v>
      </c>
      <c r="I350" s="110">
        <v>3</v>
      </c>
      <c r="J350" s="110"/>
      <c r="K350" s="83" t="s">
        <v>213</v>
      </c>
      <c r="L350" s="83" t="s">
        <v>787</v>
      </c>
      <c r="M350" s="83" t="s">
        <v>788</v>
      </c>
      <c r="N350" s="83" t="s">
        <v>789</v>
      </c>
      <c r="O350" s="83" t="s">
        <v>790</v>
      </c>
      <c r="P350" s="83" t="s">
        <v>791</v>
      </c>
      <c r="Q350" s="107">
        <v>46209</v>
      </c>
      <c r="R350" s="83" t="s">
        <v>62</v>
      </c>
      <c r="S350" t="s">
        <v>341</v>
      </c>
    </row>
    <row r="351" spans="1:21" x14ac:dyDescent="0.35">
      <c r="A351" s="83">
        <v>147</v>
      </c>
      <c r="B351" s="83"/>
      <c r="C351" t="s">
        <v>1924</v>
      </c>
      <c r="D351" s="83"/>
      <c r="E351" s="83"/>
      <c r="F351" s="83" t="s">
        <v>124</v>
      </c>
      <c r="G351" s="83" t="s">
        <v>59</v>
      </c>
      <c r="I351" s="110">
        <v>3</v>
      </c>
      <c r="J351" s="110"/>
      <c r="K351" s="83" t="s">
        <v>216</v>
      </c>
      <c r="L351" s="83" t="s">
        <v>792</v>
      </c>
      <c r="M351" s="83" t="s">
        <v>793</v>
      </c>
      <c r="N351" s="83" t="s">
        <v>698</v>
      </c>
      <c r="O351" s="83" t="s">
        <v>794</v>
      </c>
      <c r="P351" s="83" t="s">
        <v>795</v>
      </c>
      <c r="Q351" s="107">
        <v>46209</v>
      </c>
      <c r="R351" s="83" t="s">
        <v>62</v>
      </c>
      <c r="S351" t="s">
        <v>341</v>
      </c>
    </row>
    <row r="352" spans="1:21" x14ac:dyDescent="0.35">
      <c r="A352" s="83">
        <v>147</v>
      </c>
      <c r="B352" s="83"/>
      <c r="C352" t="s">
        <v>1924</v>
      </c>
      <c r="D352" s="83"/>
      <c r="E352" s="83"/>
      <c r="F352" s="83" t="s">
        <v>124</v>
      </c>
      <c r="G352" s="83" t="s">
        <v>59</v>
      </c>
      <c r="I352" s="110">
        <v>3</v>
      </c>
      <c r="J352" s="110"/>
      <c r="K352" s="83" t="s">
        <v>215</v>
      </c>
      <c r="L352" s="83" t="s">
        <v>796</v>
      </c>
      <c r="M352" s="83" t="s">
        <v>797</v>
      </c>
      <c r="N352" s="83" t="s">
        <v>798</v>
      </c>
      <c r="O352" s="83" t="s">
        <v>799</v>
      </c>
      <c r="P352" s="83" t="s">
        <v>800</v>
      </c>
      <c r="Q352" s="107">
        <v>46209</v>
      </c>
      <c r="R352" s="83" t="s">
        <v>62</v>
      </c>
      <c r="S352" t="s">
        <v>341</v>
      </c>
    </row>
    <row r="353" spans="1:33" x14ac:dyDescent="0.35">
      <c r="A353" s="83">
        <v>147</v>
      </c>
      <c r="B353" s="83"/>
      <c r="C353" t="s">
        <v>1924</v>
      </c>
      <c r="D353" s="83"/>
      <c r="E353" s="83"/>
      <c r="F353" s="83" t="s">
        <v>124</v>
      </c>
      <c r="G353" s="83" t="s">
        <v>59</v>
      </c>
      <c r="I353" s="110">
        <v>3</v>
      </c>
      <c r="J353" s="110"/>
      <c r="K353" s="83" t="s">
        <v>218</v>
      </c>
      <c r="L353" s="83" t="s">
        <v>801</v>
      </c>
      <c r="M353" s="83" t="s">
        <v>802</v>
      </c>
      <c r="N353" s="83" t="s">
        <v>103</v>
      </c>
      <c r="O353" s="83" t="s">
        <v>803</v>
      </c>
      <c r="P353" s="83" t="s">
        <v>804</v>
      </c>
      <c r="Q353" s="107">
        <v>46209</v>
      </c>
      <c r="R353" s="83" t="s">
        <v>62</v>
      </c>
      <c r="S353" t="s">
        <v>103</v>
      </c>
    </row>
    <row r="354" spans="1:33" x14ac:dyDescent="0.35">
      <c r="A354" s="83">
        <v>147</v>
      </c>
      <c r="B354" s="83"/>
      <c r="C354" t="s">
        <v>1924</v>
      </c>
      <c r="D354" s="83"/>
      <c r="E354" s="83"/>
      <c r="F354" s="83" t="s">
        <v>124</v>
      </c>
      <c r="G354" s="83" t="s">
        <v>59</v>
      </c>
      <c r="I354" s="110">
        <v>3</v>
      </c>
      <c r="J354" s="110"/>
      <c r="K354" s="83" t="s">
        <v>203</v>
      </c>
      <c r="L354" s="83" t="s">
        <v>723</v>
      </c>
      <c r="M354" s="83" t="s">
        <v>724</v>
      </c>
      <c r="N354" s="83" t="s">
        <v>725</v>
      </c>
      <c r="O354" s="83" t="s">
        <v>726</v>
      </c>
      <c r="P354" s="83" t="s">
        <v>727</v>
      </c>
      <c r="Q354" s="107">
        <v>46209</v>
      </c>
      <c r="R354" s="83" t="s">
        <v>62</v>
      </c>
      <c r="S354" t="s">
        <v>341</v>
      </c>
    </row>
    <row r="355" spans="1:33" x14ac:dyDescent="0.35">
      <c r="A355" s="83">
        <v>147</v>
      </c>
      <c r="B355" s="83"/>
      <c r="C355" t="s">
        <v>1924</v>
      </c>
      <c r="D355" s="83"/>
      <c r="E355" s="83"/>
      <c r="F355" s="83" t="s">
        <v>124</v>
      </c>
      <c r="G355" s="83" t="s">
        <v>59</v>
      </c>
      <c r="I355" s="110">
        <v>3</v>
      </c>
      <c r="J355" s="110"/>
      <c r="K355" s="83" t="s">
        <v>214</v>
      </c>
      <c r="L355" s="83" t="s">
        <v>805</v>
      </c>
      <c r="M355" s="83" t="s">
        <v>806</v>
      </c>
      <c r="N355" s="83" t="s">
        <v>768</v>
      </c>
      <c r="O355" s="83" t="s">
        <v>807</v>
      </c>
      <c r="P355" s="83" t="s">
        <v>808</v>
      </c>
      <c r="Q355" s="107">
        <v>46209</v>
      </c>
      <c r="R355" s="83" t="s">
        <v>62</v>
      </c>
      <c r="S355" t="s">
        <v>341</v>
      </c>
    </row>
    <row r="356" spans="1:33" x14ac:dyDescent="0.35">
      <c r="A356" s="83">
        <v>147</v>
      </c>
      <c r="B356" s="83"/>
      <c r="C356" t="s">
        <v>1924</v>
      </c>
      <c r="D356" s="83"/>
      <c r="E356" s="83"/>
      <c r="F356" s="83" t="s">
        <v>124</v>
      </c>
      <c r="G356" s="83" t="s">
        <v>59</v>
      </c>
      <c r="I356" s="110">
        <v>3</v>
      </c>
      <c r="J356" s="110"/>
      <c r="K356" s="83" t="s">
        <v>223</v>
      </c>
      <c r="L356" s="83" t="s">
        <v>809</v>
      </c>
      <c r="M356" s="83" t="s">
        <v>810</v>
      </c>
      <c r="N356" s="83" t="s">
        <v>746</v>
      </c>
      <c r="O356" s="83" t="s">
        <v>811</v>
      </c>
      <c r="P356" s="83" t="s">
        <v>812</v>
      </c>
      <c r="Q356" s="107">
        <v>46209</v>
      </c>
      <c r="R356" s="83" t="s">
        <v>62</v>
      </c>
      <c r="S356" t="s">
        <v>341</v>
      </c>
    </row>
    <row r="357" spans="1:33" x14ac:dyDescent="0.35">
      <c r="A357" s="83">
        <v>147</v>
      </c>
      <c r="B357" s="83"/>
      <c r="C357" t="s">
        <v>1924</v>
      </c>
      <c r="D357" s="83"/>
      <c r="E357" s="83"/>
      <c r="F357" s="83" t="s">
        <v>124</v>
      </c>
      <c r="G357" s="83" t="s">
        <v>59</v>
      </c>
      <c r="I357" s="110">
        <v>3</v>
      </c>
      <c r="J357" s="110"/>
      <c r="K357" s="83" t="s">
        <v>212</v>
      </c>
      <c r="L357" s="83" t="s">
        <v>813</v>
      </c>
      <c r="M357" s="83" t="s">
        <v>814</v>
      </c>
      <c r="N357" s="83" t="s">
        <v>698</v>
      </c>
      <c r="O357" s="83" t="s">
        <v>815</v>
      </c>
      <c r="P357" s="83" t="s">
        <v>816</v>
      </c>
      <c r="Q357" s="107">
        <v>46209</v>
      </c>
      <c r="R357" s="83" t="s">
        <v>62</v>
      </c>
      <c r="S357" t="s">
        <v>341</v>
      </c>
    </row>
    <row r="358" spans="1:33" x14ac:dyDescent="0.35">
      <c r="A358" s="83">
        <v>147</v>
      </c>
      <c r="B358" s="83"/>
      <c r="C358" t="s">
        <v>1924</v>
      </c>
      <c r="D358" s="83"/>
      <c r="E358" s="83"/>
      <c r="F358" s="83" t="s">
        <v>124</v>
      </c>
      <c r="G358" s="83" t="s">
        <v>59</v>
      </c>
      <c r="I358" s="110">
        <v>3</v>
      </c>
      <c r="J358" s="110"/>
      <c r="K358" s="83" t="s">
        <v>209</v>
      </c>
      <c r="L358" s="83" t="s">
        <v>744</v>
      </c>
      <c r="M358" s="83" t="s">
        <v>745</v>
      </c>
      <c r="N358" s="83" t="s">
        <v>746</v>
      </c>
      <c r="O358" s="83" t="s">
        <v>747</v>
      </c>
      <c r="P358" s="83" t="s">
        <v>748</v>
      </c>
      <c r="Q358" s="107">
        <v>46209</v>
      </c>
      <c r="R358" s="83" t="s">
        <v>62</v>
      </c>
      <c r="S358" t="s">
        <v>341</v>
      </c>
    </row>
    <row r="359" spans="1:33" x14ac:dyDescent="0.35">
      <c r="A359" s="83">
        <v>147</v>
      </c>
      <c r="B359" s="83"/>
      <c r="C359" t="s">
        <v>1924</v>
      </c>
      <c r="D359" s="83"/>
      <c r="E359" s="83"/>
      <c r="F359" s="83" t="s">
        <v>124</v>
      </c>
      <c r="G359" s="83" t="s">
        <v>59</v>
      </c>
      <c r="I359" s="110">
        <v>3</v>
      </c>
      <c r="J359" s="110"/>
      <c r="K359" s="83" t="s">
        <v>198</v>
      </c>
      <c r="L359" s="83" t="s">
        <v>749</v>
      </c>
      <c r="M359" s="83" t="s">
        <v>750</v>
      </c>
      <c r="N359" s="83" t="s">
        <v>746</v>
      </c>
      <c r="O359" s="83" t="s">
        <v>751</v>
      </c>
      <c r="P359" s="83" t="s">
        <v>752</v>
      </c>
      <c r="Q359" s="107">
        <v>46209</v>
      </c>
      <c r="R359" s="83" t="s">
        <v>62</v>
      </c>
      <c r="S359" t="s">
        <v>341</v>
      </c>
      <c r="AG359" s="1"/>
    </row>
    <row r="360" spans="1:33" s="85" customFormat="1" x14ac:dyDescent="0.35">
      <c r="A360" s="84">
        <v>147</v>
      </c>
      <c r="B360" s="84"/>
      <c r="C360" t="s">
        <v>1924</v>
      </c>
      <c r="D360" s="84"/>
      <c r="E360" s="84"/>
      <c r="F360" s="84" t="s">
        <v>124</v>
      </c>
      <c r="G360" s="84" t="s">
        <v>59</v>
      </c>
      <c r="H360" s="109">
        <v>3</v>
      </c>
      <c r="I360" s="110">
        <v>3</v>
      </c>
      <c r="J360" s="110"/>
      <c r="K360" s="84" t="s">
        <v>222</v>
      </c>
      <c r="L360" s="84" t="s">
        <v>757</v>
      </c>
      <c r="M360" s="84" t="s">
        <v>758</v>
      </c>
      <c r="N360" s="84" t="s">
        <v>759</v>
      </c>
      <c r="O360" s="84" t="s">
        <v>760</v>
      </c>
      <c r="P360" s="84" t="s">
        <v>761</v>
      </c>
      <c r="Q360" s="107">
        <v>46210</v>
      </c>
      <c r="R360" s="83" t="s">
        <v>62</v>
      </c>
      <c r="S360" t="s">
        <v>341</v>
      </c>
      <c r="U360" s="86"/>
    </row>
    <row r="361" spans="1:33" x14ac:dyDescent="0.35">
      <c r="A361" s="83">
        <v>147</v>
      </c>
      <c r="B361" s="83"/>
      <c r="C361" t="s">
        <v>1924</v>
      </c>
      <c r="D361" s="83"/>
      <c r="E361" s="83"/>
      <c r="F361" s="83" t="s">
        <v>124</v>
      </c>
      <c r="G361" s="83" t="s">
        <v>59</v>
      </c>
      <c r="I361" s="110">
        <v>3</v>
      </c>
      <c r="J361" s="110"/>
      <c r="K361" s="83" t="s">
        <v>151</v>
      </c>
      <c r="L361" s="83" t="s">
        <v>586</v>
      </c>
      <c r="M361" s="83" t="s">
        <v>587</v>
      </c>
      <c r="N361" s="83" t="s">
        <v>588</v>
      </c>
      <c r="O361" s="83" t="s">
        <v>589</v>
      </c>
      <c r="P361" s="83" t="s">
        <v>590</v>
      </c>
      <c r="Q361" s="107">
        <v>46210</v>
      </c>
      <c r="R361" s="83" t="s">
        <v>62</v>
      </c>
      <c r="S361" t="s">
        <v>341</v>
      </c>
      <c r="U361" s="1"/>
    </row>
    <row r="362" spans="1:33" x14ac:dyDescent="0.35">
      <c r="A362" s="83">
        <v>147</v>
      </c>
      <c r="B362" s="83"/>
      <c r="C362" t="s">
        <v>1924</v>
      </c>
      <c r="D362" s="83"/>
      <c r="E362" s="83"/>
      <c r="F362" s="83" t="s">
        <v>124</v>
      </c>
      <c r="G362" s="83" t="s">
        <v>59</v>
      </c>
      <c r="I362" s="110">
        <v>3</v>
      </c>
      <c r="J362" s="110"/>
      <c r="K362" s="83" t="s">
        <v>220</v>
      </c>
      <c r="L362" s="83" t="s">
        <v>762</v>
      </c>
      <c r="M362" s="83" t="s">
        <v>763</v>
      </c>
      <c r="N362" s="83" t="s">
        <v>730</v>
      </c>
      <c r="O362" s="83" t="s">
        <v>764</v>
      </c>
      <c r="P362" s="83" t="s">
        <v>765</v>
      </c>
      <c r="Q362" s="107">
        <v>46210</v>
      </c>
      <c r="R362" s="83" t="s">
        <v>62</v>
      </c>
      <c r="S362" t="s">
        <v>341</v>
      </c>
      <c r="U362" s="1"/>
    </row>
    <row r="363" spans="1:33" x14ac:dyDescent="0.35">
      <c r="A363" s="83">
        <v>147</v>
      </c>
      <c r="B363" s="83"/>
      <c r="C363" t="s">
        <v>1924</v>
      </c>
      <c r="D363" s="83"/>
      <c r="E363" s="83"/>
      <c r="F363" s="83" t="s">
        <v>124</v>
      </c>
      <c r="G363" s="83" t="s">
        <v>59</v>
      </c>
      <c r="I363" s="110">
        <v>3</v>
      </c>
      <c r="J363" s="110"/>
      <c r="K363" s="83" t="s">
        <v>219</v>
      </c>
      <c r="L363" s="83" t="s">
        <v>766</v>
      </c>
      <c r="M363" s="83" t="s">
        <v>767</v>
      </c>
      <c r="N363" s="83" t="s">
        <v>768</v>
      </c>
      <c r="O363" s="83" t="s">
        <v>769</v>
      </c>
      <c r="P363" s="83" t="s">
        <v>770</v>
      </c>
      <c r="Q363" s="107">
        <v>46210</v>
      </c>
      <c r="R363" s="83" t="s">
        <v>62</v>
      </c>
      <c r="S363" t="s">
        <v>341</v>
      </c>
      <c r="U363" s="1"/>
    </row>
    <row r="364" spans="1:33" x14ac:dyDescent="0.35">
      <c r="A364" s="83">
        <v>147</v>
      </c>
      <c r="B364" s="83"/>
      <c r="C364" t="s">
        <v>1924</v>
      </c>
      <c r="D364" s="83"/>
      <c r="E364" s="83"/>
      <c r="F364" s="83" t="s">
        <v>124</v>
      </c>
      <c r="G364" s="83" t="s">
        <v>59</v>
      </c>
      <c r="I364" s="110">
        <v>3</v>
      </c>
      <c r="J364" s="110"/>
      <c r="K364" s="83" t="s">
        <v>221</v>
      </c>
      <c r="L364" s="83" t="s">
        <v>771</v>
      </c>
      <c r="M364" s="83" t="s">
        <v>772</v>
      </c>
      <c r="N364" s="83" t="s">
        <v>730</v>
      </c>
      <c r="O364" s="83" t="s">
        <v>773</v>
      </c>
      <c r="P364" s="83" t="s">
        <v>774</v>
      </c>
      <c r="Q364" s="107">
        <v>46210</v>
      </c>
      <c r="R364" s="83" t="s">
        <v>62</v>
      </c>
      <c r="S364" t="s">
        <v>341</v>
      </c>
      <c r="U364" s="1"/>
    </row>
    <row r="365" spans="1:33" x14ac:dyDescent="0.35">
      <c r="A365" s="83">
        <v>147</v>
      </c>
      <c r="B365" s="83"/>
      <c r="C365" t="s">
        <v>1924</v>
      </c>
      <c r="D365" s="83"/>
      <c r="E365" s="83"/>
      <c r="F365" s="83" t="s">
        <v>124</v>
      </c>
      <c r="G365" s="83" t="s">
        <v>59</v>
      </c>
      <c r="I365" s="110">
        <v>3</v>
      </c>
      <c r="J365" s="110"/>
      <c r="K365" s="83" t="s">
        <v>217</v>
      </c>
      <c r="L365" s="83" t="s">
        <v>775</v>
      </c>
      <c r="M365" s="83" t="s">
        <v>776</v>
      </c>
      <c r="N365" s="83" t="s">
        <v>588</v>
      </c>
      <c r="O365" s="83" t="s">
        <v>777</v>
      </c>
      <c r="P365" s="83" t="s">
        <v>778</v>
      </c>
      <c r="Q365" s="107">
        <v>46210</v>
      </c>
      <c r="R365" s="83" t="s">
        <v>62</v>
      </c>
      <c r="S365" t="s">
        <v>341</v>
      </c>
      <c r="U365" s="1"/>
    </row>
    <row r="366" spans="1:33" x14ac:dyDescent="0.35">
      <c r="A366" s="83">
        <v>147</v>
      </c>
      <c r="B366" s="83"/>
      <c r="C366" t="s">
        <v>1924</v>
      </c>
      <c r="D366" s="83"/>
      <c r="E366" s="83"/>
      <c r="F366" s="83" t="s">
        <v>124</v>
      </c>
      <c r="G366" s="83" t="s">
        <v>59</v>
      </c>
      <c r="I366" s="110">
        <v>3</v>
      </c>
      <c r="J366" s="110"/>
      <c r="K366" s="83" t="s">
        <v>224</v>
      </c>
      <c r="L366" s="83" t="s">
        <v>779</v>
      </c>
      <c r="M366" s="83" t="s">
        <v>780</v>
      </c>
      <c r="N366" s="83" t="s">
        <v>666</v>
      </c>
      <c r="O366" s="83" t="s">
        <v>781</v>
      </c>
      <c r="P366" s="83" t="s">
        <v>782</v>
      </c>
      <c r="Q366" s="107">
        <v>46210</v>
      </c>
      <c r="R366" s="83" t="s">
        <v>62</v>
      </c>
      <c r="S366" t="s">
        <v>341</v>
      </c>
      <c r="U366" s="1"/>
    </row>
    <row r="367" spans="1:33" x14ac:dyDescent="0.35">
      <c r="A367" s="83">
        <v>147</v>
      </c>
      <c r="B367" s="83"/>
      <c r="C367" t="s">
        <v>1924</v>
      </c>
      <c r="D367" s="83"/>
      <c r="E367" s="83"/>
      <c r="F367" s="83" t="s">
        <v>124</v>
      </c>
      <c r="G367" s="83" t="s">
        <v>59</v>
      </c>
      <c r="I367" s="110">
        <v>3</v>
      </c>
      <c r="J367" s="110"/>
      <c r="K367" s="83" t="s">
        <v>204</v>
      </c>
      <c r="L367" s="83" t="s">
        <v>706</v>
      </c>
      <c r="M367" s="83" t="s">
        <v>707</v>
      </c>
      <c r="N367" s="83" t="s">
        <v>698</v>
      </c>
      <c r="O367" s="83" t="s">
        <v>699</v>
      </c>
      <c r="P367" s="83" t="s">
        <v>708</v>
      </c>
      <c r="Q367" s="107">
        <v>46210</v>
      </c>
      <c r="R367" s="83" t="s">
        <v>62</v>
      </c>
      <c r="S367" t="s">
        <v>341</v>
      </c>
      <c r="U367" s="1"/>
    </row>
    <row r="368" spans="1:33" x14ac:dyDescent="0.35">
      <c r="A368" s="83">
        <v>147</v>
      </c>
      <c r="B368" s="83"/>
      <c r="C368" t="s">
        <v>1924</v>
      </c>
      <c r="D368" s="83"/>
      <c r="E368" s="83"/>
      <c r="F368" s="83" t="s">
        <v>124</v>
      </c>
      <c r="G368" s="83" t="s">
        <v>59</v>
      </c>
      <c r="I368" s="110">
        <v>3</v>
      </c>
      <c r="J368" s="110"/>
      <c r="K368" s="83" t="s">
        <v>201</v>
      </c>
      <c r="L368" s="83" t="s">
        <v>728</v>
      </c>
      <c r="M368" s="83" t="s">
        <v>729</v>
      </c>
      <c r="N368" s="83" t="s">
        <v>730</v>
      </c>
      <c r="O368" s="83" t="s">
        <v>731</v>
      </c>
      <c r="P368" s="83" t="s">
        <v>732</v>
      </c>
      <c r="Q368" s="107">
        <v>46210</v>
      </c>
      <c r="R368" s="83" t="s">
        <v>62</v>
      </c>
      <c r="S368" t="s">
        <v>341</v>
      </c>
    </row>
    <row r="369" spans="1:33" x14ac:dyDescent="0.35">
      <c r="A369" s="83">
        <v>147</v>
      </c>
      <c r="B369" s="83"/>
      <c r="C369" t="s">
        <v>1924</v>
      </c>
      <c r="D369" s="83"/>
      <c r="E369" s="83"/>
      <c r="F369" s="83" t="s">
        <v>124</v>
      </c>
      <c r="G369" s="83" t="s">
        <v>59</v>
      </c>
      <c r="I369" s="110">
        <v>3</v>
      </c>
      <c r="J369" s="110"/>
      <c r="K369" s="83" t="s">
        <v>211</v>
      </c>
      <c r="L369" s="83" t="s">
        <v>783</v>
      </c>
      <c r="M369" s="83" t="s">
        <v>784</v>
      </c>
      <c r="N369" s="83" t="s">
        <v>768</v>
      </c>
      <c r="O369" s="83" t="s">
        <v>785</v>
      </c>
      <c r="P369" s="83" t="s">
        <v>786</v>
      </c>
      <c r="Q369" s="107">
        <v>46210</v>
      </c>
      <c r="R369" s="83" t="s">
        <v>62</v>
      </c>
      <c r="S369" t="s">
        <v>341</v>
      </c>
    </row>
    <row r="370" spans="1:33" x14ac:dyDescent="0.35">
      <c r="A370" s="83">
        <v>147</v>
      </c>
      <c r="B370" s="83"/>
      <c r="C370" t="s">
        <v>1924</v>
      </c>
      <c r="D370" s="83"/>
      <c r="E370" s="83"/>
      <c r="F370" s="83" t="s">
        <v>124</v>
      </c>
      <c r="G370" s="83" t="s">
        <v>59</v>
      </c>
      <c r="I370" s="110">
        <v>3</v>
      </c>
      <c r="J370" s="110"/>
      <c r="K370" s="83" t="s">
        <v>213</v>
      </c>
      <c r="L370" s="83" t="s">
        <v>787</v>
      </c>
      <c r="M370" s="83" t="s">
        <v>788</v>
      </c>
      <c r="N370" s="83" t="s">
        <v>789</v>
      </c>
      <c r="O370" s="83" t="s">
        <v>790</v>
      </c>
      <c r="P370" s="83" t="s">
        <v>791</v>
      </c>
      <c r="Q370" s="107">
        <v>46210</v>
      </c>
      <c r="R370" s="83" t="s">
        <v>62</v>
      </c>
      <c r="S370" t="s">
        <v>341</v>
      </c>
    </row>
    <row r="371" spans="1:33" x14ac:dyDescent="0.35">
      <c r="A371" s="83">
        <v>147</v>
      </c>
      <c r="B371" s="83"/>
      <c r="C371" t="s">
        <v>1924</v>
      </c>
      <c r="D371" s="83"/>
      <c r="E371" s="83"/>
      <c r="F371" s="83" t="s">
        <v>124</v>
      </c>
      <c r="G371" s="83" t="s">
        <v>59</v>
      </c>
      <c r="I371" s="110">
        <v>3</v>
      </c>
      <c r="J371" s="110"/>
      <c r="K371" s="83" t="s">
        <v>216</v>
      </c>
      <c r="L371" s="83" t="s">
        <v>792</v>
      </c>
      <c r="M371" s="83" t="s">
        <v>793</v>
      </c>
      <c r="N371" s="83" t="s">
        <v>698</v>
      </c>
      <c r="O371" s="83" t="s">
        <v>794</v>
      </c>
      <c r="P371" s="83" t="s">
        <v>795</v>
      </c>
      <c r="Q371" s="107">
        <v>46210</v>
      </c>
      <c r="R371" s="83" t="s">
        <v>62</v>
      </c>
      <c r="S371" t="s">
        <v>341</v>
      </c>
    </row>
    <row r="372" spans="1:33" x14ac:dyDescent="0.35">
      <c r="A372" s="83">
        <v>147</v>
      </c>
      <c r="B372" s="83"/>
      <c r="C372" t="s">
        <v>1924</v>
      </c>
      <c r="D372" s="83"/>
      <c r="E372" s="83"/>
      <c r="F372" s="83" t="s">
        <v>124</v>
      </c>
      <c r="G372" s="83" t="s">
        <v>59</v>
      </c>
      <c r="I372" s="110">
        <v>3</v>
      </c>
      <c r="J372" s="110"/>
      <c r="K372" s="83" t="s">
        <v>215</v>
      </c>
      <c r="L372" s="83" t="s">
        <v>796</v>
      </c>
      <c r="M372" s="83" t="s">
        <v>797</v>
      </c>
      <c r="N372" s="83" t="s">
        <v>798</v>
      </c>
      <c r="O372" s="83" t="s">
        <v>799</v>
      </c>
      <c r="P372" s="83" t="s">
        <v>800</v>
      </c>
      <c r="Q372" s="107">
        <v>46210</v>
      </c>
      <c r="R372" s="83" t="s">
        <v>62</v>
      </c>
      <c r="S372" t="s">
        <v>341</v>
      </c>
    </row>
    <row r="373" spans="1:33" x14ac:dyDescent="0.35">
      <c r="A373" s="83">
        <v>147</v>
      </c>
      <c r="B373" s="83"/>
      <c r="C373" t="s">
        <v>1924</v>
      </c>
      <c r="D373" s="83"/>
      <c r="E373" s="83"/>
      <c r="F373" s="83" t="s">
        <v>124</v>
      </c>
      <c r="G373" s="83" t="s">
        <v>59</v>
      </c>
      <c r="I373" s="110">
        <v>3</v>
      </c>
      <c r="J373" s="110"/>
      <c r="K373" s="83" t="s">
        <v>218</v>
      </c>
      <c r="L373" s="83" t="s">
        <v>801</v>
      </c>
      <c r="M373" s="83" t="s">
        <v>802</v>
      </c>
      <c r="N373" s="83" t="s">
        <v>103</v>
      </c>
      <c r="O373" s="83" t="s">
        <v>803</v>
      </c>
      <c r="P373" s="83" t="s">
        <v>804</v>
      </c>
      <c r="Q373" s="107">
        <v>46210</v>
      </c>
      <c r="R373" s="83" t="s">
        <v>62</v>
      </c>
      <c r="S373" t="s">
        <v>341</v>
      </c>
    </row>
    <row r="374" spans="1:33" x14ac:dyDescent="0.35">
      <c r="A374" s="83">
        <v>147</v>
      </c>
      <c r="B374" s="83"/>
      <c r="C374" t="s">
        <v>1924</v>
      </c>
      <c r="D374" s="83"/>
      <c r="E374" s="83"/>
      <c r="F374" s="83" t="s">
        <v>124</v>
      </c>
      <c r="G374" s="83" t="s">
        <v>59</v>
      </c>
      <c r="I374" s="110">
        <v>3</v>
      </c>
      <c r="J374" s="110"/>
      <c r="K374" s="83" t="s">
        <v>203</v>
      </c>
      <c r="L374" s="83" t="s">
        <v>723</v>
      </c>
      <c r="M374" s="83" t="s">
        <v>724</v>
      </c>
      <c r="N374" s="83" t="s">
        <v>725</v>
      </c>
      <c r="O374" s="83" t="s">
        <v>726</v>
      </c>
      <c r="P374" s="83" t="s">
        <v>727</v>
      </c>
      <c r="Q374" s="107">
        <v>46210</v>
      </c>
      <c r="R374" s="83" t="s">
        <v>62</v>
      </c>
      <c r="S374" t="s">
        <v>341</v>
      </c>
    </row>
    <row r="375" spans="1:33" x14ac:dyDescent="0.35">
      <c r="A375" s="83">
        <v>147</v>
      </c>
      <c r="B375" s="83"/>
      <c r="C375" t="s">
        <v>1924</v>
      </c>
      <c r="D375" s="83"/>
      <c r="E375" s="83"/>
      <c r="F375" s="83" t="s">
        <v>124</v>
      </c>
      <c r="G375" s="83" t="s">
        <v>59</v>
      </c>
      <c r="I375" s="110">
        <v>3</v>
      </c>
      <c r="J375" s="110"/>
      <c r="K375" s="83" t="s">
        <v>214</v>
      </c>
      <c r="L375" s="83" t="s">
        <v>805</v>
      </c>
      <c r="M375" s="83" t="s">
        <v>806</v>
      </c>
      <c r="N375" s="83" t="s">
        <v>768</v>
      </c>
      <c r="O375" s="83" t="s">
        <v>807</v>
      </c>
      <c r="P375" s="83" t="s">
        <v>808</v>
      </c>
      <c r="Q375" s="107">
        <v>46210</v>
      </c>
      <c r="R375" s="83" t="s">
        <v>62</v>
      </c>
      <c r="S375" t="s">
        <v>341</v>
      </c>
    </row>
    <row r="376" spans="1:33" x14ac:dyDescent="0.35">
      <c r="A376" s="83">
        <v>147</v>
      </c>
      <c r="B376" s="83"/>
      <c r="C376" t="s">
        <v>1924</v>
      </c>
      <c r="D376" s="83"/>
      <c r="E376" s="83"/>
      <c r="F376" s="83" t="s">
        <v>124</v>
      </c>
      <c r="G376" s="83" t="s">
        <v>59</v>
      </c>
      <c r="I376" s="110">
        <v>3</v>
      </c>
      <c r="J376" s="110"/>
      <c r="K376" s="83" t="s">
        <v>223</v>
      </c>
      <c r="L376" s="83" t="s">
        <v>809</v>
      </c>
      <c r="M376" s="83" t="s">
        <v>810</v>
      </c>
      <c r="N376" s="83" t="s">
        <v>746</v>
      </c>
      <c r="O376" s="83" t="s">
        <v>811</v>
      </c>
      <c r="P376" s="83" t="s">
        <v>812</v>
      </c>
      <c r="Q376" s="107">
        <v>46210</v>
      </c>
      <c r="R376" s="83" t="s">
        <v>62</v>
      </c>
      <c r="S376" t="s">
        <v>341</v>
      </c>
    </row>
    <row r="377" spans="1:33" x14ac:dyDescent="0.35">
      <c r="A377" s="83">
        <v>147</v>
      </c>
      <c r="B377" s="83"/>
      <c r="C377" t="s">
        <v>1924</v>
      </c>
      <c r="D377" s="83"/>
      <c r="E377" s="83"/>
      <c r="F377" s="83" t="s">
        <v>124</v>
      </c>
      <c r="G377" s="83" t="s">
        <v>59</v>
      </c>
      <c r="I377" s="110">
        <v>3</v>
      </c>
      <c r="J377" s="110"/>
      <c r="K377" s="83" t="s">
        <v>212</v>
      </c>
      <c r="L377" s="83" t="s">
        <v>813</v>
      </c>
      <c r="M377" s="83" t="s">
        <v>814</v>
      </c>
      <c r="N377" s="83" t="s">
        <v>698</v>
      </c>
      <c r="O377" s="83" t="s">
        <v>815</v>
      </c>
      <c r="P377" s="83" t="s">
        <v>816</v>
      </c>
      <c r="Q377" s="107">
        <v>46210</v>
      </c>
      <c r="R377" s="83" t="s">
        <v>62</v>
      </c>
      <c r="S377" t="s">
        <v>341</v>
      </c>
    </row>
    <row r="378" spans="1:33" x14ac:dyDescent="0.35">
      <c r="A378" s="83">
        <v>147</v>
      </c>
      <c r="B378" s="83"/>
      <c r="C378" t="s">
        <v>1924</v>
      </c>
      <c r="D378" s="83"/>
      <c r="E378" s="83"/>
      <c r="F378" s="83" t="s">
        <v>124</v>
      </c>
      <c r="G378" s="83" t="s">
        <v>59</v>
      </c>
      <c r="I378" s="110">
        <v>3</v>
      </c>
      <c r="J378" s="110"/>
      <c r="K378" s="83" t="s">
        <v>209</v>
      </c>
      <c r="L378" s="83" t="s">
        <v>744</v>
      </c>
      <c r="M378" s="83" t="s">
        <v>745</v>
      </c>
      <c r="N378" s="83" t="s">
        <v>746</v>
      </c>
      <c r="O378" s="83" t="s">
        <v>747</v>
      </c>
      <c r="P378" s="83" t="s">
        <v>748</v>
      </c>
      <c r="Q378" s="107">
        <v>46210</v>
      </c>
      <c r="R378" s="83" t="s">
        <v>62</v>
      </c>
      <c r="S378" t="s">
        <v>341</v>
      </c>
    </row>
    <row r="379" spans="1:33" x14ac:dyDescent="0.35">
      <c r="A379" s="83">
        <v>147</v>
      </c>
      <c r="B379" s="83"/>
      <c r="C379" t="s">
        <v>1924</v>
      </c>
      <c r="D379" s="83"/>
      <c r="E379" s="83"/>
      <c r="F379" s="83" t="s">
        <v>124</v>
      </c>
      <c r="G379" s="83" t="s">
        <v>59</v>
      </c>
      <c r="I379" s="110">
        <v>3</v>
      </c>
      <c r="J379" s="110"/>
      <c r="K379" s="83" t="s">
        <v>198</v>
      </c>
      <c r="L379" s="83" t="s">
        <v>749</v>
      </c>
      <c r="M379" s="83" t="s">
        <v>750</v>
      </c>
      <c r="N379" s="83" t="s">
        <v>746</v>
      </c>
      <c r="O379" s="83" t="s">
        <v>751</v>
      </c>
      <c r="P379" s="83" t="s">
        <v>752</v>
      </c>
      <c r="Q379" s="107">
        <v>46210</v>
      </c>
      <c r="R379" s="83" t="s">
        <v>62</v>
      </c>
      <c r="S379" t="s">
        <v>341</v>
      </c>
      <c r="AG379" s="1"/>
    </row>
    <row r="380" spans="1:33" x14ac:dyDescent="0.35">
      <c r="A380" s="83">
        <v>162</v>
      </c>
      <c r="B380" s="83">
        <v>15</v>
      </c>
      <c r="C380" t="s">
        <v>1924</v>
      </c>
      <c r="D380" t="s">
        <v>1924</v>
      </c>
      <c r="E380" s="83" t="s">
        <v>57</v>
      </c>
      <c r="F380" s="83" t="s">
        <v>1901</v>
      </c>
      <c r="G380" s="83" t="s">
        <v>59</v>
      </c>
      <c r="H380" s="56">
        <v>3</v>
      </c>
      <c r="I380" s="110">
        <v>3</v>
      </c>
      <c r="J380" s="110">
        <v>1</v>
      </c>
      <c r="K380" s="83" t="s">
        <v>1902</v>
      </c>
      <c r="L380" s="83" t="s">
        <v>1903</v>
      </c>
      <c r="M380" s="83" t="s">
        <v>1904</v>
      </c>
      <c r="N380" s="83" t="s">
        <v>583</v>
      </c>
      <c r="O380" s="83" t="s">
        <v>1661</v>
      </c>
      <c r="P380" s="83" t="s">
        <v>1905</v>
      </c>
      <c r="Q380" s="107">
        <v>46231</v>
      </c>
      <c r="R380" s="83" t="s">
        <v>62</v>
      </c>
      <c r="S380" t="s">
        <v>289</v>
      </c>
      <c r="T380" s="87"/>
      <c r="U380" s="83"/>
      <c r="X380" s="1"/>
    </row>
    <row r="381" spans="1:33" x14ac:dyDescent="0.35">
      <c r="A381" s="83">
        <v>162</v>
      </c>
      <c r="B381" s="83"/>
      <c r="C381" t="s">
        <v>1924</v>
      </c>
      <c r="D381" s="83"/>
      <c r="E381" s="83"/>
      <c r="F381" s="83" t="s">
        <v>1901</v>
      </c>
      <c r="G381" s="83" t="s">
        <v>59</v>
      </c>
      <c r="I381" s="110">
        <v>3</v>
      </c>
      <c r="J381" s="110"/>
      <c r="K381" s="83" t="s">
        <v>168</v>
      </c>
      <c r="L381" s="83" t="s">
        <v>410</v>
      </c>
      <c r="M381" s="83" t="s">
        <v>411</v>
      </c>
      <c r="N381" s="83" t="s">
        <v>656</v>
      </c>
      <c r="O381" s="83" t="s">
        <v>1906</v>
      </c>
      <c r="P381" s="83" t="s">
        <v>413</v>
      </c>
      <c r="Q381" s="107">
        <v>46231</v>
      </c>
      <c r="R381" s="83" t="s">
        <v>62</v>
      </c>
      <c r="S381" t="s">
        <v>289</v>
      </c>
      <c r="T381" s="87"/>
      <c r="U381" s="83"/>
      <c r="X381" s="1"/>
    </row>
    <row r="382" spans="1:33" x14ac:dyDescent="0.35">
      <c r="A382" s="83">
        <v>162</v>
      </c>
      <c r="B382" s="83"/>
      <c r="C382" t="s">
        <v>1924</v>
      </c>
      <c r="D382" s="83"/>
      <c r="E382" s="83"/>
      <c r="F382" s="83" t="s">
        <v>1901</v>
      </c>
      <c r="G382" s="83" t="s">
        <v>59</v>
      </c>
      <c r="I382" s="110">
        <v>3</v>
      </c>
      <c r="J382" s="110"/>
      <c r="K382" s="83" t="s">
        <v>179</v>
      </c>
      <c r="L382" s="83" t="s">
        <v>558</v>
      </c>
      <c r="M382" s="83" t="s">
        <v>559</v>
      </c>
      <c r="N382" s="83" t="s">
        <v>560</v>
      </c>
      <c r="O382" s="83" t="s">
        <v>561</v>
      </c>
      <c r="P382" s="83" t="s">
        <v>562</v>
      </c>
      <c r="Q382" s="107">
        <v>46231</v>
      </c>
      <c r="R382" s="83" t="s">
        <v>62</v>
      </c>
      <c r="S382" t="s">
        <v>289</v>
      </c>
      <c r="T382" s="87"/>
      <c r="U382" s="83"/>
      <c r="X382" s="1"/>
    </row>
    <row r="383" spans="1:33" x14ac:dyDescent="0.35">
      <c r="A383" s="83">
        <v>162</v>
      </c>
      <c r="B383" s="83"/>
      <c r="C383" t="s">
        <v>1924</v>
      </c>
      <c r="D383" s="83"/>
      <c r="E383" s="83"/>
      <c r="F383" s="83" t="s">
        <v>1901</v>
      </c>
      <c r="G383" s="83" t="s">
        <v>59</v>
      </c>
      <c r="I383" s="110">
        <v>3</v>
      </c>
      <c r="J383" s="110"/>
      <c r="K383" s="83" t="s">
        <v>152</v>
      </c>
      <c r="L383" s="83" t="s">
        <v>581</v>
      </c>
      <c r="M383" s="83" t="s">
        <v>582</v>
      </c>
      <c r="N383" s="83" t="s">
        <v>583</v>
      </c>
      <c r="O383" s="83" t="s">
        <v>584</v>
      </c>
      <c r="P383" s="83" t="s">
        <v>585</v>
      </c>
      <c r="Q383" s="107">
        <v>46231</v>
      </c>
      <c r="R383" s="83" t="s">
        <v>62</v>
      </c>
      <c r="S383" t="s">
        <v>289</v>
      </c>
      <c r="T383" s="87"/>
      <c r="U383" s="83"/>
      <c r="X383" s="1"/>
    </row>
    <row r="384" spans="1:33" x14ac:dyDescent="0.35">
      <c r="A384" s="83">
        <v>162</v>
      </c>
      <c r="B384" s="83"/>
      <c r="C384" t="s">
        <v>1924</v>
      </c>
      <c r="D384" s="83"/>
      <c r="E384" s="83"/>
      <c r="F384" s="83" t="s">
        <v>1901</v>
      </c>
      <c r="G384" s="83" t="s">
        <v>59</v>
      </c>
      <c r="I384" s="110">
        <v>3</v>
      </c>
      <c r="J384" s="110"/>
      <c r="K384" s="83" t="s">
        <v>309</v>
      </c>
      <c r="L384" s="83" t="s">
        <v>1907</v>
      </c>
      <c r="M384" s="83" t="s">
        <v>1154</v>
      </c>
      <c r="N384" s="83" t="s">
        <v>583</v>
      </c>
      <c r="O384" s="83" t="s">
        <v>1159</v>
      </c>
      <c r="P384" s="83" t="s">
        <v>1160</v>
      </c>
      <c r="Q384" s="107">
        <v>46231</v>
      </c>
      <c r="R384" s="83" t="s">
        <v>62</v>
      </c>
      <c r="S384" t="s">
        <v>289</v>
      </c>
      <c r="T384" s="87"/>
      <c r="U384" s="83"/>
      <c r="X384" s="1"/>
    </row>
    <row r="385" spans="1:24" x14ac:dyDescent="0.35">
      <c r="A385" s="83">
        <v>162</v>
      </c>
      <c r="B385" s="83"/>
      <c r="C385" t="s">
        <v>1924</v>
      </c>
      <c r="D385" s="83"/>
      <c r="E385" s="83"/>
      <c r="F385" s="83" t="s">
        <v>1901</v>
      </c>
      <c r="G385" s="83" t="s">
        <v>59</v>
      </c>
      <c r="I385" s="110">
        <v>3</v>
      </c>
      <c r="J385" s="110"/>
      <c r="K385" s="83" t="s">
        <v>136</v>
      </c>
      <c r="L385" s="83" t="s">
        <v>367</v>
      </c>
      <c r="M385" s="83" t="s">
        <v>368</v>
      </c>
      <c r="N385" s="83" t="s">
        <v>551</v>
      </c>
      <c r="O385" s="83" t="s">
        <v>552</v>
      </c>
      <c r="P385" s="83" t="s">
        <v>371</v>
      </c>
      <c r="Q385" s="107">
        <v>46231</v>
      </c>
      <c r="R385" s="83" t="s">
        <v>62</v>
      </c>
      <c r="S385" t="s">
        <v>289</v>
      </c>
      <c r="T385" s="87"/>
      <c r="U385" s="83"/>
      <c r="X385" s="1"/>
    </row>
    <row r="386" spans="1:24" x14ac:dyDescent="0.35">
      <c r="A386" s="83">
        <v>162</v>
      </c>
      <c r="B386" s="83"/>
      <c r="C386" t="s">
        <v>1924</v>
      </c>
      <c r="D386" s="83"/>
      <c r="E386" s="83"/>
      <c r="F386" s="83" t="s">
        <v>1901</v>
      </c>
      <c r="G386" s="83" t="s">
        <v>59</v>
      </c>
      <c r="I386" s="110">
        <v>3</v>
      </c>
      <c r="J386" s="110"/>
      <c r="K386" s="83" t="s">
        <v>298</v>
      </c>
      <c r="L386" s="83" t="s">
        <v>1908</v>
      </c>
      <c r="M386" s="83" t="s">
        <v>1670</v>
      </c>
      <c r="N386" s="83" t="s">
        <v>583</v>
      </c>
      <c r="O386" s="83" t="s">
        <v>1497</v>
      </c>
      <c r="P386" s="83" t="s">
        <v>1673</v>
      </c>
      <c r="Q386" s="107">
        <v>46231</v>
      </c>
      <c r="R386" s="83" t="s">
        <v>62</v>
      </c>
      <c r="S386" t="s">
        <v>289</v>
      </c>
      <c r="T386" s="87"/>
      <c r="U386" s="83"/>
      <c r="X386" s="1"/>
    </row>
    <row r="387" spans="1:24" x14ac:dyDescent="0.35">
      <c r="A387" s="83">
        <v>162</v>
      </c>
      <c r="B387" s="83"/>
      <c r="C387" t="s">
        <v>1924</v>
      </c>
      <c r="D387" s="83"/>
      <c r="E387" s="83"/>
      <c r="F387" s="83" t="s">
        <v>1901</v>
      </c>
      <c r="G387" s="83" t="s">
        <v>59</v>
      </c>
      <c r="I387" s="110">
        <v>3</v>
      </c>
      <c r="J387" s="110"/>
      <c r="K387" s="83" t="s">
        <v>1909</v>
      </c>
      <c r="L387" s="83" t="s">
        <v>1910</v>
      </c>
      <c r="M387" s="83" t="s">
        <v>1911</v>
      </c>
      <c r="N387" s="83" t="s">
        <v>369</v>
      </c>
      <c r="O387" s="83" t="s">
        <v>370</v>
      </c>
      <c r="P387" s="83" t="s">
        <v>1912</v>
      </c>
      <c r="Q387" s="107">
        <v>46231</v>
      </c>
      <c r="R387" s="83" t="s">
        <v>62</v>
      </c>
      <c r="S387" t="s">
        <v>289</v>
      </c>
      <c r="T387" s="87"/>
      <c r="U387" s="83"/>
      <c r="X387" s="1"/>
    </row>
    <row r="388" spans="1:24" x14ac:dyDescent="0.35">
      <c r="A388" s="83">
        <v>162</v>
      </c>
      <c r="B388" s="83"/>
      <c r="C388" t="s">
        <v>1924</v>
      </c>
      <c r="D388" s="83"/>
      <c r="E388" s="83"/>
      <c r="F388" s="83" t="s">
        <v>1901</v>
      </c>
      <c r="G388" s="83" t="s">
        <v>59</v>
      </c>
      <c r="I388" s="110">
        <v>3</v>
      </c>
      <c r="J388" s="110"/>
      <c r="K388" s="83" t="s">
        <v>167</v>
      </c>
      <c r="L388" s="83" t="s">
        <v>372</v>
      </c>
      <c r="M388" s="83" t="s">
        <v>373</v>
      </c>
      <c r="N388" s="83" t="s">
        <v>369</v>
      </c>
      <c r="O388" s="83" t="s">
        <v>370</v>
      </c>
      <c r="P388" s="83" t="s">
        <v>374</v>
      </c>
      <c r="Q388" s="107">
        <v>46231</v>
      </c>
      <c r="R388" s="83" t="s">
        <v>62</v>
      </c>
      <c r="S388" t="s">
        <v>289</v>
      </c>
      <c r="T388" s="87"/>
      <c r="U388" s="83"/>
      <c r="X388" s="1"/>
    </row>
    <row r="389" spans="1:24" x14ac:dyDescent="0.35">
      <c r="A389" s="83">
        <v>162</v>
      </c>
      <c r="B389" s="83"/>
      <c r="C389" t="s">
        <v>1924</v>
      </c>
      <c r="D389" s="83"/>
      <c r="E389" s="83"/>
      <c r="F389" s="83" t="s">
        <v>1901</v>
      </c>
      <c r="G389" s="83" t="s">
        <v>59</v>
      </c>
      <c r="I389" s="110">
        <v>3</v>
      </c>
      <c r="J389" s="110"/>
      <c r="K389" s="83" t="s">
        <v>1913</v>
      </c>
      <c r="L389" s="83" t="s">
        <v>1914</v>
      </c>
      <c r="M389" s="83" t="s">
        <v>1915</v>
      </c>
      <c r="N389" s="83" t="s">
        <v>369</v>
      </c>
      <c r="O389" s="83" t="s">
        <v>370</v>
      </c>
      <c r="P389" s="83" t="s">
        <v>1916</v>
      </c>
      <c r="Q389" s="107">
        <v>46231</v>
      </c>
      <c r="R389" s="83" t="s">
        <v>62</v>
      </c>
      <c r="S389" t="s">
        <v>289</v>
      </c>
      <c r="T389" s="87"/>
      <c r="U389" s="83"/>
      <c r="X389" s="1"/>
    </row>
    <row r="390" spans="1:24" x14ac:dyDescent="0.35">
      <c r="A390" s="83">
        <v>162</v>
      </c>
      <c r="B390" s="83"/>
      <c r="C390" t="s">
        <v>1924</v>
      </c>
      <c r="D390" s="83"/>
      <c r="E390" s="83"/>
      <c r="F390" s="83" t="s">
        <v>1901</v>
      </c>
      <c r="G390" s="83" t="s">
        <v>59</v>
      </c>
      <c r="I390" s="110">
        <v>3</v>
      </c>
      <c r="J390" s="110"/>
      <c r="K390" s="83" t="s">
        <v>1917</v>
      </c>
      <c r="L390" s="83" t="s">
        <v>1918</v>
      </c>
      <c r="M390" s="83" t="s">
        <v>1919</v>
      </c>
      <c r="N390" s="83" t="s">
        <v>583</v>
      </c>
      <c r="O390" s="83" t="s">
        <v>584</v>
      </c>
      <c r="P390" s="83" t="s">
        <v>1920</v>
      </c>
      <c r="Q390" s="107">
        <v>46231</v>
      </c>
      <c r="R390" s="83" t="s">
        <v>62</v>
      </c>
      <c r="S390" t="s">
        <v>289</v>
      </c>
      <c r="T390" s="87"/>
      <c r="U390" s="83"/>
    </row>
    <row r="391" spans="1:24" x14ac:dyDescent="0.35">
      <c r="A391" s="83">
        <v>162</v>
      </c>
      <c r="B391" s="83"/>
      <c r="C391" t="s">
        <v>1924</v>
      </c>
      <c r="D391" s="83"/>
      <c r="E391" s="83"/>
      <c r="F391" s="83" t="s">
        <v>1901</v>
      </c>
      <c r="G391" s="83" t="s">
        <v>59</v>
      </c>
      <c r="I391" s="110">
        <v>3</v>
      </c>
      <c r="J391" s="110"/>
      <c r="K391" s="83" t="s">
        <v>197</v>
      </c>
      <c r="L391" s="83" t="s">
        <v>753</v>
      </c>
      <c r="M391" s="83" t="s">
        <v>754</v>
      </c>
      <c r="N391" s="83" t="s">
        <v>369</v>
      </c>
      <c r="O391" s="83" t="s">
        <v>370</v>
      </c>
      <c r="P391" s="83" t="s">
        <v>755</v>
      </c>
      <c r="Q391" s="107">
        <v>46231</v>
      </c>
      <c r="R391" s="83" t="s">
        <v>62</v>
      </c>
      <c r="S391" t="s">
        <v>289</v>
      </c>
      <c r="T391" s="87"/>
      <c r="U391" s="83"/>
    </row>
    <row r="392" spans="1:24" x14ac:dyDescent="0.35">
      <c r="A392" s="83">
        <v>162</v>
      </c>
      <c r="B392" s="83"/>
      <c r="C392" t="s">
        <v>1924</v>
      </c>
      <c r="D392" s="83"/>
      <c r="E392" s="83"/>
      <c r="F392" s="83" t="s">
        <v>1901</v>
      </c>
      <c r="G392" s="83" t="s">
        <v>59</v>
      </c>
      <c r="I392" s="110">
        <v>3</v>
      </c>
      <c r="J392" s="110"/>
      <c r="K392" s="83" t="s">
        <v>292</v>
      </c>
      <c r="L392" s="83" t="s">
        <v>1921</v>
      </c>
      <c r="M392" s="83" t="s">
        <v>1127</v>
      </c>
      <c r="N392" s="83" t="s">
        <v>746</v>
      </c>
      <c r="O392" s="83" t="s">
        <v>751</v>
      </c>
      <c r="P392" s="83" t="s">
        <v>1133</v>
      </c>
      <c r="Q392" s="107">
        <v>46231</v>
      </c>
      <c r="R392" s="83" t="s">
        <v>62</v>
      </c>
      <c r="S392" t="s">
        <v>289</v>
      </c>
      <c r="T392" s="87"/>
      <c r="U392" s="83"/>
    </row>
    <row r="393" spans="1:24" x14ac:dyDescent="0.35">
      <c r="A393" s="83">
        <v>162</v>
      </c>
      <c r="B393" s="83"/>
      <c r="C393" t="s">
        <v>1924</v>
      </c>
      <c r="D393" s="83"/>
      <c r="E393" s="83"/>
      <c r="F393" s="83" t="s">
        <v>1901</v>
      </c>
      <c r="G393" s="83" t="s">
        <v>59</v>
      </c>
      <c r="H393" s="56">
        <v>3</v>
      </c>
      <c r="I393" s="110">
        <v>3</v>
      </c>
      <c r="J393" s="110">
        <v>1</v>
      </c>
      <c r="K393" s="83" t="s">
        <v>1902</v>
      </c>
      <c r="L393" s="83" t="s">
        <v>1903</v>
      </c>
      <c r="M393" s="83" t="s">
        <v>1904</v>
      </c>
      <c r="N393" s="83" t="s">
        <v>583</v>
      </c>
      <c r="O393" s="83" t="s">
        <v>1661</v>
      </c>
      <c r="P393" s="83" t="s">
        <v>1905</v>
      </c>
      <c r="Q393" s="107">
        <v>46232</v>
      </c>
      <c r="R393" s="83" t="s">
        <v>62</v>
      </c>
      <c r="S393" t="s">
        <v>289</v>
      </c>
      <c r="T393" s="87"/>
      <c r="U393" s="83"/>
    </row>
    <row r="394" spans="1:24" x14ac:dyDescent="0.35">
      <c r="A394" s="83">
        <v>162</v>
      </c>
      <c r="B394" s="83"/>
      <c r="C394" t="s">
        <v>1924</v>
      </c>
      <c r="D394" s="83"/>
      <c r="E394" s="83"/>
      <c r="F394" s="83" t="s">
        <v>1901</v>
      </c>
      <c r="G394" s="83" t="s">
        <v>59</v>
      </c>
      <c r="I394" s="110">
        <v>3</v>
      </c>
      <c r="J394" s="110"/>
      <c r="K394" s="83" t="s">
        <v>168</v>
      </c>
      <c r="L394" s="83" t="s">
        <v>410</v>
      </c>
      <c r="M394" s="83" t="s">
        <v>411</v>
      </c>
      <c r="N394" s="83" t="s">
        <v>656</v>
      </c>
      <c r="O394" s="83" t="s">
        <v>1906</v>
      </c>
      <c r="P394" s="83" t="s">
        <v>413</v>
      </c>
      <c r="Q394" s="107">
        <v>46232</v>
      </c>
      <c r="R394" s="83" t="s">
        <v>62</v>
      </c>
      <c r="S394" t="s">
        <v>289</v>
      </c>
      <c r="T394" s="87"/>
      <c r="U394" s="83"/>
    </row>
    <row r="395" spans="1:24" x14ac:dyDescent="0.35">
      <c r="A395" s="83">
        <v>162</v>
      </c>
      <c r="B395" s="83"/>
      <c r="C395" t="s">
        <v>1924</v>
      </c>
      <c r="D395" s="83"/>
      <c r="E395" s="83"/>
      <c r="F395" s="83" t="s">
        <v>1901</v>
      </c>
      <c r="G395" s="83" t="s">
        <v>59</v>
      </c>
      <c r="I395" s="110">
        <v>3</v>
      </c>
      <c r="J395" s="110"/>
      <c r="K395" s="83" t="s">
        <v>179</v>
      </c>
      <c r="L395" s="83" t="s">
        <v>558</v>
      </c>
      <c r="M395" s="83" t="s">
        <v>559</v>
      </c>
      <c r="N395" s="83" t="s">
        <v>560</v>
      </c>
      <c r="O395" s="83" t="s">
        <v>561</v>
      </c>
      <c r="P395" s="83" t="s">
        <v>562</v>
      </c>
      <c r="Q395" s="107">
        <v>46232</v>
      </c>
      <c r="R395" s="83" t="s">
        <v>62</v>
      </c>
      <c r="S395" t="s">
        <v>289</v>
      </c>
      <c r="T395" s="87"/>
      <c r="U395" s="83"/>
    </row>
    <row r="396" spans="1:24" x14ac:dyDescent="0.35">
      <c r="A396" s="83">
        <v>162</v>
      </c>
      <c r="B396" s="83"/>
      <c r="C396" t="s">
        <v>1924</v>
      </c>
      <c r="D396" s="83"/>
      <c r="E396" s="83"/>
      <c r="F396" s="83" t="s">
        <v>1901</v>
      </c>
      <c r="G396" s="83" t="s">
        <v>59</v>
      </c>
      <c r="I396" s="110">
        <v>3</v>
      </c>
      <c r="J396" s="110"/>
      <c r="K396" s="83" t="s">
        <v>152</v>
      </c>
      <c r="L396" s="83" t="s">
        <v>581</v>
      </c>
      <c r="M396" s="83" t="s">
        <v>582</v>
      </c>
      <c r="N396" s="83" t="s">
        <v>583</v>
      </c>
      <c r="O396" s="83" t="s">
        <v>584</v>
      </c>
      <c r="P396" s="83" t="s">
        <v>585</v>
      </c>
      <c r="Q396" s="107">
        <v>46232</v>
      </c>
      <c r="R396" s="83" t="s">
        <v>62</v>
      </c>
      <c r="S396" t="s">
        <v>289</v>
      </c>
      <c r="T396" s="87"/>
      <c r="U396" s="83"/>
    </row>
    <row r="397" spans="1:24" x14ac:dyDescent="0.35">
      <c r="A397" s="83">
        <v>162</v>
      </c>
      <c r="B397" s="83"/>
      <c r="C397" t="s">
        <v>1924</v>
      </c>
      <c r="D397" s="83"/>
      <c r="E397" s="83"/>
      <c r="F397" s="83" t="s">
        <v>1901</v>
      </c>
      <c r="G397" s="83" t="s">
        <v>59</v>
      </c>
      <c r="I397" s="110">
        <v>3</v>
      </c>
      <c r="J397" s="110"/>
      <c r="K397" s="83" t="s">
        <v>309</v>
      </c>
      <c r="L397" s="83" t="s">
        <v>1907</v>
      </c>
      <c r="M397" s="83" t="s">
        <v>1154</v>
      </c>
      <c r="N397" s="83" t="s">
        <v>583</v>
      </c>
      <c r="O397" s="83" t="s">
        <v>1159</v>
      </c>
      <c r="P397" s="83" t="s">
        <v>1160</v>
      </c>
      <c r="Q397" s="107">
        <v>46232</v>
      </c>
      <c r="R397" s="83" t="s">
        <v>62</v>
      </c>
      <c r="S397" t="s">
        <v>289</v>
      </c>
      <c r="T397" s="87"/>
      <c r="U397" s="83"/>
    </row>
    <row r="398" spans="1:24" x14ac:dyDescent="0.35">
      <c r="A398" s="83">
        <v>162</v>
      </c>
      <c r="B398" s="83"/>
      <c r="C398" t="s">
        <v>1924</v>
      </c>
      <c r="D398" s="83"/>
      <c r="E398" s="83"/>
      <c r="F398" s="83" t="s">
        <v>1901</v>
      </c>
      <c r="G398" s="83" t="s">
        <v>59</v>
      </c>
      <c r="I398" s="110">
        <v>3</v>
      </c>
      <c r="J398" s="110"/>
      <c r="K398" s="83" t="s">
        <v>136</v>
      </c>
      <c r="L398" s="83" t="s">
        <v>367</v>
      </c>
      <c r="M398" s="83" t="s">
        <v>368</v>
      </c>
      <c r="N398" s="83" t="s">
        <v>551</v>
      </c>
      <c r="O398" s="83" t="s">
        <v>552</v>
      </c>
      <c r="P398" s="83" t="s">
        <v>371</v>
      </c>
      <c r="Q398" s="107">
        <v>46232</v>
      </c>
      <c r="R398" s="83" t="s">
        <v>62</v>
      </c>
      <c r="S398" t="s">
        <v>289</v>
      </c>
      <c r="T398" s="87"/>
      <c r="U398" s="83"/>
    </row>
    <row r="399" spans="1:24" x14ac:dyDescent="0.35">
      <c r="A399" s="83">
        <v>162</v>
      </c>
      <c r="B399" s="83"/>
      <c r="C399" t="s">
        <v>1924</v>
      </c>
      <c r="D399" s="83"/>
      <c r="E399" s="83"/>
      <c r="F399" s="83" t="s">
        <v>1901</v>
      </c>
      <c r="G399" s="83" t="s">
        <v>59</v>
      </c>
      <c r="I399" s="110">
        <v>3</v>
      </c>
      <c r="J399" s="110"/>
      <c r="K399" s="83" t="s">
        <v>298</v>
      </c>
      <c r="L399" s="83" t="s">
        <v>1908</v>
      </c>
      <c r="M399" s="83" t="s">
        <v>1670</v>
      </c>
      <c r="N399" s="83" t="s">
        <v>583</v>
      </c>
      <c r="O399" s="83" t="s">
        <v>1497</v>
      </c>
      <c r="P399" s="83" t="s">
        <v>1673</v>
      </c>
      <c r="Q399" s="107">
        <v>46232</v>
      </c>
      <c r="R399" s="83" t="s">
        <v>62</v>
      </c>
      <c r="S399" t="s">
        <v>289</v>
      </c>
      <c r="T399" s="87"/>
      <c r="U399" s="83"/>
    </row>
    <row r="400" spans="1:24" x14ac:dyDescent="0.35">
      <c r="A400" s="83">
        <v>162</v>
      </c>
      <c r="B400" s="83"/>
      <c r="C400" t="s">
        <v>1924</v>
      </c>
      <c r="D400" s="83"/>
      <c r="E400" s="83"/>
      <c r="F400" s="83" t="s">
        <v>1901</v>
      </c>
      <c r="G400" s="83" t="s">
        <v>59</v>
      </c>
      <c r="I400" s="110">
        <v>3</v>
      </c>
      <c r="J400" s="110"/>
      <c r="K400" s="83" t="s">
        <v>1909</v>
      </c>
      <c r="L400" s="83" t="s">
        <v>1910</v>
      </c>
      <c r="M400" s="83" t="s">
        <v>1911</v>
      </c>
      <c r="N400" s="83" t="s">
        <v>369</v>
      </c>
      <c r="O400" s="83" t="s">
        <v>370</v>
      </c>
      <c r="P400" s="83" t="s">
        <v>1912</v>
      </c>
      <c r="Q400" s="107">
        <v>46232</v>
      </c>
      <c r="R400" s="83" t="s">
        <v>62</v>
      </c>
      <c r="S400" t="s">
        <v>289</v>
      </c>
      <c r="T400" s="87"/>
      <c r="U400" s="83"/>
    </row>
    <row r="401" spans="1:36" x14ac:dyDescent="0.35">
      <c r="A401" s="83">
        <v>162</v>
      </c>
      <c r="B401" s="83"/>
      <c r="C401" t="s">
        <v>1924</v>
      </c>
      <c r="D401" s="83"/>
      <c r="E401" s="83"/>
      <c r="F401" s="83" t="s">
        <v>1901</v>
      </c>
      <c r="G401" s="83" t="s">
        <v>59</v>
      </c>
      <c r="I401" s="110">
        <v>3</v>
      </c>
      <c r="J401" s="110"/>
      <c r="K401" s="83" t="s">
        <v>167</v>
      </c>
      <c r="L401" s="83" t="s">
        <v>372</v>
      </c>
      <c r="M401" s="83" t="s">
        <v>373</v>
      </c>
      <c r="N401" s="83" t="s">
        <v>369</v>
      </c>
      <c r="O401" s="83" t="s">
        <v>370</v>
      </c>
      <c r="P401" s="83" t="s">
        <v>374</v>
      </c>
      <c r="Q401" s="107">
        <v>46232</v>
      </c>
      <c r="R401" s="83" t="s">
        <v>62</v>
      </c>
      <c r="S401" t="s">
        <v>289</v>
      </c>
      <c r="T401" s="87"/>
      <c r="U401" s="83"/>
      <c r="AJ401" s="1"/>
    </row>
    <row r="402" spans="1:36" x14ac:dyDescent="0.35">
      <c r="A402" s="83">
        <v>162</v>
      </c>
      <c r="B402" s="83"/>
      <c r="C402" t="s">
        <v>1924</v>
      </c>
      <c r="D402" s="83"/>
      <c r="E402" s="83"/>
      <c r="F402" s="83" t="s">
        <v>1901</v>
      </c>
      <c r="G402" s="83" t="s">
        <v>59</v>
      </c>
      <c r="I402" s="110">
        <v>3</v>
      </c>
      <c r="J402" s="110"/>
      <c r="K402" s="83" t="s">
        <v>1913</v>
      </c>
      <c r="L402" s="83" t="s">
        <v>1914</v>
      </c>
      <c r="M402" s="83" t="s">
        <v>1915</v>
      </c>
      <c r="N402" s="83" t="s">
        <v>369</v>
      </c>
      <c r="O402" s="83" t="s">
        <v>370</v>
      </c>
      <c r="P402" s="83" t="s">
        <v>1916</v>
      </c>
      <c r="Q402" s="107">
        <v>46232</v>
      </c>
      <c r="R402" s="83" t="s">
        <v>62</v>
      </c>
      <c r="S402" t="s">
        <v>289</v>
      </c>
      <c r="T402" s="87"/>
      <c r="U402" s="83"/>
      <c r="X402" s="1"/>
    </row>
    <row r="403" spans="1:36" x14ac:dyDescent="0.35">
      <c r="A403" s="83">
        <v>162</v>
      </c>
      <c r="B403" s="83"/>
      <c r="C403" t="s">
        <v>1924</v>
      </c>
      <c r="D403" s="83"/>
      <c r="E403" s="83"/>
      <c r="F403" s="83" t="s">
        <v>1901</v>
      </c>
      <c r="G403" s="83" t="s">
        <v>59</v>
      </c>
      <c r="I403" s="110">
        <v>3</v>
      </c>
      <c r="J403" s="110"/>
      <c r="K403" s="83" t="s">
        <v>1917</v>
      </c>
      <c r="L403" s="83" t="s">
        <v>1918</v>
      </c>
      <c r="M403" s="83" t="s">
        <v>1919</v>
      </c>
      <c r="N403" s="83" t="s">
        <v>583</v>
      </c>
      <c r="O403" s="83" t="s">
        <v>584</v>
      </c>
      <c r="P403" s="83" t="s">
        <v>1920</v>
      </c>
      <c r="Q403" s="107">
        <v>46232</v>
      </c>
      <c r="R403" s="83" t="s">
        <v>62</v>
      </c>
      <c r="S403" t="s">
        <v>289</v>
      </c>
      <c r="T403" s="87"/>
      <c r="U403" s="83"/>
      <c r="X403" s="1"/>
    </row>
    <row r="404" spans="1:36" x14ac:dyDescent="0.35">
      <c r="A404" s="83">
        <v>162</v>
      </c>
      <c r="B404" s="83"/>
      <c r="C404" t="s">
        <v>1924</v>
      </c>
      <c r="D404" s="83"/>
      <c r="E404" s="83"/>
      <c r="F404" s="83" t="s">
        <v>1901</v>
      </c>
      <c r="G404" s="83" t="s">
        <v>59</v>
      </c>
      <c r="I404" s="110">
        <v>3</v>
      </c>
      <c r="J404" s="110"/>
      <c r="K404" s="83" t="s">
        <v>197</v>
      </c>
      <c r="L404" s="83" t="s">
        <v>753</v>
      </c>
      <c r="M404" s="83" t="s">
        <v>754</v>
      </c>
      <c r="N404" s="83" t="s">
        <v>369</v>
      </c>
      <c r="O404" s="83" t="s">
        <v>370</v>
      </c>
      <c r="P404" s="83" t="s">
        <v>755</v>
      </c>
      <c r="Q404" s="107">
        <v>46232</v>
      </c>
      <c r="R404" s="83" t="s">
        <v>62</v>
      </c>
      <c r="S404" t="s">
        <v>289</v>
      </c>
      <c r="T404" s="87"/>
      <c r="U404" s="83"/>
      <c r="X404" s="1"/>
    </row>
    <row r="405" spans="1:36" x14ac:dyDescent="0.35">
      <c r="A405" s="83">
        <v>162</v>
      </c>
      <c r="B405" s="83"/>
      <c r="C405" t="s">
        <v>1924</v>
      </c>
      <c r="D405" s="83"/>
      <c r="E405" s="83"/>
      <c r="F405" s="83" t="s">
        <v>1901</v>
      </c>
      <c r="G405" s="83" t="s">
        <v>59</v>
      </c>
      <c r="I405" s="110">
        <v>3</v>
      </c>
      <c r="J405" s="110"/>
      <c r="K405" s="83" t="s">
        <v>292</v>
      </c>
      <c r="L405" s="83" t="s">
        <v>1921</v>
      </c>
      <c r="M405" s="83" t="s">
        <v>1127</v>
      </c>
      <c r="N405" s="83" t="s">
        <v>746</v>
      </c>
      <c r="O405" s="83" t="s">
        <v>751</v>
      </c>
      <c r="P405" s="83" t="s">
        <v>1133</v>
      </c>
      <c r="Q405" s="107">
        <v>46232</v>
      </c>
      <c r="R405" s="83" t="s">
        <v>62</v>
      </c>
      <c r="S405" t="s">
        <v>289</v>
      </c>
      <c r="T405" s="87"/>
      <c r="U405" s="83"/>
      <c r="X405" s="1"/>
    </row>
    <row r="406" spans="1:36" x14ac:dyDescent="0.35">
      <c r="A406" s="138">
        <v>165</v>
      </c>
      <c r="B406" s="138">
        <v>6</v>
      </c>
      <c r="C406" t="s">
        <v>1924</v>
      </c>
      <c r="D406" t="s">
        <v>1924</v>
      </c>
      <c r="E406" s="138" t="s">
        <v>103</v>
      </c>
      <c r="F406" s="138" t="s">
        <v>1951</v>
      </c>
      <c r="G406" s="138" t="s">
        <v>72</v>
      </c>
      <c r="H406" s="138">
        <v>3</v>
      </c>
      <c r="I406" s="138">
        <v>3</v>
      </c>
      <c r="J406" s="138">
        <v>2</v>
      </c>
      <c r="K406" s="138" t="s">
        <v>217</v>
      </c>
      <c r="L406" s="138" t="s">
        <v>775</v>
      </c>
      <c r="M406" s="138" t="s">
        <v>776</v>
      </c>
      <c r="N406" s="138" t="s">
        <v>588</v>
      </c>
      <c r="O406" s="138" t="s">
        <v>777</v>
      </c>
      <c r="P406" s="138" t="s">
        <v>778</v>
      </c>
      <c r="Q406" s="145">
        <v>46237</v>
      </c>
      <c r="R406" s="146" t="s">
        <v>62</v>
      </c>
      <c r="S406" s="138" t="s">
        <v>103</v>
      </c>
      <c r="T406" s="107"/>
      <c r="U406" s="138"/>
      <c r="W406" s="87"/>
      <c r="X406" s="138"/>
      <c r="AA406" s="1"/>
    </row>
    <row r="407" spans="1:36" x14ac:dyDescent="0.35">
      <c r="A407" s="138">
        <v>165</v>
      </c>
      <c r="B407" s="138"/>
      <c r="C407" s="138" t="s">
        <v>1924</v>
      </c>
      <c r="D407" s="138"/>
      <c r="E407" s="138"/>
      <c r="F407" s="138" t="s">
        <v>1951</v>
      </c>
      <c r="G407" s="138" t="s">
        <v>72</v>
      </c>
      <c r="H407" s="138"/>
      <c r="I407" s="138">
        <v>3</v>
      </c>
      <c r="J407" s="138"/>
      <c r="K407" s="138" t="s">
        <v>216</v>
      </c>
      <c r="L407" s="138" t="s">
        <v>792</v>
      </c>
      <c r="M407" s="138" t="s">
        <v>793</v>
      </c>
      <c r="N407" s="138" t="s">
        <v>698</v>
      </c>
      <c r="O407" s="138" t="s">
        <v>794</v>
      </c>
      <c r="P407" s="138" t="s">
        <v>795</v>
      </c>
      <c r="Q407" s="145">
        <v>46237</v>
      </c>
      <c r="R407" s="146" t="s">
        <v>62</v>
      </c>
      <c r="S407" s="138" t="s">
        <v>103</v>
      </c>
      <c r="T407" s="107"/>
      <c r="U407" s="138"/>
      <c r="W407" s="87"/>
      <c r="X407" s="138"/>
      <c r="AA407" s="1"/>
    </row>
    <row r="408" spans="1:36" x14ac:dyDescent="0.35">
      <c r="A408" s="138">
        <v>165</v>
      </c>
      <c r="B408" s="138"/>
      <c r="C408" s="138" t="s">
        <v>1924</v>
      </c>
      <c r="D408" s="138"/>
      <c r="E408" s="138"/>
      <c r="F408" s="138" t="s">
        <v>1951</v>
      </c>
      <c r="G408" s="138" t="s">
        <v>72</v>
      </c>
      <c r="H408" s="138"/>
      <c r="I408" s="138">
        <v>3</v>
      </c>
      <c r="J408" s="138"/>
      <c r="K408" s="138" t="s">
        <v>201</v>
      </c>
      <c r="L408" s="138" t="s">
        <v>728</v>
      </c>
      <c r="M408" s="138" t="s">
        <v>729</v>
      </c>
      <c r="N408" s="138" t="s">
        <v>730</v>
      </c>
      <c r="O408" s="138" t="s">
        <v>731</v>
      </c>
      <c r="P408" s="138" t="s">
        <v>732</v>
      </c>
      <c r="Q408" s="145">
        <v>46237</v>
      </c>
      <c r="R408" s="146" t="s">
        <v>62</v>
      </c>
      <c r="S408" s="138" t="s">
        <v>103</v>
      </c>
      <c r="T408" s="107"/>
      <c r="U408" s="138"/>
      <c r="W408" s="87"/>
      <c r="X408" s="138"/>
      <c r="AA408" s="1"/>
    </row>
    <row r="409" spans="1:36" x14ac:dyDescent="0.35">
      <c r="A409" s="138">
        <v>165</v>
      </c>
      <c r="B409" s="138"/>
      <c r="C409" s="138" t="s">
        <v>1924</v>
      </c>
      <c r="D409" s="138"/>
      <c r="E409" s="138"/>
      <c r="F409" s="138" t="s">
        <v>1951</v>
      </c>
      <c r="G409" s="138" t="s">
        <v>72</v>
      </c>
      <c r="H409" s="138"/>
      <c r="I409" s="138">
        <v>3</v>
      </c>
      <c r="J409" s="138"/>
      <c r="K409" s="138" t="s">
        <v>215</v>
      </c>
      <c r="L409" s="138" t="s">
        <v>796</v>
      </c>
      <c r="M409" s="138" t="s">
        <v>797</v>
      </c>
      <c r="N409" s="138" t="s">
        <v>798</v>
      </c>
      <c r="O409" s="138" t="s">
        <v>799</v>
      </c>
      <c r="P409" s="138" t="s">
        <v>800</v>
      </c>
      <c r="Q409" s="145">
        <v>46237</v>
      </c>
      <c r="R409" s="146" t="s">
        <v>62</v>
      </c>
      <c r="S409" s="138" t="s">
        <v>103</v>
      </c>
      <c r="T409" s="107"/>
      <c r="U409" s="138"/>
      <c r="W409" s="87"/>
      <c r="X409" s="138"/>
      <c r="AA409" s="1"/>
    </row>
    <row r="410" spans="1:36" x14ac:dyDescent="0.35">
      <c r="A410" s="138">
        <v>165</v>
      </c>
      <c r="B410" s="138"/>
      <c r="C410" s="138" t="s">
        <v>1924</v>
      </c>
      <c r="D410" s="138"/>
      <c r="E410" s="138"/>
      <c r="F410" s="138" t="s">
        <v>1951</v>
      </c>
      <c r="G410" s="138" t="s">
        <v>72</v>
      </c>
      <c r="H410" s="138"/>
      <c r="I410" s="138">
        <v>3</v>
      </c>
      <c r="J410" s="138"/>
      <c r="K410" s="138" t="s">
        <v>151</v>
      </c>
      <c r="L410" s="138" t="s">
        <v>586</v>
      </c>
      <c r="M410" s="138" t="s">
        <v>587</v>
      </c>
      <c r="N410" s="138" t="s">
        <v>588</v>
      </c>
      <c r="O410" s="138" t="s">
        <v>589</v>
      </c>
      <c r="P410" s="138" t="s">
        <v>590</v>
      </c>
      <c r="Q410" s="145">
        <v>46237</v>
      </c>
      <c r="R410" s="146" t="s">
        <v>62</v>
      </c>
      <c r="S410" s="138" t="s">
        <v>103</v>
      </c>
      <c r="T410" s="107"/>
      <c r="U410" s="138"/>
      <c r="W410" s="87"/>
      <c r="X410" s="138"/>
      <c r="AA410" s="1"/>
    </row>
    <row r="411" spans="1:36" x14ac:dyDescent="0.35">
      <c r="A411" s="138">
        <v>165</v>
      </c>
      <c r="B411" s="138"/>
      <c r="C411" s="138" t="s">
        <v>1924</v>
      </c>
      <c r="D411" s="138"/>
      <c r="E411" s="138"/>
      <c r="F411" s="138" t="s">
        <v>1951</v>
      </c>
      <c r="G411" s="138" t="s">
        <v>72</v>
      </c>
      <c r="H411" s="138"/>
      <c r="I411" s="138">
        <v>3</v>
      </c>
      <c r="J411" s="138"/>
      <c r="K411" s="138" t="s">
        <v>212</v>
      </c>
      <c r="L411" s="138" t="s">
        <v>813</v>
      </c>
      <c r="M411" s="138" t="s">
        <v>814</v>
      </c>
      <c r="N411" s="138" t="s">
        <v>698</v>
      </c>
      <c r="O411" s="138" t="s">
        <v>815</v>
      </c>
      <c r="P411" s="138" t="s">
        <v>816</v>
      </c>
      <c r="Q411" s="145">
        <v>46237</v>
      </c>
      <c r="R411" s="146" t="s">
        <v>62</v>
      </c>
      <c r="S411" s="138" t="s">
        <v>103</v>
      </c>
      <c r="T411" s="107"/>
      <c r="U411" s="138"/>
      <c r="W411" s="87"/>
      <c r="X411" s="138"/>
      <c r="AA411" s="1"/>
    </row>
    <row r="412" spans="1:36" s="140" customFormat="1" x14ac:dyDescent="0.35">
      <c r="A412" s="136">
        <v>166</v>
      </c>
      <c r="B412" s="136"/>
      <c r="C412" s="138" t="s">
        <v>1924</v>
      </c>
      <c r="D412" s="138"/>
      <c r="E412" s="138"/>
      <c r="F412" s="136" t="s">
        <v>1951</v>
      </c>
      <c r="G412" s="136" t="s">
        <v>72</v>
      </c>
      <c r="H412" s="138">
        <v>3</v>
      </c>
      <c r="I412" s="138">
        <v>3</v>
      </c>
      <c r="J412" s="138"/>
      <c r="K412" s="136" t="s">
        <v>216</v>
      </c>
      <c r="L412" s="136" t="s">
        <v>792</v>
      </c>
      <c r="M412" s="136" t="s">
        <v>793</v>
      </c>
      <c r="N412" s="136" t="s">
        <v>698</v>
      </c>
      <c r="O412" s="136" t="s">
        <v>794</v>
      </c>
      <c r="P412" s="136" t="s">
        <v>795</v>
      </c>
      <c r="Q412" s="145">
        <v>46240</v>
      </c>
      <c r="R412" s="146" t="s">
        <v>62</v>
      </c>
      <c r="S412" s="138" t="s">
        <v>103</v>
      </c>
      <c r="T412" s="139"/>
      <c r="U412" s="136"/>
      <c r="W412" s="141"/>
      <c r="X412" s="136"/>
      <c r="AA412" s="142"/>
    </row>
    <row r="413" spans="1:36" x14ac:dyDescent="0.35">
      <c r="A413" s="138">
        <v>166</v>
      </c>
      <c r="B413" s="138"/>
      <c r="C413" s="138" t="s">
        <v>1924</v>
      </c>
      <c r="D413" s="138"/>
      <c r="E413" s="138"/>
      <c r="F413" s="138" t="s">
        <v>1951</v>
      </c>
      <c r="G413" s="138" t="s">
        <v>72</v>
      </c>
      <c r="H413" s="138"/>
      <c r="I413" s="138">
        <v>3</v>
      </c>
      <c r="J413" s="138"/>
      <c r="K413" s="138" t="s">
        <v>201</v>
      </c>
      <c r="L413" s="138" t="s">
        <v>728</v>
      </c>
      <c r="M413" s="138" t="s">
        <v>729</v>
      </c>
      <c r="N413" s="138" t="s">
        <v>730</v>
      </c>
      <c r="O413" s="138" t="s">
        <v>731</v>
      </c>
      <c r="P413" s="138" t="s">
        <v>732</v>
      </c>
      <c r="Q413" s="145">
        <v>46240</v>
      </c>
      <c r="R413" s="146" t="s">
        <v>62</v>
      </c>
      <c r="S413" s="138" t="s">
        <v>103</v>
      </c>
      <c r="T413" s="107"/>
      <c r="U413" s="138"/>
      <c r="W413" s="87"/>
      <c r="X413" s="138"/>
      <c r="AA413" s="1"/>
    </row>
    <row r="414" spans="1:36" x14ac:dyDescent="0.35">
      <c r="A414" s="138">
        <v>166</v>
      </c>
      <c r="B414" s="138"/>
      <c r="C414" s="138" t="s">
        <v>1924</v>
      </c>
      <c r="D414" s="138"/>
      <c r="E414" s="138"/>
      <c r="F414" s="138" t="s">
        <v>1951</v>
      </c>
      <c r="G414" s="138" t="s">
        <v>72</v>
      </c>
      <c r="H414" s="138"/>
      <c r="I414" s="138">
        <v>3</v>
      </c>
      <c r="J414" s="138"/>
      <c r="K414" s="138" t="s">
        <v>217</v>
      </c>
      <c r="L414" s="138" t="s">
        <v>775</v>
      </c>
      <c r="M414" s="138" t="s">
        <v>776</v>
      </c>
      <c r="N414" s="138" t="s">
        <v>588</v>
      </c>
      <c r="O414" s="138" t="s">
        <v>777</v>
      </c>
      <c r="P414" s="138" t="s">
        <v>778</v>
      </c>
      <c r="Q414" s="145">
        <v>46240</v>
      </c>
      <c r="R414" s="146" t="s">
        <v>62</v>
      </c>
      <c r="S414" s="138" t="s">
        <v>103</v>
      </c>
      <c r="T414" s="107"/>
      <c r="U414" s="138"/>
      <c r="W414" s="87"/>
      <c r="X414" s="138"/>
      <c r="AA414" s="1"/>
    </row>
    <row r="415" spans="1:36" x14ac:dyDescent="0.35">
      <c r="A415" s="138">
        <v>166</v>
      </c>
      <c r="B415" s="138"/>
      <c r="C415" s="138" t="s">
        <v>1924</v>
      </c>
      <c r="D415" s="138"/>
      <c r="E415" s="138"/>
      <c r="F415" s="138" t="s">
        <v>1951</v>
      </c>
      <c r="G415" s="138" t="s">
        <v>72</v>
      </c>
      <c r="H415" s="138"/>
      <c r="I415" s="138">
        <v>3</v>
      </c>
      <c r="J415" s="138"/>
      <c r="K415" s="138" t="s">
        <v>215</v>
      </c>
      <c r="L415" s="138" t="s">
        <v>796</v>
      </c>
      <c r="M415" s="138" t="s">
        <v>797</v>
      </c>
      <c r="N415" s="138" t="s">
        <v>798</v>
      </c>
      <c r="O415" s="138" t="s">
        <v>799</v>
      </c>
      <c r="P415" s="138" t="s">
        <v>800</v>
      </c>
      <c r="Q415" s="145">
        <v>46240</v>
      </c>
      <c r="R415" s="146" t="s">
        <v>62</v>
      </c>
      <c r="S415" s="138" t="s">
        <v>103</v>
      </c>
      <c r="T415" s="107"/>
      <c r="U415" s="138"/>
      <c r="W415" s="87"/>
      <c r="X415" s="138"/>
    </row>
    <row r="416" spans="1:36" x14ac:dyDescent="0.35">
      <c r="A416" s="138">
        <v>166</v>
      </c>
      <c r="B416" s="138"/>
      <c r="C416" s="138" t="s">
        <v>1924</v>
      </c>
      <c r="D416" s="138"/>
      <c r="E416" s="138"/>
      <c r="F416" s="138" t="s">
        <v>1951</v>
      </c>
      <c r="G416" s="138" t="s">
        <v>72</v>
      </c>
      <c r="H416" s="138"/>
      <c r="I416" s="138">
        <v>3</v>
      </c>
      <c r="J416" s="138"/>
      <c r="K416" s="138" t="s">
        <v>151</v>
      </c>
      <c r="L416" s="138" t="s">
        <v>586</v>
      </c>
      <c r="M416" s="138" t="s">
        <v>587</v>
      </c>
      <c r="N416" s="138" t="s">
        <v>588</v>
      </c>
      <c r="O416" s="138" t="s">
        <v>589</v>
      </c>
      <c r="P416" s="138" t="s">
        <v>590</v>
      </c>
      <c r="Q416" s="145">
        <v>46240</v>
      </c>
      <c r="R416" s="146" t="s">
        <v>62</v>
      </c>
      <c r="S416" s="138" t="s">
        <v>103</v>
      </c>
      <c r="T416" s="107"/>
      <c r="U416" s="138"/>
      <c r="W416" s="87"/>
      <c r="X416" s="138"/>
    </row>
    <row r="417" spans="1:24" x14ac:dyDescent="0.35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L417" s="138"/>
      <c r="M417" s="138"/>
      <c r="N417" s="138"/>
      <c r="O417" s="138"/>
      <c r="P417" s="138"/>
      <c r="Q417" s="138"/>
      <c r="S417" s="138"/>
      <c r="T417" s="107"/>
      <c r="U417" s="138"/>
      <c r="W417" s="87"/>
      <c r="X417" s="138"/>
    </row>
    <row r="418" spans="1:24" x14ac:dyDescent="0.35">
      <c r="I418" s="55"/>
      <c r="J418" s="55"/>
      <c r="Q418" s="1"/>
    </row>
    <row r="419" spans="1:24" x14ac:dyDescent="0.35">
      <c r="I419" s="55"/>
      <c r="J419" s="55"/>
      <c r="Q419" s="1"/>
    </row>
    <row r="420" spans="1:24" x14ac:dyDescent="0.35">
      <c r="I420" s="55"/>
      <c r="J420" s="55"/>
      <c r="Q420" s="1"/>
    </row>
    <row r="421" spans="1:24" x14ac:dyDescent="0.35">
      <c r="I421" s="55"/>
      <c r="J421" s="55"/>
      <c r="Q421" s="1"/>
    </row>
    <row r="422" spans="1:24" x14ac:dyDescent="0.35">
      <c r="I422" s="55"/>
      <c r="J422" s="55"/>
      <c r="Q422" s="1"/>
    </row>
    <row r="423" spans="1:24" x14ac:dyDescent="0.35">
      <c r="I423" s="55"/>
      <c r="J423" s="55"/>
      <c r="Q423" s="1"/>
    </row>
    <row r="424" spans="1:24" x14ac:dyDescent="0.35">
      <c r="I424" s="55"/>
      <c r="J424" s="55"/>
      <c r="Q424" s="1"/>
    </row>
    <row r="425" spans="1:24" x14ac:dyDescent="0.35">
      <c r="I425" s="55"/>
      <c r="J425" s="55"/>
      <c r="Q425" s="1"/>
    </row>
    <row r="426" spans="1:24" x14ac:dyDescent="0.35">
      <c r="I426" s="55"/>
      <c r="J426" s="55"/>
      <c r="Q426" s="1"/>
    </row>
    <row r="427" spans="1:24" x14ac:dyDescent="0.35">
      <c r="I427" s="55"/>
      <c r="J427" s="55"/>
      <c r="Q427" s="1"/>
    </row>
    <row r="428" spans="1:24" x14ac:dyDescent="0.35">
      <c r="I428" s="55"/>
      <c r="J428" s="55"/>
      <c r="Q428" s="1"/>
    </row>
    <row r="429" spans="1:24" x14ac:dyDescent="0.35">
      <c r="I429" s="55"/>
      <c r="J429" s="55"/>
      <c r="Q429" s="1"/>
    </row>
    <row r="430" spans="1:24" x14ac:dyDescent="0.35">
      <c r="I430" s="55"/>
      <c r="J430" s="55"/>
      <c r="Q430" s="1"/>
    </row>
    <row r="431" spans="1:24" x14ac:dyDescent="0.35">
      <c r="I431" s="55"/>
      <c r="J431" s="55"/>
      <c r="Q431" s="1"/>
    </row>
    <row r="432" spans="1:24" x14ac:dyDescent="0.35">
      <c r="I432" s="55"/>
      <c r="J432" s="55"/>
      <c r="Q432" s="1"/>
    </row>
    <row r="433" spans="9:17" x14ac:dyDescent="0.35">
      <c r="I433" s="55"/>
      <c r="J433" s="55"/>
      <c r="Q433" s="1"/>
    </row>
    <row r="434" spans="9:17" x14ac:dyDescent="0.35">
      <c r="I434" s="55"/>
      <c r="J434" s="55"/>
      <c r="Q434" s="1"/>
    </row>
    <row r="435" spans="9:17" x14ac:dyDescent="0.35">
      <c r="I435" s="55"/>
      <c r="J435" s="55"/>
      <c r="Q435" s="1"/>
    </row>
    <row r="436" spans="9:17" x14ac:dyDescent="0.35">
      <c r="I436" s="55"/>
      <c r="J436" s="55"/>
      <c r="Q436" s="1"/>
    </row>
    <row r="437" spans="9:17" x14ac:dyDescent="0.35">
      <c r="I437" s="55"/>
      <c r="J437" s="55"/>
      <c r="Q437" s="1"/>
    </row>
    <row r="438" spans="9:17" x14ac:dyDescent="0.35">
      <c r="I438" s="55"/>
      <c r="J438" s="55"/>
      <c r="Q438" s="1"/>
    </row>
    <row r="439" spans="9:17" x14ac:dyDescent="0.35">
      <c r="I439" s="55"/>
      <c r="J439" s="55"/>
      <c r="Q439" s="1"/>
    </row>
    <row r="440" spans="9:17" x14ac:dyDescent="0.35">
      <c r="I440" s="55"/>
      <c r="J440" s="55"/>
      <c r="Q440" s="1"/>
    </row>
    <row r="441" spans="9:17" x14ac:dyDescent="0.35">
      <c r="I441" s="55"/>
      <c r="J441" s="55"/>
      <c r="Q441" s="1"/>
    </row>
    <row r="442" spans="9:17" x14ac:dyDescent="0.35">
      <c r="I442" s="55"/>
      <c r="J442" s="55"/>
      <c r="Q442" s="1"/>
    </row>
    <row r="443" spans="9:17" x14ac:dyDescent="0.35">
      <c r="I443" s="55"/>
      <c r="J443" s="55"/>
      <c r="Q443" s="1"/>
    </row>
    <row r="444" spans="9:17" x14ac:dyDescent="0.35">
      <c r="I444" s="55"/>
      <c r="J444" s="55"/>
      <c r="Q444" s="1"/>
    </row>
    <row r="445" spans="9:17" x14ac:dyDescent="0.35">
      <c r="I445" s="55"/>
      <c r="J445" s="55"/>
      <c r="Q445" s="1"/>
    </row>
    <row r="446" spans="9:17" x14ac:dyDescent="0.35">
      <c r="I446" s="55"/>
      <c r="J446" s="55"/>
      <c r="Q446" s="1"/>
    </row>
    <row r="447" spans="9:17" x14ac:dyDescent="0.35">
      <c r="I447" s="55"/>
      <c r="J447" s="55"/>
      <c r="Q447" s="1"/>
    </row>
    <row r="448" spans="9:17" x14ac:dyDescent="0.35">
      <c r="I448" s="55"/>
      <c r="J448" s="55"/>
      <c r="Q448" s="1"/>
    </row>
    <row r="449" spans="9:17" x14ac:dyDescent="0.35">
      <c r="I449" s="55"/>
      <c r="J449" s="55"/>
      <c r="Q449" s="1"/>
    </row>
    <row r="450" spans="9:17" x14ac:dyDescent="0.35">
      <c r="I450" s="55"/>
      <c r="J450" s="55"/>
      <c r="Q450" s="1"/>
    </row>
    <row r="451" spans="9:17" x14ac:dyDescent="0.35">
      <c r="I451" s="55"/>
      <c r="J451" s="55"/>
      <c r="Q451" s="1"/>
    </row>
    <row r="452" spans="9:17" x14ac:dyDescent="0.35">
      <c r="I452" s="55"/>
      <c r="J452" s="55"/>
      <c r="Q452" s="1"/>
    </row>
    <row r="453" spans="9:17" x14ac:dyDescent="0.35">
      <c r="I453" s="55"/>
      <c r="J453" s="55"/>
      <c r="Q453" s="1"/>
    </row>
    <row r="454" spans="9:17" x14ac:dyDescent="0.35">
      <c r="I454" s="55"/>
      <c r="J454" s="55"/>
      <c r="Q454" s="1"/>
    </row>
    <row r="455" spans="9:17" x14ac:dyDescent="0.35">
      <c r="I455" s="55"/>
      <c r="J455" s="55"/>
      <c r="Q455" s="1"/>
    </row>
    <row r="456" spans="9:17" x14ac:dyDescent="0.35">
      <c r="I456" s="55"/>
      <c r="J456" s="55"/>
      <c r="Q456" s="1"/>
    </row>
    <row r="457" spans="9:17" x14ac:dyDescent="0.35">
      <c r="I457" s="55"/>
      <c r="J457" s="55"/>
      <c r="Q457" s="1"/>
    </row>
    <row r="458" spans="9:17" x14ac:dyDescent="0.35">
      <c r="I458" s="55"/>
      <c r="J458" s="55"/>
      <c r="Q458" s="1"/>
    </row>
    <row r="459" spans="9:17" x14ac:dyDescent="0.35">
      <c r="I459" s="55"/>
      <c r="J459" s="55"/>
      <c r="Q459" s="1"/>
    </row>
    <row r="460" spans="9:17" x14ac:dyDescent="0.35">
      <c r="I460" s="55"/>
      <c r="J460" s="55"/>
      <c r="Q460" s="1"/>
    </row>
    <row r="461" spans="9:17" x14ac:dyDescent="0.35">
      <c r="I461" s="55"/>
      <c r="J461" s="55"/>
      <c r="Q461" s="1"/>
    </row>
    <row r="462" spans="9:17" x14ac:dyDescent="0.35">
      <c r="I462" s="55"/>
      <c r="J462" s="55"/>
      <c r="Q462" s="1"/>
    </row>
    <row r="463" spans="9:17" x14ac:dyDescent="0.35">
      <c r="I463" s="55"/>
      <c r="J463" s="55"/>
      <c r="Q463" s="1"/>
    </row>
    <row r="464" spans="9:17" x14ac:dyDescent="0.35">
      <c r="I464" s="55"/>
      <c r="J464" s="55"/>
      <c r="Q464" s="1"/>
    </row>
    <row r="465" spans="9:17" x14ac:dyDescent="0.35">
      <c r="I465" s="55"/>
      <c r="J465" s="55"/>
      <c r="Q465" s="1"/>
    </row>
    <row r="466" spans="9:17" x14ac:dyDescent="0.35">
      <c r="I466" s="55"/>
      <c r="J466" s="55"/>
      <c r="Q466" s="1"/>
    </row>
    <row r="467" spans="9:17" x14ac:dyDescent="0.35">
      <c r="I467" s="55"/>
      <c r="J467" s="55"/>
      <c r="Q467" s="1"/>
    </row>
    <row r="468" spans="9:17" x14ac:dyDescent="0.35">
      <c r="I468" s="55"/>
      <c r="J468" s="55"/>
      <c r="Q468" s="1"/>
    </row>
    <row r="469" spans="9:17" x14ac:dyDescent="0.35">
      <c r="I469" s="55"/>
      <c r="J469" s="55"/>
      <c r="Q469" s="1"/>
    </row>
    <row r="470" spans="9:17" x14ac:dyDescent="0.35">
      <c r="I470" s="55"/>
      <c r="J470" s="55"/>
      <c r="Q470" s="1"/>
    </row>
    <row r="471" spans="9:17" x14ac:dyDescent="0.35">
      <c r="I471" s="55"/>
      <c r="J471" s="55"/>
      <c r="Q471" s="1"/>
    </row>
    <row r="472" spans="9:17" x14ac:dyDescent="0.35">
      <c r="I472" s="55"/>
      <c r="J472" s="55"/>
      <c r="Q472" s="1"/>
    </row>
    <row r="473" spans="9:17" x14ac:dyDescent="0.35">
      <c r="I473" s="55"/>
      <c r="J473" s="55"/>
      <c r="Q473" s="1"/>
    </row>
    <row r="474" spans="9:17" x14ac:dyDescent="0.35">
      <c r="I474" s="55"/>
      <c r="J474" s="55"/>
      <c r="Q474" s="1"/>
    </row>
    <row r="475" spans="9:17" x14ac:dyDescent="0.35">
      <c r="I475" s="55"/>
      <c r="J475" s="55"/>
      <c r="Q475" s="1"/>
    </row>
    <row r="476" spans="9:17" x14ac:dyDescent="0.35">
      <c r="I476" s="55"/>
      <c r="J476" s="55"/>
      <c r="Q476" s="1"/>
    </row>
    <row r="477" spans="9:17" x14ac:dyDescent="0.35">
      <c r="I477" s="55"/>
      <c r="J477" s="55"/>
      <c r="Q477" s="1"/>
    </row>
    <row r="478" spans="9:17" x14ac:dyDescent="0.35">
      <c r="I478" s="55"/>
      <c r="J478" s="55"/>
      <c r="Q478" s="1"/>
    </row>
    <row r="479" spans="9:17" x14ac:dyDescent="0.35">
      <c r="I479" s="55"/>
      <c r="J479" s="55"/>
      <c r="Q479" s="1"/>
    </row>
    <row r="480" spans="9:17" x14ac:dyDescent="0.35">
      <c r="I480" s="55"/>
      <c r="J480" s="55"/>
      <c r="Q480" s="1"/>
    </row>
    <row r="481" spans="9:17" x14ac:dyDescent="0.35">
      <c r="I481" s="55"/>
      <c r="J481" s="55"/>
      <c r="Q481" s="1"/>
    </row>
    <row r="482" spans="9:17" x14ac:dyDescent="0.35">
      <c r="I482" s="55"/>
      <c r="J482" s="55"/>
      <c r="Q482" s="1"/>
    </row>
    <row r="483" spans="9:17" x14ac:dyDescent="0.35">
      <c r="I483" s="55"/>
      <c r="J483" s="55"/>
      <c r="Q483" s="1"/>
    </row>
    <row r="484" spans="9:17" x14ac:dyDescent="0.35">
      <c r="I484" s="55"/>
      <c r="J484" s="55"/>
      <c r="Q484" s="1"/>
    </row>
    <row r="485" spans="9:17" x14ac:dyDescent="0.35">
      <c r="I485" s="55"/>
      <c r="J485" s="55"/>
      <c r="Q485" s="1"/>
    </row>
    <row r="486" spans="9:17" x14ac:dyDescent="0.35">
      <c r="I486" s="55"/>
      <c r="J486" s="55"/>
      <c r="Q486" s="1"/>
    </row>
    <row r="487" spans="9:17" x14ac:dyDescent="0.35">
      <c r="I487" s="55"/>
      <c r="J487" s="55"/>
      <c r="Q487" s="1"/>
    </row>
    <row r="488" spans="9:17" x14ac:dyDescent="0.35">
      <c r="I488" s="55"/>
      <c r="J488" s="55"/>
      <c r="Q488" s="1"/>
    </row>
    <row r="489" spans="9:17" x14ac:dyDescent="0.35">
      <c r="I489" s="55"/>
      <c r="J489" s="55"/>
      <c r="Q489" s="1"/>
    </row>
    <row r="490" spans="9:17" x14ac:dyDescent="0.35">
      <c r="I490" s="55"/>
      <c r="J490" s="55"/>
      <c r="Q490" s="1"/>
    </row>
    <row r="491" spans="9:17" x14ac:dyDescent="0.35">
      <c r="I491" s="55"/>
      <c r="J491" s="55"/>
      <c r="Q491" s="1"/>
    </row>
    <row r="492" spans="9:17" x14ac:dyDescent="0.35">
      <c r="I492" s="55"/>
      <c r="J492" s="55"/>
      <c r="Q492" s="1"/>
    </row>
    <row r="493" spans="9:17" x14ac:dyDescent="0.35">
      <c r="I493" s="55"/>
      <c r="J493" s="55"/>
      <c r="Q493" s="1"/>
    </row>
    <row r="494" spans="9:17" x14ac:dyDescent="0.35">
      <c r="I494" s="55"/>
      <c r="J494" s="55"/>
      <c r="Q494" s="1"/>
    </row>
    <row r="495" spans="9:17" x14ac:dyDescent="0.35">
      <c r="I495" s="55"/>
      <c r="J495" s="55"/>
      <c r="Q495" s="1"/>
    </row>
    <row r="496" spans="9:17" x14ac:dyDescent="0.35">
      <c r="I496" s="55"/>
      <c r="J496" s="55"/>
      <c r="Q496" s="1"/>
    </row>
    <row r="497" spans="9:17" x14ac:dyDescent="0.35">
      <c r="I497" s="55"/>
      <c r="J497" s="55"/>
      <c r="Q497" s="1"/>
    </row>
    <row r="498" spans="9:17" x14ac:dyDescent="0.35">
      <c r="I498" s="55"/>
      <c r="J498" s="55"/>
      <c r="Q498" s="1"/>
    </row>
    <row r="499" spans="9:17" x14ac:dyDescent="0.35">
      <c r="I499" s="55"/>
      <c r="J499" s="55"/>
      <c r="Q499" s="1"/>
    </row>
    <row r="500" spans="9:17" x14ac:dyDescent="0.35">
      <c r="I500" s="55"/>
      <c r="J500" s="55"/>
      <c r="Q500" s="1"/>
    </row>
    <row r="501" spans="9:17" x14ac:dyDescent="0.35">
      <c r="I501" s="55"/>
      <c r="J501" s="55"/>
      <c r="Q501" s="1"/>
    </row>
    <row r="502" spans="9:17" x14ac:dyDescent="0.35">
      <c r="I502" s="55"/>
      <c r="J502" s="55"/>
      <c r="Q502" s="1"/>
    </row>
    <row r="503" spans="9:17" x14ac:dyDescent="0.35">
      <c r="I503" s="55"/>
      <c r="J503" s="55"/>
      <c r="Q503" s="1"/>
    </row>
    <row r="504" spans="9:17" x14ac:dyDescent="0.35">
      <c r="I504" s="55"/>
      <c r="J504" s="55"/>
      <c r="Q504" s="1"/>
    </row>
    <row r="505" spans="9:17" x14ac:dyDescent="0.35">
      <c r="I505" s="55"/>
      <c r="J505" s="55"/>
      <c r="Q505" s="1"/>
    </row>
    <row r="506" spans="9:17" x14ac:dyDescent="0.35">
      <c r="I506" s="55"/>
      <c r="J506" s="55"/>
      <c r="Q506" s="1"/>
    </row>
    <row r="507" spans="9:17" x14ac:dyDescent="0.35">
      <c r="I507" s="55"/>
      <c r="J507" s="55"/>
      <c r="Q507" s="1"/>
    </row>
    <row r="508" spans="9:17" x14ac:dyDescent="0.35">
      <c r="I508" s="55"/>
      <c r="J508" s="55"/>
      <c r="Q508" s="1"/>
    </row>
    <row r="509" spans="9:17" x14ac:dyDescent="0.35">
      <c r="I509" s="55"/>
      <c r="J509" s="55"/>
      <c r="Q509" s="1"/>
    </row>
    <row r="510" spans="9:17" x14ac:dyDescent="0.35">
      <c r="I510" s="55"/>
      <c r="J510" s="55"/>
      <c r="Q510" s="1"/>
    </row>
    <row r="511" spans="9:17" x14ac:dyDescent="0.35">
      <c r="I511" s="55"/>
      <c r="J511" s="55"/>
      <c r="Q511" s="1"/>
    </row>
    <row r="512" spans="9:17" x14ac:dyDescent="0.35">
      <c r="I512" s="55"/>
      <c r="J512" s="55"/>
      <c r="Q512" s="1"/>
    </row>
    <row r="513" spans="9:17" x14ac:dyDescent="0.35">
      <c r="I513" s="55"/>
      <c r="J513" s="55"/>
      <c r="Q513" s="1"/>
    </row>
    <row r="514" spans="9:17" x14ac:dyDescent="0.35">
      <c r="I514" s="55"/>
      <c r="J514" s="55"/>
      <c r="Q514" s="1"/>
    </row>
    <row r="515" spans="9:17" x14ac:dyDescent="0.35">
      <c r="I515" s="55"/>
      <c r="J515" s="55"/>
      <c r="Q515" s="1"/>
    </row>
    <row r="516" spans="9:17" x14ac:dyDescent="0.35">
      <c r="I516" s="55"/>
      <c r="J516" s="55"/>
      <c r="Q516" s="1"/>
    </row>
    <row r="517" spans="9:17" x14ac:dyDescent="0.35">
      <c r="I517" s="55"/>
      <c r="J517" s="55"/>
      <c r="Q517" s="1"/>
    </row>
    <row r="518" spans="9:17" x14ac:dyDescent="0.35">
      <c r="I518" s="55"/>
      <c r="J518" s="55"/>
      <c r="Q518" s="1"/>
    </row>
    <row r="519" spans="9:17" x14ac:dyDescent="0.35">
      <c r="I519" s="55"/>
      <c r="J519" s="55"/>
      <c r="Q519" s="1"/>
    </row>
    <row r="520" spans="9:17" x14ac:dyDescent="0.35">
      <c r="I520" s="55"/>
      <c r="J520" s="55"/>
      <c r="Q520" s="1"/>
    </row>
    <row r="521" spans="9:17" x14ac:dyDescent="0.35">
      <c r="I521" s="55"/>
      <c r="J521" s="55"/>
      <c r="Q521" s="1"/>
    </row>
    <row r="522" spans="9:17" x14ac:dyDescent="0.35">
      <c r="I522" s="55"/>
      <c r="J522" s="55"/>
      <c r="Q522" s="1"/>
    </row>
    <row r="523" spans="9:17" x14ac:dyDescent="0.35">
      <c r="I523" s="55"/>
      <c r="J523" s="55"/>
      <c r="Q523" s="1"/>
    </row>
    <row r="524" spans="9:17" x14ac:dyDescent="0.35">
      <c r="I524" s="55"/>
      <c r="J524" s="55"/>
      <c r="Q524" s="1"/>
    </row>
    <row r="525" spans="9:17" x14ac:dyDescent="0.35">
      <c r="I525" s="55"/>
      <c r="J525" s="55"/>
      <c r="Q525" s="1"/>
    </row>
    <row r="526" spans="9:17" x14ac:dyDescent="0.35">
      <c r="I526" s="55"/>
      <c r="J526" s="55"/>
      <c r="Q526" s="1"/>
    </row>
    <row r="527" spans="9:17" x14ac:dyDescent="0.35">
      <c r="I527" s="55"/>
      <c r="J527" s="55"/>
      <c r="Q527" s="1"/>
    </row>
    <row r="528" spans="9:17" x14ac:dyDescent="0.35">
      <c r="I528" s="55"/>
      <c r="J528" s="55"/>
      <c r="Q528" s="1"/>
    </row>
    <row r="529" spans="9:17" x14ac:dyDescent="0.35">
      <c r="I529" s="55"/>
      <c r="J529" s="55"/>
      <c r="Q529" s="1"/>
    </row>
    <row r="530" spans="9:17" x14ac:dyDescent="0.35">
      <c r="I530" s="55"/>
      <c r="J530" s="55"/>
      <c r="Q530" s="1"/>
    </row>
    <row r="531" spans="9:17" x14ac:dyDescent="0.35">
      <c r="I531" s="55"/>
      <c r="J531" s="55"/>
      <c r="Q531" s="1"/>
    </row>
    <row r="532" spans="9:17" x14ac:dyDescent="0.35">
      <c r="I532" s="55"/>
      <c r="J532" s="55"/>
      <c r="Q532" s="1"/>
    </row>
    <row r="533" spans="9:17" x14ac:dyDescent="0.35">
      <c r="I533" s="55"/>
      <c r="J533" s="55"/>
      <c r="Q533" s="1"/>
    </row>
    <row r="534" spans="9:17" x14ac:dyDescent="0.35">
      <c r="I534" s="55"/>
      <c r="J534" s="55"/>
      <c r="Q534" s="1"/>
    </row>
    <row r="535" spans="9:17" x14ac:dyDescent="0.35">
      <c r="I535" s="55"/>
      <c r="J535" s="55"/>
      <c r="Q535" s="1"/>
    </row>
    <row r="536" spans="9:17" x14ac:dyDescent="0.35">
      <c r="I536" s="55"/>
      <c r="J536" s="55"/>
      <c r="Q536" s="1"/>
    </row>
    <row r="537" spans="9:17" x14ac:dyDescent="0.35">
      <c r="I537" s="55"/>
      <c r="J537" s="55"/>
      <c r="Q537" s="1"/>
    </row>
    <row r="538" spans="9:17" x14ac:dyDescent="0.35">
      <c r="I538" s="55"/>
      <c r="J538" s="55"/>
      <c r="Q538" s="1"/>
    </row>
    <row r="539" spans="9:17" x14ac:dyDescent="0.35">
      <c r="I539" s="55"/>
      <c r="J539" s="55"/>
      <c r="Q539" s="1"/>
    </row>
    <row r="540" spans="9:17" x14ac:dyDescent="0.35">
      <c r="I540" s="55"/>
      <c r="J540" s="55"/>
      <c r="Q540" s="1"/>
    </row>
    <row r="541" spans="9:17" x14ac:dyDescent="0.35">
      <c r="I541" s="55"/>
      <c r="J541" s="55"/>
      <c r="Q541" s="1"/>
    </row>
    <row r="542" spans="9:17" x14ac:dyDescent="0.35">
      <c r="I542" s="55"/>
      <c r="J542" s="55"/>
      <c r="Q542" s="1"/>
    </row>
    <row r="543" spans="9:17" x14ac:dyDescent="0.35">
      <c r="I543" s="55"/>
      <c r="J543" s="55"/>
      <c r="Q543" s="1"/>
    </row>
    <row r="544" spans="9:17" x14ac:dyDescent="0.35">
      <c r="I544" s="55"/>
      <c r="J544" s="55"/>
      <c r="Q544" s="1"/>
    </row>
    <row r="545" spans="9:17" x14ac:dyDescent="0.35">
      <c r="I545" s="55"/>
      <c r="J545" s="55"/>
      <c r="Q545" s="1"/>
    </row>
    <row r="546" spans="9:17" x14ac:dyDescent="0.35">
      <c r="I546" s="55"/>
      <c r="J546" s="55"/>
      <c r="Q546" s="1"/>
    </row>
    <row r="547" spans="9:17" x14ac:dyDescent="0.35">
      <c r="I547" s="55"/>
      <c r="J547" s="55"/>
      <c r="Q547" s="1"/>
    </row>
    <row r="548" spans="9:17" x14ac:dyDescent="0.35">
      <c r="I548" s="55"/>
      <c r="J548" s="55"/>
      <c r="Q548" s="1"/>
    </row>
    <row r="549" spans="9:17" x14ac:dyDescent="0.35">
      <c r="I549" s="55"/>
      <c r="J549" s="55"/>
      <c r="Q549" s="1"/>
    </row>
    <row r="550" spans="9:17" x14ac:dyDescent="0.35">
      <c r="I550" s="55"/>
      <c r="J550" s="55"/>
      <c r="Q550" s="1"/>
    </row>
    <row r="551" spans="9:17" x14ac:dyDescent="0.35">
      <c r="I551" s="55"/>
      <c r="J551" s="55"/>
      <c r="Q551" s="1"/>
    </row>
    <row r="552" spans="9:17" x14ac:dyDescent="0.35">
      <c r="I552" s="55"/>
      <c r="J552" s="55"/>
      <c r="Q552" s="1"/>
    </row>
    <row r="553" spans="9:17" x14ac:dyDescent="0.35">
      <c r="I553" s="55"/>
      <c r="J553" s="55"/>
      <c r="Q553" s="1"/>
    </row>
    <row r="554" spans="9:17" x14ac:dyDescent="0.35">
      <c r="I554" s="55"/>
      <c r="J554" s="55"/>
      <c r="Q554" s="1"/>
    </row>
    <row r="555" spans="9:17" x14ac:dyDescent="0.35">
      <c r="I555" s="55"/>
      <c r="J555" s="55"/>
      <c r="Q555" s="1"/>
    </row>
    <row r="556" spans="9:17" x14ac:dyDescent="0.35">
      <c r="I556" s="55"/>
      <c r="J556" s="55"/>
      <c r="Q556" s="1"/>
    </row>
    <row r="557" spans="9:17" x14ac:dyDescent="0.35">
      <c r="I557" s="55"/>
      <c r="J557" s="55"/>
      <c r="Q557" s="1"/>
    </row>
    <row r="558" spans="9:17" x14ac:dyDescent="0.35">
      <c r="I558" s="55"/>
      <c r="J558" s="55"/>
      <c r="Q558" s="1"/>
    </row>
    <row r="559" spans="9:17" x14ac:dyDescent="0.35">
      <c r="I559" s="55"/>
      <c r="J559" s="55"/>
      <c r="Q559" s="1"/>
    </row>
    <row r="560" spans="9:17" x14ac:dyDescent="0.35">
      <c r="I560" s="55"/>
      <c r="J560" s="55"/>
      <c r="Q560" s="1"/>
    </row>
    <row r="561" spans="9:17" x14ac:dyDescent="0.35">
      <c r="I561" s="55"/>
      <c r="J561" s="55"/>
      <c r="Q561" s="1"/>
    </row>
    <row r="562" spans="9:17" x14ac:dyDescent="0.35">
      <c r="I562" s="55"/>
      <c r="J562" s="55"/>
      <c r="Q562" s="1"/>
    </row>
    <row r="563" spans="9:17" x14ac:dyDescent="0.35">
      <c r="I563" s="55"/>
      <c r="J563" s="55"/>
      <c r="Q563" s="1"/>
    </row>
    <row r="564" spans="9:17" x14ac:dyDescent="0.35">
      <c r="I564" s="55"/>
      <c r="J564" s="55"/>
      <c r="Q564" s="1"/>
    </row>
    <row r="565" spans="9:17" x14ac:dyDescent="0.35">
      <c r="I565" s="55"/>
      <c r="J565" s="55"/>
      <c r="Q565" s="1"/>
    </row>
    <row r="566" spans="9:17" x14ac:dyDescent="0.35">
      <c r="I566" s="55"/>
      <c r="J566" s="55"/>
      <c r="Q566" s="1"/>
    </row>
    <row r="567" spans="9:17" x14ac:dyDescent="0.35">
      <c r="I567" s="55"/>
      <c r="J567" s="55"/>
      <c r="Q567" s="1"/>
    </row>
    <row r="568" spans="9:17" x14ac:dyDescent="0.35">
      <c r="I568" s="55"/>
      <c r="J568" s="55"/>
      <c r="Q568" s="1"/>
    </row>
    <row r="569" spans="9:17" x14ac:dyDescent="0.35">
      <c r="I569" s="55"/>
      <c r="J569" s="55"/>
      <c r="Q569" s="1"/>
    </row>
    <row r="570" spans="9:17" x14ac:dyDescent="0.35">
      <c r="I570" s="55"/>
      <c r="J570" s="55"/>
      <c r="Q570" s="1"/>
    </row>
    <row r="571" spans="9:17" x14ac:dyDescent="0.35">
      <c r="I571" s="55"/>
      <c r="J571" s="55"/>
      <c r="Q571" s="1"/>
    </row>
    <row r="572" spans="9:17" x14ac:dyDescent="0.35">
      <c r="I572" s="55"/>
      <c r="J572" s="55"/>
      <c r="Q572" s="1"/>
    </row>
    <row r="573" spans="9:17" x14ac:dyDescent="0.35">
      <c r="I573" s="55"/>
      <c r="J573" s="55"/>
      <c r="Q573" s="1"/>
    </row>
    <row r="574" spans="9:17" x14ac:dyDescent="0.35">
      <c r="I574" s="55"/>
      <c r="J574" s="55"/>
      <c r="Q574" s="1"/>
    </row>
    <row r="575" spans="9:17" x14ac:dyDescent="0.35">
      <c r="I575" s="55"/>
      <c r="J575" s="55"/>
      <c r="Q575" s="1"/>
    </row>
    <row r="576" spans="9:17" x14ac:dyDescent="0.35">
      <c r="I576" s="55"/>
      <c r="J576" s="55"/>
      <c r="Q576" s="1"/>
    </row>
    <row r="577" spans="9:17" x14ac:dyDescent="0.35">
      <c r="I577" s="55"/>
      <c r="J577" s="55"/>
      <c r="Q577" s="1"/>
    </row>
    <row r="578" spans="9:17" x14ac:dyDescent="0.35">
      <c r="I578" s="55"/>
      <c r="J578" s="55"/>
      <c r="Q578" s="1"/>
    </row>
    <row r="579" spans="9:17" x14ac:dyDescent="0.35">
      <c r="I579" s="55"/>
      <c r="J579" s="55"/>
      <c r="Q579" s="1"/>
    </row>
    <row r="580" spans="9:17" x14ac:dyDescent="0.35">
      <c r="I580" s="55"/>
      <c r="J580" s="55"/>
      <c r="Q580" s="1"/>
    </row>
    <row r="581" spans="9:17" x14ac:dyDescent="0.35">
      <c r="I581" s="55"/>
      <c r="J581" s="55"/>
      <c r="Q581" s="1"/>
    </row>
    <row r="582" spans="9:17" x14ac:dyDescent="0.35">
      <c r="I582" s="55"/>
      <c r="J582" s="55"/>
      <c r="Q582" s="1"/>
    </row>
    <row r="583" spans="9:17" x14ac:dyDescent="0.35">
      <c r="I583" s="55"/>
      <c r="J583" s="55"/>
      <c r="Q583" s="1"/>
    </row>
    <row r="584" spans="9:17" x14ac:dyDescent="0.35">
      <c r="I584" s="55"/>
      <c r="J584" s="55"/>
      <c r="Q584" s="1"/>
    </row>
    <row r="585" spans="9:17" x14ac:dyDescent="0.35">
      <c r="I585" s="55"/>
      <c r="J585" s="55"/>
      <c r="Q585" s="1"/>
    </row>
    <row r="586" spans="9:17" x14ac:dyDescent="0.35">
      <c r="I586" s="55"/>
      <c r="J586" s="55"/>
      <c r="Q586" s="1"/>
    </row>
    <row r="587" spans="9:17" x14ac:dyDescent="0.35">
      <c r="I587" s="55"/>
      <c r="J587" s="55"/>
      <c r="Q587" s="1"/>
    </row>
    <row r="588" spans="9:17" x14ac:dyDescent="0.35">
      <c r="I588" s="55"/>
      <c r="J588" s="55"/>
      <c r="Q588" s="1"/>
    </row>
    <row r="589" spans="9:17" x14ac:dyDescent="0.35">
      <c r="I589" s="55"/>
      <c r="J589" s="55"/>
      <c r="Q589" s="1"/>
    </row>
    <row r="590" spans="9:17" x14ac:dyDescent="0.35">
      <c r="I590" s="55"/>
      <c r="J590" s="55"/>
      <c r="Q590" s="1"/>
    </row>
    <row r="591" spans="9:17" x14ac:dyDescent="0.35">
      <c r="I591" s="55"/>
      <c r="J591" s="55"/>
      <c r="Q591" s="1"/>
    </row>
    <row r="592" spans="9:17" x14ac:dyDescent="0.35">
      <c r="I592" s="55"/>
      <c r="J592" s="55"/>
      <c r="Q592" s="1"/>
    </row>
    <row r="593" spans="9:17" x14ac:dyDescent="0.35">
      <c r="I593" s="55"/>
      <c r="J593" s="55"/>
      <c r="Q593" s="1"/>
    </row>
    <row r="594" spans="9:17" x14ac:dyDescent="0.35">
      <c r="I594" s="55"/>
      <c r="J594" s="55"/>
      <c r="Q594" s="1"/>
    </row>
    <row r="595" spans="9:17" x14ac:dyDescent="0.35">
      <c r="I595" s="55"/>
      <c r="J595" s="55"/>
      <c r="Q595" s="1"/>
    </row>
    <row r="596" spans="9:17" x14ac:dyDescent="0.35">
      <c r="I596" s="55"/>
      <c r="J596" s="55"/>
      <c r="Q596" s="1"/>
    </row>
    <row r="597" spans="9:17" x14ac:dyDescent="0.35">
      <c r="I597" s="55"/>
      <c r="J597" s="55"/>
      <c r="Q597" s="1"/>
    </row>
    <row r="598" spans="9:17" x14ac:dyDescent="0.35">
      <c r="I598" s="55"/>
      <c r="J598" s="55"/>
      <c r="Q598" s="1"/>
    </row>
    <row r="599" spans="9:17" x14ac:dyDescent="0.35">
      <c r="I599" s="55"/>
      <c r="J599" s="55"/>
      <c r="Q599" s="1"/>
    </row>
    <row r="600" spans="9:17" x14ac:dyDescent="0.35">
      <c r="I600" s="55"/>
      <c r="J600" s="55"/>
      <c r="Q600" s="1"/>
    </row>
    <row r="601" spans="9:17" x14ac:dyDescent="0.35">
      <c r="I601" s="55"/>
      <c r="J601" s="55"/>
      <c r="Q601" s="1"/>
    </row>
    <row r="602" spans="9:17" x14ac:dyDescent="0.35">
      <c r="I602" s="55"/>
      <c r="J602" s="55"/>
      <c r="Q602" s="1"/>
    </row>
    <row r="603" spans="9:17" x14ac:dyDescent="0.35">
      <c r="I603" s="55"/>
      <c r="J603" s="55"/>
      <c r="Q603" s="1"/>
    </row>
    <row r="604" spans="9:17" x14ac:dyDescent="0.35">
      <c r="I604" s="55"/>
      <c r="J604" s="55"/>
      <c r="Q604" s="1"/>
    </row>
    <row r="605" spans="9:17" x14ac:dyDescent="0.35">
      <c r="I605" s="55"/>
      <c r="J605" s="55"/>
      <c r="Q605" s="1"/>
    </row>
    <row r="606" spans="9:17" x14ac:dyDescent="0.35">
      <c r="I606" s="55"/>
      <c r="J606" s="55"/>
      <c r="Q606" s="1"/>
    </row>
    <row r="607" spans="9:17" x14ac:dyDescent="0.35">
      <c r="I607" s="55"/>
      <c r="J607" s="55"/>
      <c r="Q607" s="1"/>
    </row>
    <row r="608" spans="9:17" x14ac:dyDescent="0.35">
      <c r="I608" s="55"/>
      <c r="J608" s="55"/>
      <c r="Q608" s="1"/>
    </row>
    <row r="609" spans="9:17" x14ac:dyDescent="0.35">
      <c r="I609" s="55"/>
      <c r="J609" s="55"/>
      <c r="Q609" s="1"/>
    </row>
    <row r="610" spans="9:17" x14ac:dyDescent="0.35">
      <c r="I610" s="55"/>
      <c r="J610" s="55"/>
      <c r="Q610" s="1"/>
    </row>
    <row r="611" spans="9:17" x14ac:dyDescent="0.35">
      <c r="I611" s="55"/>
      <c r="J611" s="55"/>
      <c r="Q611" s="1"/>
    </row>
    <row r="612" spans="9:17" x14ac:dyDescent="0.35">
      <c r="I612" s="55"/>
      <c r="J612" s="55"/>
      <c r="Q612" s="1"/>
    </row>
    <row r="613" spans="9:17" x14ac:dyDescent="0.35">
      <c r="I613" s="55"/>
      <c r="J613" s="55"/>
      <c r="Q613" s="1"/>
    </row>
    <row r="614" spans="9:17" x14ac:dyDescent="0.35">
      <c r="I614" s="55"/>
      <c r="J614" s="55"/>
      <c r="Q614" s="1"/>
    </row>
    <row r="615" spans="9:17" x14ac:dyDescent="0.35">
      <c r="I615" s="55"/>
      <c r="J615" s="55"/>
      <c r="Q615" s="1"/>
    </row>
    <row r="616" spans="9:17" x14ac:dyDescent="0.35">
      <c r="I616" s="55"/>
      <c r="J616" s="55"/>
      <c r="Q616" s="1"/>
    </row>
    <row r="617" spans="9:17" x14ac:dyDescent="0.35">
      <c r="I617" s="55"/>
      <c r="J617" s="55"/>
      <c r="Q617" s="1"/>
    </row>
    <row r="618" spans="9:17" x14ac:dyDescent="0.35">
      <c r="I618" s="55"/>
      <c r="J618" s="55"/>
      <c r="Q618" s="1"/>
    </row>
    <row r="619" spans="9:17" x14ac:dyDescent="0.35">
      <c r="I619" s="55"/>
      <c r="J619" s="55"/>
      <c r="Q619" s="1"/>
    </row>
    <row r="620" spans="9:17" x14ac:dyDescent="0.35">
      <c r="I620" s="55"/>
      <c r="J620" s="55"/>
      <c r="Q620" s="1"/>
    </row>
    <row r="621" spans="9:17" x14ac:dyDescent="0.35">
      <c r="I621" s="55"/>
      <c r="J621" s="55"/>
      <c r="Q621" s="1"/>
    </row>
    <row r="622" spans="9:17" x14ac:dyDescent="0.35">
      <c r="I622" s="55"/>
      <c r="J622" s="55"/>
      <c r="Q622" s="1"/>
    </row>
    <row r="623" spans="9:17" x14ac:dyDescent="0.35">
      <c r="I623" s="55"/>
      <c r="J623" s="55"/>
      <c r="Q623" s="1"/>
    </row>
    <row r="624" spans="9:17" x14ac:dyDescent="0.35">
      <c r="I624" s="55"/>
      <c r="J624" s="55"/>
      <c r="Q624" s="1"/>
    </row>
    <row r="625" spans="9:17" x14ac:dyDescent="0.35">
      <c r="I625" s="55"/>
      <c r="J625" s="55"/>
      <c r="Q625" s="1"/>
    </row>
    <row r="626" spans="9:17" x14ac:dyDescent="0.35">
      <c r="I626" s="55"/>
      <c r="J626" s="55"/>
      <c r="Q626" s="1"/>
    </row>
    <row r="627" spans="9:17" x14ac:dyDescent="0.35">
      <c r="I627" s="55"/>
      <c r="J627" s="55"/>
      <c r="Q627" s="1"/>
    </row>
    <row r="628" spans="9:17" x14ac:dyDescent="0.35">
      <c r="I628" s="55"/>
      <c r="J628" s="55"/>
      <c r="Q628" s="1"/>
    </row>
    <row r="629" spans="9:17" x14ac:dyDescent="0.35">
      <c r="I629" s="55"/>
      <c r="J629" s="55"/>
      <c r="Q629" s="1"/>
    </row>
    <row r="630" spans="9:17" x14ac:dyDescent="0.35">
      <c r="I630" s="55"/>
      <c r="J630" s="55"/>
      <c r="Q630" s="1"/>
    </row>
    <row r="631" spans="9:17" x14ac:dyDescent="0.35">
      <c r="I631" s="55"/>
      <c r="J631" s="55"/>
      <c r="Q631" s="1"/>
    </row>
    <row r="632" spans="9:17" x14ac:dyDescent="0.35">
      <c r="I632" s="55"/>
      <c r="J632" s="55"/>
      <c r="Q632" s="1"/>
    </row>
    <row r="633" spans="9:17" x14ac:dyDescent="0.35">
      <c r="I633" s="55"/>
      <c r="J633" s="55"/>
      <c r="Q633" s="1"/>
    </row>
    <row r="634" spans="9:17" x14ac:dyDescent="0.35">
      <c r="I634" s="55"/>
      <c r="J634" s="55"/>
      <c r="Q634" s="1"/>
    </row>
    <row r="635" spans="9:17" x14ac:dyDescent="0.35">
      <c r="I635" s="55"/>
      <c r="J635" s="55"/>
      <c r="Q635" s="1"/>
    </row>
    <row r="636" spans="9:17" x14ac:dyDescent="0.35">
      <c r="I636" s="55"/>
      <c r="J636" s="55"/>
      <c r="Q636" s="1"/>
    </row>
    <row r="637" spans="9:17" x14ac:dyDescent="0.35">
      <c r="I637" s="55"/>
      <c r="J637" s="55"/>
      <c r="Q637" s="1"/>
    </row>
    <row r="638" spans="9:17" x14ac:dyDescent="0.35">
      <c r="I638" s="55"/>
      <c r="J638" s="55"/>
      <c r="Q638" s="1"/>
    </row>
    <row r="639" spans="9:17" x14ac:dyDescent="0.35">
      <c r="I639" s="55"/>
      <c r="J639" s="55"/>
      <c r="Q639" s="1"/>
    </row>
    <row r="640" spans="9:17" x14ac:dyDescent="0.35">
      <c r="I640" s="55"/>
      <c r="J640" s="55"/>
      <c r="Q640" s="1"/>
    </row>
    <row r="641" spans="9:17" x14ac:dyDescent="0.35">
      <c r="I641" s="55"/>
      <c r="J641" s="55"/>
      <c r="Q641" s="1"/>
    </row>
    <row r="642" spans="9:17" x14ac:dyDescent="0.35">
      <c r="I642" s="55"/>
      <c r="J642" s="55"/>
      <c r="Q642" s="1"/>
    </row>
    <row r="643" spans="9:17" x14ac:dyDescent="0.35">
      <c r="I643" s="55"/>
      <c r="J643" s="55"/>
      <c r="Q643" s="1"/>
    </row>
    <row r="644" spans="9:17" x14ac:dyDescent="0.35">
      <c r="I644" s="55"/>
      <c r="J644" s="55"/>
      <c r="Q644" s="1"/>
    </row>
    <row r="645" spans="9:17" x14ac:dyDescent="0.35">
      <c r="I645" s="55"/>
      <c r="J645" s="55"/>
      <c r="Q645" s="1"/>
    </row>
    <row r="646" spans="9:17" x14ac:dyDescent="0.35">
      <c r="I646" s="55"/>
      <c r="J646" s="55"/>
      <c r="Q646" s="1"/>
    </row>
    <row r="647" spans="9:17" x14ac:dyDescent="0.35">
      <c r="I647" s="55"/>
      <c r="J647" s="55"/>
      <c r="Q647" s="1"/>
    </row>
    <row r="648" spans="9:17" x14ac:dyDescent="0.35">
      <c r="I648" s="55"/>
      <c r="J648" s="55"/>
      <c r="Q648" s="1"/>
    </row>
    <row r="649" spans="9:17" x14ac:dyDescent="0.35">
      <c r="I649" s="55"/>
      <c r="J649" s="55"/>
      <c r="Q649" s="1"/>
    </row>
    <row r="650" spans="9:17" x14ac:dyDescent="0.35">
      <c r="I650" s="55"/>
      <c r="J650" s="55"/>
      <c r="Q650" s="1"/>
    </row>
    <row r="651" spans="9:17" x14ac:dyDescent="0.35">
      <c r="I651" s="55"/>
      <c r="J651" s="55"/>
      <c r="Q651" s="1"/>
    </row>
    <row r="652" spans="9:17" x14ac:dyDescent="0.35">
      <c r="I652" s="55"/>
      <c r="J652" s="55"/>
      <c r="Q652" s="1"/>
    </row>
    <row r="653" spans="9:17" x14ac:dyDescent="0.35">
      <c r="I653" s="55"/>
      <c r="J653" s="55"/>
      <c r="Q653" s="1"/>
    </row>
    <row r="654" spans="9:17" x14ac:dyDescent="0.35">
      <c r="I654" s="55"/>
      <c r="J654" s="55"/>
      <c r="Q654" s="1"/>
    </row>
    <row r="655" spans="9:17" x14ac:dyDescent="0.35">
      <c r="I655" s="55"/>
      <c r="J655" s="55"/>
      <c r="Q655" s="1"/>
    </row>
    <row r="656" spans="9:17" x14ac:dyDescent="0.35">
      <c r="I656" s="55"/>
      <c r="J656" s="55"/>
      <c r="Q656" s="1"/>
    </row>
    <row r="657" spans="9:17" x14ac:dyDescent="0.35">
      <c r="I657" s="55"/>
      <c r="J657" s="55"/>
      <c r="Q657" s="1"/>
    </row>
    <row r="658" spans="9:17" x14ac:dyDescent="0.35">
      <c r="I658" s="55"/>
      <c r="J658" s="55"/>
      <c r="Q658" s="1"/>
    </row>
    <row r="659" spans="9:17" x14ac:dyDescent="0.35">
      <c r="I659" s="55"/>
      <c r="J659" s="55"/>
      <c r="Q659" s="1"/>
    </row>
    <row r="660" spans="9:17" x14ac:dyDescent="0.35">
      <c r="I660" s="55"/>
      <c r="J660" s="55"/>
      <c r="Q660" s="1"/>
    </row>
    <row r="661" spans="9:17" x14ac:dyDescent="0.35">
      <c r="I661" s="55"/>
      <c r="J661" s="55"/>
      <c r="Q661" s="1"/>
    </row>
    <row r="662" spans="9:17" x14ac:dyDescent="0.35">
      <c r="I662" s="55"/>
      <c r="J662" s="55"/>
      <c r="Q662" s="1"/>
    </row>
    <row r="663" spans="9:17" x14ac:dyDescent="0.35">
      <c r="I663" s="55"/>
      <c r="J663" s="55"/>
      <c r="Q663" s="1"/>
    </row>
    <row r="664" spans="9:17" x14ac:dyDescent="0.35">
      <c r="I664" s="55"/>
      <c r="J664" s="55"/>
      <c r="Q664" s="1"/>
    </row>
    <row r="665" spans="9:17" x14ac:dyDescent="0.35">
      <c r="I665" s="55"/>
      <c r="J665" s="55"/>
      <c r="Q665" s="1"/>
    </row>
    <row r="666" spans="9:17" x14ac:dyDescent="0.35">
      <c r="I666" s="55"/>
      <c r="J666" s="55"/>
      <c r="Q666" s="1"/>
    </row>
    <row r="667" spans="9:17" x14ac:dyDescent="0.35">
      <c r="I667" s="55"/>
      <c r="J667" s="55"/>
      <c r="Q667" s="1"/>
    </row>
    <row r="668" spans="9:17" x14ac:dyDescent="0.35">
      <c r="I668" s="55"/>
      <c r="J668" s="55"/>
      <c r="Q668" s="1"/>
    </row>
    <row r="669" spans="9:17" x14ac:dyDescent="0.35">
      <c r="I669" s="55"/>
      <c r="J669" s="55"/>
      <c r="Q669" s="1"/>
    </row>
    <row r="670" spans="9:17" x14ac:dyDescent="0.35">
      <c r="I670" s="55"/>
      <c r="J670" s="55"/>
      <c r="Q670" s="1"/>
    </row>
    <row r="671" spans="9:17" x14ac:dyDescent="0.35">
      <c r="I671" s="55"/>
      <c r="J671" s="55"/>
      <c r="Q671" s="1"/>
    </row>
    <row r="672" spans="9:17" x14ac:dyDescent="0.35">
      <c r="I672" s="55"/>
      <c r="J672" s="55"/>
      <c r="Q672" s="1"/>
    </row>
    <row r="673" spans="9:17" x14ac:dyDescent="0.35">
      <c r="I673" s="55"/>
      <c r="J673" s="55"/>
      <c r="Q673" s="1"/>
    </row>
    <row r="674" spans="9:17" x14ac:dyDescent="0.35">
      <c r="I674" s="55"/>
      <c r="J674" s="55"/>
      <c r="Q674" s="1"/>
    </row>
    <row r="675" spans="9:17" x14ac:dyDescent="0.35">
      <c r="I675" s="55"/>
      <c r="J675" s="55"/>
      <c r="Q675" s="1"/>
    </row>
    <row r="676" spans="9:17" x14ac:dyDescent="0.35">
      <c r="I676" s="55"/>
      <c r="J676" s="55"/>
      <c r="Q676" s="1"/>
    </row>
    <row r="677" spans="9:17" x14ac:dyDescent="0.35">
      <c r="I677" s="55"/>
      <c r="J677" s="55"/>
      <c r="Q677" s="1"/>
    </row>
    <row r="678" spans="9:17" x14ac:dyDescent="0.35">
      <c r="I678" s="55"/>
      <c r="J678" s="55"/>
      <c r="Q678" s="1"/>
    </row>
    <row r="679" spans="9:17" x14ac:dyDescent="0.35">
      <c r="I679" s="55"/>
      <c r="J679" s="55"/>
      <c r="Q679" s="1"/>
    </row>
    <row r="680" spans="9:17" x14ac:dyDescent="0.35">
      <c r="I680" s="55"/>
      <c r="J680" s="55"/>
      <c r="Q680" s="1"/>
    </row>
    <row r="681" spans="9:17" x14ac:dyDescent="0.35">
      <c r="I681" s="55"/>
      <c r="J681" s="55"/>
      <c r="Q681" s="1"/>
    </row>
    <row r="682" spans="9:17" x14ac:dyDescent="0.35">
      <c r="I682" s="55"/>
      <c r="J682" s="55"/>
      <c r="Q682" s="1"/>
    </row>
    <row r="683" spans="9:17" x14ac:dyDescent="0.35">
      <c r="I683" s="55"/>
      <c r="J683" s="55"/>
      <c r="Q683" s="1"/>
    </row>
    <row r="684" spans="9:17" x14ac:dyDescent="0.35">
      <c r="I684" s="55"/>
      <c r="J684" s="55"/>
      <c r="Q684" s="1"/>
    </row>
    <row r="685" spans="9:17" x14ac:dyDescent="0.35">
      <c r="I685" s="55"/>
      <c r="J685" s="55"/>
      <c r="Q685" s="1"/>
    </row>
    <row r="686" spans="9:17" x14ac:dyDescent="0.35">
      <c r="I686" s="55"/>
      <c r="J686" s="55"/>
      <c r="Q686" s="1"/>
    </row>
    <row r="687" spans="9:17" x14ac:dyDescent="0.35">
      <c r="I687" s="55"/>
      <c r="J687" s="55"/>
      <c r="Q687" s="1"/>
    </row>
    <row r="688" spans="9:17" x14ac:dyDescent="0.35">
      <c r="I688" s="55"/>
      <c r="J688" s="55"/>
      <c r="Q688" s="1"/>
    </row>
    <row r="689" spans="9:17" x14ac:dyDescent="0.35">
      <c r="I689" s="55"/>
      <c r="J689" s="55"/>
      <c r="Q689" s="1"/>
    </row>
    <row r="690" spans="9:17" x14ac:dyDescent="0.35">
      <c r="I690" s="55"/>
      <c r="J690" s="55"/>
      <c r="Q690" s="1"/>
    </row>
    <row r="691" spans="9:17" x14ac:dyDescent="0.35">
      <c r="I691" s="55"/>
      <c r="J691" s="55"/>
      <c r="Q691" s="1"/>
    </row>
    <row r="692" spans="9:17" x14ac:dyDescent="0.35">
      <c r="I692" s="55"/>
      <c r="J692" s="55"/>
      <c r="Q692" s="1"/>
    </row>
    <row r="693" spans="9:17" x14ac:dyDescent="0.35">
      <c r="I693" s="55"/>
      <c r="J693" s="55"/>
      <c r="Q693" s="1"/>
    </row>
    <row r="694" spans="9:17" x14ac:dyDescent="0.35">
      <c r="I694" s="55"/>
      <c r="J694" s="55"/>
      <c r="Q694" s="1"/>
    </row>
    <row r="695" spans="9:17" x14ac:dyDescent="0.35">
      <c r="I695" s="55"/>
      <c r="J695" s="55"/>
      <c r="Q695" s="1"/>
    </row>
    <row r="696" spans="9:17" x14ac:dyDescent="0.35">
      <c r="I696" s="55"/>
      <c r="J696" s="55"/>
      <c r="Q696" s="1"/>
    </row>
    <row r="697" spans="9:17" x14ac:dyDescent="0.35">
      <c r="I697" s="55"/>
      <c r="J697" s="55"/>
      <c r="Q697" s="1"/>
    </row>
    <row r="698" spans="9:17" x14ac:dyDescent="0.35">
      <c r="I698" s="55"/>
      <c r="J698" s="55"/>
      <c r="Q698" s="1"/>
    </row>
    <row r="699" spans="9:17" x14ac:dyDescent="0.35">
      <c r="I699" s="55"/>
      <c r="J699" s="55"/>
      <c r="Q699" s="1"/>
    </row>
    <row r="700" spans="9:17" x14ac:dyDescent="0.35">
      <c r="I700" s="55"/>
      <c r="J700" s="55"/>
      <c r="Q700" s="1"/>
    </row>
    <row r="701" spans="9:17" x14ac:dyDescent="0.35">
      <c r="I701" s="55"/>
      <c r="J701" s="55"/>
      <c r="Q701" s="1"/>
    </row>
    <row r="702" spans="9:17" x14ac:dyDescent="0.35">
      <c r="I702" s="55"/>
      <c r="J702" s="55"/>
      <c r="Q702" s="1"/>
    </row>
    <row r="703" spans="9:17" x14ac:dyDescent="0.35">
      <c r="I703" s="55"/>
      <c r="J703" s="55"/>
      <c r="Q703" s="1"/>
    </row>
    <row r="704" spans="9:17" x14ac:dyDescent="0.35">
      <c r="I704" s="55"/>
      <c r="J704" s="55"/>
      <c r="Q704" s="1"/>
    </row>
    <row r="705" spans="9:17" x14ac:dyDescent="0.35">
      <c r="I705" s="55"/>
      <c r="J705" s="55"/>
      <c r="Q705" s="1"/>
    </row>
    <row r="706" spans="9:17" x14ac:dyDescent="0.35">
      <c r="I706" s="55"/>
      <c r="J706" s="55"/>
      <c r="Q706" s="1"/>
    </row>
    <row r="707" spans="9:17" x14ac:dyDescent="0.35">
      <c r="I707" s="55"/>
      <c r="J707" s="55"/>
      <c r="Q707" s="1"/>
    </row>
    <row r="708" spans="9:17" x14ac:dyDescent="0.35">
      <c r="I708" s="55"/>
      <c r="J708" s="55"/>
      <c r="Q708" s="1"/>
    </row>
    <row r="709" spans="9:17" x14ac:dyDescent="0.35">
      <c r="I709" s="55"/>
      <c r="J709" s="55"/>
      <c r="Q709" s="1"/>
    </row>
    <row r="710" spans="9:17" x14ac:dyDescent="0.35">
      <c r="I710" s="55"/>
      <c r="J710" s="55"/>
      <c r="Q710" s="1"/>
    </row>
    <row r="711" spans="9:17" x14ac:dyDescent="0.35">
      <c r="I711" s="55"/>
      <c r="J711" s="55"/>
      <c r="Q711" s="1"/>
    </row>
    <row r="712" spans="9:17" x14ac:dyDescent="0.35">
      <c r="I712" s="55"/>
      <c r="J712" s="55"/>
      <c r="Q712" s="1"/>
    </row>
    <row r="713" spans="9:17" x14ac:dyDescent="0.35">
      <c r="I713" s="55"/>
      <c r="J713" s="55"/>
      <c r="Q713" s="1"/>
    </row>
    <row r="714" spans="9:17" x14ac:dyDescent="0.35">
      <c r="I714" s="55"/>
      <c r="J714" s="55"/>
      <c r="Q714" s="1"/>
    </row>
    <row r="715" spans="9:17" x14ac:dyDescent="0.35">
      <c r="I715" s="55"/>
      <c r="J715" s="55"/>
      <c r="Q715" s="1"/>
    </row>
    <row r="716" spans="9:17" x14ac:dyDescent="0.35">
      <c r="I716" s="55"/>
      <c r="J716" s="55"/>
      <c r="Q716" s="1"/>
    </row>
    <row r="717" spans="9:17" x14ac:dyDescent="0.35">
      <c r="I717" s="55"/>
      <c r="J717" s="55"/>
      <c r="Q717" s="1"/>
    </row>
    <row r="718" spans="9:17" x14ac:dyDescent="0.35">
      <c r="I718" s="55"/>
      <c r="J718" s="55"/>
      <c r="Q718" s="1"/>
    </row>
    <row r="719" spans="9:17" x14ac:dyDescent="0.35">
      <c r="I719" s="55"/>
      <c r="J719" s="55"/>
      <c r="Q719" s="1"/>
    </row>
    <row r="720" spans="9:17" x14ac:dyDescent="0.35">
      <c r="I720" s="55"/>
      <c r="J720" s="55"/>
      <c r="Q720" s="1"/>
    </row>
    <row r="721" spans="9:17" x14ac:dyDescent="0.35">
      <c r="I721" s="55"/>
      <c r="J721" s="55"/>
      <c r="Q721" s="1"/>
    </row>
    <row r="722" spans="9:17" x14ac:dyDescent="0.35">
      <c r="I722" s="55"/>
      <c r="J722" s="55"/>
      <c r="Q722" s="1"/>
    </row>
    <row r="723" spans="9:17" x14ac:dyDescent="0.35">
      <c r="I723" s="55"/>
      <c r="J723" s="55"/>
      <c r="Q723" s="1"/>
    </row>
    <row r="724" spans="9:17" x14ac:dyDescent="0.35">
      <c r="I724" s="55"/>
      <c r="J724" s="55"/>
      <c r="Q724" s="1"/>
    </row>
    <row r="725" spans="9:17" x14ac:dyDescent="0.35">
      <c r="I725" s="55"/>
      <c r="J725" s="55"/>
      <c r="Q725" s="1"/>
    </row>
    <row r="726" spans="9:17" x14ac:dyDescent="0.35">
      <c r="I726" s="55"/>
      <c r="J726" s="55"/>
      <c r="Q726" s="1"/>
    </row>
    <row r="727" spans="9:17" x14ac:dyDescent="0.35">
      <c r="I727" s="55"/>
      <c r="J727" s="55"/>
      <c r="Q727" s="1"/>
    </row>
    <row r="728" spans="9:17" x14ac:dyDescent="0.35">
      <c r="I728" s="55"/>
      <c r="J728" s="55"/>
      <c r="Q728" s="1"/>
    </row>
    <row r="729" spans="9:17" x14ac:dyDescent="0.35">
      <c r="I729" s="55"/>
      <c r="J729" s="55"/>
      <c r="Q729" s="1"/>
    </row>
    <row r="730" spans="9:17" x14ac:dyDescent="0.35">
      <c r="I730" s="55"/>
      <c r="J730" s="55"/>
      <c r="Q730" s="1"/>
    </row>
    <row r="731" spans="9:17" x14ac:dyDescent="0.35">
      <c r="I731" s="55"/>
      <c r="J731" s="55"/>
      <c r="Q731" s="1"/>
    </row>
    <row r="732" spans="9:17" x14ac:dyDescent="0.35">
      <c r="I732" s="55"/>
      <c r="J732" s="55"/>
      <c r="Q732" s="1"/>
    </row>
    <row r="733" spans="9:17" x14ac:dyDescent="0.35">
      <c r="I733" s="55"/>
      <c r="J733" s="55"/>
      <c r="Q733" s="1"/>
    </row>
    <row r="734" spans="9:17" x14ac:dyDescent="0.35">
      <c r="I734" s="55"/>
      <c r="J734" s="55"/>
      <c r="Q734" s="1"/>
    </row>
    <row r="735" spans="9:17" x14ac:dyDescent="0.35">
      <c r="I735" s="55"/>
      <c r="J735" s="55"/>
      <c r="Q735" s="1"/>
    </row>
    <row r="736" spans="9:17" x14ac:dyDescent="0.35">
      <c r="I736" s="55"/>
      <c r="J736" s="55"/>
      <c r="Q736" s="1"/>
    </row>
    <row r="737" spans="9:17" x14ac:dyDescent="0.35">
      <c r="I737" s="55"/>
      <c r="J737" s="55"/>
      <c r="Q737" s="1"/>
    </row>
    <row r="738" spans="9:17" x14ac:dyDescent="0.35">
      <c r="I738" s="55"/>
      <c r="J738" s="55"/>
      <c r="Q738" s="1"/>
    </row>
    <row r="739" spans="9:17" x14ac:dyDescent="0.35">
      <c r="I739" s="55"/>
      <c r="J739" s="55"/>
      <c r="Q739" s="1"/>
    </row>
    <row r="740" spans="9:17" x14ac:dyDescent="0.35">
      <c r="I740" s="55"/>
      <c r="J740" s="55"/>
      <c r="Q740" s="1"/>
    </row>
    <row r="741" spans="9:17" x14ac:dyDescent="0.35">
      <c r="I741" s="55"/>
      <c r="J741" s="55"/>
      <c r="Q741" s="1"/>
    </row>
    <row r="742" spans="9:17" x14ac:dyDescent="0.35">
      <c r="I742" s="55"/>
      <c r="J742" s="55"/>
      <c r="Q742" s="1"/>
    </row>
    <row r="743" spans="9:17" x14ac:dyDescent="0.35">
      <c r="I743" s="55"/>
      <c r="J743" s="55"/>
      <c r="Q743" s="1"/>
    </row>
    <row r="744" spans="9:17" x14ac:dyDescent="0.35">
      <c r="I744" s="55"/>
      <c r="J744" s="55"/>
      <c r="Q744" s="1"/>
    </row>
    <row r="745" spans="9:17" x14ac:dyDescent="0.35">
      <c r="I745" s="55"/>
      <c r="J745" s="55"/>
      <c r="Q745" s="1"/>
    </row>
    <row r="746" spans="9:17" x14ac:dyDescent="0.35">
      <c r="I746" s="55"/>
      <c r="J746" s="55"/>
      <c r="Q746" s="1"/>
    </row>
    <row r="747" spans="9:17" x14ac:dyDescent="0.35">
      <c r="I747" s="55"/>
      <c r="J747" s="55"/>
      <c r="Q747" s="1"/>
    </row>
    <row r="748" spans="9:17" x14ac:dyDescent="0.35">
      <c r="I748" s="55"/>
      <c r="J748" s="55"/>
      <c r="Q748" s="1"/>
    </row>
    <row r="749" spans="9:17" x14ac:dyDescent="0.35">
      <c r="I749" s="55"/>
      <c r="J749" s="55"/>
      <c r="Q749" s="1"/>
    </row>
    <row r="750" spans="9:17" x14ac:dyDescent="0.35">
      <c r="I750" s="55"/>
      <c r="J750" s="55"/>
      <c r="Q750" s="1"/>
    </row>
    <row r="751" spans="9:17" x14ac:dyDescent="0.35">
      <c r="I751" s="55"/>
      <c r="J751" s="55"/>
      <c r="Q751" s="1"/>
    </row>
    <row r="752" spans="9:17" x14ac:dyDescent="0.35">
      <c r="I752" s="55"/>
      <c r="J752" s="55"/>
      <c r="Q752" s="1"/>
    </row>
    <row r="753" spans="9:17" x14ac:dyDescent="0.35">
      <c r="I753" s="55"/>
      <c r="J753" s="55"/>
      <c r="Q753" s="1"/>
    </row>
    <row r="754" spans="9:17" x14ac:dyDescent="0.35">
      <c r="I754" s="55"/>
      <c r="J754" s="55"/>
      <c r="Q754" s="1"/>
    </row>
    <row r="755" spans="9:17" x14ac:dyDescent="0.35">
      <c r="I755" s="55"/>
      <c r="J755" s="55"/>
      <c r="Q755" s="1"/>
    </row>
    <row r="756" spans="9:17" x14ac:dyDescent="0.35">
      <c r="I756" s="55"/>
      <c r="J756" s="55"/>
      <c r="Q756" s="1"/>
    </row>
    <row r="757" spans="9:17" x14ac:dyDescent="0.35">
      <c r="I757" s="55"/>
      <c r="J757" s="55"/>
      <c r="Q757" s="1"/>
    </row>
    <row r="758" spans="9:17" x14ac:dyDescent="0.35">
      <c r="I758" s="55"/>
      <c r="J758" s="55"/>
      <c r="Q758" s="1"/>
    </row>
    <row r="759" spans="9:17" x14ac:dyDescent="0.35">
      <c r="I759" s="55"/>
      <c r="J759" s="55"/>
      <c r="Q759" s="1"/>
    </row>
    <row r="760" spans="9:17" x14ac:dyDescent="0.35">
      <c r="I760" s="55"/>
      <c r="J760" s="55"/>
      <c r="Q760" s="1"/>
    </row>
    <row r="761" spans="9:17" x14ac:dyDescent="0.35">
      <c r="I761" s="55"/>
      <c r="J761" s="55"/>
      <c r="Q761" s="1"/>
    </row>
    <row r="762" spans="9:17" x14ac:dyDescent="0.35">
      <c r="I762" s="55"/>
      <c r="J762" s="55"/>
      <c r="Q762" s="1"/>
    </row>
    <row r="763" spans="9:17" x14ac:dyDescent="0.35">
      <c r="I763" s="55"/>
      <c r="J763" s="55"/>
      <c r="Q763" s="1"/>
    </row>
    <row r="764" spans="9:17" x14ac:dyDescent="0.35">
      <c r="I764" s="55"/>
      <c r="J764" s="55"/>
      <c r="Q764" s="1"/>
    </row>
    <row r="765" spans="9:17" x14ac:dyDescent="0.35">
      <c r="I765" s="55"/>
      <c r="J765" s="55"/>
      <c r="Q765" s="1"/>
    </row>
    <row r="766" spans="9:17" x14ac:dyDescent="0.35">
      <c r="I766" s="55"/>
      <c r="J766" s="55"/>
      <c r="Q766" s="1"/>
    </row>
    <row r="767" spans="9:17" x14ac:dyDescent="0.35">
      <c r="I767" s="55"/>
      <c r="J767" s="55"/>
      <c r="Q767" s="1"/>
    </row>
    <row r="768" spans="9:17" x14ac:dyDescent="0.35">
      <c r="I768" s="55"/>
      <c r="J768" s="55"/>
      <c r="Q768" s="1"/>
    </row>
    <row r="769" spans="9:17" x14ac:dyDescent="0.35">
      <c r="I769" s="55"/>
      <c r="J769" s="55"/>
      <c r="Q769" s="1"/>
    </row>
    <row r="770" spans="9:17" x14ac:dyDescent="0.35">
      <c r="I770" s="55"/>
      <c r="J770" s="55"/>
      <c r="Q770" s="1"/>
    </row>
    <row r="771" spans="9:17" x14ac:dyDescent="0.35">
      <c r="I771" s="55"/>
      <c r="J771" s="55"/>
      <c r="Q771" s="1"/>
    </row>
    <row r="772" spans="9:17" x14ac:dyDescent="0.35">
      <c r="I772" s="55"/>
      <c r="J772" s="55"/>
      <c r="Q772" s="1"/>
    </row>
    <row r="773" spans="9:17" x14ac:dyDescent="0.35">
      <c r="I773" s="55"/>
      <c r="J773" s="55"/>
      <c r="Q773" s="1"/>
    </row>
    <row r="774" spans="9:17" x14ac:dyDescent="0.35">
      <c r="I774" s="55"/>
      <c r="J774" s="55"/>
      <c r="Q774" s="1"/>
    </row>
    <row r="775" spans="9:17" x14ac:dyDescent="0.35">
      <c r="I775" s="55"/>
      <c r="J775" s="55"/>
      <c r="Q775" s="1"/>
    </row>
    <row r="776" spans="9:17" x14ac:dyDescent="0.35">
      <c r="I776" s="55"/>
      <c r="J776" s="55"/>
      <c r="Q776" s="1"/>
    </row>
    <row r="777" spans="9:17" x14ac:dyDescent="0.35">
      <c r="I777" s="55"/>
      <c r="J777" s="55"/>
      <c r="Q777" s="1"/>
    </row>
    <row r="778" spans="9:17" x14ac:dyDescent="0.35">
      <c r="I778" s="55"/>
      <c r="J778" s="55"/>
      <c r="Q778" s="1"/>
    </row>
    <row r="779" spans="9:17" x14ac:dyDescent="0.35">
      <c r="I779" s="55"/>
      <c r="J779" s="55"/>
      <c r="Q779" s="1"/>
    </row>
    <row r="780" spans="9:17" x14ac:dyDescent="0.35">
      <c r="I780" s="55"/>
      <c r="J780" s="55"/>
      <c r="Q780" s="1"/>
    </row>
    <row r="781" spans="9:17" x14ac:dyDescent="0.35">
      <c r="I781" s="55"/>
      <c r="J781" s="55"/>
      <c r="Q781" s="1"/>
    </row>
    <row r="782" spans="9:17" x14ac:dyDescent="0.35">
      <c r="I782" s="55"/>
      <c r="J782" s="55"/>
      <c r="Q782" s="1"/>
    </row>
    <row r="783" spans="9:17" x14ac:dyDescent="0.35">
      <c r="I783" s="55"/>
      <c r="J783" s="55"/>
      <c r="Q783" s="1"/>
    </row>
    <row r="784" spans="9:17" x14ac:dyDescent="0.35">
      <c r="I784" s="55"/>
      <c r="J784" s="55"/>
      <c r="Q784" s="1"/>
    </row>
    <row r="785" spans="9:17" x14ac:dyDescent="0.35">
      <c r="I785" s="55"/>
      <c r="J785" s="55"/>
      <c r="Q785" s="1"/>
    </row>
    <row r="786" spans="9:17" x14ac:dyDescent="0.35">
      <c r="I786" s="55"/>
      <c r="J786" s="55"/>
      <c r="Q786" s="1"/>
    </row>
    <row r="787" spans="9:17" x14ac:dyDescent="0.35">
      <c r="I787" s="55"/>
      <c r="J787" s="55"/>
      <c r="Q787" s="1"/>
    </row>
    <row r="788" spans="9:17" x14ac:dyDescent="0.35">
      <c r="I788" s="55"/>
      <c r="J788" s="55"/>
      <c r="Q788" s="1"/>
    </row>
    <row r="789" spans="9:17" x14ac:dyDescent="0.35">
      <c r="I789" s="55"/>
      <c r="J789" s="55"/>
      <c r="Q789" s="1"/>
    </row>
    <row r="790" spans="9:17" x14ac:dyDescent="0.35">
      <c r="I790" s="55"/>
      <c r="J790" s="55"/>
      <c r="Q790" s="1"/>
    </row>
    <row r="791" spans="9:17" x14ac:dyDescent="0.35">
      <c r="I791" s="55"/>
      <c r="J791" s="55"/>
      <c r="Q791" s="1"/>
    </row>
    <row r="792" spans="9:17" x14ac:dyDescent="0.35">
      <c r="I792" s="55"/>
      <c r="J792" s="55"/>
      <c r="Q792" s="1"/>
    </row>
    <row r="793" spans="9:17" x14ac:dyDescent="0.35">
      <c r="I793" s="55"/>
      <c r="J793" s="55"/>
      <c r="Q793" s="1"/>
    </row>
    <row r="794" spans="9:17" x14ac:dyDescent="0.35">
      <c r="I794" s="55"/>
      <c r="J794" s="55"/>
      <c r="Q794" s="1"/>
    </row>
    <row r="795" spans="9:17" x14ac:dyDescent="0.35">
      <c r="I795" s="55"/>
      <c r="J795" s="55"/>
      <c r="Q795" s="1"/>
    </row>
    <row r="796" spans="9:17" x14ac:dyDescent="0.35">
      <c r="I796" s="55"/>
      <c r="J796" s="55"/>
      <c r="Q796" s="1"/>
    </row>
    <row r="797" spans="9:17" x14ac:dyDescent="0.35">
      <c r="I797" s="55"/>
      <c r="J797" s="55"/>
      <c r="Q797" s="1"/>
    </row>
    <row r="798" spans="9:17" x14ac:dyDescent="0.35">
      <c r="I798" s="55"/>
      <c r="J798" s="55"/>
      <c r="Q798" s="1"/>
    </row>
    <row r="799" spans="9:17" x14ac:dyDescent="0.35">
      <c r="I799" s="55"/>
      <c r="J799" s="55"/>
      <c r="Q799" s="1"/>
    </row>
    <row r="800" spans="9:17" x14ac:dyDescent="0.35">
      <c r="I800" s="55"/>
      <c r="J800" s="55"/>
      <c r="Q800" s="1"/>
    </row>
  </sheetData>
  <phoneticPr fontId="23" type="noConversion"/>
  <hyperlinks>
    <hyperlink ref="M150" r:id="rId3" xr:uid="{7829EB69-B445-4DE3-B74F-44C9370C0137}"/>
    <hyperlink ref="M265" r:id="rId4" xr:uid="{B8516F16-F1BB-48EE-ADFF-FA6F02989A77}"/>
    <hyperlink ref="M285" r:id="rId5" xr:uid="{735D9499-EDAC-4009-BC31-2251ADB72B05}"/>
  </hyperlinks>
  <pageMargins left="0.7" right="0.7" top="0.75" bottom="0.75" header="0.3" footer="0.3"/>
  <pageSetup paperSize="9" orientation="portrait" verticalDpi="0" r:id="rId6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45F4-ACC4-4CCB-A611-8616F8C388C4}">
  <dimension ref="A3:C20"/>
  <sheetViews>
    <sheetView workbookViewId="0">
      <selection activeCell="A3" sqref="A3"/>
    </sheetView>
  </sheetViews>
  <sheetFormatPr defaultRowHeight="14.5" x14ac:dyDescent="0.35"/>
  <sheetData>
    <row r="3" spans="1:3" x14ac:dyDescent="0.35">
      <c r="A3" s="68"/>
      <c r="B3" s="69"/>
      <c r="C3" s="70"/>
    </row>
    <row r="4" spans="1:3" x14ac:dyDescent="0.35">
      <c r="A4" s="71"/>
      <c r="B4" s="72"/>
      <c r="C4" s="73"/>
    </row>
    <row r="5" spans="1:3" x14ac:dyDescent="0.35">
      <c r="A5" s="71"/>
      <c r="B5" s="72"/>
      <c r="C5" s="73"/>
    </row>
    <row r="6" spans="1:3" x14ac:dyDescent="0.35">
      <c r="A6" s="71"/>
      <c r="B6" s="72"/>
      <c r="C6" s="73"/>
    </row>
    <row r="7" spans="1:3" x14ac:dyDescent="0.35">
      <c r="A7" s="71"/>
      <c r="B7" s="72"/>
      <c r="C7" s="73"/>
    </row>
    <row r="8" spans="1:3" x14ac:dyDescent="0.35">
      <c r="A8" s="71"/>
      <c r="B8" s="72"/>
      <c r="C8" s="73"/>
    </row>
    <row r="9" spans="1:3" x14ac:dyDescent="0.35">
      <c r="A9" s="71"/>
      <c r="B9" s="72"/>
      <c r="C9" s="73"/>
    </row>
    <row r="10" spans="1:3" x14ac:dyDescent="0.35">
      <c r="A10" s="71"/>
      <c r="B10" s="72"/>
      <c r="C10" s="73"/>
    </row>
    <row r="11" spans="1:3" x14ac:dyDescent="0.35">
      <c r="A11" s="71"/>
      <c r="B11" s="72"/>
      <c r="C11" s="73"/>
    </row>
    <row r="12" spans="1:3" x14ac:dyDescent="0.35">
      <c r="A12" s="71"/>
      <c r="B12" s="72"/>
      <c r="C12" s="73"/>
    </row>
    <row r="13" spans="1:3" x14ac:dyDescent="0.35">
      <c r="A13" s="71"/>
      <c r="B13" s="72"/>
      <c r="C13" s="73"/>
    </row>
    <row r="14" spans="1:3" x14ac:dyDescent="0.35">
      <c r="A14" s="71"/>
      <c r="B14" s="72"/>
      <c r="C14" s="73"/>
    </row>
    <row r="15" spans="1:3" x14ac:dyDescent="0.35">
      <c r="A15" s="71"/>
      <c r="B15" s="72"/>
      <c r="C15" s="73"/>
    </row>
    <row r="16" spans="1:3" x14ac:dyDescent="0.35">
      <c r="A16" s="71"/>
      <c r="B16" s="72"/>
      <c r="C16" s="73"/>
    </row>
    <row r="17" spans="1:3" x14ac:dyDescent="0.35">
      <c r="A17" s="71"/>
      <c r="B17" s="72"/>
      <c r="C17" s="73"/>
    </row>
    <row r="18" spans="1:3" x14ac:dyDescent="0.35">
      <c r="A18" s="71"/>
      <c r="B18" s="72"/>
      <c r="C18" s="73"/>
    </row>
    <row r="19" spans="1:3" x14ac:dyDescent="0.35">
      <c r="A19" s="71"/>
      <c r="B19" s="72"/>
      <c r="C19" s="73"/>
    </row>
    <row r="20" spans="1:3" x14ac:dyDescent="0.35">
      <c r="A20" s="74"/>
      <c r="B20" s="75"/>
      <c r="C20" s="7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DBD40-9E81-4F0F-A281-27665E797E96}">
  <sheetPr>
    <tabColor theme="9" tint="0.39997558519241921"/>
  </sheetPr>
  <dimension ref="A1:X354"/>
  <sheetViews>
    <sheetView topLeftCell="A2" workbookViewId="0">
      <selection activeCell="B46" sqref="B46"/>
    </sheetView>
  </sheetViews>
  <sheetFormatPr defaultRowHeight="14.5" x14ac:dyDescent="0.35"/>
  <cols>
    <col min="1" max="1" width="10.54296875" customWidth="1"/>
    <col min="2" max="2" width="15.08984375" bestFit="1" customWidth="1"/>
    <col min="3" max="3" width="17.08984375" customWidth="1"/>
    <col min="4" max="4" width="45.08984375" bestFit="1" customWidth="1"/>
    <col min="5" max="5" width="39.453125" bestFit="1" customWidth="1"/>
    <col min="6" max="6" width="15.08984375" customWidth="1"/>
    <col min="7" max="7" width="28.453125" bestFit="1" customWidth="1"/>
    <col min="8" max="8" width="18.90625" bestFit="1" customWidth="1"/>
    <col min="9" max="9" width="60" bestFit="1" customWidth="1"/>
    <col min="10" max="10" width="55.08984375" bestFit="1" customWidth="1"/>
    <col min="11" max="11" width="70.453125" bestFit="1" customWidth="1"/>
    <col min="12" max="12" width="50.6328125" bestFit="1" customWidth="1"/>
    <col min="13" max="13" width="61.6328125" bestFit="1" customWidth="1"/>
    <col min="14" max="14" width="70.90625" customWidth="1"/>
    <col min="15" max="15" width="12.453125" customWidth="1"/>
    <col min="16" max="16" width="13" customWidth="1"/>
    <col min="17" max="17" width="9.90625" customWidth="1"/>
    <col min="18" max="18" width="12.90625" customWidth="1"/>
    <col min="19" max="19" width="15.453125" customWidth="1"/>
    <col min="21" max="21" width="26.6328125" customWidth="1"/>
    <col min="22" max="22" width="22.90625" customWidth="1"/>
    <col min="23" max="23" width="24.453125" customWidth="1"/>
    <col min="24" max="24" width="23.6328125" style="2" customWidth="1"/>
  </cols>
  <sheetData>
    <row r="1" spans="1:24" ht="16" x14ac:dyDescent="0.35">
      <c r="A1" s="98" t="s">
        <v>826</v>
      </c>
      <c r="B1" s="99" t="s">
        <v>827</v>
      </c>
      <c r="C1" s="99" t="s">
        <v>817</v>
      </c>
      <c r="D1" s="99" t="s">
        <v>355</v>
      </c>
      <c r="E1" s="99" t="s">
        <v>357</v>
      </c>
      <c r="F1" s="99" t="s">
        <v>356</v>
      </c>
      <c r="G1" s="99" t="s">
        <v>828</v>
      </c>
      <c r="H1" s="99" t="s">
        <v>829</v>
      </c>
      <c r="I1" s="99" t="s">
        <v>830</v>
      </c>
      <c r="J1" s="99" t="s">
        <v>831</v>
      </c>
      <c r="K1" s="99" t="s">
        <v>832</v>
      </c>
      <c r="L1" s="99" t="s">
        <v>833</v>
      </c>
      <c r="M1" s="99" t="s">
        <v>834</v>
      </c>
      <c r="N1" s="99" t="s">
        <v>835</v>
      </c>
      <c r="O1" s="99" t="s">
        <v>836</v>
      </c>
      <c r="P1" s="100" t="s">
        <v>837</v>
      </c>
      <c r="Q1" s="99" t="s">
        <v>838</v>
      </c>
      <c r="R1" s="99" t="s">
        <v>839</v>
      </c>
      <c r="S1" s="99" t="s">
        <v>840</v>
      </c>
      <c r="T1" s="99" t="s">
        <v>841</v>
      </c>
      <c r="U1" s="99" t="s">
        <v>842</v>
      </c>
      <c r="V1" s="99" t="s">
        <v>843</v>
      </c>
      <c r="W1" s="99" t="s">
        <v>844</v>
      </c>
      <c r="X1" s="101" t="s">
        <v>845</v>
      </c>
    </row>
    <row r="2" spans="1:24" x14ac:dyDescent="0.35">
      <c r="A2" s="33">
        <v>2</v>
      </c>
      <c r="B2" s="34">
        <v>46076.5</v>
      </c>
      <c r="C2" s="34">
        <v>46077.583333333336</v>
      </c>
      <c r="D2" s="35" t="s">
        <v>28</v>
      </c>
      <c r="E2" s="36" t="s">
        <v>30</v>
      </c>
      <c r="F2" s="35">
        <v>1007512970</v>
      </c>
      <c r="G2" s="35" t="s">
        <v>114</v>
      </c>
      <c r="H2" s="35" t="s">
        <v>66</v>
      </c>
      <c r="I2" s="35">
        <v>5</v>
      </c>
      <c r="J2" s="35">
        <v>5</v>
      </c>
      <c r="K2" s="35">
        <v>5</v>
      </c>
      <c r="L2" s="35">
        <v>5</v>
      </c>
      <c r="M2" s="35">
        <v>10</v>
      </c>
      <c r="N2" s="35"/>
      <c r="O2" s="35">
        <f>IF(M2&gt;=9,1,0)</f>
        <v>1</v>
      </c>
      <c r="P2" s="35">
        <f>IF(M2&gt;=7,1,0)</f>
        <v>1</v>
      </c>
      <c r="Q2" s="35">
        <f>P2-O2</f>
        <v>0</v>
      </c>
      <c r="R2" s="35">
        <f>IF(M2&lt;=6,1,0)</f>
        <v>0</v>
      </c>
      <c r="S2" s="35">
        <f>O2+Q2+R2</f>
        <v>1</v>
      </c>
      <c r="T2" s="37">
        <f>((O2-R2)/S2)</f>
        <v>1</v>
      </c>
      <c r="U2" s="37">
        <f>IF(L2&gt;=4,1,0)</f>
        <v>1</v>
      </c>
      <c r="V2" s="37">
        <f>IF(J2&gt;=4,1,0)</f>
        <v>1</v>
      </c>
      <c r="W2" s="37">
        <f>IF(K2&gt;=4,1,0)</f>
        <v>1</v>
      </c>
      <c r="X2" s="38">
        <f>IF(I2&gt;=4,1,0)</f>
        <v>1</v>
      </c>
    </row>
    <row r="3" spans="1:24" x14ac:dyDescent="0.35">
      <c r="A3" s="39">
        <v>2</v>
      </c>
      <c r="B3" s="40">
        <v>46076.5</v>
      </c>
      <c r="C3" s="40">
        <v>46077.583333333336</v>
      </c>
      <c r="D3" s="41" t="s">
        <v>13</v>
      </c>
      <c r="E3" s="42" t="s">
        <v>15</v>
      </c>
      <c r="F3" s="41">
        <v>1111879328</v>
      </c>
      <c r="G3" s="41" t="s">
        <v>114</v>
      </c>
      <c r="H3" s="41" t="s">
        <v>66</v>
      </c>
      <c r="I3" s="41">
        <v>5</v>
      </c>
      <c r="J3" s="41">
        <v>5</v>
      </c>
      <c r="K3" s="41">
        <v>5</v>
      </c>
      <c r="L3" s="41">
        <v>5</v>
      </c>
      <c r="M3" s="41">
        <v>10</v>
      </c>
      <c r="N3" s="41"/>
      <c r="O3" s="41">
        <f t="shared" ref="O3:O66" si="0">IF(M3&gt;=9,1,0)</f>
        <v>1</v>
      </c>
      <c r="P3" s="41">
        <f t="shared" ref="P3:P66" si="1">IF(M3&gt;=7,1,0)</f>
        <v>1</v>
      </c>
      <c r="Q3" s="41">
        <f t="shared" ref="Q3:Q66" si="2">P3-O3</f>
        <v>0</v>
      </c>
      <c r="R3" s="41">
        <f t="shared" ref="R3:R66" si="3">IF(M3&lt;=6,1,0)</f>
        <v>0</v>
      </c>
      <c r="S3" s="41">
        <f t="shared" ref="S3:S66" si="4">O3+Q3+R3</f>
        <v>1</v>
      </c>
      <c r="T3" s="43">
        <f t="shared" ref="T3:T66" si="5">((O3-R3)/S3)</f>
        <v>1</v>
      </c>
      <c r="U3" s="43">
        <f t="shared" ref="U3:U65" si="6">IF(L3&gt;=4,1,0)</f>
        <v>1</v>
      </c>
      <c r="V3" s="43">
        <f t="shared" ref="V3:V65" si="7">IF(J3&gt;=4,1,0)</f>
        <v>1</v>
      </c>
      <c r="W3" s="43">
        <f t="shared" ref="W3:W65" si="8">IF(K3&gt;=4,1,0)</f>
        <v>1</v>
      </c>
      <c r="X3" s="44">
        <f t="shared" ref="X3:X65" si="9">IF(I3&gt;=4,1,0)</f>
        <v>1</v>
      </c>
    </row>
    <row r="4" spans="1:24" x14ac:dyDescent="0.35">
      <c r="A4" s="33">
        <v>2</v>
      </c>
      <c r="B4" s="34">
        <v>46076.5</v>
      </c>
      <c r="C4" s="34">
        <v>46077.583333333336</v>
      </c>
      <c r="D4" s="35" t="s">
        <v>167</v>
      </c>
      <c r="E4" s="36" t="s">
        <v>373</v>
      </c>
      <c r="F4" s="35">
        <v>1285727056</v>
      </c>
      <c r="G4" s="35" t="s">
        <v>114</v>
      </c>
      <c r="H4" s="35" t="s">
        <v>66</v>
      </c>
      <c r="I4" s="35">
        <v>5</v>
      </c>
      <c r="J4" s="35">
        <v>5</v>
      </c>
      <c r="K4" s="35">
        <v>5</v>
      </c>
      <c r="L4" s="35">
        <v>5</v>
      </c>
      <c r="M4" s="35">
        <v>10</v>
      </c>
      <c r="N4" s="35"/>
      <c r="O4" s="35">
        <f t="shared" si="0"/>
        <v>1</v>
      </c>
      <c r="P4" s="35">
        <f t="shared" si="1"/>
        <v>1</v>
      </c>
      <c r="Q4" s="35">
        <f t="shared" si="2"/>
        <v>0</v>
      </c>
      <c r="R4" s="35">
        <f t="shared" si="3"/>
        <v>0</v>
      </c>
      <c r="S4" s="35">
        <f t="shared" si="4"/>
        <v>1</v>
      </c>
      <c r="T4" s="37">
        <f t="shared" si="5"/>
        <v>1</v>
      </c>
      <c r="U4" s="37">
        <f t="shared" si="6"/>
        <v>1</v>
      </c>
      <c r="V4" s="37">
        <f t="shared" si="7"/>
        <v>1</v>
      </c>
      <c r="W4" s="37">
        <f t="shared" si="8"/>
        <v>1</v>
      </c>
      <c r="X4" s="38">
        <f t="shared" si="9"/>
        <v>1</v>
      </c>
    </row>
    <row r="5" spans="1:24" x14ac:dyDescent="0.35">
      <c r="A5" s="39">
        <v>2</v>
      </c>
      <c r="B5" s="40">
        <v>46076.5</v>
      </c>
      <c r="C5" s="40">
        <v>46077.583333333336</v>
      </c>
      <c r="D5" s="41" t="s">
        <v>140</v>
      </c>
      <c r="E5" s="42" t="s">
        <v>363</v>
      </c>
      <c r="F5" s="41">
        <v>1001483748</v>
      </c>
      <c r="G5" s="41" t="s">
        <v>114</v>
      </c>
      <c r="H5" s="41" t="s">
        <v>66</v>
      </c>
      <c r="I5" s="41">
        <v>5</v>
      </c>
      <c r="J5" s="41">
        <v>4</v>
      </c>
      <c r="K5" s="41">
        <v>5</v>
      </c>
      <c r="L5" s="41">
        <v>5</v>
      </c>
      <c r="M5" s="41">
        <v>9</v>
      </c>
      <c r="N5" s="41"/>
      <c r="O5" s="41">
        <f t="shared" si="0"/>
        <v>1</v>
      </c>
      <c r="P5" s="41">
        <f t="shared" si="1"/>
        <v>1</v>
      </c>
      <c r="Q5" s="41">
        <f t="shared" si="2"/>
        <v>0</v>
      </c>
      <c r="R5" s="41">
        <f t="shared" si="3"/>
        <v>0</v>
      </c>
      <c r="S5" s="41">
        <f t="shared" si="4"/>
        <v>1</v>
      </c>
      <c r="T5" s="43">
        <f t="shared" si="5"/>
        <v>1</v>
      </c>
      <c r="U5" s="43">
        <f t="shared" si="6"/>
        <v>1</v>
      </c>
      <c r="V5" s="43">
        <f t="shared" si="7"/>
        <v>1</v>
      </c>
      <c r="W5" s="43">
        <f t="shared" si="8"/>
        <v>1</v>
      </c>
      <c r="X5" s="44">
        <f t="shared" si="9"/>
        <v>1</v>
      </c>
    </row>
    <row r="6" spans="1:24" x14ac:dyDescent="0.35">
      <c r="A6" s="33">
        <v>2</v>
      </c>
      <c r="B6" s="34">
        <v>46097.5</v>
      </c>
      <c r="C6" s="34">
        <v>46098.583333333336</v>
      </c>
      <c r="D6" s="35" t="s">
        <v>153</v>
      </c>
      <c r="E6" s="36" t="s">
        <v>376</v>
      </c>
      <c r="F6" s="35">
        <v>1099170090</v>
      </c>
      <c r="G6" s="35" t="s">
        <v>126</v>
      </c>
      <c r="H6" s="35" t="s">
        <v>78</v>
      </c>
      <c r="I6" s="35">
        <v>5</v>
      </c>
      <c r="J6" s="35">
        <v>5</v>
      </c>
      <c r="K6" s="35">
        <v>5</v>
      </c>
      <c r="L6" s="35">
        <v>5</v>
      </c>
      <c r="M6" s="35">
        <v>10</v>
      </c>
      <c r="N6" s="35" t="s">
        <v>846</v>
      </c>
      <c r="O6" s="35">
        <f t="shared" si="0"/>
        <v>1</v>
      </c>
      <c r="P6" s="35">
        <f t="shared" si="1"/>
        <v>1</v>
      </c>
      <c r="Q6" s="35">
        <f t="shared" si="2"/>
        <v>0</v>
      </c>
      <c r="R6" s="35">
        <f t="shared" si="3"/>
        <v>0</v>
      </c>
      <c r="S6" s="35">
        <f t="shared" si="4"/>
        <v>1</v>
      </c>
      <c r="T6" s="37">
        <f t="shared" si="5"/>
        <v>1</v>
      </c>
      <c r="U6" s="37">
        <f t="shared" si="6"/>
        <v>1</v>
      </c>
      <c r="V6" s="37">
        <f t="shared" si="7"/>
        <v>1</v>
      </c>
      <c r="W6" s="37">
        <f t="shared" si="8"/>
        <v>1</v>
      </c>
      <c r="X6" s="38">
        <f t="shared" si="9"/>
        <v>1</v>
      </c>
    </row>
    <row r="7" spans="1:24" x14ac:dyDescent="0.35">
      <c r="A7" s="39">
        <v>2</v>
      </c>
      <c r="B7" s="40">
        <v>46097.5</v>
      </c>
      <c r="C7" s="40">
        <v>46098.583333333336</v>
      </c>
      <c r="D7" s="41" t="s">
        <v>168</v>
      </c>
      <c r="E7" s="42" t="s">
        <v>411</v>
      </c>
      <c r="F7" s="41">
        <v>1093124080</v>
      </c>
      <c r="G7" s="41" t="s">
        <v>126</v>
      </c>
      <c r="H7" s="41" t="s">
        <v>78</v>
      </c>
      <c r="I7" s="41">
        <v>5</v>
      </c>
      <c r="J7" s="41">
        <v>5</v>
      </c>
      <c r="K7" s="41">
        <v>5</v>
      </c>
      <c r="L7" s="41">
        <v>5</v>
      </c>
      <c r="M7" s="41">
        <v>10</v>
      </c>
      <c r="N7" s="41"/>
      <c r="O7" s="41">
        <f t="shared" si="0"/>
        <v>1</v>
      </c>
      <c r="P7" s="41">
        <f t="shared" si="1"/>
        <v>1</v>
      </c>
      <c r="Q7" s="41">
        <f t="shared" si="2"/>
        <v>0</v>
      </c>
      <c r="R7" s="41">
        <f t="shared" si="3"/>
        <v>0</v>
      </c>
      <c r="S7" s="41">
        <f t="shared" si="4"/>
        <v>1</v>
      </c>
      <c r="T7" s="43">
        <f t="shared" si="5"/>
        <v>1</v>
      </c>
      <c r="U7" s="43">
        <f t="shared" si="6"/>
        <v>1</v>
      </c>
      <c r="V7" s="43">
        <f t="shared" si="7"/>
        <v>1</v>
      </c>
      <c r="W7" s="43">
        <f t="shared" si="8"/>
        <v>1</v>
      </c>
      <c r="X7" s="44">
        <f t="shared" si="9"/>
        <v>1</v>
      </c>
    </row>
    <row r="8" spans="1:24" x14ac:dyDescent="0.35">
      <c r="A8" s="33">
        <v>2</v>
      </c>
      <c r="B8" s="34">
        <v>46097.5</v>
      </c>
      <c r="C8" s="34">
        <v>46098.583333333336</v>
      </c>
      <c r="D8" s="35" t="s">
        <v>161</v>
      </c>
      <c r="E8" s="36" t="s">
        <v>415</v>
      </c>
      <c r="F8" s="35">
        <v>1005397775</v>
      </c>
      <c r="G8" s="35" t="s">
        <v>126</v>
      </c>
      <c r="H8" s="35" t="s">
        <v>78</v>
      </c>
      <c r="I8" s="35">
        <v>5</v>
      </c>
      <c r="J8" s="35">
        <v>5</v>
      </c>
      <c r="K8" s="35">
        <v>5</v>
      </c>
      <c r="L8" s="35">
        <v>5</v>
      </c>
      <c r="M8" s="35">
        <v>10</v>
      </c>
      <c r="N8" s="35" t="s">
        <v>847</v>
      </c>
      <c r="O8" s="35">
        <f t="shared" si="0"/>
        <v>1</v>
      </c>
      <c r="P8" s="35">
        <f t="shared" si="1"/>
        <v>1</v>
      </c>
      <c r="Q8" s="35">
        <f t="shared" si="2"/>
        <v>0</v>
      </c>
      <c r="R8" s="35">
        <f t="shared" si="3"/>
        <v>0</v>
      </c>
      <c r="S8" s="35">
        <f t="shared" si="4"/>
        <v>1</v>
      </c>
      <c r="T8" s="37">
        <f t="shared" si="5"/>
        <v>1</v>
      </c>
      <c r="U8" s="37">
        <f t="shared" si="6"/>
        <v>1</v>
      </c>
      <c r="V8" s="37">
        <f t="shared" si="7"/>
        <v>1</v>
      </c>
      <c r="W8" s="37">
        <f t="shared" si="8"/>
        <v>1</v>
      </c>
      <c r="X8" s="38">
        <f t="shared" si="9"/>
        <v>1</v>
      </c>
    </row>
    <row r="9" spans="1:24" x14ac:dyDescent="0.35">
      <c r="A9" s="39">
        <v>2</v>
      </c>
      <c r="B9" s="40">
        <v>46097.5</v>
      </c>
      <c r="C9" s="40">
        <v>46098.583333333336</v>
      </c>
      <c r="D9" s="41" t="s">
        <v>404</v>
      </c>
      <c r="E9" s="42" t="s">
        <v>406</v>
      </c>
      <c r="F9" s="41">
        <v>1099262847</v>
      </c>
      <c r="G9" s="41" t="s">
        <v>126</v>
      </c>
      <c r="H9" s="41" t="s">
        <v>78</v>
      </c>
      <c r="I9" s="41">
        <v>5</v>
      </c>
      <c r="J9" s="41">
        <v>5</v>
      </c>
      <c r="K9" s="41">
        <v>5</v>
      </c>
      <c r="L9" s="41">
        <v>5</v>
      </c>
      <c r="M9" s="41">
        <v>10</v>
      </c>
      <c r="N9" s="41"/>
      <c r="O9" s="41">
        <f t="shared" si="0"/>
        <v>1</v>
      </c>
      <c r="P9" s="41">
        <f t="shared" si="1"/>
        <v>1</v>
      </c>
      <c r="Q9" s="41">
        <f t="shared" si="2"/>
        <v>0</v>
      </c>
      <c r="R9" s="41">
        <f t="shared" si="3"/>
        <v>0</v>
      </c>
      <c r="S9" s="41">
        <f t="shared" si="4"/>
        <v>1</v>
      </c>
      <c r="T9" s="43">
        <f t="shared" si="5"/>
        <v>1</v>
      </c>
      <c r="U9" s="43">
        <f t="shared" si="6"/>
        <v>1</v>
      </c>
      <c r="V9" s="43">
        <f t="shared" si="7"/>
        <v>1</v>
      </c>
      <c r="W9" s="43">
        <f t="shared" si="8"/>
        <v>1</v>
      </c>
      <c r="X9" s="44">
        <f t="shared" si="9"/>
        <v>1</v>
      </c>
    </row>
    <row r="10" spans="1:24" x14ac:dyDescent="0.35">
      <c r="A10" s="33">
        <v>2</v>
      </c>
      <c r="B10" s="34">
        <v>46112.5</v>
      </c>
      <c r="C10" s="34">
        <v>46112.625</v>
      </c>
      <c r="D10" s="35" t="s">
        <v>161</v>
      </c>
      <c r="E10" s="36" t="s">
        <v>415</v>
      </c>
      <c r="F10" s="35">
        <v>1005397775</v>
      </c>
      <c r="G10" s="35" t="s">
        <v>105</v>
      </c>
      <c r="H10" s="35" t="s">
        <v>78</v>
      </c>
      <c r="I10" s="35">
        <v>5</v>
      </c>
      <c r="J10" s="35">
        <v>5</v>
      </c>
      <c r="K10" s="35">
        <v>5</v>
      </c>
      <c r="L10" s="35">
        <v>5</v>
      </c>
      <c r="M10" s="35">
        <v>10</v>
      </c>
      <c r="N10" s="35"/>
      <c r="O10" s="35">
        <f t="shared" si="0"/>
        <v>1</v>
      </c>
      <c r="P10" s="35">
        <f t="shared" si="1"/>
        <v>1</v>
      </c>
      <c r="Q10" s="35">
        <f t="shared" si="2"/>
        <v>0</v>
      </c>
      <c r="R10" s="35">
        <f t="shared" si="3"/>
        <v>0</v>
      </c>
      <c r="S10" s="35">
        <f t="shared" si="4"/>
        <v>1</v>
      </c>
      <c r="T10" s="37">
        <f t="shared" si="5"/>
        <v>1</v>
      </c>
      <c r="U10" s="37">
        <f t="shared" si="6"/>
        <v>1</v>
      </c>
      <c r="V10" s="37">
        <f t="shared" si="7"/>
        <v>1</v>
      </c>
      <c r="W10" s="37">
        <f t="shared" si="8"/>
        <v>1</v>
      </c>
      <c r="X10" s="38">
        <f t="shared" si="9"/>
        <v>1</v>
      </c>
    </row>
    <row r="11" spans="1:24" x14ac:dyDescent="0.35">
      <c r="A11" s="39">
        <v>2</v>
      </c>
      <c r="B11" s="40">
        <v>46112.5</v>
      </c>
      <c r="C11" s="40">
        <v>46112.625</v>
      </c>
      <c r="D11" s="41" t="s">
        <v>419</v>
      </c>
      <c r="E11" s="42" t="s">
        <v>421</v>
      </c>
      <c r="F11" s="41">
        <v>1277237484</v>
      </c>
      <c r="G11" s="41" t="s">
        <v>105</v>
      </c>
      <c r="H11" s="41" t="s">
        <v>78</v>
      </c>
      <c r="I11" s="41">
        <v>5</v>
      </c>
      <c r="J11" s="41">
        <v>5</v>
      </c>
      <c r="K11" s="41">
        <v>5</v>
      </c>
      <c r="L11" s="41">
        <v>5</v>
      </c>
      <c r="M11" s="41">
        <v>10</v>
      </c>
      <c r="N11" s="41"/>
      <c r="O11" s="41">
        <f t="shared" si="0"/>
        <v>1</v>
      </c>
      <c r="P11" s="41">
        <f t="shared" si="1"/>
        <v>1</v>
      </c>
      <c r="Q11" s="41">
        <f t="shared" si="2"/>
        <v>0</v>
      </c>
      <c r="R11" s="41">
        <f t="shared" si="3"/>
        <v>0</v>
      </c>
      <c r="S11" s="41">
        <f t="shared" si="4"/>
        <v>1</v>
      </c>
      <c r="T11" s="43">
        <f t="shared" si="5"/>
        <v>1</v>
      </c>
      <c r="U11" s="43">
        <f t="shared" si="6"/>
        <v>1</v>
      </c>
      <c r="V11" s="43">
        <f t="shared" si="7"/>
        <v>1</v>
      </c>
      <c r="W11" s="43">
        <f t="shared" si="8"/>
        <v>1</v>
      </c>
      <c r="X11" s="44">
        <f t="shared" si="9"/>
        <v>1</v>
      </c>
    </row>
    <row r="12" spans="1:24" x14ac:dyDescent="0.35">
      <c r="A12" s="33">
        <v>2</v>
      </c>
      <c r="B12" s="34">
        <v>46112.5</v>
      </c>
      <c r="C12" s="34">
        <v>46112.625</v>
      </c>
      <c r="D12" s="35" t="s">
        <v>404</v>
      </c>
      <c r="E12" s="36" t="s">
        <v>406</v>
      </c>
      <c r="F12" s="35">
        <v>1099262847</v>
      </c>
      <c r="G12" s="35" t="s">
        <v>105</v>
      </c>
      <c r="H12" s="35" t="s">
        <v>78</v>
      </c>
      <c r="I12" s="35">
        <v>5</v>
      </c>
      <c r="J12" s="35">
        <v>5</v>
      </c>
      <c r="K12" s="35">
        <v>5</v>
      </c>
      <c r="L12" s="35">
        <v>5</v>
      </c>
      <c r="M12" s="35">
        <v>10</v>
      </c>
      <c r="N12" s="35" t="s">
        <v>848</v>
      </c>
      <c r="O12" s="35">
        <f t="shared" si="0"/>
        <v>1</v>
      </c>
      <c r="P12" s="35">
        <f t="shared" si="1"/>
        <v>1</v>
      </c>
      <c r="Q12" s="35">
        <f t="shared" si="2"/>
        <v>0</v>
      </c>
      <c r="R12" s="35">
        <f t="shared" si="3"/>
        <v>0</v>
      </c>
      <c r="S12" s="35">
        <f t="shared" si="4"/>
        <v>1</v>
      </c>
      <c r="T12" s="37">
        <f t="shared" si="5"/>
        <v>1</v>
      </c>
      <c r="U12" s="37">
        <f t="shared" si="6"/>
        <v>1</v>
      </c>
      <c r="V12" s="37">
        <f t="shared" si="7"/>
        <v>1</v>
      </c>
      <c r="W12" s="37">
        <f t="shared" si="8"/>
        <v>1</v>
      </c>
      <c r="X12" s="38">
        <f t="shared" si="9"/>
        <v>1</v>
      </c>
    </row>
    <row r="13" spans="1:24" x14ac:dyDescent="0.35">
      <c r="A13" s="39">
        <v>2</v>
      </c>
      <c r="B13" s="40">
        <v>46112.5</v>
      </c>
      <c r="C13" s="40">
        <v>46112.625</v>
      </c>
      <c r="D13" s="41" t="s">
        <v>180</v>
      </c>
      <c r="E13" s="42" t="s">
        <v>444</v>
      </c>
      <c r="F13" s="41">
        <v>1000461636</v>
      </c>
      <c r="G13" s="41" t="s">
        <v>105</v>
      </c>
      <c r="H13" s="41" t="s">
        <v>78</v>
      </c>
      <c r="I13" s="41">
        <v>5</v>
      </c>
      <c r="J13" s="41">
        <v>5</v>
      </c>
      <c r="K13" s="41">
        <v>5</v>
      </c>
      <c r="L13" s="41">
        <v>5</v>
      </c>
      <c r="M13" s="41">
        <v>10</v>
      </c>
      <c r="N13" s="41"/>
      <c r="O13" s="41">
        <f t="shared" si="0"/>
        <v>1</v>
      </c>
      <c r="P13" s="41">
        <f t="shared" si="1"/>
        <v>1</v>
      </c>
      <c r="Q13" s="41">
        <f t="shared" si="2"/>
        <v>0</v>
      </c>
      <c r="R13" s="41">
        <f t="shared" si="3"/>
        <v>0</v>
      </c>
      <c r="S13" s="41">
        <f t="shared" si="4"/>
        <v>1</v>
      </c>
      <c r="T13" s="43">
        <f t="shared" si="5"/>
        <v>1</v>
      </c>
      <c r="U13" s="43">
        <f t="shared" si="6"/>
        <v>1</v>
      </c>
      <c r="V13" s="43">
        <f t="shared" si="7"/>
        <v>1</v>
      </c>
      <c r="W13" s="43">
        <f t="shared" si="8"/>
        <v>1</v>
      </c>
      <c r="X13" s="44">
        <f t="shared" si="9"/>
        <v>1</v>
      </c>
    </row>
    <row r="14" spans="1:24" x14ac:dyDescent="0.35">
      <c r="A14" s="33">
        <v>2</v>
      </c>
      <c r="B14" s="34">
        <v>46112.5</v>
      </c>
      <c r="C14" s="34">
        <v>46112.625</v>
      </c>
      <c r="D14" s="35" t="s">
        <v>139</v>
      </c>
      <c r="E14" s="36" t="s">
        <v>425</v>
      </c>
      <c r="F14" s="35">
        <v>1117139927</v>
      </c>
      <c r="G14" s="35" t="s">
        <v>105</v>
      </c>
      <c r="H14" s="35" t="s">
        <v>78</v>
      </c>
      <c r="I14" s="35">
        <v>4</v>
      </c>
      <c r="J14" s="35">
        <v>5</v>
      </c>
      <c r="K14" s="35">
        <v>5</v>
      </c>
      <c r="L14" s="35">
        <v>5</v>
      </c>
      <c r="M14" s="35">
        <v>9</v>
      </c>
      <c r="N14" s="35"/>
      <c r="O14" s="35">
        <f t="shared" si="0"/>
        <v>1</v>
      </c>
      <c r="P14" s="35">
        <f t="shared" si="1"/>
        <v>1</v>
      </c>
      <c r="Q14" s="35">
        <f t="shared" si="2"/>
        <v>0</v>
      </c>
      <c r="R14" s="35">
        <f t="shared" si="3"/>
        <v>0</v>
      </c>
      <c r="S14" s="35">
        <f t="shared" si="4"/>
        <v>1</v>
      </c>
      <c r="T14" s="37">
        <f t="shared" si="5"/>
        <v>1</v>
      </c>
      <c r="U14" s="37">
        <f t="shared" si="6"/>
        <v>1</v>
      </c>
      <c r="V14" s="37">
        <f t="shared" si="7"/>
        <v>1</v>
      </c>
      <c r="W14" s="37">
        <f t="shared" si="8"/>
        <v>1</v>
      </c>
      <c r="X14" s="38">
        <f t="shared" si="9"/>
        <v>1</v>
      </c>
    </row>
    <row r="15" spans="1:24" x14ac:dyDescent="0.35">
      <c r="A15" s="39">
        <v>2</v>
      </c>
      <c r="B15" s="40">
        <v>46112.5</v>
      </c>
      <c r="C15" s="40">
        <v>46112.625</v>
      </c>
      <c r="D15" s="41" t="s">
        <v>95</v>
      </c>
      <c r="E15" s="42" t="s">
        <v>435</v>
      </c>
      <c r="F15" s="41">
        <v>1102078925</v>
      </c>
      <c r="G15" s="41" t="s">
        <v>105</v>
      </c>
      <c r="H15" s="41" t="s">
        <v>78</v>
      </c>
      <c r="I15" s="41">
        <v>5</v>
      </c>
      <c r="J15" s="41">
        <v>5</v>
      </c>
      <c r="K15" s="41">
        <v>5</v>
      </c>
      <c r="L15" s="41">
        <v>5</v>
      </c>
      <c r="M15" s="41">
        <v>10</v>
      </c>
      <c r="N15" s="41"/>
      <c r="O15" s="41">
        <f t="shared" si="0"/>
        <v>1</v>
      </c>
      <c r="P15" s="41">
        <f t="shared" si="1"/>
        <v>1</v>
      </c>
      <c r="Q15" s="41">
        <f t="shared" si="2"/>
        <v>0</v>
      </c>
      <c r="R15" s="41">
        <f t="shared" si="3"/>
        <v>0</v>
      </c>
      <c r="S15" s="41">
        <f t="shared" si="4"/>
        <v>1</v>
      </c>
      <c r="T15" s="43">
        <f t="shared" si="5"/>
        <v>1</v>
      </c>
      <c r="U15" s="43">
        <f t="shared" si="6"/>
        <v>1</v>
      </c>
      <c r="V15" s="43">
        <f t="shared" si="7"/>
        <v>1</v>
      </c>
      <c r="W15" s="43">
        <f t="shared" si="8"/>
        <v>1</v>
      </c>
      <c r="X15" s="44">
        <f t="shared" si="9"/>
        <v>1</v>
      </c>
    </row>
    <row r="16" spans="1:24" x14ac:dyDescent="0.35">
      <c r="A16" s="33">
        <v>2</v>
      </c>
      <c r="B16" s="34">
        <v>46112.5</v>
      </c>
      <c r="C16" s="34">
        <v>46112.625</v>
      </c>
      <c r="D16" s="35" t="s">
        <v>13</v>
      </c>
      <c r="E16" s="36" t="s">
        <v>15</v>
      </c>
      <c r="F16" s="35">
        <v>1111879328</v>
      </c>
      <c r="G16" s="35" t="s">
        <v>105</v>
      </c>
      <c r="H16" s="35" t="s">
        <v>78</v>
      </c>
      <c r="I16" s="35">
        <v>5</v>
      </c>
      <c r="J16" s="35">
        <v>5</v>
      </c>
      <c r="K16" s="35">
        <v>5</v>
      </c>
      <c r="L16" s="35">
        <v>5</v>
      </c>
      <c r="M16" s="35">
        <v>10</v>
      </c>
      <c r="N16" s="35"/>
      <c r="O16" s="35">
        <f t="shared" si="0"/>
        <v>1</v>
      </c>
      <c r="P16" s="35">
        <f t="shared" si="1"/>
        <v>1</v>
      </c>
      <c r="Q16" s="35">
        <f t="shared" si="2"/>
        <v>0</v>
      </c>
      <c r="R16" s="35">
        <f t="shared" si="3"/>
        <v>0</v>
      </c>
      <c r="S16" s="35">
        <f t="shared" si="4"/>
        <v>1</v>
      </c>
      <c r="T16" s="37">
        <f t="shared" si="5"/>
        <v>1</v>
      </c>
      <c r="U16" s="37">
        <f t="shared" si="6"/>
        <v>1</v>
      </c>
      <c r="V16" s="37">
        <f t="shared" si="7"/>
        <v>1</v>
      </c>
      <c r="W16" s="37">
        <f t="shared" si="8"/>
        <v>1</v>
      </c>
      <c r="X16" s="38">
        <f t="shared" si="9"/>
        <v>1</v>
      </c>
    </row>
    <row r="17" spans="1:24" x14ac:dyDescent="0.35">
      <c r="A17" s="39">
        <v>2</v>
      </c>
      <c r="B17" s="40">
        <v>46112.5</v>
      </c>
      <c r="C17" s="40">
        <v>46112.625</v>
      </c>
      <c r="D17" s="41" t="s">
        <v>189</v>
      </c>
      <c r="E17" s="42" t="s">
        <v>430</v>
      </c>
      <c r="F17" s="41">
        <v>1008039820</v>
      </c>
      <c r="G17" s="41" t="s">
        <v>105</v>
      </c>
      <c r="H17" s="41" t="s">
        <v>78</v>
      </c>
      <c r="I17" s="41">
        <v>5</v>
      </c>
      <c r="J17" s="41">
        <v>5</v>
      </c>
      <c r="K17" s="41">
        <v>5</v>
      </c>
      <c r="L17" s="41">
        <v>5</v>
      </c>
      <c r="M17" s="41">
        <v>10</v>
      </c>
      <c r="N17" s="41"/>
      <c r="O17" s="41">
        <f t="shared" si="0"/>
        <v>1</v>
      </c>
      <c r="P17" s="41">
        <f t="shared" si="1"/>
        <v>1</v>
      </c>
      <c r="Q17" s="41">
        <f t="shared" si="2"/>
        <v>0</v>
      </c>
      <c r="R17" s="41">
        <f t="shared" si="3"/>
        <v>0</v>
      </c>
      <c r="S17" s="41">
        <f t="shared" si="4"/>
        <v>1</v>
      </c>
      <c r="T17" s="43">
        <f t="shared" si="5"/>
        <v>1</v>
      </c>
      <c r="U17" s="43">
        <f t="shared" si="6"/>
        <v>1</v>
      </c>
      <c r="V17" s="43">
        <f t="shared" si="7"/>
        <v>1</v>
      </c>
      <c r="W17" s="43">
        <f t="shared" si="8"/>
        <v>1</v>
      </c>
      <c r="X17" s="44">
        <f t="shared" si="9"/>
        <v>1</v>
      </c>
    </row>
    <row r="18" spans="1:24" x14ac:dyDescent="0.35">
      <c r="A18" s="33">
        <v>2</v>
      </c>
      <c r="B18" s="34">
        <v>46133.479166666664</v>
      </c>
      <c r="C18" s="34">
        <v>46134.583333333336</v>
      </c>
      <c r="D18" s="35" t="s">
        <v>127</v>
      </c>
      <c r="E18" s="36" t="s">
        <v>506</v>
      </c>
      <c r="F18" s="35">
        <v>1117559150</v>
      </c>
      <c r="G18" s="35" t="s">
        <v>102</v>
      </c>
      <c r="H18" s="35" t="s">
        <v>78</v>
      </c>
      <c r="I18" s="35">
        <v>5</v>
      </c>
      <c r="J18" s="35">
        <v>5</v>
      </c>
      <c r="K18" s="35">
        <v>5</v>
      </c>
      <c r="L18" s="35">
        <v>5</v>
      </c>
      <c r="M18" s="35">
        <v>10</v>
      </c>
      <c r="N18" s="35"/>
      <c r="O18" s="35">
        <f t="shared" si="0"/>
        <v>1</v>
      </c>
      <c r="P18" s="35">
        <f t="shared" si="1"/>
        <v>1</v>
      </c>
      <c r="Q18" s="35">
        <f t="shared" si="2"/>
        <v>0</v>
      </c>
      <c r="R18" s="35">
        <f t="shared" si="3"/>
        <v>0</v>
      </c>
      <c r="S18" s="35">
        <f t="shared" si="4"/>
        <v>1</v>
      </c>
      <c r="T18" s="37">
        <f t="shared" si="5"/>
        <v>1</v>
      </c>
      <c r="U18" s="37">
        <f t="shared" si="6"/>
        <v>1</v>
      </c>
      <c r="V18" s="37">
        <f t="shared" si="7"/>
        <v>1</v>
      </c>
      <c r="W18" s="37">
        <f t="shared" si="8"/>
        <v>1</v>
      </c>
      <c r="X18" s="38">
        <f t="shared" si="9"/>
        <v>1</v>
      </c>
    </row>
    <row r="19" spans="1:24" x14ac:dyDescent="0.35">
      <c r="A19" s="39">
        <v>2</v>
      </c>
      <c r="B19" s="40">
        <v>46133.479166666664</v>
      </c>
      <c r="C19" s="40">
        <v>46134.583333333336</v>
      </c>
      <c r="D19" s="41" t="s">
        <v>178</v>
      </c>
      <c r="E19" s="42" t="s">
        <v>499</v>
      </c>
      <c r="F19" s="41">
        <v>1029867676</v>
      </c>
      <c r="G19" s="41" t="s">
        <v>102</v>
      </c>
      <c r="H19" s="41" t="s">
        <v>78</v>
      </c>
      <c r="I19" s="41">
        <v>5</v>
      </c>
      <c r="J19" s="41">
        <v>5</v>
      </c>
      <c r="K19" s="41">
        <v>5</v>
      </c>
      <c r="L19" s="41">
        <v>5</v>
      </c>
      <c r="M19" s="41">
        <v>10</v>
      </c>
      <c r="N19" s="41"/>
      <c r="O19" s="41">
        <f t="shared" si="0"/>
        <v>1</v>
      </c>
      <c r="P19" s="41">
        <f t="shared" si="1"/>
        <v>1</v>
      </c>
      <c r="Q19" s="41">
        <f t="shared" si="2"/>
        <v>0</v>
      </c>
      <c r="R19" s="41">
        <f t="shared" si="3"/>
        <v>0</v>
      </c>
      <c r="S19" s="41">
        <f t="shared" si="4"/>
        <v>1</v>
      </c>
      <c r="T19" s="43">
        <f t="shared" si="5"/>
        <v>1</v>
      </c>
      <c r="U19" s="43">
        <f t="shared" si="6"/>
        <v>1</v>
      </c>
      <c r="V19" s="43">
        <f t="shared" si="7"/>
        <v>1</v>
      </c>
      <c r="W19" s="43">
        <f t="shared" si="8"/>
        <v>1</v>
      </c>
      <c r="X19" s="44">
        <f t="shared" si="9"/>
        <v>1</v>
      </c>
    </row>
    <row r="20" spans="1:24" x14ac:dyDescent="0.35">
      <c r="A20" s="33">
        <v>2</v>
      </c>
      <c r="B20" s="34">
        <v>46133.479166666664</v>
      </c>
      <c r="C20" s="34">
        <v>46134.583333333336</v>
      </c>
      <c r="D20" s="35" t="s">
        <v>194</v>
      </c>
      <c r="E20" s="36" t="s">
        <v>503</v>
      </c>
      <c r="F20" s="35">
        <v>1094298431</v>
      </c>
      <c r="G20" s="35" t="s">
        <v>102</v>
      </c>
      <c r="H20" s="35" t="s">
        <v>78</v>
      </c>
      <c r="I20" s="35">
        <v>5</v>
      </c>
      <c r="J20" s="35">
        <v>5</v>
      </c>
      <c r="K20" s="35">
        <v>5</v>
      </c>
      <c r="L20" s="35">
        <v>5</v>
      </c>
      <c r="M20" s="35">
        <v>10</v>
      </c>
      <c r="N20" s="35"/>
      <c r="O20" s="35">
        <f t="shared" si="0"/>
        <v>1</v>
      </c>
      <c r="P20" s="35">
        <f t="shared" si="1"/>
        <v>1</v>
      </c>
      <c r="Q20" s="35">
        <f t="shared" si="2"/>
        <v>0</v>
      </c>
      <c r="R20" s="35">
        <f t="shared" si="3"/>
        <v>0</v>
      </c>
      <c r="S20" s="35">
        <f t="shared" si="4"/>
        <v>1</v>
      </c>
      <c r="T20" s="37">
        <f t="shared" si="5"/>
        <v>1</v>
      </c>
      <c r="U20" s="37">
        <f t="shared" si="6"/>
        <v>1</v>
      </c>
      <c r="V20" s="37">
        <f t="shared" si="7"/>
        <v>1</v>
      </c>
      <c r="W20" s="37">
        <f t="shared" si="8"/>
        <v>1</v>
      </c>
      <c r="X20" s="38">
        <f t="shared" si="9"/>
        <v>1</v>
      </c>
    </row>
    <row r="21" spans="1:24" x14ac:dyDescent="0.35">
      <c r="A21" s="39">
        <v>2</v>
      </c>
      <c r="B21" s="40">
        <v>46133.479166666664</v>
      </c>
      <c r="C21" s="40">
        <v>46134.583333333336</v>
      </c>
      <c r="D21" s="41" t="s">
        <v>95</v>
      </c>
      <c r="E21" s="42" t="s">
        <v>435</v>
      </c>
      <c r="F21" s="41">
        <v>1102078925</v>
      </c>
      <c r="G21" s="41" t="s">
        <v>102</v>
      </c>
      <c r="H21" s="41" t="s">
        <v>78</v>
      </c>
      <c r="I21" s="41">
        <v>4</v>
      </c>
      <c r="J21" s="41">
        <v>4</v>
      </c>
      <c r="K21" s="41">
        <v>4</v>
      </c>
      <c r="L21" s="41">
        <v>5</v>
      </c>
      <c r="M21" s="41">
        <v>8</v>
      </c>
      <c r="N21" s="41"/>
      <c r="O21" s="41">
        <f t="shared" si="0"/>
        <v>0</v>
      </c>
      <c r="P21" s="41">
        <f t="shared" si="1"/>
        <v>1</v>
      </c>
      <c r="Q21" s="41">
        <f t="shared" si="2"/>
        <v>1</v>
      </c>
      <c r="R21" s="41">
        <f t="shared" si="3"/>
        <v>0</v>
      </c>
      <c r="S21" s="41">
        <f t="shared" si="4"/>
        <v>1</v>
      </c>
      <c r="T21" s="43">
        <f t="shared" si="5"/>
        <v>0</v>
      </c>
      <c r="U21" s="43">
        <f t="shared" si="6"/>
        <v>1</v>
      </c>
      <c r="V21" s="43">
        <f t="shared" si="7"/>
        <v>1</v>
      </c>
      <c r="W21" s="43">
        <f t="shared" si="8"/>
        <v>1</v>
      </c>
      <c r="X21" s="44">
        <f t="shared" si="9"/>
        <v>1</v>
      </c>
    </row>
    <row r="22" spans="1:24" x14ac:dyDescent="0.35">
      <c r="A22" s="33">
        <v>2</v>
      </c>
      <c r="B22" s="34" t="s">
        <v>849</v>
      </c>
      <c r="C22" s="34" t="s">
        <v>850</v>
      </c>
      <c r="D22" s="35" t="s">
        <v>141</v>
      </c>
      <c r="E22" s="36" t="s">
        <v>463</v>
      </c>
      <c r="F22" s="35" t="s">
        <v>605</v>
      </c>
      <c r="G22" s="35" t="s">
        <v>122</v>
      </c>
      <c r="H22" s="35" t="s">
        <v>824</v>
      </c>
      <c r="I22" s="35">
        <v>5</v>
      </c>
      <c r="J22" s="35">
        <v>5</v>
      </c>
      <c r="K22" s="35">
        <v>5</v>
      </c>
      <c r="L22" s="35">
        <v>5</v>
      </c>
      <c r="M22" s="35">
        <v>10</v>
      </c>
      <c r="N22" s="35" t="s">
        <v>851</v>
      </c>
      <c r="O22" s="35">
        <f t="shared" si="0"/>
        <v>1</v>
      </c>
      <c r="P22" s="35">
        <f t="shared" si="1"/>
        <v>1</v>
      </c>
      <c r="Q22" s="35">
        <f t="shared" si="2"/>
        <v>0</v>
      </c>
      <c r="R22" s="35">
        <f t="shared" si="3"/>
        <v>0</v>
      </c>
      <c r="S22" s="35">
        <f t="shared" si="4"/>
        <v>1</v>
      </c>
      <c r="T22" s="37">
        <f t="shared" si="5"/>
        <v>1</v>
      </c>
      <c r="U22" s="37">
        <f t="shared" si="6"/>
        <v>1</v>
      </c>
      <c r="V22" s="37">
        <f t="shared" si="7"/>
        <v>1</v>
      </c>
      <c r="W22" s="37">
        <f t="shared" si="8"/>
        <v>1</v>
      </c>
      <c r="X22" s="38">
        <f t="shared" si="9"/>
        <v>1</v>
      </c>
    </row>
    <row r="23" spans="1:24" x14ac:dyDescent="0.35">
      <c r="A23" s="39">
        <v>2</v>
      </c>
      <c r="B23" s="40" t="s">
        <v>849</v>
      </c>
      <c r="C23" s="40" t="s">
        <v>850</v>
      </c>
      <c r="D23" s="41" t="s">
        <v>79</v>
      </c>
      <c r="E23" s="42" t="s">
        <v>524</v>
      </c>
      <c r="F23" s="41" t="s">
        <v>606</v>
      </c>
      <c r="G23" s="41" t="s">
        <v>122</v>
      </c>
      <c r="H23" s="41" t="s">
        <v>824</v>
      </c>
      <c r="I23" s="41">
        <v>4</v>
      </c>
      <c r="J23" s="41">
        <v>4</v>
      </c>
      <c r="K23" s="41">
        <v>4</v>
      </c>
      <c r="L23" s="41">
        <v>5</v>
      </c>
      <c r="M23" s="41">
        <v>8</v>
      </c>
      <c r="N23" s="41" t="s">
        <v>852</v>
      </c>
      <c r="O23" s="35">
        <f t="shared" si="0"/>
        <v>0</v>
      </c>
      <c r="P23" s="35">
        <f t="shared" si="1"/>
        <v>1</v>
      </c>
      <c r="Q23" s="41">
        <f t="shared" si="2"/>
        <v>1</v>
      </c>
      <c r="R23" s="41">
        <f t="shared" si="3"/>
        <v>0</v>
      </c>
      <c r="S23" s="41">
        <f t="shared" si="4"/>
        <v>1</v>
      </c>
      <c r="T23" s="37">
        <f t="shared" si="5"/>
        <v>0</v>
      </c>
      <c r="U23" s="37">
        <f t="shared" si="6"/>
        <v>1</v>
      </c>
      <c r="V23" s="43">
        <f t="shared" si="7"/>
        <v>1</v>
      </c>
      <c r="W23" s="37">
        <f t="shared" si="8"/>
        <v>1</v>
      </c>
      <c r="X23" s="38">
        <f t="shared" si="9"/>
        <v>1</v>
      </c>
    </row>
    <row r="24" spans="1:24" x14ac:dyDescent="0.35">
      <c r="A24" s="33">
        <v>2</v>
      </c>
      <c r="B24" s="34" t="s">
        <v>849</v>
      </c>
      <c r="C24" s="34" t="s">
        <v>850</v>
      </c>
      <c r="D24" s="35" t="s">
        <v>174</v>
      </c>
      <c r="E24" s="36" t="s">
        <v>520</v>
      </c>
      <c r="F24" s="35" t="s">
        <v>607</v>
      </c>
      <c r="G24" s="35" t="s">
        <v>122</v>
      </c>
      <c r="H24" s="35" t="s">
        <v>824</v>
      </c>
      <c r="I24" s="35">
        <v>5</v>
      </c>
      <c r="J24" s="35">
        <v>5</v>
      </c>
      <c r="K24" s="35">
        <v>4</v>
      </c>
      <c r="L24" s="35">
        <v>4</v>
      </c>
      <c r="M24" s="35">
        <v>7</v>
      </c>
      <c r="N24" s="35"/>
      <c r="O24" s="35">
        <f t="shared" si="0"/>
        <v>0</v>
      </c>
      <c r="P24" s="35">
        <f t="shared" si="1"/>
        <v>1</v>
      </c>
      <c r="Q24" s="35">
        <f t="shared" si="2"/>
        <v>1</v>
      </c>
      <c r="R24" s="35">
        <f t="shared" si="3"/>
        <v>0</v>
      </c>
      <c r="S24" s="35">
        <f t="shared" si="4"/>
        <v>1</v>
      </c>
      <c r="T24" s="37">
        <f t="shared" si="5"/>
        <v>0</v>
      </c>
      <c r="U24" s="37">
        <f t="shared" si="6"/>
        <v>1</v>
      </c>
      <c r="V24" s="37">
        <f t="shared" si="7"/>
        <v>1</v>
      </c>
      <c r="W24" s="37">
        <f t="shared" si="8"/>
        <v>1</v>
      </c>
      <c r="X24" s="38">
        <f t="shared" si="9"/>
        <v>1</v>
      </c>
    </row>
    <row r="25" spans="1:24" x14ac:dyDescent="0.35">
      <c r="A25" s="39">
        <v>2</v>
      </c>
      <c r="B25" s="40" t="s">
        <v>849</v>
      </c>
      <c r="C25" s="40" t="s">
        <v>850</v>
      </c>
      <c r="D25" s="41" t="s">
        <v>156</v>
      </c>
      <c r="E25" s="42" t="s">
        <v>474</v>
      </c>
      <c r="F25" s="41" t="s">
        <v>609</v>
      </c>
      <c r="G25" s="41" t="s">
        <v>122</v>
      </c>
      <c r="H25" s="41" t="s">
        <v>824</v>
      </c>
      <c r="I25" s="41">
        <v>5</v>
      </c>
      <c r="J25" s="41">
        <v>5</v>
      </c>
      <c r="K25" s="41">
        <v>5</v>
      </c>
      <c r="L25" s="41">
        <v>5</v>
      </c>
      <c r="M25" s="41">
        <v>10</v>
      </c>
      <c r="N25" s="41" t="s">
        <v>853</v>
      </c>
      <c r="O25" s="41">
        <f t="shared" si="0"/>
        <v>1</v>
      </c>
      <c r="P25" s="41">
        <f t="shared" si="1"/>
        <v>1</v>
      </c>
      <c r="Q25" s="41">
        <f t="shared" si="2"/>
        <v>0</v>
      </c>
      <c r="R25" s="41">
        <f t="shared" si="3"/>
        <v>0</v>
      </c>
      <c r="S25" s="41">
        <f t="shared" si="4"/>
        <v>1</v>
      </c>
      <c r="T25" s="43">
        <f t="shared" si="5"/>
        <v>1</v>
      </c>
      <c r="U25" s="43">
        <f t="shared" si="6"/>
        <v>1</v>
      </c>
      <c r="V25" s="43">
        <f t="shared" si="7"/>
        <v>1</v>
      </c>
      <c r="W25" s="43">
        <f t="shared" si="8"/>
        <v>1</v>
      </c>
      <c r="X25" s="44">
        <f t="shared" si="9"/>
        <v>1</v>
      </c>
    </row>
    <row r="26" spans="1:24" x14ac:dyDescent="0.35">
      <c r="A26" s="33">
        <v>2</v>
      </c>
      <c r="B26" s="34" t="s">
        <v>849</v>
      </c>
      <c r="C26" s="34" t="s">
        <v>850</v>
      </c>
      <c r="D26" s="35" t="s">
        <v>175</v>
      </c>
      <c r="E26" s="36" t="s">
        <v>536</v>
      </c>
      <c r="F26" s="35" t="s">
        <v>854</v>
      </c>
      <c r="G26" s="35" t="s">
        <v>122</v>
      </c>
      <c r="H26" s="35" t="s">
        <v>824</v>
      </c>
      <c r="I26" s="35">
        <v>4</v>
      </c>
      <c r="J26" s="35">
        <v>4</v>
      </c>
      <c r="K26" s="35">
        <v>4</v>
      </c>
      <c r="L26" s="35">
        <v>4</v>
      </c>
      <c r="M26" s="35">
        <v>8</v>
      </c>
      <c r="N26" s="35"/>
      <c r="O26" s="35">
        <f t="shared" si="0"/>
        <v>0</v>
      </c>
      <c r="P26" s="35">
        <f t="shared" si="1"/>
        <v>1</v>
      </c>
      <c r="Q26" s="35">
        <f t="shared" si="2"/>
        <v>1</v>
      </c>
      <c r="R26" s="35">
        <f t="shared" si="3"/>
        <v>0</v>
      </c>
      <c r="S26" s="35">
        <f t="shared" si="4"/>
        <v>1</v>
      </c>
      <c r="T26" s="37">
        <f t="shared" si="5"/>
        <v>0</v>
      </c>
      <c r="U26" s="37">
        <f t="shared" si="6"/>
        <v>1</v>
      </c>
      <c r="V26" s="37">
        <f t="shared" si="7"/>
        <v>1</v>
      </c>
      <c r="W26" s="37">
        <f t="shared" si="8"/>
        <v>1</v>
      </c>
      <c r="X26" s="38">
        <f t="shared" si="9"/>
        <v>1</v>
      </c>
    </row>
    <row r="27" spans="1:24" x14ac:dyDescent="0.35">
      <c r="A27" s="39">
        <v>2</v>
      </c>
      <c r="B27" s="40" t="s">
        <v>849</v>
      </c>
      <c r="C27" s="40" t="s">
        <v>850</v>
      </c>
      <c r="D27" s="41" t="s">
        <v>157</v>
      </c>
      <c r="E27" s="42" t="s">
        <v>488</v>
      </c>
      <c r="F27" s="41" t="s">
        <v>575</v>
      </c>
      <c r="G27" s="41" t="s">
        <v>122</v>
      </c>
      <c r="H27" s="41" t="s">
        <v>824</v>
      </c>
      <c r="I27" s="41">
        <v>5</v>
      </c>
      <c r="J27" s="41">
        <v>5</v>
      </c>
      <c r="K27" s="41">
        <v>5</v>
      </c>
      <c r="L27" s="41">
        <v>4</v>
      </c>
      <c r="M27" s="41">
        <v>10</v>
      </c>
      <c r="N27" s="41"/>
      <c r="O27" s="41">
        <f t="shared" si="0"/>
        <v>1</v>
      </c>
      <c r="P27" s="41">
        <f t="shared" si="1"/>
        <v>1</v>
      </c>
      <c r="Q27" s="41">
        <f t="shared" si="2"/>
        <v>0</v>
      </c>
      <c r="R27" s="41">
        <f t="shared" si="3"/>
        <v>0</v>
      </c>
      <c r="S27" s="41">
        <f t="shared" si="4"/>
        <v>1</v>
      </c>
      <c r="T27" s="43">
        <f t="shared" si="5"/>
        <v>1</v>
      </c>
      <c r="U27" s="43">
        <f t="shared" si="6"/>
        <v>1</v>
      </c>
      <c r="V27" s="43">
        <f t="shared" si="7"/>
        <v>1</v>
      </c>
      <c r="W27" s="43">
        <f t="shared" si="8"/>
        <v>1</v>
      </c>
      <c r="X27" s="44">
        <f t="shared" si="9"/>
        <v>1</v>
      </c>
    </row>
    <row r="28" spans="1:24" x14ac:dyDescent="0.35">
      <c r="A28" s="33">
        <v>2</v>
      </c>
      <c r="B28" s="34" t="s">
        <v>849</v>
      </c>
      <c r="C28" s="34" t="s">
        <v>850</v>
      </c>
      <c r="D28" s="35" t="s">
        <v>146</v>
      </c>
      <c r="E28" s="36" t="s">
        <v>471</v>
      </c>
      <c r="F28" s="35" t="s">
        <v>622</v>
      </c>
      <c r="G28" s="35" t="s">
        <v>122</v>
      </c>
      <c r="H28" s="35" t="s">
        <v>824</v>
      </c>
      <c r="I28" s="35">
        <v>5</v>
      </c>
      <c r="J28" s="35">
        <v>5</v>
      </c>
      <c r="K28" s="35">
        <v>5</v>
      </c>
      <c r="L28" s="35">
        <v>5</v>
      </c>
      <c r="M28" s="35">
        <v>10</v>
      </c>
      <c r="N28" s="35"/>
      <c r="O28" s="35">
        <f t="shared" si="0"/>
        <v>1</v>
      </c>
      <c r="P28" s="35">
        <f t="shared" si="1"/>
        <v>1</v>
      </c>
      <c r="Q28" s="35">
        <f t="shared" si="2"/>
        <v>0</v>
      </c>
      <c r="R28" s="35">
        <f t="shared" si="3"/>
        <v>0</v>
      </c>
      <c r="S28" s="35">
        <f t="shared" si="4"/>
        <v>1</v>
      </c>
      <c r="T28" s="37">
        <f t="shared" si="5"/>
        <v>1</v>
      </c>
      <c r="U28" s="37">
        <f t="shared" si="6"/>
        <v>1</v>
      </c>
      <c r="V28" s="37">
        <f t="shared" si="7"/>
        <v>1</v>
      </c>
      <c r="W28" s="37">
        <f t="shared" si="8"/>
        <v>1</v>
      </c>
      <c r="X28" s="38">
        <f t="shared" si="9"/>
        <v>1</v>
      </c>
    </row>
    <row r="29" spans="1:24" x14ac:dyDescent="0.35">
      <c r="A29" s="39">
        <v>2</v>
      </c>
      <c r="B29" s="40" t="s">
        <v>849</v>
      </c>
      <c r="C29" s="40" t="s">
        <v>850</v>
      </c>
      <c r="D29" s="41" t="s">
        <v>419</v>
      </c>
      <c r="E29" s="42" t="s">
        <v>421</v>
      </c>
      <c r="F29" s="41" t="s">
        <v>420</v>
      </c>
      <c r="G29" s="41" t="s">
        <v>122</v>
      </c>
      <c r="H29" s="41" t="s">
        <v>824</v>
      </c>
      <c r="I29" s="41">
        <v>5</v>
      </c>
      <c r="J29" s="41">
        <v>5</v>
      </c>
      <c r="K29" s="41">
        <v>5</v>
      </c>
      <c r="L29" s="41">
        <v>5</v>
      </c>
      <c r="M29" s="41">
        <v>10</v>
      </c>
      <c r="N29" s="41"/>
      <c r="O29" s="35">
        <f t="shared" si="0"/>
        <v>1</v>
      </c>
      <c r="P29" s="35">
        <f t="shared" si="1"/>
        <v>1</v>
      </c>
      <c r="Q29" s="41">
        <f t="shared" si="2"/>
        <v>0</v>
      </c>
      <c r="R29" s="41">
        <f t="shared" si="3"/>
        <v>0</v>
      </c>
      <c r="S29" s="41">
        <f t="shared" si="4"/>
        <v>1</v>
      </c>
      <c r="T29" s="37">
        <f t="shared" si="5"/>
        <v>1</v>
      </c>
      <c r="U29" s="37">
        <f t="shared" si="6"/>
        <v>1</v>
      </c>
      <c r="V29" s="43">
        <f t="shared" si="7"/>
        <v>1</v>
      </c>
      <c r="W29" s="37">
        <f t="shared" si="8"/>
        <v>1</v>
      </c>
      <c r="X29" s="38">
        <f t="shared" si="9"/>
        <v>1</v>
      </c>
    </row>
    <row r="30" spans="1:24" x14ac:dyDescent="0.35">
      <c r="A30" s="33">
        <v>2</v>
      </c>
      <c r="B30" s="34" t="s">
        <v>849</v>
      </c>
      <c r="C30" s="34" t="s">
        <v>850</v>
      </c>
      <c r="D30" s="35" t="s">
        <v>153</v>
      </c>
      <c r="E30" s="36" t="s">
        <v>376</v>
      </c>
      <c r="F30" s="35" t="s">
        <v>375</v>
      </c>
      <c r="G30" s="35" t="s">
        <v>122</v>
      </c>
      <c r="H30" s="35" t="s">
        <v>824</v>
      </c>
      <c r="I30" s="35">
        <v>5</v>
      </c>
      <c r="J30" s="35">
        <v>5</v>
      </c>
      <c r="K30" s="35">
        <v>5</v>
      </c>
      <c r="L30" s="35">
        <v>5</v>
      </c>
      <c r="M30" s="35">
        <v>10</v>
      </c>
      <c r="N30" s="35"/>
      <c r="O30" s="35">
        <f t="shared" si="0"/>
        <v>1</v>
      </c>
      <c r="P30" s="35">
        <f t="shared" si="1"/>
        <v>1</v>
      </c>
      <c r="Q30" s="35">
        <f t="shared" si="2"/>
        <v>0</v>
      </c>
      <c r="R30" s="35">
        <f t="shared" si="3"/>
        <v>0</v>
      </c>
      <c r="S30" s="35">
        <f t="shared" si="4"/>
        <v>1</v>
      </c>
      <c r="T30" s="37">
        <f t="shared" si="5"/>
        <v>1</v>
      </c>
      <c r="U30" s="37">
        <f t="shared" si="6"/>
        <v>1</v>
      </c>
      <c r="V30" s="37">
        <f t="shared" si="7"/>
        <v>1</v>
      </c>
      <c r="W30" s="37">
        <f t="shared" si="8"/>
        <v>1</v>
      </c>
      <c r="X30" s="38">
        <f t="shared" si="9"/>
        <v>1</v>
      </c>
    </row>
    <row r="31" spans="1:24" x14ac:dyDescent="0.35">
      <c r="A31" s="39">
        <v>2</v>
      </c>
      <c r="B31" s="40" t="s">
        <v>849</v>
      </c>
      <c r="C31" s="40" t="s">
        <v>850</v>
      </c>
      <c r="D31" s="41" t="s">
        <v>176</v>
      </c>
      <c r="E31" s="42" t="s">
        <v>529</v>
      </c>
      <c r="F31" s="41" t="s">
        <v>549</v>
      </c>
      <c r="G31" s="41" t="s">
        <v>122</v>
      </c>
      <c r="H31" s="41" t="s">
        <v>824</v>
      </c>
      <c r="I31" s="41">
        <v>5</v>
      </c>
      <c r="J31" s="41">
        <v>5</v>
      </c>
      <c r="K31" s="41">
        <v>5</v>
      </c>
      <c r="L31" s="41">
        <v>5</v>
      </c>
      <c r="M31" s="41">
        <v>10</v>
      </c>
      <c r="N31" s="41"/>
      <c r="O31" s="35">
        <f t="shared" si="0"/>
        <v>1</v>
      </c>
      <c r="P31" s="41">
        <f t="shared" si="1"/>
        <v>1</v>
      </c>
      <c r="Q31" s="41">
        <f t="shared" si="2"/>
        <v>0</v>
      </c>
      <c r="R31" s="41">
        <f t="shared" si="3"/>
        <v>0</v>
      </c>
      <c r="S31" s="41">
        <f t="shared" si="4"/>
        <v>1</v>
      </c>
      <c r="T31" s="37">
        <f t="shared" si="5"/>
        <v>1</v>
      </c>
      <c r="U31" s="43">
        <f t="shared" si="6"/>
        <v>1</v>
      </c>
      <c r="V31" s="43">
        <f t="shared" si="7"/>
        <v>1</v>
      </c>
      <c r="W31" s="43">
        <f t="shared" si="8"/>
        <v>1</v>
      </c>
      <c r="X31" s="44">
        <f t="shared" si="9"/>
        <v>1</v>
      </c>
    </row>
    <row r="32" spans="1:24" x14ac:dyDescent="0.35">
      <c r="A32" s="45">
        <v>2</v>
      </c>
      <c r="B32" s="46" t="s">
        <v>849</v>
      </c>
      <c r="C32" s="46" t="s">
        <v>850</v>
      </c>
      <c r="D32" s="32" t="s">
        <v>161</v>
      </c>
      <c r="E32" s="47" t="s">
        <v>415</v>
      </c>
      <c r="F32" s="32" t="s">
        <v>414</v>
      </c>
      <c r="G32" s="32" t="s">
        <v>122</v>
      </c>
      <c r="H32" s="32" t="s">
        <v>824</v>
      </c>
      <c r="I32" s="32">
        <v>5</v>
      </c>
      <c r="J32" s="32">
        <v>5</v>
      </c>
      <c r="K32" s="32">
        <v>5</v>
      </c>
      <c r="L32" s="32">
        <v>5</v>
      </c>
      <c r="M32" s="32">
        <v>10</v>
      </c>
      <c r="N32" s="32"/>
      <c r="O32" s="32">
        <f t="shared" si="0"/>
        <v>1</v>
      </c>
      <c r="P32" s="32">
        <f t="shared" si="1"/>
        <v>1</v>
      </c>
      <c r="Q32" s="32">
        <f t="shared" si="2"/>
        <v>0</v>
      </c>
      <c r="R32" s="32">
        <f t="shared" si="3"/>
        <v>0</v>
      </c>
      <c r="S32" s="32">
        <f t="shared" si="4"/>
        <v>1</v>
      </c>
      <c r="T32" s="48">
        <f t="shared" si="5"/>
        <v>1</v>
      </c>
      <c r="U32" s="48">
        <f t="shared" si="6"/>
        <v>1</v>
      </c>
      <c r="V32" s="48">
        <f t="shared" si="7"/>
        <v>1</v>
      </c>
      <c r="W32" s="48">
        <f t="shared" si="8"/>
        <v>1</v>
      </c>
      <c r="X32" s="49">
        <f t="shared" si="9"/>
        <v>1</v>
      </c>
    </row>
    <row r="33" spans="1:24" x14ac:dyDescent="0.35">
      <c r="A33">
        <v>2</v>
      </c>
      <c r="B33" t="s">
        <v>855</v>
      </c>
      <c r="C33" t="s">
        <v>856</v>
      </c>
      <c r="D33" t="s">
        <v>154</v>
      </c>
      <c r="E33" t="s">
        <v>611</v>
      </c>
      <c r="F33" t="s">
        <v>610</v>
      </c>
      <c r="G33" t="s">
        <v>120</v>
      </c>
      <c r="H33" t="s">
        <v>59</v>
      </c>
      <c r="I33">
        <v>5</v>
      </c>
      <c r="J33">
        <v>3</v>
      </c>
      <c r="K33">
        <v>5</v>
      </c>
      <c r="L33">
        <v>5</v>
      </c>
      <c r="M33">
        <v>9</v>
      </c>
      <c r="O33" s="35">
        <f t="shared" si="0"/>
        <v>1</v>
      </c>
      <c r="P33" s="41">
        <f t="shared" si="1"/>
        <v>1</v>
      </c>
      <c r="Q33" s="41">
        <f t="shared" si="2"/>
        <v>0</v>
      </c>
      <c r="R33" s="41">
        <f t="shared" si="3"/>
        <v>0</v>
      </c>
      <c r="S33" s="41">
        <f t="shared" si="4"/>
        <v>1</v>
      </c>
      <c r="T33" s="37">
        <f t="shared" si="5"/>
        <v>1</v>
      </c>
      <c r="U33" s="43">
        <f t="shared" si="6"/>
        <v>1</v>
      </c>
      <c r="V33" s="43">
        <f t="shared" si="7"/>
        <v>0</v>
      </c>
      <c r="W33" s="43">
        <f t="shared" si="8"/>
        <v>1</v>
      </c>
      <c r="X33" s="44">
        <f t="shared" si="9"/>
        <v>1</v>
      </c>
    </row>
    <row r="34" spans="1:24" x14ac:dyDescent="0.35">
      <c r="A34">
        <v>2</v>
      </c>
      <c r="B34" t="s">
        <v>855</v>
      </c>
      <c r="C34" t="s">
        <v>856</v>
      </c>
      <c r="D34" t="s">
        <v>107</v>
      </c>
      <c r="E34" t="s">
        <v>596</v>
      </c>
      <c r="F34" t="s">
        <v>595</v>
      </c>
      <c r="G34" t="s">
        <v>120</v>
      </c>
      <c r="H34" t="s">
        <v>59</v>
      </c>
      <c r="I34">
        <v>4</v>
      </c>
      <c r="J34">
        <v>4</v>
      </c>
      <c r="K34">
        <v>4</v>
      </c>
      <c r="L34">
        <v>5</v>
      </c>
      <c r="M34">
        <v>9</v>
      </c>
      <c r="O34" s="32">
        <f t="shared" si="0"/>
        <v>1</v>
      </c>
      <c r="P34" s="32">
        <f t="shared" si="1"/>
        <v>1</v>
      </c>
      <c r="Q34" s="32">
        <f t="shared" si="2"/>
        <v>0</v>
      </c>
      <c r="R34" s="32">
        <f t="shared" si="3"/>
        <v>0</v>
      </c>
      <c r="S34" s="32">
        <f t="shared" si="4"/>
        <v>1</v>
      </c>
      <c r="T34" s="48">
        <f t="shared" si="5"/>
        <v>1</v>
      </c>
      <c r="U34" s="48">
        <f t="shared" si="6"/>
        <v>1</v>
      </c>
      <c r="V34" s="48">
        <f t="shared" si="7"/>
        <v>1</v>
      </c>
      <c r="W34" s="48">
        <f t="shared" si="8"/>
        <v>1</v>
      </c>
      <c r="X34" s="49">
        <f t="shared" si="9"/>
        <v>1</v>
      </c>
    </row>
    <row r="35" spans="1:24" x14ac:dyDescent="0.35">
      <c r="A35">
        <v>2</v>
      </c>
      <c r="B35" t="s">
        <v>855</v>
      </c>
      <c r="C35" t="s">
        <v>856</v>
      </c>
      <c r="D35" t="s">
        <v>141</v>
      </c>
      <c r="E35" t="s">
        <v>463</v>
      </c>
      <c r="F35" t="s">
        <v>605</v>
      </c>
      <c r="G35" t="s">
        <v>120</v>
      </c>
      <c r="H35" t="s">
        <v>59</v>
      </c>
      <c r="I35">
        <v>4</v>
      </c>
      <c r="J35">
        <v>5</v>
      </c>
      <c r="K35">
        <v>4</v>
      </c>
      <c r="L35">
        <v>5</v>
      </c>
      <c r="M35">
        <v>10</v>
      </c>
      <c r="O35" s="35">
        <f t="shared" si="0"/>
        <v>1</v>
      </c>
      <c r="P35" s="41">
        <f t="shared" si="1"/>
        <v>1</v>
      </c>
      <c r="Q35" s="41">
        <f t="shared" si="2"/>
        <v>0</v>
      </c>
      <c r="R35" s="41">
        <f t="shared" si="3"/>
        <v>0</v>
      </c>
      <c r="S35" s="41">
        <f t="shared" si="4"/>
        <v>1</v>
      </c>
      <c r="T35" s="37">
        <f t="shared" si="5"/>
        <v>1</v>
      </c>
      <c r="U35" s="43">
        <f t="shared" si="6"/>
        <v>1</v>
      </c>
      <c r="V35" s="43">
        <f t="shared" si="7"/>
        <v>1</v>
      </c>
      <c r="W35" s="43">
        <f t="shared" si="8"/>
        <v>1</v>
      </c>
      <c r="X35" s="44">
        <f t="shared" si="9"/>
        <v>1</v>
      </c>
    </row>
    <row r="36" spans="1:24" x14ac:dyDescent="0.35">
      <c r="A36">
        <v>2</v>
      </c>
      <c r="B36" t="s">
        <v>855</v>
      </c>
      <c r="C36" t="s">
        <v>856</v>
      </c>
      <c r="D36" t="s">
        <v>98</v>
      </c>
      <c r="E36" t="s">
        <v>624</v>
      </c>
      <c r="F36" t="s">
        <v>623</v>
      </c>
      <c r="G36" t="s">
        <v>120</v>
      </c>
      <c r="H36" t="s">
        <v>59</v>
      </c>
      <c r="I36">
        <v>4</v>
      </c>
      <c r="J36">
        <v>5</v>
      </c>
      <c r="K36">
        <v>4</v>
      </c>
      <c r="L36">
        <v>5</v>
      </c>
      <c r="M36">
        <v>10</v>
      </c>
      <c r="O36" s="32">
        <f t="shared" si="0"/>
        <v>1</v>
      </c>
      <c r="P36" s="32">
        <f t="shared" si="1"/>
        <v>1</v>
      </c>
      <c r="Q36" s="32">
        <f t="shared" si="2"/>
        <v>0</v>
      </c>
      <c r="R36" s="32">
        <f t="shared" si="3"/>
        <v>0</v>
      </c>
      <c r="S36" s="32">
        <f t="shared" si="4"/>
        <v>1</v>
      </c>
      <c r="T36" s="48">
        <f t="shared" si="5"/>
        <v>1</v>
      </c>
      <c r="U36" s="48">
        <f t="shared" si="6"/>
        <v>1</v>
      </c>
      <c r="V36" s="48">
        <f t="shared" si="7"/>
        <v>1</v>
      </c>
      <c r="W36" s="48">
        <f t="shared" si="8"/>
        <v>1</v>
      </c>
      <c r="X36" s="49">
        <f t="shared" si="9"/>
        <v>1</v>
      </c>
    </row>
    <row r="37" spans="1:24" x14ac:dyDescent="0.35">
      <c r="A37">
        <v>2</v>
      </c>
      <c r="B37" t="s">
        <v>855</v>
      </c>
      <c r="C37" t="s">
        <v>856</v>
      </c>
      <c r="D37" t="s">
        <v>67</v>
      </c>
      <c r="E37" t="s">
        <v>592</v>
      </c>
      <c r="F37" t="s">
        <v>591</v>
      </c>
      <c r="G37" t="s">
        <v>120</v>
      </c>
      <c r="H37" t="s">
        <v>59</v>
      </c>
      <c r="I37">
        <v>5</v>
      </c>
      <c r="J37">
        <v>5</v>
      </c>
      <c r="K37">
        <v>3</v>
      </c>
      <c r="L37">
        <v>5</v>
      </c>
      <c r="M37">
        <v>9</v>
      </c>
      <c r="O37" s="35">
        <f t="shared" si="0"/>
        <v>1</v>
      </c>
      <c r="P37" s="41">
        <f t="shared" si="1"/>
        <v>1</v>
      </c>
      <c r="Q37" s="41">
        <f t="shared" si="2"/>
        <v>0</v>
      </c>
      <c r="R37" s="41">
        <f t="shared" si="3"/>
        <v>0</v>
      </c>
      <c r="S37" s="41">
        <f t="shared" si="4"/>
        <v>1</v>
      </c>
      <c r="T37" s="37">
        <f t="shared" si="5"/>
        <v>1</v>
      </c>
      <c r="U37" s="43">
        <f t="shared" si="6"/>
        <v>1</v>
      </c>
      <c r="V37" s="43">
        <f t="shared" si="7"/>
        <v>1</v>
      </c>
      <c r="W37" s="43">
        <f t="shared" si="8"/>
        <v>0</v>
      </c>
      <c r="X37" s="44">
        <f t="shared" si="9"/>
        <v>1</v>
      </c>
    </row>
    <row r="38" spans="1:24" x14ac:dyDescent="0.35">
      <c r="A38">
        <v>2</v>
      </c>
      <c r="B38" t="s">
        <v>855</v>
      </c>
      <c r="C38" t="s">
        <v>856</v>
      </c>
      <c r="D38" t="s">
        <v>73</v>
      </c>
      <c r="E38" t="s">
        <v>601</v>
      </c>
      <c r="F38" t="s">
        <v>600</v>
      </c>
      <c r="G38" t="s">
        <v>120</v>
      </c>
      <c r="H38" t="s">
        <v>59</v>
      </c>
      <c r="I38">
        <v>5</v>
      </c>
      <c r="J38">
        <v>5</v>
      </c>
      <c r="K38">
        <v>5</v>
      </c>
      <c r="L38">
        <v>5</v>
      </c>
      <c r="M38">
        <v>10</v>
      </c>
      <c r="O38" s="32">
        <f t="shared" si="0"/>
        <v>1</v>
      </c>
      <c r="P38" s="32">
        <f t="shared" si="1"/>
        <v>1</v>
      </c>
      <c r="Q38" s="32">
        <f t="shared" si="2"/>
        <v>0</v>
      </c>
      <c r="R38" s="32">
        <f t="shared" si="3"/>
        <v>0</v>
      </c>
      <c r="S38" s="32">
        <f t="shared" si="4"/>
        <v>1</v>
      </c>
      <c r="T38" s="48">
        <f t="shared" si="5"/>
        <v>1</v>
      </c>
      <c r="U38" s="48">
        <f t="shared" si="6"/>
        <v>1</v>
      </c>
      <c r="V38" s="48">
        <f t="shared" si="7"/>
        <v>1</v>
      </c>
      <c r="W38" s="48">
        <f t="shared" si="8"/>
        <v>1</v>
      </c>
      <c r="X38" s="49">
        <f t="shared" si="9"/>
        <v>1</v>
      </c>
    </row>
    <row r="39" spans="1:24" x14ac:dyDescent="0.35">
      <c r="A39">
        <v>2</v>
      </c>
      <c r="B39" t="s">
        <v>855</v>
      </c>
      <c r="C39" t="s">
        <v>856</v>
      </c>
      <c r="D39" t="s">
        <v>115</v>
      </c>
      <c r="E39" t="s">
        <v>619</v>
      </c>
      <c r="F39" t="s">
        <v>618</v>
      </c>
      <c r="G39" t="s">
        <v>120</v>
      </c>
      <c r="H39" t="s">
        <v>59</v>
      </c>
      <c r="I39">
        <v>5</v>
      </c>
      <c r="J39">
        <v>5</v>
      </c>
      <c r="K39">
        <v>5</v>
      </c>
      <c r="L39">
        <v>5</v>
      </c>
      <c r="M39">
        <v>10</v>
      </c>
      <c r="O39" s="35">
        <f t="shared" si="0"/>
        <v>1</v>
      </c>
      <c r="P39" s="41">
        <f t="shared" si="1"/>
        <v>1</v>
      </c>
      <c r="Q39" s="41">
        <f t="shared" si="2"/>
        <v>0</v>
      </c>
      <c r="R39" s="41">
        <f t="shared" si="3"/>
        <v>0</v>
      </c>
      <c r="S39" s="41">
        <f t="shared" si="4"/>
        <v>1</v>
      </c>
      <c r="T39" s="37">
        <f t="shared" si="5"/>
        <v>1</v>
      </c>
      <c r="U39" s="43">
        <f t="shared" si="6"/>
        <v>1</v>
      </c>
      <c r="V39" s="43">
        <f t="shared" si="7"/>
        <v>1</v>
      </c>
      <c r="W39" s="43">
        <f t="shared" si="8"/>
        <v>1</v>
      </c>
      <c r="X39" s="44">
        <f t="shared" si="9"/>
        <v>1</v>
      </c>
    </row>
    <row r="40" spans="1:24" x14ac:dyDescent="0.35">
      <c r="A40">
        <v>2</v>
      </c>
      <c r="B40" t="s">
        <v>855</v>
      </c>
      <c r="C40" t="s">
        <v>856</v>
      </c>
      <c r="D40" t="s">
        <v>166</v>
      </c>
      <c r="E40" t="s">
        <v>440</v>
      </c>
      <c r="F40" t="s">
        <v>439</v>
      </c>
      <c r="G40" t="s">
        <v>120</v>
      </c>
      <c r="H40" t="s">
        <v>59</v>
      </c>
      <c r="I40">
        <v>5</v>
      </c>
      <c r="J40">
        <v>5</v>
      </c>
      <c r="K40">
        <v>5</v>
      </c>
      <c r="L40">
        <v>5</v>
      </c>
      <c r="M40">
        <v>10</v>
      </c>
      <c r="O40" s="32">
        <f t="shared" si="0"/>
        <v>1</v>
      </c>
      <c r="P40" s="32">
        <f t="shared" si="1"/>
        <v>1</v>
      </c>
      <c r="Q40" s="32">
        <f t="shared" si="2"/>
        <v>0</v>
      </c>
      <c r="R40" s="32">
        <f t="shared" si="3"/>
        <v>0</v>
      </c>
      <c r="S40" s="32">
        <f t="shared" si="4"/>
        <v>1</v>
      </c>
      <c r="T40" s="48">
        <f t="shared" si="5"/>
        <v>1</v>
      </c>
      <c r="U40" s="48">
        <f t="shared" si="6"/>
        <v>1</v>
      </c>
      <c r="V40" s="48">
        <f t="shared" si="7"/>
        <v>1</v>
      </c>
      <c r="W40" s="48">
        <f t="shared" si="8"/>
        <v>1</v>
      </c>
      <c r="X40" s="49">
        <f t="shared" si="9"/>
        <v>1</v>
      </c>
    </row>
    <row r="41" spans="1:24" x14ac:dyDescent="0.35">
      <c r="A41">
        <v>2</v>
      </c>
      <c r="B41" t="s">
        <v>855</v>
      </c>
      <c r="C41" t="s">
        <v>856</v>
      </c>
      <c r="D41" t="s">
        <v>121</v>
      </c>
      <c r="E41" t="s">
        <v>465</v>
      </c>
      <c r="F41" t="s">
        <v>604</v>
      </c>
      <c r="G41" t="s">
        <v>120</v>
      </c>
      <c r="H41" t="s">
        <v>59</v>
      </c>
      <c r="I41">
        <v>5</v>
      </c>
      <c r="J41">
        <v>5</v>
      </c>
      <c r="K41">
        <v>3</v>
      </c>
      <c r="L41">
        <v>5</v>
      </c>
      <c r="M41">
        <v>9</v>
      </c>
      <c r="O41" s="35">
        <f t="shared" si="0"/>
        <v>1</v>
      </c>
      <c r="P41" s="41">
        <f t="shared" si="1"/>
        <v>1</v>
      </c>
      <c r="Q41" s="41">
        <f t="shared" si="2"/>
        <v>0</v>
      </c>
      <c r="R41" s="41">
        <f t="shared" si="3"/>
        <v>0</v>
      </c>
      <c r="S41" s="41">
        <f t="shared" si="4"/>
        <v>1</v>
      </c>
      <c r="T41" s="37">
        <f t="shared" si="5"/>
        <v>1</v>
      </c>
      <c r="U41" s="43">
        <f t="shared" si="6"/>
        <v>1</v>
      </c>
      <c r="V41" s="43">
        <f t="shared" si="7"/>
        <v>1</v>
      </c>
      <c r="W41" s="43">
        <f t="shared" si="8"/>
        <v>0</v>
      </c>
      <c r="X41" s="44">
        <f t="shared" si="9"/>
        <v>1</v>
      </c>
    </row>
    <row r="42" spans="1:24" x14ac:dyDescent="0.35">
      <c r="A42">
        <v>2</v>
      </c>
      <c r="B42" t="s">
        <v>855</v>
      </c>
      <c r="C42" t="s">
        <v>856</v>
      </c>
      <c r="D42" t="s">
        <v>160</v>
      </c>
      <c r="E42" t="s">
        <v>615</v>
      </c>
      <c r="F42" t="s">
        <v>614</v>
      </c>
      <c r="G42" t="s">
        <v>120</v>
      </c>
      <c r="H42" t="s">
        <v>59</v>
      </c>
      <c r="I42">
        <v>5</v>
      </c>
      <c r="J42">
        <v>5</v>
      </c>
      <c r="K42">
        <v>5</v>
      </c>
      <c r="L42">
        <v>5</v>
      </c>
      <c r="M42">
        <v>10</v>
      </c>
      <c r="O42" s="32">
        <f t="shared" si="0"/>
        <v>1</v>
      </c>
      <c r="P42" s="32">
        <f t="shared" si="1"/>
        <v>1</v>
      </c>
      <c r="Q42" s="32">
        <f t="shared" si="2"/>
        <v>0</v>
      </c>
      <c r="R42" s="32">
        <f t="shared" si="3"/>
        <v>0</v>
      </c>
      <c r="S42" s="32">
        <f t="shared" si="4"/>
        <v>1</v>
      </c>
      <c r="T42" s="48">
        <f t="shared" si="5"/>
        <v>1</v>
      </c>
      <c r="U42" s="48">
        <f t="shared" si="6"/>
        <v>1</v>
      </c>
      <c r="V42" s="48">
        <f t="shared" si="7"/>
        <v>1</v>
      </c>
      <c r="W42" s="48">
        <f t="shared" si="8"/>
        <v>1</v>
      </c>
      <c r="X42" s="49">
        <f t="shared" si="9"/>
        <v>1</v>
      </c>
    </row>
    <row r="43" spans="1:24" x14ac:dyDescent="0.35">
      <c r="A43">
        <v>2</v>
      </c>
      <c r="B43" t="s">
        <v>855</v>
      </c>
      <c r="C43" t="s">
        <v>856</v>
      </c>
      <c r="D43" t="s">
        <v>419</v>
      </c>
      <c r="E43" t="s">
        <v>421</v>
      </c>
      <c r="F43" t="s">
        <v>420</v>
      </c>
      <c r="G43" t="s">
        <v>120</v>
      </c>
      <c r="H43" t="s">
        <v>59</v>
      </c>
      <c r="I43">
        <v>5</v>
      </c>
      <c r="J43">
        <v>5</v>
      </c>
      <c r="K43">
        <v>5</v>
      </c>
      <c r="L43">
        <v>5</v>
      </c>
      <c r="M43">
        <v>10</v>
      </c>
      <c r="O43" s="35">
        <f t="shared" si="0"/>
        <v>1</v>
      </c>
      <c r="P43" s="41">
        <f t="shared" si="1"/>
        <v>1</v>
      </c>
      <c r="Q43" s="41">
        <f t="shared" si="2"/>
        <v>0</v>
      </c>
      <c r="R43" s="41">
        <f t="shared" si="3"/>
        <v>0</v>
      </c>
      <c r="S43" s="41">
        <f t="shared" si="4"/>
        <v>1</v>
      </c>
      <c r="T43" s="37">
        <f t="shared" si="5"/>
        <v>1</v>
      </c>
      <c r="U43" s="43">
        <f t="shared" si="6"/>
        <v>1</v>
      </c>
      <c r="V43" s="43">
        <f t="shared" si="7"/>
        <v>1</v>
      </c>
      <c r="W43" s="43">
        <f t="shared" si="8"/>
        <v>1</v>
      </c>
      <c r="X43" s="44">
        <f t="shared" si="9"/>
        <v>1</v>
      </c>
    </row>
    <row r="44" spans="1:24" x14ac:dyDescent="0.35">
      <c r="A44">
        <v>2</v>
      </c>
      <c r="B44" t="s">
        <v>855</v>
      </c>
      <c r="C44" t="s">
        <v>856</v>
      </c>
      <c r="D44" t="s">
        <v>162</v>
      </c>
      <c r="E44" t="s">
        <v>543</v>
      </c>
      <c r="F44" t="s">
        <v>628</v>
      </c>
      <c r="G44" t="s">
        <v>120</v>
      </c>
      <c r="H44" t="s">
        <v>59</v>
      </c>
      <c r="I44">
        <v>5</v>
      </c>
      <c r="J44">
        <v>5</v>
      </c>
      <c r="K44">
        <v>5</v>
      </c>
      <c r="L44">
        <v>5</v>
      </c>
      <c r="M44">
        <v>10</v>
      </c>
      <c r="O44" s="32">
        <f t="shared" si="0"/>
        <v>1</v>
      </c>
      <c r="P44" s="32">
        <f t="shared" si="1"/>
        <v>1</v>
      </c>
      <c r="Q44" s="32">
        <f t="shared" si="2"/>
        <v>0</v>
      </c>
      <c r="R44" s="32">
        <f t="shared" si="3"/>
        <v>0</v>
      </c>
      <c r="S44" s="32">
        <f t="shared" si="4"/>
        <v>1</v>
      </c>
      <c r="T44" s="48">
        <f t="shared" si="5"/>
        <v>1</v>
      </c>
      <c r="U44" s="48">
        <f t="shared" si="6"/>
        <v>1</v>
      </c>
      <c r="V44" s="48">
        <f t="shared" si="7"/>
        <v>1</v>
      </c>
      <c r="W44" s="48">
        <f t="shared" si="8"/>
        <v>1</v>
      </c>
      <c r="X44" s="49">
        <f t="shared" si="9"/>
        <v>1</v>
      </c>
    </row>
    <row r="45" spans="1:24" x14ac:dyDescent="0.35">
      <c r="A45" s="51">
        <v>2</v>
      </c>
      <c r="B45" s="51" t="s">
        <v>857</v>
      </c>
      <c r="C45" s="51" t="s">
        <v>858</v>
      </c>
      <c r="D45" s="51" t="s">
        <v>119</v>
      </c>
      <c r="E45" s="51" t="s">
        <v>455</v>
      </c>
      <c r="F45" s="51" t="s">
        <v>645</v>
      </c>
      <c r="G45" s="51" t="s">
        <v>118</v>
      </c>
      <c r="H45" s="51" t="s">
        <v>72</v>
      </c>
      <c r="I45" s="51">
        <v>5</v>
      </c>
      <c r="J45" s="51">
        <v>5</v>
      </c>
      <c r="K45" s="51">
        <v>5</v>
      </c>
      <c r="L45" s="51">
        <v>5</v>
      </c>
      <c r="M45" s="51">
        <v>10</v>
      </c>
      <c r="N45" s="51"/>
      <c r="O45" s="35">
        <f t="shared" si="0"/>
        <v>1</v>
      </c>
      <c r="P45" s="41">
        <f t="shared" si="1"/>
        <v>1</v>
      </c>
      <c r="Q45" s="41">
        <f t="shared" si="2"/>
        <v>0</v>
      </c>
      <c r="R45" s="41">
        <f t="shared" si="3"/>
        <v>0</v>
      </c>
      <c r="S45" s="41">
        <f t="shared" si="4"/>
        <v>1</v>
      </c>
      <c r="T45" s="37">
        <f t="shared" si="5"/>
        <v>1</v>
      </c>
      <c r="U45" s="43">
        <f t="shared" si="6"/>
        <v>1</v>
      </c>
      <c r="V45" s="43">
        <f t="shared" si="7"/>
        <v>1</v>
      </c>
      <c r="W45" s="43">
        <f t="shared" si="8"/>
        <v>1</v>
      </c>
      <c r="X45" s="44">
        <f t="shared" si="9"/>
        <v>1</v>
      </c>
    </row>
    <row r="46" spans="1:24" x14ac:dyDescent="0.35">
      <c r="A46" s="51">
        <v>2</v>
      </c>
      <c r="B46" s="51" t="s">
        <v>857</v>
      </c>
      <c r="C46" s="51" t="s">
        <v>858</v>
      </c>
      <c r="D46" s="51" t="s">
        <v>181</v>
      </c>
      <c r="E46" s="51" t="s">
        <v>486</v>
      </c>
      <c r="F46" s="51" t="s">
        <v>646</v>
      </c>
      <c r="G46" s="51" t="s">
        <v>118</v>
      </c>
      <c r="H46" s="51" t="s">
        <v>72</v>
      </c>
      <c r="I46" s="51">
        <v>4</v>
      </c>
      <c r="J46" s="51">
        <v>5</v>
      </c>
      <c r="K46" s="51">
        <v>5</v>
      </c>
      <c r="L46" s="51">
        <v>5</v>
      </c>
      <c r="M46" s="51">
        <v>10</v>
      </c>
      <c r="N46" s="51" t="s">
        <v>859</v>
      </c>
      <c r="O46" s="32">
        <f t="shared" si="0"/>
        <v>1</v>
      </c>
      <c r="P46" s="32">
        <f t="shared" si="1"/>
        <v>1</v>
      </c>
      <c r="Q46" s="32">
        <f t="shared" si="2"/>
        <v>0</v>
      </c>
      <c r="R46" s="32">
        <f t="shared" si="3"/>
        <v>0</v>
      </c>
      <c r="S46" s="32">
        <f t="shared" si="4"/>
        <v>1</v>
      </c>
      <c r="T46" s="48">
        <f t="shared" si="5"/>
        <v>1</v>
      </c>
      <c r="U46" s="48">
        <f t="shared" si="6"/>
        <v>1</v>
      </c>
      <c r="V46" s="48">
        <f t="shared" si="7"/>
        <v>1</v>
      </c>
      <c r="W46" s="48">
        <f t="shared" si="8"/>
        <v>1</v>
      </c>
      <c r="X46" s="49">
        <f t="shared" si="9"/>
        <v>1</v>
      </c>
    </row>
    <row r="47" spans="1:24" x14ac:dyDescent="0.35">
      <c r="A47" s="51">
        <v>2</v>
      </c>
      <c r="B47" s="51" t="s">
        <v>857</v>
      </c>
      <c r="C47" s="51" t="s">
        <v>858</v>
      </c>
      <c r="D47" s="51" t="s">
        <v>98</v>
      </c>
      <c r="E47" s="51" t="s">
        <v>624</v>
      </c>
      <c r="F47" s="51" t="s">
        <v>623</v>
      </c>
      <c r="G47" s="51" t="s">
        <v>118</v>
      </c>
      <c r="H47" s="51" t="s">
        <v>72</v>
      </c>
      <c r="I47" s="51">
        <v>5</v>
      </c>
      <c r="J47" s="51">
        <v>5</v>
      </c>
      <c r="K47" s="51">
        <v>5</v>
      </c>
      <c r="L47" s="51">
        <v>5</v>
      </c>
      <c r="M47" s="51">
        <v>10</v>
      </c>
      <c r="N47" s="51" t="s">
        <v>860</v>
      </c>
      <c r="O47" s="35">
        <f t="shared" si="0"/>
        <v>1</v>
      </c>
      <c r="P47" s="41">
        <f t="shared" si="1"/>
        <v>1</v>
      </c>
      <c r="Q47" s="41">
        <f t="shared" si="2"/>
        <v>0</v>
      </c>
      <c r="R47" s="41">
        <f t="shared" si="3"/>
        <v>0</v>
      </c>
      <c r="S47" s="41">
        <f t="shared" si="4"/>
        <v>1</v>
      </c>
      <c r="T47" s="37">
        <f t="shared" si="5"/>
        <v>1</v>
      </c>
      <c r="U47" s="43">
        <f t="shared" si="6"/>
        <v>1</v>
      </c>
      <c r="V47" s="43">
        <f t="shared" si="7"/>
        <v>1</v>
      </c>
      <c r="W47" s="43">
        <f t="shared" si="8"/>
        <v>1</v>
      </c>
      <c r="X47" s="44">
        <f t="shared" si="9"/>
        <v>1</v>
      </c>
    </row>
    <row r="48" spans="1:24" x14ac:dyDescent="0.35">
      <c r="A48" s="51">
        <v>2</v>
      </c>
      <c r="B48" s="51" t="s">
        <v>857</v>
      </c>
      <c r="C48" s="51" t="s">
        <v>858</v>
      </c>
      <c r="D48" s="51" t="s">
        <v>115</v>
      </c>
      <c r="E48" s="51" t="s">
        <v>619</v>
      </c>
      <c r="F48" s="51" t="s">
        <v>618</v>
      </c>
      <c r="G48" s="51" t="s">
        <v>118</v>
      </c>
      <c r="H48" s="51" t="s">
        <v>72</v>
      </c>
      <c r="I48" s="51">
        <v>5</v>
      </c>
      <c r="J48" s="51">
        <v>5</v>
      </c>
      <c r="K48" s="51">
        <v>5</v>
      </c>
      <c r="L48" s="51">
        <v>5</v>
      </c>
      <c r="M48" s="51">
        <v>10</v>
      </c>
      <c r="N48" s="51"/>
      <c r="O48" s="32">
        <f t="shared" si="0"/>
        <v>1</v>
      </c>
      <c r="P48" s="32">
        <f t="shared" si="1"/>
        <v>1</v>
      </c>
      <c r="Q48" s="32">
        <f t="shared" si="2"/>
        <v>0</v>
      </c>
      <c r="R48" s="32">
        <f t="shared" si="3"/>
        <v>0</v>
      </c>
      <c r="S48" s="32">
        <f t="shared" si="4"/>
        <v>1</v>
      </c>
      <c r="T48" s="48">
        <f t="shared" si="5"/>
        <v>1</v>
      </c>
      <c r="U48" s="48">
        <f t="shared" si="6"/>
        <v>1</v>
      </c>
      <c r="V48" s="48">
        <f t="shared" si="7"/>
        <v>1</v>
      </c>
      <c r="W48" s="48">
        <f t="shared" si="8"/>
        <v>1</v>
      </c>
      <c r="X48" s="49">
        <f t="shared" si="9"/>
        <v>1</v>
      </c>
    </row>
    <row r="49" spans="1:24" x14ac:dyDescent="0.35">
      <c r="A49" s="51">
        <v>2</v>
      </c>
      <c r="B49" s="51" t="s">
        <v>857</v>
      </c>
      <c r="C49" s="51" t="s">
        <v>858</v>
      </c>
      <c r="D49" s="51" t="s">
        <v>182</v>
      </c>
      <c r="E49" s="51" t="s">
        <v>651</v>
      </c>
      <c r="F49" s="51" t="s">
        <v>650</v>
      </c>
      <c r="G49" s="51" t="s">
        <v>118</v>
      </c>
      <c r="H49" s="51" t="s">
        <v>72</v>
      </c>
      <c r="I49" s="51">
        <v>5</v>
      </c>
      <c r="J49" s="51">
        <v>5</v>
      </c>
      <c r="K49" s="51">
        <v>5</v>
      </c>
      <c r="L49" s="51">
        <v>5</v>
      </c>
      <c r="M49" s="51">
        <v>10</v>
      </c>
      <c r="N49" s="51"/>
      <c r="O49" s="35">
        <f t="shared" si="0"/>
        <v>1</v>
      </c>
      <c r="P49" s="41">
        <f t="shared" si="1"/>
        <v>1</v>
      </c>
      <c r="Q49" s="41">
        <f t="shared" si="2"/>
        <v>0</v>
      </c>
      <c r="R49" s="41">
        <f t="shared" si="3"/>
        <v>0</v>
      </c>
      <c r="S49" s="41">
        <f t="shared" si="4"/>
        <v>1</v>
      </c>
      <c r="T49" s="37">
        <f t="shared" si="5"/>
        <v>1</v>
      </c>
      <c r="U49" s="43">
        <f t="shared" si="6"/>
        <v>1</v>
      </c>
      <c r="V49" s="43">
        <f t="shared" si="7"/>
        <v>1</v>
      </c>
      <c r="W49" s="43">
        <f t="shared" si="8"/>
        <v>1</v>
      </c>
      <c r="X49" s="44">
        <f t="shared" si="9"/>
        <v>1</v>
      </c>
    </row>
    <row r="50" spans="1:24" x14ac:dyDescent="0.35">
      <c r="A50" s="51">
        <v>2</v>
      </c>
      <c r="B50" s="51" t="s">
        <v>857</v>
      </c>
      <c r="C50" s="51" t="s">
        <v>858</v>
      </c>
      <c r="D50" s="51" t="s">
        <v>73</v>
      </c>
      <c r="E50" s="51" t="s">
        <v>601</v>
      </c>
      <c r="F50" s="51" t="s">
        <v>600</v>
      </c>
      <c r="G50" s="51" t="s">
        <v>118</v>
      </c>
      <c r="H50" s="51" t="s">
        <v>72</v>
      </c>
      <c r="I50" s="51">
        <v>5</v>
      </c>
      <c r="J50" s="51">
        <v>5</v>
      </c>
      <c r="K50" s="51">
        <v>5</v>
      </c>
      <c r="L50" s="51">
        <v>5</v>
      </c>
      <c r="M50" s="51">
        <v>10</v>
      </c>
      <c r="N50" s="51"/>
      <c r="O50" s="32">
        <f t="shared" si="0"/>
        <v>1</v>
      </c>
      <c r="P50" s="32">
        <f t="shared" si="1"/>
        <v>1</v>
      </c>
      <c r="Q50" s="32">
        <f t="shared" si="2"/>
        <v>0</v>
      </c>
      <c r="R50" s="32">
        <f t="shared" si="3"/>
        <v>0</v>
      </c>
      <c r="S50" s="32">
        <f t="shared" si="4"/>
        <v>1</v>
      </c>
      <c r="T50" s="48">
        <f t="shared" si="5"/>
        <v>1</v>
      </c>
      <c r="U50" s="48">
        <f t="shared" si="6"/>
        <v>1</v>
      </c>
      <c r="V50" s="48">
        <f t="shared" si="7"/>
        <v>1</v>
      </c>
      <c r="W50" s="48">
        <f t="shared" si="8"/>
        <v>1</v>
      </c>
      <c r="X50" s="49">
        <f t="shared" si="9"/>
        <v>1</v>
      </c>
    </row>
    <row r="51" spans="1:24" x14ac:dyDescent="0.35">
      <c r="A51">
        <v>2</v>
      </c>
      <c r="B51" t="s">
        <v>861</v>
      </c>
      <c r="C51" t="s">
        <v>862</v>
      </c>
      <c r="D51" t="s">
        <v>145</v>
      </c>
      <c r="E51" t="s">
        <v>626</v>
      </c>
      <c r="F51" t="s">
        <v>625</v>
      </c>
      <c r="G51" t="s">
        <v>96</v>
      </c>
      <c r="H51" t="s">
        <v>78</v>
      </c>
      <c r="I51">
        <v>5</v>
      </c>
      <c r="J51">
        <v>5</v>
      </c>
      <c r="K51">
        <v>5</v>
      </c>
      <c r="L51">
        <v>5</v>
      </c>
      <c r="M51">
        <v>10</v>
      </c>
      <c r="O51" s="35">
        <f t="shared" si="0"/>
        <v>1</v>
      </c>
      <c r="P51" s="41">
        <f t="shared" si="1"/>
        <v>1</v>
      </c>
      <c r="Q51" s="41">
        <f t="shared" si="2"/>
        <v>0</v>
      </c>
      <c r="R51" s="41">
        <f t="shared" si="3"/>
        <v>0</v>
      </c>
      <c r="S51" s="41">
        <f t="shared" si="4"/>
        <v>1</v>
      </c>
      <c r="T51" s="37">
        <f t="shared" si="5"/>
        <v>1</v>
      </c>
      <c r="U51" s="43">
        <f t="shared" si="6"/>
        <v>1</v>
      </c>
      <c r="V51" s="43">
        <f t="shared" si="7"/>
        <v>1</v>
      </c>
      <c r="W51" s="43">
        <f t="shared" si="8"/>
        <v>1</v>
      </c>
      <c r="X51" s="44">
        <f t="shared" si="9"/>
        <v>1</v>
      </c>
    </row>
    <row r="52" spans="1:24" x14ac:dyDescent="0.35">
      <c r="A52">
        <v>2</v>
      </c>
      <c r="B52" t="s">
        <v>861</v>
      </c>
      <c r="C52" t="s">
        <v>862</v>
      </c>
      <c r="D52" t="s">
        <v>172</v>
      </c>
      <c r="E52" t="s">
        <v>516</v>
      </c>
      <c r="F52" t="s">
        <v>599</v>
      </c>
      <c r="G52" t="s">
        <v>96</v>
      </c>
      <c r="H52" t="s">
        <v>78</v>
      </c>
      <c r="I52">
        <v>5</v>
      </c>
      <c r="J52">
        <v>5</v>
      </c>
      <c r="K52">
        <v>5</v>
      </c>
      <c r="L52">
        <v>5</v>
      </c>
      <c r="M52">
        <v>10</v>
      </c>
      <c r="O52" s="32">
        <f t="shared" si="0"/>
        <v>1</v>
      </c>
      <c r="P52" s="32">
        <f t="shared" si="1"/>
        <v>1</v>
      </c>
      <c r="Q52" s="32">
        <f t="shared" si="2"/>
        <v>0</v>
      </c>
      <c r="R52" s="32">
        <f t="shared" si="3"/>
        <v>0</v>
      </c>
      <c r="S52" s="32">
        <f t="shared" si="4"/>
        <v>1</v>
      </c>
      <c r="T52" s="48">
        <f t="shared" si="5"/>
        <v>1</v>
      </c>
      <c r="U52" s="48">
        <f t="shared" si="6"/>
        <v>1</v>
      </c>
      <c r="V52" s="48">
        <f t="shared" si="7"/>
        <v>1</v>
      </c>
      <c r="W52" s="48">
        <f t="shared" si="8"/>
        <v>1</v>
      </c>
      <c r="X52" s="49">
        <f t="shared" si="9"/>
        <v>1</v>
      </c>
    </row>
    <row r="53" spans="1:24" x14ac:dyDescent="0.35">
      <c r="A53">
        <v>2</v>
      </c>
      <c r="B53" t="s">
        <v>861</v>
      </c>
      <c r="C53" t="s">
        <v>862</v>
      </c>
      <c r="D53" t="s">
        <v>146</v>
      </c>
      <c r="E53" t="s">
        <v>471</v>
      </c>
      <c r="F53" t="s">
        <v>622</v>
      </c>
      <c r="G53" t="s">
        <v>96</v>
      </c>
      <c r="H53" t="s">
        <v>78</v>
      </c>
      <c r="I53">
        <v>5</v>
      </c>
      <c r="J53">
        <v>5</v>
      </c>
      <c r="K53">
        <v>5</v>
      </c>
      <c r="L53">
        <v>5</v>
      </c>
      <c r="M53">
        <v>10</v>
      </c>
      <c r="O53" s="35">
        <f t="shared" si="0"/>
        <v>1</v>
      </c>
      <c r="P53" s="41">
        <f t="shared" si="1"/>
        <v>1</v>
      </c>
      <c r="Q53" s="41">
        <f t="shared" si="2"/>
        <v>0</v>
      </c>
      <c r="R53" s="41">
        <f t="shared" si="3"/>
        <v>0</v>
      </c>
      <c r="S53" s="41">
        <f t="shared" si="4"/>
        <v>1</v>
      </c>
      <c r="T53" s="37">
        <f t="shared" si="5"/>
        <v>1</v>
      </c>
      <c r="U53" s="43">
        <f t="shared" si="6"/>
        <v>1</v>
      </c>
      <c r="V53" s="43">
        <f t="shared" si="7"/>
        <v>1</v>
      </c>
      <c r="W53" s="43">
        <f t="shared" si="8"/>
        <v>1</v>
      </c>
      <c r="X53" s="44">
        <f t="shared" si="9"/>
        <v>1</v>
      </c>
    </row>
    <row r="54" spans="1:24" x14ac:dyDescent="0.35">
      <c r="A54">
        <v>2</v>
      </c>
      <c r="B54" t="s">
        <v>861</v>
      </c>
      <c r="C54" t="s">
        <v>862</v>
      </c>
      <c r="D54" t="s">
        <v>419</v>
      </c>
      <c r="E54" t="s">
        <v>421</v>
      </c>
      <c r="F54" t="s">
        <v>420</v>
      </c>
      <c r="G54" t="s">
        <v>96</v>
      </c>
      <c r="H54" t="s">
        <v>78</v>
      </c>
      <c r="I54">
        <v>5</v>
      </c>
      <c r="J54">
        <v>5</v>
      </c>
      <c r="K54">
        <v>5</v>
      </c>
      <c r="L54">
        <v>5</v>
      </c>
      <c r="M54">
        <v>10</v>
      </c>
      <c r="O54" s="32">
        <f t="shared" si="0"/>
        <v>1</v>
      </c>
      <c r="P54" s="32">
        <f t="shared" si="1"/>
        <v>1</v>
      </c>
      <c r="Q54" s="32">
        <f t="shared" si="2"/>
        <v>0</v>
      </c>
      <c r="R54" s="32">
        <f t="shared" si="3"/>
        <v>0</v>
      </c>
      <c r="S54" s="32">
        <f t="shared" si="4"/>
        <v>1</v>
      </c>
      <c r="T54" s="48">
        <f t="shared" si="5"/>
        <v>1</v>
      </c>
      <c r="U54" s="48">
        <f t="shared" si="6"/>
        <v>1</v>
      </c>
      <c r="V54" s="48">
        <f t="shared" si="7"/>
        <v>1</v>
      </c>
      <c r="W54" s="48">
        <f t="shared" si="8"/>
        <v>1</v>
      </c>
      <c r="X54" s="49">
        <f t="shared" si="9"/>
        <v>1</v>
      </c>
    </row>
    <row r="55" spans="1:24" x14ac:dyDescent="0.35">
      <c r="A55">
        <v>2</v>
      </c>
      <c r="B55" t="s">
        <v>861</v>
      </c>
      <c r="C55" t="s">
        <v>862</v>
      </c>
      <c r="D55" t="s">
        <v>162</v>
      </c>
      <c r="E55" t="s">
        <v>543</v>
      </c>
      <c r="F55" t="s">
        <v>628</v>
      </c>
      <c r="G55" t="s">
        <v>96</v>
      </c>
      <c r="H55" t="s">
        <v>78</v>
      </c>
      <c r="I55">
        <v>5</v>
      </c>
      <c r="J55">
        <v>5</v>
      </c>
      <c r="K55">
        <v>5</v>
      </c>
      <c r="L55">
        <v>5</v>
      </c>
      <c r="M55">
        <v>9</v>
      </c>
      <c r="N55" t="s">
        <v>863</v>
      </c>
      <c r="O55" s="35">
        <f t="shared" si="0"/>
        <v>1</v>
      </c>
      <c r="P55" s="41">
        <f t="shared" si="1"/>
        <v>1</v>
      </c>
      <c r="Q55" s="41">
        <f t="shared" si="2"/>
        <v>0</v>
      </c>
      <c r="R55" s="41">
        <f t="shared" si="3"/>
        <v>0</v>
      </c>
      <c r="S55" s="41">
        <f t="shared" si="4"/>
        <v>1</v>
      </c>
      <c r="T55" s="37">
        <f t="shared" si="5"/>
        <v>1</v>
      </c>
      <c r="U55" s="43">
        <f t="shared" si="6"/>
        <v>1</v>
      </c>
      <c r="V55" s="43">
        <f t="shared" si="7"/>
        <v>1</v>
      </c>
      <c r="W55" s="43">
        <f t="shared" si="8"/>
        <v>1</v>
      </c>
      <c r="X55" s="44">
        <f t="shared" si="9"/>
        <v>1</v>
      </c>
    </row>
    <row r="56" spans="1:24" x14ac:dyDescent="0.35">
      <c r="A56">
        <v>2</v>
      </c>
      <c r="B56" t="s">
        <v>864</v>
      </c>
      <c r="C56" t="s">
        <v>865</v>
      </c>
      <c r="D56" t="s">
        <v>149</v>
      </c>
      <c r="E56" t="s">
        <v>633</v>
      </c>
      <c r="F56" t="s">
        <v>632</v>
      </c>
      <c r="G56" t="s">
        <v>89</v>
      </c>
      <c r="H56" t="s">
        <v>72</v>
      </c>
      <c r="I56">
        <v>5</v>
      </c>
      <c r="J56">
        <v>5</v>
      </c>
      <c r="K56">
        <v>5</v>
      </c>
      <c r="L56">
        <v>5</v>
      </c>
      <c r="M56">
        <v>10</v>
      </c>
      <c r="O56" s="32">
        <f t="shared" si="0"/>
        <v>1</v>
      </c>
      <c r="P56" s="32">
        <f t="shared" si="1"/>
        <v>1</v>
      </c>
      <c r="Q56" s="32">
        <f t="shared" si="2"/>
        <v>0</v>
      </c>
      <c r="R56" s="32">
        <f t="shared" si="3"/>
        <v>0</v>
      </c>
      <c r="S56" s="32">
        <f t="shared" si="4"/>
        <v>1</v>
      </c>
      <c r="T56" s="48">
        <f t="shared" si="5"/>
        <v>1</v>
      </c>
      <c r="U56" s="48">
        <f t="shared" si="6"/>
        <v>1</v>
      </c>
      <c r="V56" s="48">
        <f t="shared" si="7"/>
        <v>1</v>
      </c>
      <c r="W56" s="48">
        <f t="shared" si="8"/>
        <v>1</v>
      </c>
      <c r="X56" s="44">
        <f t="shared" ref="X56" si="10">IF(I56&gt;=4,1,0)</f>
        <v>1</v>
      </c>
    </row>
    <row r="57" spans="1:24" s="96" customFormat="1" x14ac:dyDescent="0.35">
      <c r="A57" s="90">
        <v>2</v>
      </c>
      <c r="B57" s="90" t="s">
        <v>866</v>
      </c>
      <c r="C57" s="90" t="s">
        <v>867</v>
      </c>
      <c r="D57" s="90" t="s">
        <v>222</v>
      </c>
      <c r="E57" s="90" t="s">
        <v>758</v>
      </c>
      <c r="F57" s="90" t="s">
        <v>757</v>
      </c>
      <c r="G57" s="90" t="s">
        <v>124</v>
      </c>
      <c r="H57" s="90" t="s">
        <v>59</v>
      </c>
      <c r="I57" s="90">
        <v>3</v>
      </c>
      <c r="J57" s="90">
        <v>4</v>
      </c>
      <c r="K57" s="90">
        <v>5</v>
      </c>
      <c r="L57" s="90">
        <v>5</v>
      </c>
      <c r="M57" s="90">
        <v>8</v>
      </c>
      <c r="N57" s="90" t="s">
        <v>868</v>
      </c>
      <c r="O57" s="91">
        <f t="shared" si="0"/>
        <v>0</v>
      </c>
      <c r="P57" s="92">
        <f t="shared" si="1"/>
        <v>1</v>
      </c>
      <c r="Q57" s="92">
        <f t="shared" si="2"/>
        <v>1</v>
      </c>
      <c r="R57" s="92">
        <f t="shared" si="3"/>
        <v>0</v>
      </c>
      <c r="S57" s="92">
        <f t="shared" si="4"/>
        <v>1</v>
      </c>
      <c r="T57" s="93">
        <f t="shared" si="5"/>
        <v>0</v>
      </c>
      <c r="U57" s="94">
        <f t="shared" si="6"/>
        <v>1</v>
      </c>
      <c r="V57" s="94">
        <f t="shared" si="7"/>
        <v>1</v>
      </c>
      <c r="W57" s="94">
        <f t="shared" si="8"/>
        <v>1</v>
      </c>
      <c r="X57" s="95">
        <f t="shared" si="9"/>
        <v>0</v>
      </c>
    </row>
    <row r="58" spans="1:24" x14ac:dyDescent="0.35">
      <c r="A58" s="83">
        <v>2</v>
      </c>
      <c r="B58" s="83" t="s">
        <v>866</v>
      </c>
      <c r="C58" s="83" t="s">
        <v>867</v>
      </c>
      <c r="D58" s="83" t="s">
        <v>201</v>
      </c>
      <c r="E58" s="83" t="s">
        <v>729</v>
      </c>
      <c r="F58" s="83" t="s">
        <v>728</v>
      </c>
      <c r="G58" s="83" t="s">
        <v>124</v>
      </c>
      <c r="H58" s="83" t="s">
        <v>59</v>
      </c>
      <c r="I58" s="83">
        <v>5</v>
      </c>
      <c r="J58" s="83">
        <v>5</v>
      </c>
      <c r="K58" s="83">
        <v>4</v>
      </c>
      <c r="L58" s="83">
        <v>5</v>
      </c>
      <c r="M58" s="83">
        <v>8</v>
      </c>
      <c r="N58" s="83"/>
      <c r="O58" s="35">
        <f t="shared" si="0"/>
        <v>0</v>
      </c>
      <c r="P58" s="41">
        <f t="shared" si="1"/>
        <v>1</v>
      </c>
      <c r="Q58" s="41">
        <f t="shared" si="2"/>
        <v>1</v>
      </c>
      <c r="R58" s="41">
        <f t="shared" si="3"/>
        <v>0</v>
      </c>
      <c r="S58" s="41">
        <f t="shared" si="4"/>
        <v>1</v>
      </c>
      <c r="T58" s="37">
        <f t="shared" si="5"/>
        <v>0</v>
      </c>
      <c r="U58" s="43">
        <f t="shared" ref="U56:U74" si="11">IF(L58&gt;=4,1,0)</f>
        <v>1</v>
      </c>
      <c r="V58" s="43">
        <f t="shared" ref="V56:V74" si="12">IF(J58&gt;=4,1,0)</f>
        <v>1</v>
      </c>
      <c r="W58" s="43">
        <f t="shared" ref="W56:W74" si="13">IF(K58&gt;=4,1,0)</f>
        <v>1</v>
      </c>
      <c r="X58" s="44">
        <f t="shared" ref="X56:X74" si="14">IF(I58&gt;=4,1,0)</f>
        <v>1</v>
      </c>
    </row>
    <row r="59" spans="1:24" x14ac:dyDescent="0.35">
      <c r="A59" s="83">
        <v>2</v>
      </c>
      <c r="B59" s="83" t="s">
        <v>866</v>
      </c>
      <c r="C59" s="83" t="s">
        <v>867</v>
      </c>
      <c r="D59" s="83" t="s">
        <v>211</v>
      </c>
      <c r="E59" s="83" t="s">
        <v>784</v>
      </c>
      <c r="F59" s="83" t="s">
        <v>783</v>
      </c>
      <c r="G59" s="83" t="s">
        <v>124</v>
      </c>
      <c r="H59" s="83" t="s">
        <v>59</v>
      </c>
      <c r="I59" s="83">
        <v>5</v>
      </c>
      <c r="J59" s="83">
        <v>5</v>
      </c>
      <c r="K59" s="83">
        <v>5</v>
      </c>
      <c r="L59" s="83">
        <v>5</v>
      </c>
      <c r="M59" s="83">
        <v>10</v>
      </c>
      <c r="N59" s="83"/>
      <c r="O59" s="35">
        <f t="shared" si="0"/>
        <v>1</v>
      </c>
      <c r="P59" s="41">
        <f t="shared" si="1"/>
        <v>1</v>
      </c>
      <c r="Q59" s="41">
        <f t="shared" si="2"/>
        <v>0</v>
      </c>
      <c r="R59" s="41">
        <f t="shared" si="3"/>
        <v>0</v>
      </c>
      <c r="S59" s="41">
        <f t="shared" si="4"/>
        <v>1</v>
      </c>
      <c r="T59" s="37">
        <f t="shared" si="5"/>
        <v>1</v>
      </c>
      <c r="U59" s="43">
        <f t="shared" si="6"/>
        <v>1</v>
      </c>
      <c r="V59" s="43">
        <f t="shared" si="7"/>
        <v>1</v>
      </c>
      <c r="W59" s="43">
        <f t="shared" si="8"/>
        <v>1</v>
      </c>
      <c r="X59" s="44">
        <f t="shared" si="9"/>
        <v>1</v>
      </c>
    </row>
    <row r="60" spans="1:24" x14ac:dyDescent="0.35">
      <c r="A60" s="83">
        <v>2</v>
      </c>
      <c r="B60" s="83" t="s">
        <v>866</v>
      </c>
      <c r="C60" s="83" t="s">
        <v>867</v>
      </c>
      <c r="D60" s="83" t="s">
        <v>219</v>
      </c>
      <c r="E60" s="83" t="s">
        <v>767</v>
      </c>
      <c r="F60" s="83" t="s">
        <v>766</v>
      </c>
      <c r="G60" s="83" t="s">
        <v>124</v>
      </c>
      <c r="H60" s="83" t="s">
        <v>59</v>
      </c>
      <c r="I60" s="83">
        <v>5</v>
      </c>
      <c r="J60" s="83">
        <v>5</v>
      </c>
      <c r="K60" s="83">
        <v>5</v>
      </c>
      <c r="L60" s="83">
        <v>5</v>
      </c>
      <c r="M60" s="83">
        <v>10</v>
      </c>
      <c r="N60" s="83" t="s">
        <v>869</v>
      </c>
      <c r="O60" s="35">
        <f t="shared" si="0"/>
        <v>1</v>
      </c>
      <c r="P60" s="41">
        <f t="shared" si="1"/>
        <v>1</v>
      </c>
      <c r="Q60" s="41">
        <f t="shared" si="2"/>
        <v>0</v>
      </c>
      <c r="R60" s="41">
        <f t="shared" si="3"/>
        <v>0</v>
      </c>
      <c r="S60" s="41">
        <f t="shared" si="4"/>
        <v>1</v>
      </c>
      <c r="T60" s="37">
        <f t="shared" si="5"/>
        <v>1</v>
      </c>
      <c r="U60" s="43">
        <f t="shared" si="11"/>
        <v>1</v>
      </c>
      <c r="V60" s="43">
        <f t="shared" si="12"/>
        <v>1</v>
      </c>
      <c r="W60" s="43">
        <f t="shared" si="13"/>
        <v>1</v>
      </c>
      <c r="X60" s="44">
        <f t="shared" si="14"/>
        <v>1</v>
      </c>
    </row>
    <row r="61" spans="1:24" x14ac:dyDescent="0.35">
      <c r="A61" s="83">
        <v>2</v>
      </c>
      <c r="B61" s="83" t="s">
        <v>866</v>
      </c>
      <c r="C61" s="83" t="s">
        <v>867</v>
      </c>
      <c r="D61" s="83" t="s">
        <v>223</v>
      </c>
      <c r="E61" s="83" t="s">
        <v>810</v>
      </c>
      <c r="F61" s="83" t="s">
        <v>809</v>
      </c>
      <c r="G61" s="83" t="s">
        <v>124</v>
      </c>
      <c r="H61" s="83" t="s">
        <v>59</v>
      </c>
      <c r="I61" s="83">
        <v>5</v>
      </c>
      <c r="J61" s="83">
        <v>5</v>
      </c>
      <c r="K61" s="83">
        <v>5</v>
      </c>
      <c r="L61" s="83">
        <v>5</v>
      </c>
      <c r="M61" s="83">
        <v>10</v>
      </c>
      <c r="N61" s="83"/>
      <c r="O61" s="35">
        <f t="shared" si="0"/>
        <v>1</v>
      </c>
      <c r="P61" s="41">
        <f t="shared" si="1"/>
        <v>1</v>
      </c>
      <c r="Q61" s="41">
        <f t="shared" si="2"/>
        <v>0</v>
      </c>
      <c r="R61" s="41">
        <f t="shared" si="3"/>
        <v>0</v>
      </c>
      <c r="S61" s="41">
        <f t="shared" si="4"/>
        <v>1</v>
      </c>
      <c r="T61" s="37">
        <f t="shared" si="5"/>
        <v>1</v>
      </c>
      <c r="U61" s="43">
        <f t="shared" si="6"/>
        <v>1</v>
      </c>
      <c r="V61" s="43">
        <f t="shared" si="7"/>
        <v>1</v>
      </c>
      <c r="W61" s="43">
        <f t="shared" si="8"/>
        <v>1</v>
      </c>
      <c r="X61" s="44">
        <f t="shared" si="9"/>
        <v>1</v>
      </c>
    </row>
    <row r="62" spans="1:24" x14ac:dyDescent="0.35">
      <c r="A62" s="83">
        <v>2</v>
      </c>
      <c r="B62" s="83" t="s">
        <v>866</v>
      </c>
      <c r="C62" s="83" t="s">
        <v>867</v>
      </c>
      <c r="D62" s="83" t="s">
        <v>214</v>
      </c>
      <c r="E62" s="83" t="s">
        <v>806</v>
      </c>
      <c r="F62" s="83" t="s">
        <v>805</v>
      </c>
      <c r="G62" s="83" t="s">
        <v>124</v>
      </c>
      <c r="H62" s="83" t="s">
        <v>59</v>
      </c>
      <c r="I62" s="83">
        <v>5</v>
      </c>
      <c r="J62" s="83">
        <v>5</v>
      </c>
      <c r="K62" s="83">
        <v>5</v>
      </c>
      <c r="L62" s="83">
        <v>5</v>
      </c>
      <c r="M62" s="83">
        <v>10</v>
      </c>
      <c r="N62" s="83"/>
      <c r="O62" s="35">
        <f t="shared" si="0"/>
        <v>1</v>
      </c>
      <c r="P62" s="41">
        <f t="shared" si="1"/>
        <v>1</v>
      </c>
      <c r="Q62" s="41">
        <f t="shared" si="2"/>
        <v>0</v>
      </c>
      <c r="R62" s="41">
        <f t="shared" si="3"/>
        <v>0</v>
      </c>
      <c r="S62" s="41">
        <f t="shared" si="4"/>
        <v>1</v>
      </c>
      <c r="T62" s="37">
        <f t="shared" si="5"/>
        <v>1</v>
      </c>
      <c r="U62" s="43">
        <f t="shared" si="11"/>
        <v>1</v>
      </c>
      <c r="V62" s="43">
        <f t="shared" si="12"/>
        <v>1</v>
      </c>
      <c r="W62" s="43">
        <f t="shared" si="13"/>
        <v>1</v>
      </c>
      <c r="X62" s="44">
        <f t="shared" si="14"/>
        <v>1</v>
      </c>
    </row>
    <row r="63" spans="1:24" x14ac:dyDescent="0.35">
      <c r="A63" s="83">
        <v>2</v>
      </c>
      <c r="B63" s="83" t="s">
        <v>866</v>
      </c>
      <c r="C63" s="83" t="s">
        <v>867</v>
      </c>
      <c r="D63" s="83" t="s">
        <v>224</v>
      </c>
      <c r="E63" s="83" t="s">
        <v>780</v>
      </c>
      <c r="F63" s="83" t="s">
        <v>779</v>
      </c>
      <c r="G63" s="83" t="s">
        <v>124</v>
      </c>
      <c r="H63" s="83" t="s">
        <v>59</v>
      </c>
      <c r="I63" s="83">
        <v>5</v>
      </c>
      <c r="J63" s="83">
        <v>5</v>
      </c>
      <c r="K63" s="83">
        <v>5</v>
      </c>
      <c r="L63" s="83">
        <v>5</v>
      </c>
      <c r="M63" s="83">
        <v>10</v>
      </c>
      <c r="N63" s="83"/>
      <c r="O63" s="35">
        <f t="shared" si="0"/>
        <v>1</v>
      </c>
      <c r="P63" s="41">
        <f t="shared" si="1"/>
        <v>1</v>
      </c>
      <c r="Q63" s="41">
        <f t="shared" si="2"/>
        <v>0</v>
      </c>
      <c r="R63" s="41">
        <f t="shared" si="3"/>
        <v>0</v>
      </c>
      <c r="S63" s="41">
        <f t="shared" si="4"/>
        <v>1</v>
      </c>
      <c r="T63" s="37">
        <f t="shared" si="5"/>
        <v>1</v>
      </c>
      <c r="U63" s="43">
        <f t="shared" si="6"/>
        <v>1</v>
      </c>
      <c r="V63" s="43">
        <f t="shared" si="7"/>
        <v>1</v>
      </c>
      <c r="W63" s="43">
        <f t="shared" si="8"/>
        <v>1</v>
      </c>
      <c r="X63" s="44">
        <f t="shared" si="9"/>
        <v>1</v>
      </c>
    </row>
    <row r="64" spans="1:24" x14ac:dyDescent="0.35">
      <c r="A64" s="83">
        <v>2</v>
      </c>
      <c r="B64" s="83" t="s">
        <v>866</v>
      </c>
      <c r="C64" s="83" t="s">
        <v>867</v>
      </c>
      <c r="D64" s="83" t="s">
        <v>204</v>
      </c>
      <c r="E64" s="83" t="s">
        <v>707</v>
      </c>
      <c r="F64" s="83" t="s">
        <v>706</v>
      </c>
      <c r="G64" s="83" t="s">
        <v>124</v>
      </c>
      <c r="H64" s="83" t="s">
        <v>59</v>
      </c>
      <c r="I64" s="83">
        <v>4</v>
      </c>
      <c r="J64" s="83">
        <v>4</v>
      </c>
      <c r="K64" s="83">
        <v>3</v>
      </c>
      <c r="L64" s="83">
        <v>5</v>
      </c>
      <c r="M64" s="83">
        <v>9</v>
      </c>
      <c r="N64" s="83"/>
      <c r="O64" s="35">
        <f t="shared" si="0"/>
        <v>1</v>
      </c>
      <c r="P64" s="41">
        <f t="shared" si="1"/>
        <v>1</v>
      </c>
      <c r="Q64" s="41">
        <f t="shared" si="2"/>
        <v>0</v>
      </c>
      <c r="R64" s="41">
        <f t="shared" si="3"/>
        <v>0</v>
      </c>
      <c r="S64" s="41">
        <f t="shared" si="4"/>
        <v>1</v>
      </c>
      <c r="T64" s="37">
        <f t="shared" si="5"/>
        <v>1</v>
      </c>
      <c r="U64" s="43">
        <f t="shared" si="11"/>
        <v>1</v>
      </c>
      <c r="V64" s="43">
        <f t="shared" si="12"/>
        <v>1</v>
      </c>
      <c r="W64" s="43">
        <f t="shared" si="13"/>
        <v>0</v>
      </c>
      <c r="X64" s="44">
        <f t="shared" si="14"/>
        <v>1</v>
      </c>
    </row>
    <row r="65" spans="1:24" x14ac:dyDescent="0.35">
      <c r="A65" s="83">
        <v>2</v>
      </c>
      <c r="B65" s="83" t="s">
        <v>866</v>
      </c>
      <c r="C65" s="83" t="s">
        <v>867</v>
      </c>
      <c r="D65" s="83" t="s">
        <v>217</v>
      </c>
      <c r="E65" s="83" t="s">
        <v>776</v>
      </c>
      <c r="F65" s="83" t="s">
        <v>775</v>
      </c>
      <c r="G65" s="83" t="s">
        <v>124</v>
      </c>
      <c r="H65" s="83" t="s">
        <v>59</v>
      </c>
      <c r="I65" s="83">
        <v>5</v>
      </c>
      <c r="J65" s="83">
        <v>5</v>
      </c>
      <c r="K65" s="83">
        <v>4</v>
      </c>
      <c r="L65" s="83">
        <v>4</v>
      </c>
      <c r="M65" s="83">
        <v>10</v>
      </c>
      <c r="N65" s="83" t="s">
        <v>870</v>
      </c>
      <c r="O65" s="35">
        <f t="shared" si="0"/>
        <v>1</v>
      </c>
      <c r="P65" s="41">
        <f t="shared" si="1"/>
        <v>1</v>
      </c>
      <c r="Q65" s="41">
        <f t="shared" si="2"/>
        <v>0</v>
      </c>
      <c r="R65" s="41">
        <f t="shared" si="3"/>
        <v>0</v>
      </c>
      <c r="S65" s="41">
        <f t="shared" si="4"/>
        <v>1</v>
      </c>
      <c r="T65" s="37">
        <f t="shared" si="5"/>
        <v>1</v>
      </c>
      <c r="U65" s="43">
        <f t="shared" si="6"/>
        <v>1</v>
      </c>
      <c r="V65" s="43">
        <f t="shared" si="7"/>
        <v>1</v>
      </c>
      <c r="W65" s="43">
        <f t="shared" si="8"/>
        <v>1</v>
      </c>
      <c r="X65" s="44">
        <f t="shared" si="9"/>
        <v>1</v>
      </c>
    </row>
    <row r="66" spans="1:24" x14ac:dyDescent="0.35">
      <c r="A66" s="83">
        <v>2</v>
      </c>
      <c r="B66" s="83" t="s">
        <v>866</v>
      </c>
      <c r="C66" s="83" t="s">
        <v>867</v>
      </c>
      <c r="D66" s="83" t="s">
        <v>216</v>
      </c>
      <c r="E66" s="83" t="s">
        <v>793</v>
      </c>
      <c r="F66" s="83" t="s">
        <v>792</v>
      </c>
      <c r="G66" s="83" t="s">
        <v>124</v>
      </c>
      <c r="H66" s="83" t="s">
        <v>59</v>
      </c>
      <c r="I66" s="83">
        <v>5</v>
      </c>
      <c r="J66" s="83">
        <v>5</v>
      </c>
      <c r="K66" s="83">
        <v>4</v>
      </c>
      <c r="L66" s="83">
        <v>5</v>
      </c>
      <c r="M66" s="83">
        <v>9</v>
      </c>
      <c r="N66" s="83"/>
      <c r="O66" s="35">
        <f t="shared" si="0"/>
        <v>1</v>
      </c>
      <c r="P66" s="41">
        <f t="shared" si="1"/>
        <v>1</v>
      </c>
      <c r="Q66" s="41">
        <f t="shared" si="2"/>
        <v>0</v>
      </c>
      <c r="R66" s="41">
        <f t="shared" si="3"/>
        <v>0</v>
      </c>
      <c r="S66" s="41">
        <f t="shared" si="4"/>
        <v>1</v>
      </c>
      <c r="T66" s="37">
        <f t="shared" si="5"/>
        <v>1</v>
      </c>
      <c r="U66" s="43">
        <f t="shared" si="11"/>
        <v>1</v>
      </c>
      <c r="V66" s="43">
        <f t="shared" si="12"/>
        <v>1</v>
      </c>
      <c r="W66" s="43">
        <f t="shared" si="13"/>
        <v>1</v>
      </c>
      <c r="X66" s="44">
        <f t="shared" si="14"/>
        <v>1</v>
      </c>
    </row>
    <row r="67" spans="1:24" x14ac:dyDescent="0.35">
      <c r="A67" s="83">
        <v>2</v>
      </c>
      <c r="B67" s="83" t="s">
        <v>866</v>
      </c>
      <c r="C67" s="83" t="s">
        <v>867</v>
      </c>
      <c r="D67" s="83" t="s">
        <v>218</v>
      </c>
      <c r="E67" s="83" t="s">
        <v>802</v>
      </c>
      <c r="F67" s="83" t="s">
        <v>801</v>
      </c>
      <c r="G67" s="83" t="s">
        <v>124</v>
      </c>
      <c r="H67" s="83" t="s">
        <v>59</v>
      </c>
      <c r="I67" s="83">
        <v>5</v>
      </c>
      <c r="J67" s="83">
        <v>4</v>
      </c>
      <c r="K67" s="83">
        <v>3</v>
      </c>
      <c r="L67" s="83">
        <v>5</v>
      </c>
      <c r="M67" s="83">
        <v>5</v>
      </c>
      <c r="N67" s="83"/>
      <c r="O67" s="35">
        <f t="shared" ref="O67:O74" si="15">IF(M67&gt;=9,1,0)</f>
        <v>0</v>
      </c>
      <c r="P67" s="41">
        <f t="shared" ref="P67:P74" si="16">IF(M67&gt;=7,1,0)</f>
        <v>0</v>
      </c>
      <c r="Q67" s="41">
        <f t="shared" ref="Q67:Q74" si="17">P67-O67</f>
        <v>0</v>
      </c>
      <c r="R67" s="41">
        <f t="shared" ref="R67:R74" si="18">IF(M67&lt;=6,1,0)</f>
        <v>1</v>
      </c>
      <c r="S67" s="41">
        <f t="shared" ref="S67:S74" si="19">O67+Q67+R67</f>
        <v>1</v>
      </c>
      <c r="T67" s="37">
        <f t="shared" ref="T67:T74" si="20">((O67-R67)/S67)</f>
        <v>-1</v>
      </c>
      <c r="U67" s="43">
        <f t="shared" si="11"/>
        <v>1</v>
      </c>
      <c r="V67" s="43">
        <f t="shared" si="12"/>
        <v>1</v>
      </c>
      <c r="W67" s="43">
        <f t="shared" si="13"/>
        <v>0</v>
      </c>
      <c r="X67" s="44">
        <f t="shared" si="14"/>
        <v>1</v>
      </c>
    </row>
    <row r="68" spans="1:24" x14ac:dyDescent="0.35">
      <c r="A68" s="83">
        <v>2</v>
      </c>
      <c r="B68" s="83" t="s">
        <v>866</v>
      </c>
      <c r="C68" s="83" t="s">
        <v>867</v>
      </c>
      <c r="D68" s="83" t="s">
        <v>213</v>
      </c>
      <c r="E68" s="83" t="s">
        <v>788</v>
      </c>
      <c r="F68" s="83" t="s">
        <v>787</v>
      </c>
      <c r="G68" s="83" t="s">
        <v>124</v>
      </c>
      <c r="H68" s="83" t="s">
        <v>59</v>
      </c>
      <c r="I68" s="83">
        <v>5</v>
      </c>
      <c r="J68" s="83">
        <v>4</v>
      </c>
      <c r="K68" s="83">
        <v>4</v>
      </c>
      <c r="L68" s="83">
        <v>5</v>
      </c>
      <c r="M68" s="83">
        <v>8</v>
      </c>
      <c r="N68" s="83"/>
      <c r="O68" s="35">
        <f t="shared" si="15"/>
        <v>0</v>
      </c>
      <c r="P68" s="41">
        <f t="shared" si="16"/>
        <v>1</v>
      </c>
      <c r="Q68" s="41">
        <f t="shared" si="17"/>
        <v>1</v>
      </c>
      <c r="R68" s="41">
        <f t="shared" si="18"/>
        <v>0</v>
      </c>
      <c r="S68" s="41">
        <f t="shared" si="19"/>
        <v>1</v>
      </c>
      <c r="T68" s="37">
        <f t="shared" si="20"/>
        <v>0</v>
      </c>
      <c r="U68" s="43">
        <f t="shared" si="11"/>
        <v>1</v>
      </c>
      <c r="V68" s="43">
        <f t="shared" si="12"/>
        <v>1</v>
      </c>
      <c r="W68" s="43">
        <f t="shared" si="13"/>
        <v>1</v>
      </c>
      <c r="X68" s="44">
        <f t="shared" si="14"/>
        <v>1</v>
      </c>
    </row>
    <row r="69" spans="1:24" x14ac:dyDescent="0.35">
      <c r="A69" s="83">
        <v>2</v>
      </c>
      <c r="B69" s="83" t="s">
        <v>866</v>
      </c>
      <c r="C69" s="83" t="s">
        <v>867</v>
      </c>
      <c r="D69" s="83" t="s">
        <v>198</v>
      </c>
      <c r="E69" s="83" t="s">
        <v>750</v>
      </c>
      <c r="F69" s="83" t="s">
        <v>749</v>
      </c>
      <c r="G69" s="83" t="s">
        <v>124</v>
      </c>
      <c r="H69" s="83" t="s">
        <v>59</v>
      </c>
      <c r="I69" s="83">
        <v>5</v>
      </c>
      <c r="J69" s="83">
        <v>5</v>
      </c>
      <c r="K69" s="83">
        <v>5</v>
      </c>
      <c r="L69" s="83">
        <v>5</v>
      </c>
      <c r="M69" s="83">
        <v>10</v>
      </c>
      <c r="N69" s="83"/>
      <c r="O69" s="35">
        <f t="shared" si="15"/>
        <v>1</v>
      </c>
      <c r="P69" s="41">
        <f t="shared" si="16"/>
        <v>1</v>
      </c>
      <c r="Q69" s="41">
        <f t="shared" si="17"/>
        <v>0</v>
      </c>
      <c r="R69" s="41">
        <f t="shared" si="18"/>
        <v>0</v>
      </c>
      <c r="S69" s="41">
        <f t="shared" si="19"/>
        <v>1</v>
      </c>
      <c r="T69" s="37">
        <f t="shared" si="20"/>
        <v>1</v>
      </c>
      <c r="U69" s="43">
        <f t="shared" si="11"/>
        <v>1</v>
      </c>
      <c r="V69" s="43">
        <f t="shared" si="12"/>
        <v>1</v>
      </c>
      <c r="W69" s="43">
        <f t="shared" si="13"/>
        <v>1</v>
      </c>
      <c r="X69" s="44">
        <f t="shared" si="14"/>
        <v>1</v>
      </c>
    </row>
    <row r="70" spans="1:24" x14ac:dyDescent="0.35">
      <c r="A70" s="83">
        <v>2</v>
      </c>
      <c r="B70" s="83" t="s">
        <v>866</v>
      </c>
      <c r="C70" s="83" t="s">
        <v>867</v>
      </c>
      <c r="D70" s="83" t="s">
        <v>220</v>
      </c>
      <c r="E70" s="83" t="s">
        <v>763</v>
      </c>
      <c r="F70" s="83" t="s">
        <v>762</v>
      </c>
      <c r="G70" s="83" t="s">
        <v>124</v>
      </c>
      <c r="H70" s="83" t="s">
        <v>59</v>
      </c>
      <c r="I70" s="83">
        <v>4</v>
      </c>
      <c r="J70" s="83">
        <v>4</v>
      </c>
      <c r="K70" s="83">
        <v>4</v>
      </c>
      <c r="L70" s="83">
        <v>5</v>
      </c>
      <c r="M70" s="83">
        <v>9</v>
      </c>
      <c r="N70" s="83"/>
      <c r="O70" s="35">
        <f t="shared" si="15"/>
        <v>1</v>
      </c>
      <c r="P70" s="41">
        <f t="shared" si="16"/>
        <v>1</v>
      </c>
      <c r="Q70" s="41">
        <f t="shared" si="17"/>
        <v>0</v>
      </c>
      <c r="R70" s="41">
        <f t="shared" si="18"/>
        <v>0</v>
      </c>
      <c r="S70" s="41">
        <f t="shared" si="19"/>
        <v>1</v>
      </c>
      <c r="T70" s="37">
        <f t="shared" si="20"/>
        <v>1</v>
      </c>
      <c r="U70" s="43">
        <f t="shared" si="11"/>
        <v>1</v>
      </c>
      <c r="V70" s="43">
        <f t="shared" si="12"/>
        <v>1</v>
      </c>
      <c r="W70" s="43">
        <f t="shared" si="13"/>
        <v>1</v>
      </c>
      <c r="X70" s="44">
        <f t="shared" si="14"/>
        <v>1</v>
      </c>
    </row>
    <row r="71" spans="1:24" x14ac:dyDescent="0.35">
      <c r="A71" s="83">
        <v>2</v>
      </c>
      <c r="B71" s="83" t="s">
        <v>866</v>
      </c>
      <c r="C71" s="83" t="s">
        <v>867</v>
      </c>
      <c r="D71" s="83" t="s">
        <v>203</v>
      </c>
      <c r="E71" s="83" t="s">
        <v>724</v>
      </c>
      <c r="F71" s="83" t="s">
        <v>723</v>
      </c>
      <c r="G71" s="83" t="s">
        <v>124</v>
      </c>
      <c r="H71" s="83" t="s">
        <v>59</v>
      </c>
      <c r="I71" s="83">
        <v>4</v>
      </c>
      <c r="J71" s="83">
        <v>4</v>
      </c>
      <c r="K71" s="83">
        <v>4</v>
      </c>
      <c r="L71" s="83">
        <v>5</v>
      </c>
      <c r="M71" s="83">
        <v>9</v>
      </c>
      <c r="N71" s="83"/>
      <c r="O71" s="35">
        <f t="shared" si="15"/>
        <v>1</v>
      </c>
      <c r="P71" s="41">
        <f t="shared" si="16"/>
        <v>1</v>
      </c>
      <c r="Q71" s="41">
        <f t="shared" si="17"/>
        <v>0</v>
      </c>
      <c r="R71" s="41">
        <f t="shared" si="18"/>
        <v>0</v>
      </c>
      <c r="S71" s="41">
        <f t="shared" si="19"/>
        <v>1</v>
      </c>
      <c r="T71" s="37">
        <f t="shared" si="20"/>
        <v>1</v>
      </c>
      <c r="U71" s="43">
        <f t="shared" si="11"/>
        <v>1</v>
      </c>
      <c r="V71" s="43">
        <f t="shared" si="12"/>
        <v>1</v>
      </c>
      <c r="W71" s="43">
        <f t="shared" si="13"/>
        <v>1</v>
      </c>
      <c r="X71" s="44">
        <f t="shared" si="14"/>
        <v>1</v>
      </c>
    </row>
    <row r="72" spans="1:24" x14ac:dyDescent="0.35">
      <c r="A72" s="83">
        <v>2</v>
      </c>
      <c r="B72" s="83" t="s">
        <v>866</v>
      </c>
      <c r="C72" s="83" t="s">
        <v>867</v>
      </c>
      <c r="D72" s="83" t="s">
        <v>212</v>
      </c>
      <c r="E72" s="83" t="s">
        <v>814</v>
      </c>
      <c r="F72" s="83" t="s">
        <v>813</v>
      </c>
      <c r="G72" s="83" t="s">
        <v>124</v>
      </c>
      <c r="H72" s="83" t="s">
        <v>59</v>
      </c>
      <c r="I72" s="83">
        <v>3</v>
      </c>
      <c r="J72" s="83">
        <v>3</v>
      </c>
      <c r="K72" s="83">
        <v>3</v>
      </c>
      <c r="L72" s="83">
        <v>4</v>
      </c>
      <c r="M72" s="83">
        <v>6</v>
      </c>
      <c r="O72" s="35">
        <f t="shared" si="15"/>
        <v>0</v>
      </c>
      <c r="P72" s="41">
        <f t="shared" si="16"/>
        <v>0</v>
      </c>
      <c r="Q72" s="41">
        <f t="shared" si="17"/>
        <v>0</v>
      </c>
      <c r="R72" s="41">
        <f t="shared" si="18"/>
        <v>1</v>
      </c>
      <c r="S72" s="41">
        <f t="shared" si="19"/>
        <v>1</v>
      </c>
      <c r="T72" s="37">
        <f t="shared" si="20"/>
        <v>-1</v>
      </c>
      <c r="U72" s="43">
        <f t="shared" si="11"/>
        <v>1</v>
      </c>
      <c r="V72" s="43">
        <f t="shared" si="12"/>
        <v>0</v>
      </c>
      <c r="W72" s="43">
        <f t="shared" si="13"/>
        <v>0</v>
      </c>
      <c r="X72" s="44">
        <f t="shared" si="14"/>
        <v>0</v>
      </c>
    </row>
    <row r="73" spans="1:24" x14ac:dyDescent="0.35">
      <c r="A73" s="83">
        <v>2</v>
      </c>
      <c r="B73" s="83" t="s">
        <v>866</v>
      </c>
      <c r="C73" s="83" t="s">
        <v>867</v>
      </c>
      <c r="D73" s="83" t="s">
        <v>221</v>
      </c>
      <c r="E73" s="83" t="s">
        <v>772</v>
      </c>
      <c r="F73" s="83" t="s">
        <v>771</v>
      </c>
      <c r="G73" s="83" t="s">
        <v>124</v>
      </c>
      <c r="H73" s="83" t="s">
        <v>59</v>
      </c>
      <c r="I73" s="83">
        <v>5</v>
      </c>
      <c r="J73" s="83">
        <v>5</v>
      </c>
      <c r="K73" s="83">
        <v>5</v>
      </c>
      <c r="L73" s="83">
        <v>5</v>
      </c>
      <c r="M73" s="83">
        <v>8</v>
      </c>
      <c r="O73" s="35">
        <f t="shared" si="15"/>
        <v>0</v>
      </c>
      <c r="P73" s="41">
        <f t="shared" si="16"/>
        <v>1</v>
      </c>
      <c r="Q73" s="41">
        <f t="shared" si="17"/>
        <v>1</v>
      </c>
      <c r="R73" s="41">
        <f t="shared" si="18"/>
        <v>0</v>
      </c>
      <c r="S73" s="41">
        <f t="shared" si="19"/>
        <v>1</v>
      </c>
      <c r="T73" s="37">
        <f t="shared" si="20"/>
        <v>0</v>
      </c>
      <c r="U73" s="43">
        <f t="shared" si="11"/>
        <v>1</v>
      </c>
      <c r="V73" s="43">
        <f t="shared" si="12"/>
        <v>1</v>
      </c>
      <c r="W73" s="43">
        <f t="shared" si="13"/>
        <v>1</v>
      </c>
      <c r="X73" s="44">
        <f t="shared" si="14"/>
        <v>1</v>
      </c>
    </row>
    <row r="74" spans="1:24" x14ac:dyDescent="0.35">
      <c r="A74" s="83">
        <v>2</v>
      </c>
      <c r="B74" s="83" t="s">
        <v>866</v>
      </c>
      <c r="C74" s="83" t="s">
        <v>867</v>
      </c>
      <c r="D74" s="83" t="s">
        <v>215</v>
      </c>
      <c r="E74" s="83" t="s">
        <v>797</v>
      </c>
      <c r="F74" s="83" t="s">
        <v>796</v>
      </c>
      <c r="G74" s="83" t="s">
        <v>124</v>
      </c>
      <c r="H74" s="83" t="s">
        <v>59</v>
      </c>
      <c r="I74" s="83">
        <v>5</v>
      </c>
      <c r="J74" s="83">
        <v>5</v>
      </c>
      <c r="K74" s="83">
        <v>5</v>
      </c>
      <c r="L74" s="83">
        <v>5</v>
      </c>
      <c r="M74" s="83">
        <v>10</v>
      </c>
      <c r="O74" s="35">
        <f t="shared" si="15"/>
        <v>1</v>
      </c>
      <c r="P74" s="41">
        <f t="shared" si="16"/>
        <v>1</v>
      </c>
      <c r="Q74" s="41">
        <f t="shared" si="17"/>
        <v>0</v>
      </c>
      <c r="R74" s="41">
        <f t="shared" si="18"/>
        <v>0</v>
      </c>
      <c r="S74" s="41">
        <f t="shared" si="19"/>
        <v>1</v>
      </c>
      <c r="T74" s="37">
        <f t="shared" si="20"/>
        <v>1</v>
      </c>
      <c r="U74" s="43">
        <f t="shared" si="11"/>
        <v>1</v>
      </c>
      <c r="V74" s="43">
        <f t="shared" si="12"/>
        <v>1</v>
      </c>
      <c r="W74" s="43">
        <f t="shared" si="13"/>
        <v>1</v>
      </c>
      <c r="X74" s="44">
        <f t="shared" si="14"/>
        <v>1</v>
      </c>
    </row>
    <row r="351" spans="1:24" x14ac:dyDescent="0.35">
      <c r="A351" s="148">
        <v>2</v>
      </c>
      <c r="B351" s="148" t="s">
        <v>1952</v>
      </c>
      <c r="C351" s="148" t="s">
        <v>1953</v>
      </c>
      <c r="D351" s="148" t="s">
        <v>216</v>
      </c>
      <c r="E351" s="148" t="s">
        <v>793</v>
      </c>
      <c r="F351" s="148" t="s">
        <v>792</v>
      </c>
      <c r="G351" s="148" t="s">
        <v>1951</v>
      </c>
      <c r="H351" s="148" t="s">
        <v>72</v>
      </c>
      <c r="I351" s="148">
        <v>5</v>
      </c>
      <c r="J351" s="148">
        <v>5</v>
      </c>
      <c r="K351" s="148">
        <v>4</v>
      </c>
      <c r="L351" s="148">
        <v>5</v>
      </c>
      <c r="M351" s="148">
        <v>10</v>
      </c>
      <c r="N351" s="148"/>
      <c r="O351" s="32">
        <f t="shared" ref="O351:O354" si="21">IF(M351&gt;=9,1,0)</f>
        <v>1</v>
      </c>
      <c r="P351" s="32">
        <f t="shared" ref="P351:P354" si="22">IF(M351&gt;=7,1,0)</f>
        <v>1</v>
      </c>
      <c r="Q351" s="32">
        <f t="shared" ref="Q351:Q354" si="23">P351-O351</f>
        <v>0</v>
      </c>
      <c r="R351" s="32">
        <f t="shared" ref="R351:R354" si="24">IF(M351&lt;=6,1,0)</f>
        <v>0</v>
      </c>
      <c r="S351" s="32">
        <f t="shared" ref="S351:S354" si="25">O351+Q351+R351</f>
        <v>1</v>
      </c>
      <c r="T351" s="48">
        <f t="shared" ref="T351:T354" si="26">((O351-R351)/S351)</f>
        <v>1</v>
      </c>
      <c r="U351" s="48">
        <f t="shared" ref="U351:U354" si="27">IF(L351&gt;=4,1,0)</f>
        <v>1</v>
      </c>
      <c r="V351" s="48">
        <f t="shared" ref="V351:W354" si="28">IF(J351&gt;=4,1,0)</f>
        <v>1</v>
      </c>
      <c r="W351" s="48">
        <f t="shared" si="28"/>
        <v>1</v>
      </c>
      <c r="X351" s="44">
        <f t="shared" ref="X351:X354" si="29">IF(I351&gt;=4,1,0)</f>
        <v>1</v>
      </c>
    </row>
    <row r="352" spans="1:24" x14ac:dyDescent="0.35">
      <c r="A352" s="148">
        <v>2</v>
      </c>
      <c r="B352" s="148" t="s">
        <v>1952</v>
      </c>
      <c r="C352" s="148" t="s">
        <v>1953</v>
      </c>
      <c r="D352" s="148" t="s">
        <v>151</v>
      </c>
      <c r="E352" s="148" t="s">
        <v>587</v>
      </c>
      <c r="F352" s="148" t="s">
        <v>586</v>
      </c>
      <c r="G352" s="148" t="s">
        <v>1951</v>
      </c>
      <c r="H352" s="148" t="s">
        <v>72</v>
      </c>
      <c r="I352" s="148">
        <v>4</v>
      </c>
      <c r="J352" s="148">
        <v>4</v>
      </c>
      <c r="K352" s="148">
        <v>4</v>
      </c>
      <c r="L352" s="148">
        <v>5</v>
      </c>
      <c r="M352" s="148">
        <v>9</v>
      </c>
      <c r="N352" s="148" t="s">
        <v>1954</v>
      </c>
      <c r="O352" s="32">
        <f t="shared" si="21"/>
        <v>1</v>
      </c>
      <c r="P352" s="32">
        <f t="shared" si="22"/>
        <v>1</v>
      </c>
      <c r="Q352" s="32">
        <f t="shared" si="23"/>
        <v>0</v>
      </c>
      <c r="R352" s="32">
        <f t="shared" si="24"/>
        <v>0</v>
      </c>
      <c r="S352" s="32">
        <f t="shared" si="25"/>
        <v>1</v>
      </c>
      <c r="T352" s="48">
        <f t="shared" si="26"/>
        <v>1</v>
      </c>
      <c r="U352" s="48">
        <f t="shared" si="27"/>
        <v>1</v>
      </c>
      <c r="V352" s="48">
        <f t="shared" si="28"/>
        <v>1</v>
      </c>
      <c r="W352" s="48">
        <f t="shared" si="28"/>
        <v>1</v>
      </c>
      <c r="X352" s="44">
        <f t="shared" si="29"/>
        <v>1</v>
      </c>
    </row>
    <row r="353" spans="1:24" x14ac:dyDescent="0.35">
      <c r="A353" s="148">
        <v>2</v>
      </c>
      <c r="B353" s="148" t="s">
        <v>1952</v>
      </c>
      <c r="C353" s="148" t="s">
        <v>1953</v>
      </c>
      <c r="D353" s="148" t="s">
        <v>217</v>
      </c>
      <c r="E353" s="148" t="s">
        <v>776</v>
      </c>
      <c r="F353" s="148" t="s">
        <v>775</v>
      </c>
      <c r="G353" s="148" t="s">
        <v>1951</v>
      </c>
      <c r="H353" s="148" t="s">
        <v>72</v>
      </c>
      <c r="I353" s="148">
        <v>5</v>
      </c>
      <c r="J353" s="148">
        <v>5</v>
      </c>
      <c r="K353" s="148">
        <v>2</v>
      </c>
      <c r="L353" s="148">
        <v>4</v>
      </c>
      <c r="M353" s="148">
        <v>9</v>
      </c>
      <c r="N353" s="148" t="s">
        <v>1955</v>
      </c>
      <c r="O353" s="32">
        <f t="shared" si="21"/>
        <v>1</v>
      </c>
      <c r="P353" s="32">
        <f t="shared" si="22"/>
        <v>1</v>
      </c>
      <c r="Q353" s="32">
        <f t="shared" si="23"/>
        <v>0</v>
      </c>
      <c r="R353" s="32">
        <f t="shared" si="24"/>
        <v>0</v>
      </c>
      <c r="S353" s="32">
        <f t="shared" si="25"/>
        <v>1</v>
      </c>
      <c r="T353" s="48">
        <f t="shared" si="26"/>
        <v>1</v>
      </c>
      <c r="U353" s="48">
        <f t="shared" si="27"/>
        <v>1</v>
      </c>
      <c r="V353" s="48">
        <f t="shared" si="28"/>
        <v>1</v>
      </c>
      <c r="W353" s="48">
        <f t="shared" si="28"/>
        <v>0</v>
      </c>
      <c r="X353" s="44">
        <f t="shared" si="29"/>
        <v>1</v>
      </c>
    </row>
    <row r="354" spans="1:24" x14ac:dyDescent="0.35">
      <c r="A354" s="148">
        <v>2</v>
      </c>
      <c r="B354" s="148" t="s">
        <v>1952</v>
      </c>
      <c r="C354" s="148" t="s">
        <v>1953</v>
      </c>
      <c r="D354" s="148" t="s">
        <v>215</v>
      </c>
      <c r="E354" s="148" t="s">
        <v>797</v>
      </c>
      <c r="F354" s="148" t="s">
        <v>796</v>
      </c>
      <c r="G354" s="148" t="s">
        <v>1951</v>
      </c>
      <c r="H354" s="148" t="s">
        <v>72</v>
      </c>
      <c r="I354" s="148">
        <v>5</v>
      </c>
      <c r="J354" s="148">
        <v>5</v>
      </c>
      <c r="K354" s="148">
        <v>5</v>
      </c>
      <c r="L354" s="148">
        <v>5</v>
      </c>
      <c r="M354" s="148">
        <v>10</v>
      </c>
      <c r="N354" s="148"/>
      <c r="O354" s="32">
        <f t="shared" si="21"/>
        <v>1</v>
      </c>
      <c r="P354" s="32">
        <f t="shared" si="22"/>
        <v>1</v>
      </c>
      <c r="Q354" s="32">
        <f t="shared" si="23"/>
        <v>0</v>
      </c>
      <c r="R354" s="32">
        <f t="shared" si="24"/>
        <v>0</v>
      </c>
      <c r="S354" s="32">
        <f t="shared" si="25"/>
        <v>1</v>
      </c>
      <c r="T354" s="48">
        <f t="shared" si="26"/>
        <v>1</v>
      </c>
      <c r="U354" s="48">
        <f t="shared" si="27"/>
        <v>1</v>
      </c>
      <c r="V354" s="48">
        <f t="shared" si="28"/>
        <v>1</v>
      </c>
      <c r="W354" s="48">
        <f t="shared" si="28"/>
        <v>1</v>
      </c>
      <c r="X354" s="44">
        <f t="shared" si="29"/>
        <v>1</v>
      </c>
    </row>
  </sheetData>
  <hyperlinks>
    <hyperlink ref="E2" r:id="rId1" xr:uid="{E4F26293-1669-42DD-B164-17ECB5AB671D}"/>
    <hyperlink ref="E3" r:id="rId2" xr:uid="{C135D931-F4DB-49CE-85E5-924642BAE18D}"/>
    <hyperlink ref="E5" r:id="rId3" xr:uid="{A562920B-A732-4306-82CB-31205A137F33}"/>
    <hyperlink ref="E4" r:id="rId4" xr:uid="{5C40BCF7-958C-4557-B304-6244A2C2B35B}"/>
    <hyperlink ref="E6" r:id="rId5" xr:uid="{24D7827E-E9BD-48D3-A99D-45552036C5E7}"/>
    <hyperlink ref="E7" r:id="rId6" xr:uid="{5F53F7F2-0B91-4517-984E-4644E782A0AE}"/>
    <hyperlink ref="E8" r:id="rId7" xr:uid="{4E3BB391-A4B2-4F67-9B7B-76C865C15944}"/>
    <hyperlink ref="E9" r:id="rId8" xr:uid="{A07CF545-0D66-4987-AA05-87E0BA5DA136}"/>
    <hyperlink ref="E10" r:id="rId9" xr:uid="{B2EC0911-DAC4-462B-A034-5C786AA41CF8}"/>
    <hyperlink ref="E11" r:id="rId10" xr:uid="{9084DC3C-47DC-4361-8639-6E922070CF7B}"/>
    <hyperlink ref="E12" r:id="rId11" xr:uid="{52FD8CAC-9C8E-4AA8-B263-D01A06E38E11}"/>
    <hyperlink ref="E13" r:id="rId12" xr:uid="{D01BE9E5-8510-4E77-88BC-AFD1B13D92F0}"/>
    <hyperlink ref="E14" r:id="rId13" xr:uid="{D729CBDD-B9C9-4A3F-BAC2-C90F42CBA138}"/>
    <hyperlink ref="E15" r:id="rId14" xr:uid="{196A2CD2-AFF8-41C0-9EBC-929FF3F06E27}"/>
    <hyperlink ref="E16" r:id="rId15" xr:uid="{513C0A35-A510-4149-8630-983A009B387B}"/>
    <hyperlink ref="E17" r:id="rId16" xr:uid="{A78050E8-E195-4492-969B-47E6687BFE11}"/>
    <hyperlink ref="E18" r:id="rId17" xr:uid="{C1E6040D-6B89-40AA-A43E-023AEB4913C5}"/>
    <hyperlink ref="E19" r:id="rId18" xr:uid="{48CD3B87-5EC6-46C8-A7DD-80A997A3793D}"/>
    <hyperlink ref="E20" r:id="rId19" xr:uid="{9C0DA185-6E70-4BC1-BE28-8C11CF499F75}"/>
    <hyperlink ref="E21" r:id="rId20" xr:uid="{C8263F08-42EB-4BE0-B7B6-4FB5C45246E4}"/>
  </hyperlinks>
  <pageMargins left="0.7" right="0.7" top="0.75" bottom="0.75" header="0.3" footer="0.3"/>
  <tableParts count="1">
    <tablePart r:id="rId2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5ECB-4A8F-47F3-B13C-532438A586EB}">
  <sheetPr>
    <tabColor theme="3" tint="0.249977111117893"/>
  </sheetPr>
  <dimension ref="A1:J273"/>
  <sheetViews>
    <sheetView topLeftCell="D26" workbookViewId="0">
      <selection activeCell="E43" sqref="E43"/>
    </sheetView>
  </sheetViews>
  <sheetFormatPr defaultRowHeight="14.5" x14ac:dyDescent="0.35"/>
  <cols>
    <col min="2" max="2" width="52.08984375" bestFit="1" customWidth="1"/>
    <col min="3" max="3" width="45.08984375" bestFit="1" customWidth="1"/>
    <col min="4" max="4" width="52.08984375" bestFit="1" customWidth="1"/>
    <col min="8" max="8" width="8.6328125" style="97"/>
    <col min="9" max="9" width="26.36328125" customWidth="1"/>
    <col min="10" max="10" width="56.6328125" bestFit="1" customWidth="1"/>
  </cols>
  <sheetData>
    <row r="1" spans="1:10" x14ac:dyDescent="0.35">
      <c r="I1" s="50" t="s">
        <v>871</v>
      </c>
      <c r="J1" s="50" t="s">
        <v>872</v>
      </c>
    </row>
    <row r="2" spans="1:10" ht="14.4" customHeight="1" x14ac:dyDescent="0.35">
      <c r="B2" s="26" t="s">
        <v>873</v>
      </c>
      <c r="C2" s="26" t="s">
        <v>874</v>
      </c>
      <c r="D2" s="60" t="s">
        <v>875</v>
      </c>
      <c r="F2" s="61" t="s">
        <v>873</v>
      </c>
      <c r="G2" s="62">
        <f>B95</f>
        <v>92</v>
      </c>
      <c r="I2" s="103" t="s">
        <v>876</v>
      </c>
      <c r="J2" s="105" t="s">
        <v>60</v>
      </c>
    </row>
    <row r="3" spans="1:10" x14ac:dyDescent="0.35">
      <c r="A3" t="s">
        <v>873</v>
      </c>
      <c r="B3" s="59" t="s">
        <v>60</v>
      </c>
      <c r="C3" t="s">
        <v>224</v>
      </c>
      <c r="D3" s="59" t="s">
        <v>60</v>
      </c>
      <c r="F3" s="63" t="s">
        <v>874</v>
      </c>
      <c r="G3" s="64">
        <f>C30</f>
        <v>27</v>
      </c>
      <c r="I3" s="104" t="s">
        <v>877</v>
      </c>
      <c r="J3" s="59" t="s">
        <v>67</v>
      </c>
    </row>
    <row r="4" spans="1:10" x14ac:dyDescent="0.35">
      <c r="A4" t="s">
        <v>873</v>
      </c>
      <c r="B4" s="59" t="s">
        <v>67</v>
      </c>
      <c r="C4" t="s">
        <v>115</v>
      </c>
      <c r="D4" s="59" t="s">
        <v>67</v>
      </c>
      <c r="F4" s="65" t="s">
        <v>875</v>
      </c>
      <c r="G4" s="66">
        <f>D101</f>
        <v>98</v>
      </c>
      <c r="I4" s="102" t="s">
        <v>878</v>
      </c>
      <c r="J4" s="59" t="s">
        <v>73</v>
      </c>
    </row>
    <row r="5" spans="1:10" x14ac:dyDescent="0.35">
      <c r="A5" t="s">
        <v>873</v>
      </c>
      <c r="B5" s="59" t="s">
        <v>73</v>
      </c>
      <c r="C5" t="s">
        <v>195</v>
      </c>
      <c r="D5" s="59" t="s">
        <v>73</v>
      </c>
      <c r="I5" s="102" t="s">
        <v>879</v>
      </c>
      <c r="J5" s="59" t="s">
        <v>79</v>
      </c>
    </row>
    <row r="6" spans="1:10" x14ac:dyDescent="0.35">
      <c r="A6" t="s">
        <v>873</v>
      </c>
      <c r="B6" s="59" t="s">
        <v>79</v>
      </c>
      <c r="C6" t="s">
        <v>176</v>
      </c>
      <c r="D6" s="59" t="s">
        <v>79</v>
      </c>
      <c r="I6" s="102" t="s">
        <v>880</v>
      </c>
      <c r="J6" s="59" t="s">
        <v>84</v>
      </c>
    </row>
    <row r="7" spans="1:10" x14ac:dyDescent="0.35">
      <c r="A7" t="s">
        <v>873</v>
      </c>
      <c r="B7" s="59" t="s">
        <v>84</v>
      </c>
      <c r="C7" t="s">
        <v>308</v>
      </c>
      <c r="D7" s="59" t="s">
        <v>84</v>
      </c>
      <c r="I7" s="102" t="s">
        <v>66</v>
      </c>
      <c r="J7" s="59" t="s">
        <v>87</v>
      </c>
    </row>
    <row r="8" spans="1:10" x14ac:dyDescent="0.35">
      <c r="A8" t="s">
        <v>873</v>
      </c>
      <c r="B8" s="59" t="s">
        <v>87</v>
      </c>
      <c r="C8" t="s">
        <v>278</v>
      </c>
      <c r="D8" s="59" t="s">
        <v>87</v>
      </c>
      <c r="I8" s="102" t="s">
        <v>881</v>
      </c>
      <c r="J8" s="59" t="s">
        <v>212</v>
      </c>
    </row>
    <row r="9" spans="1:10" x14ac:dyDescent="0.35">
      <c r="A9" t="s">
        <v>873</v>
      </c>
      <c r="B9" s="59" t="s">
        <v>91</v>
      </c>
      <c r="C9" t="s">
        <v>130</v>
      </c>
      <c r="D9" s="59" t="s">
        <v>91</v>
      </c>
      <c r="I9" s="102" t="s">
        <v>882</v>
      </c>
      <c r="J9" s="59" t="s">
        <v>91</v>
      </c>
    </row>
    <row r="10" spans="1:10" x14ac:dyDescent="0.35">
      <c r="A10" t="s">
        <v>873</v>
      </c>
      <c r="B10" s="59" t="s">
        <v>95</v>
      </c>
      <c r="C10" t="s">
        <v>151</v>
      </c>
      <c r="D10" s="59" t="s">
        <v>95</v>
      </c>
      <c r="I10" s="102" t="s">
        <v>72</v>
      </c>
      <c r="J10" s="59" t="s">
        <v>95</v>
      </c>
    </row>
    <row r="11" spans="1:10" x14ac:dyDescent="0.35">
      <c r="A11" t="s">
        <v>873</v>
      </c>
      <c r="B11" s="59" t="s">
        <v>98</v>
      </c>
      <c r="C11" t="s">
        <v>161</v>
      </c>
      <c r="D11" s="59" t="s">
        <v>98</v>
      </c>
      <c r="I11" s="102" t="s">
        <v>883</v>
      </c>
      <c r="J11" s="59" t="s">
        <v>98</v>
      </c>
    </row>
    <row r="12" spans="1:10" x14ac:dyDescent="0.35">
      <c r="A12" t="s">
        <v>873</v>
      </c>
      <c r="B12" s="59" t="s">
        <v>101</v>
      </c>
      <c r="C12" t="s">
        <v>67</v>
      </c>
      <c r="D12" s="59" t="s">
        <v>101</v>
      </c>
      <c r="I12" s="102" t="s">
        <v>78</v>
      </c>
      <c r="J12" s="59" t="s">
        <v>101</v>
      </c>
    </row>
    <row r="13" spans="1:10" x14ac:dyDescent="0.35">
      <c r="A13" t="s">
        <v>873</v>
      </c>
      <c r="B13" s="59" t="s">
        <v>104</v>
      </c>
      <c r="C13" t="s">
        <v>133</v>
      </c>
      <c r="D13" s="59" t="s">
        <v>104</v>
      </c>
      <c r="I13" s="102" t="s">
        <v>884</v>
      </c>
      <c r="J13" s="59" t="s">
        <v>104</v>
      </c>
    </row>
    <row r="14" spans="1:10" x14ac:dyDescent="0.35">
      <c r="A14" t="s">
        <v>873</v>
      </c>
      <c r="B14" s="59" t="s">
        <v>107</v>
      </c>
      <c r="C14" t="s">
        <v>168</v>
      </c>
      <c r="D14" s="59" t="s">
        <v>107</v>
      </c>
      <c r="I14" s="102" t="s">
        <v>885</v>
      </c>
      <c r="J14" s="59" t="s">
        <v>107</v>
      </c>
    </row>
    <row r="15" spans="1:10" x14ac:dyDescent="0.35">
      <c r="A15" t="s">
        <v>873</v>
      </c>
      <c r="B15" s="59" t="s">
        <v>109</v>
      </c>
      <c r="C15" t="s">
        <v>166</v>
      </c>
      <c r="D15" s="59" t="s">
        <v>109</v>
      </c>
      <c r="I15" s="102" t="s">
        <v>886</v>
      </c>
      <c r="J15" s="59" t="s">
        <v>109</v>
      </c>
    </row>
    <row r="16" spans="1:10" x14ac:dyDescent="0.35">
      <c r="A16" t="s">
        <v>873</v>
      </c>
      <c r="B16" s="59" t="s">
        <v>111</v>
      </c>
      <c r="C16" t="s">
        <v>98</v>
      </c>
      <c r="D16" s="59" t="s">
        <v>111</v>
      </c>
      <c r="I16" s="102" t="s">
        <v>887</v>
      </c>
      <c r="J16" s="59" t="s">
        <v>111</v>
      </c>
    </row>
    <row r="17" spans="1:10" x14ac:dyDescent="0.35">
      <c r="A17" t="s">
        <v>873</v>
      </c>
      <c r="B17" s="59" t="s">
        <v>113</v>
      </c>
      <c r="C17" t="s">
        <v>260</v>
      </c>
      <c r="D17" s="59" t="s">
        <v>113</v>
      </c>
      <c r="I17" s="102" t="s">
        <v>888</v>
      </c>
      <c r="J17" s="59" t="s">
        <v>113</v>
      </c>
    </row>
    <row r="18" spans="1:10" x14ac:dyDescent="0.35">
      <c r="A18" t="s">
        <v>873</v>
      </c>
      <c r="B18" s="59" t="s">
        <v>115</v>
      </c>
      <c r="C18" t="s">
        <v>157</v>
      </c>
      <c r="D18" s="59" t="s">
        <v>115</v>
      </c>
      <c r="I18" s="102" t="s">
        <v>889</v>
      </c>
      <c r="J18" s="59" t="s">
        <v>115</v>
      </c>
    </row>
    <row r="19" spans="1:10" x14ac:dyDescent="0.35">
      <c r="A19" t="s">
        <v>873</v>
      </c>
      <c r="B19" s="59" t="s">
        <v>117</v>
      </c>
      <c r="C19" t="s">
        <v>143</v>
      </c>
      <c r="D19" s="59" t="s">
        <v>117</v>
      </c>
      <c r="I19" s="102" t="s">
        <v>890</v>
      </c>
      <c r="J19" s="59" t="s">
        <v>117</v>
      </c>
    </row>
    <row r="20" spans="1:10" x14ac:dyDescent="0.35">
      <c r="A20" t="s">
        <v>873</v>
      </c>
      <c r="B20" s="59" t="s">
        <v>119</v>
      </c>
      <c r="C20" t="s">
        <v>167</v>
      </c>
      <c r="D20" s="59" t="s">
        <v>119</v>
      </c>
      <c r="I20" s="102" t="s">
        <v>891</v>
      </c>
      <c r="J20" s="59" t="s">
        <v>119</v>
      </c>
    </row>
    <row r="21" spans="1:10" x14ac:dyDescent="0.35">
      <c r="A21" t="s">
        <v>873</v>
      </c>
      <c r="B21" s="59" t="s">
        <v>121</v>
      </c>
      <c r="C21" t="s">
        <v>146</v>
      </c>
      <c r="D21" s="59" t="s">
        <v>121</v>
      </c>
      <c r="I21" s="102" t="s">
        <v>892</v>
      </c>
      <c r="J21" s="59" t="s">
        <v>121</v>
      </c>
    </row>
    <row r="22" spans="1:10" x14ac:dyDescent="0.35">
      <c r="A22" t="s">
        <v>873</v>
      </c>
      <c r="B22" s="59" t="s">
        <v>123</v>
      </c>
      <c r="C22" t="s">
        <v>192</v>
      </c>
      <c r="D22" s="59" t="s">
        <v>123</v>
      </c>
      <c r="I22" s="102" t="s">
        <v>893</v>
      </c>
      <c r="J22" s="59" t="s">
        <v>123</v>
      </c>
    </row>
    <row r="23" spans="1:10" x14ac:dyDescent="0.35">
      <c r="A23" t="s">
        <v>873</v>
      </c>
      <c r="B23" s="59" t="s">
        <v>125</v>
      </c>
      <c r="C23" t="s">
        <v>156</v>
      </c>
      <c r="D23" s="59" t="s">
        <v>125</v>
      </c>
      <c r="I23" s="102" t="s">
        <v>894</v>
      </c>
      <c r="J23" s="59" t="s">
        <v>125</v>
      </c>
    </row>
    <row r="24" spans="1:10" x14ac:dyDescent="0.35">
      <c r="A24" t="s">
        <v>873</v>
      </c>
      <c r="B24" s="59" t="s">
        <v>127</v>
      </c>
      <c r="C24" t="s">
        <v>119</v>
      </c>
      <c r="D24" s="59" t="s">
        <v>127</v>
      </c>
      <c r="I24" s="102" t="s">
        <v>895</v>
      </c>
      <c r="J24" s="59" t="s">
        <v>213</v>
      </c>
    </row>
    <row r="25" spans="1:10" x14ac:dyDescent="0.35">
      <c r="A25" t="s">
        <v>873</v>
      </c>
      <c r="B25" s="59" t="s">
        <v>129</v>
      </c>
      <c r="C25" t="s">
        <v>163</v>
      </c>
      <c r="D25" s="59" t="s">
        <v>129</v>
      </c>
      <c r="I25" s="102" t="s">
        <v>896</v>
      </c>
      <c r="J25" s="59" t="s">
        <v>196</v>
      </c>
    </row>
    <row r="26" spans="1:10" x14ac:dyDescent="0.35">
      <c r="A26" t="s">
        <v>873</v>
      </c>
      <c r="B26" s="59" t="s">
        <v>130</v>
      </c>
      <c r="C26" t="s">
        <v>153</v>
      </c>
      <c r="D26" s="59" t="s">
        <v>130</v>
      </c>
      <c r="I26" s="102" t="s">
        <v>897</v>
      </c>
      <c r="J26" s="59" t="s">
        <v>127</v>
      </c>
    </row>
    <row r="27" spans="1:10" x14ac:dyDescent="0.35">
      <c r="A27" t="s">
        <v>873</v>
      </c>
      <c r="B27" s="59" t="s">
        <v>131</v>
      </c>
      <c r="C27" t="s">
        <v>262</v>
      </c>
      <c r="D27" s="59" t="s">
        <v>131</v>
      </c>
      <c r="I27" s="102" t="s">
        <v>898</v>
      </c>
      <c r="J27" s="59" t="s">
        <v>214</v>
      </c>
    </row>
    <row r="28" spans="1:10" x14ac:dyDescent="0.35">
      <c r="A28" t="s">
        <v>873</v>
      </c>
      <c r="B28" s="59" t="s">
        <v>132</v>
      </c>
      <c r="C28" t="s">
        <v>249</v>
      </c>
      <c r="D28" s="59" t="s">
        <v>132</v>
      </c>
      <c r="I28" s="102" t="s">
        <v>899</v>
      </c>
      <c r="J28" s="59" t="s">
        <v>215</v>
      </c>
    </row>
    <row r="29" spans="1:10" x14ac:dyDescent="0.35">
      <c r="A29" t="s">
        <v>873</v>
      </c>
      <c r="B29" s="59" t="s">
        <v>133</v>
      </c>
      <c r="C29" t="s">
        <v>170</v>
      </c>
      <c r="D29" s="59" t="s">
        <v>133</v>
      </c>
      <c r="I29" s="102" t="s">
        <v>900</v>
      </c>
      <c r="J29" s="59" t="s">
        <v>129</v>
      </c>
    </row>
    <row r="30" spans="1:10" x14ac:dyDescent="0.35">
      <c r="A30" t="s">
        <v>873</v>
      </c>
      <c r="B30" s="59" t="s">
        <v>134</v>
      </c>
      <c r="C30">
        <v>27</v>
      </c>
      <c r="D30" s="59" t="s">
        <v>134</v>
      </c>
      <c r="I30" s="102" t="s">
        <v>901</v>
      </c>
      <c r="J30" s="59" t="s">
        <v>130</v>
      </c>
    </row>
    <row r="31" spans="1:10" x14ac:dyDescent="0.35">
      <c r="A31" t="s">
        <v>873</v>
      </c>
      <c r="B31" s="59" t="s">
        <v>13</v>
      </c>
      <c r="D31" s="59" t="s">
        <v>13</v>
      </c>
      <c r="I31" s="4" t="s">
        <v>902</v>
      </c>
      <c r="J31" s="59" t="s">
        <v>211</v>
      </c>
    </row>
    <row r="32" spans="1:10" x14ac:dyDescent="0.35">
      <c r="A32" t="s">
        <v>873</v>
      </c>
      <c r="B32" s="59" t="s">
        <v>135</v>
      </c>
      <c r="D32" s="59" t="s">
        <v>135</v>
      </c>
      <c r="I32" s="102" t="s">
        <v>903</v>
      </c>
      <c r="J32" s="59" t="s">
        <v>131</v>
      </c>
    </row>
    <row r="33" spans="1:10" x14ac:dyDescent="0.35">
      <c r="A33" t="s">
        <v>873</v>
      </c>
      <c r="B33" s="59" t="s">
        <v>136</v>
      </c>
      <c r="D33" s="59" t="s">
        <v>136</v>
      </c>
      <c r="I33" s="102" t="s">
        <v>904</v>
      </c>
      <c r="J33" s="59" t="s">
        <v>132</v>
      </c>
    </row>
    <row r="34" spans="1:10" x14ac:dyDescent="0.35">
      <c r="A34" t="s">
        <v>873</v>
      </c>
      <c r="B34" s="59" t="s">
        <v>137</v>
      </c>
      <c r="D34" s="59" t="s">
        <v>137</v>
      </c>
      <c r="J34" s="59" t="s">
        <v>133</v>
      </c>
    </row>
    <row r="35" spans="1:10" x14ac:dyDescent="0.35">
      <c r="A35" t="s">
        <v>873</v>
      </c>
      <c r="B35" s="59" t="s">
        <v>138</v>
      </c>
      <c r="D35" s="59" t="s">
        <v>138</v>
      </c>
      <c r="J35" s="59" t="s">
        <v>134</v>
      </c>
    </row>
    <row r="36" spans="1:10" x14ac:dyDescent="0.35">
      <c r="A36" t="s">
        <v>873</v>
      </c>
      <c r="B36" s="59" t="s">
        <v>139</v>
      </c>
      <c r="D36" s="59" t="s">
        <v>139</v>
      </c>
      <c r="J36" s="59" t="s">
        <v>216</v>
      </c>
    </row>
    <row r="37" spans="1:10" x14ac:dyDescent="0.35">
      <c r="A37" t="s">
        <v>873</v>
      </c>
      <c r="B37" s="59" t="s">
        <v>140</v>
      </c>
      <c r="D37" s="59" t="s">
        <v>140</v>
      </c>
      <c r="J37" s="59" t="s">
        <v>210</v>
      </c>
    </row>
    <row r="38" spans="1:10" x14ac:dyDescent="0.35">
      <c r="A38" t="s">
        <v>873</v>
      </c>
      <c r="B38" s="59" t="s">
        <v>141</v>
      </c>
      <c r="D38" s="59" t="s">
        <v>141</v>
      </c>
      <c r="J38" s="59" t="s">
        <v>13</v>
      </c>
    </row>
    <row r="39" spans="1:10" x14ac:dyDescent="0.35">
      <c r="A39" t="s">
        <v>873</v>
      </c>
      <c r="B39" s="59" t="s">
        <v>142</v>
      </c>
      <c r="D39" s="59" t="s">
        <v>142</v>
      </c>
      <c r="J39" s="59" t="s">
        <v>135</v>
      </c>
    </row>
    <row r="40" spans="1:10" x14ac:dyDescent="0.35">
      <c r="A40" t="s">
        <v>873</v>
      </c>
      <c r="B40" s="59" t="s">
        <v>143</v>
      </c>
      <c r="D40" s="59" t="s">
        <v>143</v>
      </c>
      <c r="J40" s="59" t="s">
        <v>136</v>
      </c>
    </row>
    <row r="41" spans="1:10" x14ac:dyDescent="0.35">
      <c r="A41" t="s">
        <v>873</v>
      </c>
      <c r="B41" s="59" t="s">
        <v>144</v>
      </c>
      <c r="D41" s="59" t="s">
        <v>144</v>
      </c>
      <c r="J41" s="59" t="s">
        <v>217</v>
      </c>
    </row>
    <row r="42" spans="1:10" x14ac:dyDescent="0.35">
      <c r="A42" t="s">
        <v>873</v>
      </c>
      <c r="B42" s="59" t="s">
        <v>145</v>
      </c>
      <c r="D42" s="59" t="s">
        <v>145</v>
      </c>
      <c r="J42" s="59" t="s">
        <v>137</v>
      </c>
    </row>
    <row r="43" spans="1:10" x14ac:dyDescent="0.35">
      <c r="A43" t="s">
        <v>873</v>
      </c>
      <c r="B43" s="59" t="s">
        <v>146</v>
      </c>
      <c r="D43" s="59" t="s">
        <v>146</v>
      </c>
      <c r="J43" s="59" t="s">
        <v>138</v>
      </c>
    </row>
    <row r="44" spans="1:10" x14ac:dyDescent="0.35">
      <c r="A44" t="s">
        <v>873</v>
      </c>
      <c r="B44" s="59" t="s">
        <v>147</v>
      </c>
      <c r="D44" s="59" t="s">
        <v>147</v>
      </c>
      <c r="J44" s="59" t="s">
        <v>139</v>
      </c>
    </row>
    <row r="45" spans="1:10" x14ac:dyDescent="0.35">
      <c r="A45" t="s">
        <v>873</v>
      </c>
      <c r="B45" s="59" t="s">
        <v>148</v>
      </c>
      <c r="D45" s="59" t="s">
        <v>148</v>
      </c>
      <c r="J45" s="59" t="s">
        <v>140</v>
      </c>
    </row>
    <row r="46" spans="1:10" x14ac:dyDescent="0.35">
      <c r="A46" t="s">
        <v>873</v>
      </c>
      <c r="B46" s="59" t="s">
        <v>149</v>
      </c>
      <c r="D46" s="59" t="s">
        <v>149</v>
      </c>
      <c r="J46" s="59" t="s">
        <v>141</v>
      </c>
    </row>
    <row r="47" spans="1:10" x14ac:dyDescent="0.35">
      <c r="A47" t="s">
        <v>873</v>
      </c>
      <c r="B47" s="59" t="s">
        <v>150</v>
      </c>
      <c r="D47" s="59" t="s">
        <v>150</v>
      </c>
      <c r="J47" s="59" t="s">
        <v>142</v>
      </c>
    </row>
    <row r="48" spans="1:10" x14ac:dyDescent="0.35">
      <c r="A48" t="s">
        <v>873</v>
      </c>
      <c r="B48" s="59" t="s">
        <v>151</v>
      </c>
      <c r="D48" s="59" t="s">
        <v>151</v>
      </c>
      <c r="J48" s="59" t="s">
        <v>143</v>
      </c>
    </row>
    <row r="49" spans="1:10" x14ac:dyDescent="0.35">
      <c r="A49" t="s">
        <v>873</v>
      </c>
      <c r="B49" s="59" t="s">
        <v>152</v>
      </c>
      <c r="D49" s="59" t="s">
        <v>152</v>
      </c>
      <c r="J49" s="59" t="s">
        <v>144</v>
      </c>
    </row>
    <row r="50" spans="1:10" x14ac:dyDescent="0.35">
      <c r="A50" t="s">
        <v>873</v>
      </c>
      <c r="B50" s="59" t="s">
        <v>153</v>
      </c>
      <c r="D50" s="59" t="s">
        <v>153</v>
      </c>
      <c r="J50" s="59" t="s">
        <v>197</v>
      </c>
    </row>
    <row r="51" spans="1:10" x14ac:dyDescent="0.35">
      <c r="A51" t="s">
        <v>873</v>
      </c>
      <c r="B51" s="59" t="s">
        <v>154</v>
      </c>
      <c r="D51" s="59" t="s">
        <v>154</v>
      </c>
      <c r="J51" s="59" t="s">
        <v>145</v>
      </c>
    </row>
    <row r="52" spans="1:10" x14ac:dyDescent="0.35">
      <c r="A52" t="s">
        <v>873</v>
      </c>
      <c r="B52" s="59" t="s">
        <v>155</v>
      </c>
      <c r="D52" s="59" t="s">
        <v>155</v>
      </c>
      <c r="J52" s="59" t="s">
        <v>146</v>
      </c>
    </row>
    <row r="53" spans="1:10" x14ac:dyDescent="0.35">
      <c r="A53" t="s">
        <v>873</v>
      </c>
      <c r="B53" s="59" t="s">
        <v>156</v>
      </c>
      <c r="D53" s="59" t="s">
        <v>156</v>
      </c>
      <c r="J53" s="59" t="s">
        <v>147</v>
      </c>
    </row>
    <row r="54" spans="1:10" x14ac:dyDescent="0.35">
      <c r="A54" t="s">
        <v>873</v>
      </c>
      <c r="B54" s="59" t="s">
        <v>157</v>
      </c>
      <c r="D54" s="59" t="s">
        <v>157</v>
      </c>
      <c r="J54" s="59" t="s">
        <v>148</v>
      </c>
    </row>
    <row r="55" spans="1:10" x14ac:dyDescent="0.35">
      <c r="A55" t="s">
        <v>873</v>
      </c>
      <c r="B55" s="59" t="s">
        <v>158</v>
      </c>
      <c r="D55" s="59" t="s">
        <v>158</v>
      </c>
      <c r="J55" s="59" t="s">
        <v>149</v>
      </c>
    </row>
    <row r="56" spans="1:10" x14ac:dyDescent="0.35">
      <c r="A56" t="s">
        <v>873</v>
      </c>
      <c r="B56" s="59" t="s">
        <v>28</v>
      </c>
      <c r="D56" s="59" t="s">
        <v>28</v>
      </c>
      <c r="J56" s="59" t="s">
        <v>150</v>
      </c>
    </row>
    <row r="57" spans="1:10" x14ac:dyDescent="0.35">
      <c r="A57" t="s">
        <v>873</v>
      </c>
      <c r="B57" s="59" t="s">
        <v>159</v>
      </c>
      <c r="D57" s="59" t="s">
        <v>159</v>
      </c>
      <c r="J57" s="59" t="s">
        <v>151</v>
      </c>
    </row>
    <row r="58" spans="1:10" x14ac:dyDescent="0.35">
      <c r="A58" t="s">
        <v>873</v>
      </c>
      <c r="B58" s="59" t="s">
        <v>160</v>
      </c>
      <c r="D58" s="59" t="s">
        <v>160</v>
      </c>
      <c r="J58" s="59" t="s">
        <v>152</v>
      </c>
    </row>
    <row r="59" spans="1:10" x14ac:dyDescent="0.35">
      <c r="A59" t="s">
        <v>873</v>
      </c>
      <c r="B59" s="59" t="s">
        <v>161</v>
      </c>
      <c r="D59" s="59" t="s">
        <v>161</v>
      </c>
      <c r="J59" s="59" t="s">
        <v>198</v>
      </c>
    </row>
    <row r="60" spans="1:10" x14ac:dyDescent="0.35">
      <c r="A60" t="s">
        <v>873</v>
      </c>
      <c r="B60" s="59" t="s">
        <v>162</v>
      </c>
      <c r="D60" s="59" t="s">
        <v>162</v>
      </c>
      <c r="J60" s="59" t="s">
        <v>153</v>
      </c>
    </row>
    <row r="61" spans="1:10" x14ac:dyDescent="0.35">
      <c r="A61" t="s">
        <v>873</v>
      </c>
      <c r="B61" s="59" t="s">
        <v>163</v>
      </c>
      <c r="D61" s="59" t="s">
        <v>163</v>
      </c>
      <c r="J61" s="59" t="s">
        <v>199</v>
      </c>
    </row>
    <row r="62" spans="1:10" x14ac:dyDescent="0.35">
      <c r="A62" t="s">
        <v>873</v>
      </c>
      <c r="B62" s="59" t="s">
        <v>164</v>
      </c>
      <c r="D62" s="59" t="s">
        <v>164</v>
      </c>
      <c r="J62" s="59" t="s">
        <v>200</v>
      </c>
    </row>
    <row r="63" spans="1:10" x14ac:dyDescent="0.35">
      <c r="A63" t="s">
        <v>873</v>
      </c>
      <c r="B63" s="59" t="s">
        <v>165</v>
      </c>
      <c r="D63" s="59" t="s">
        <v>165</v>
      </c>
      <c r="J63" s="59" t="s">
        <v>201</v>
      </c>
    </row>
    <row r="64" spans="1:10" x14ac:dyDescent="0.35">
      <c r="A64" t="s">
        <v>873</v>
      </c>
      <c r="B64" s="59" t="s">
        <v>166</v>
      </c>
      <c r="D64" s="59" t="s">
        <v>166</v>
      </c>
      <c r="J64" s="59" t="s">
        <v>154</v>
      </c>
    </row>
    <row r="65" spans="1:10" x14ac:dyDescent="0.35">
      <c r="A65" t="s">
        <v>873</v>
      </c>
      <c r="B65" s="59" t="s">
        <v>167</v>
      </c>
      <c r="D65" s="59" t="s">
        <v>167</v>
      </c>
      <c r="J65" s="59" t="s">
        <v>218</v>
      </c>
    </row>
    <row r="66" spans="1:10" x14ac:dyDescent="0.35">
      <c r="A66" t="s">
        <v>873</v>
      </c>
      <c r="B66" s="59" t="s">
        <v>168</v>
      </c>
      <c r="D66" s="59" t="s">
        <v>168</v>
      </c>
      <c r="J66" s="59" t="s">
        <v>155</v>
      </c>
    </row>
    <row r="67" spans="1:10" x14ac:dyDescent="0.35">
      <c r="A67" t="s">
        <v>873</v>
      </c>
      <c r="B67" s="59" t="s">
        <v>169</v>
      </c>
      <c r="D67" s="59" t="s">
        <v>169</v>
      </c>
      <c r="J67" s="59" t="s">
        <v>156</v>
      </c>
    </row>
    <row r="68" spans="1:10" x14ac:dyDescent="0.35">
      <c r="A68" t="s">
        <v>873</v>
      </c>
      <c r="B68" s="59" t="s">
        <v>170</v>
      </c>
      <c r="D68" s="59" t="s">
        <v>170</v>
      </c>
      <c r="J68" s="59" t="s">
        <v>157</v>
      </c>
    </row>
    <row r="69" spans="1:10" x14ac:dyDescent="0.35">
      <c r="A69" t="s">
        <v>873</v>
      </c>
      <c r="B69" s="59" t="s">
        <v>171</v>
      </c>
      <c r="D69" s="59" t="s">
        <v>171</v>
      </c>
      <c r="J69" s="59" t="s">
        <v>158</v>
      </c>
    </row>
    <row r="70" spans="1:10" x14ac:dyDescent="0.35">
      <c r="A70" t="s">
        <v>873</v>
      </c>
      <c r="B70" s="59" t="s">
        <v>172</v>
      </c>
      <c r="D70" s="59" t="s">
        <v>172</v>
      </c>
      <c r="J70" s="59" t="s">
        <v>202</v>
      </c>
    </row>
    <row r="71" spans="1:10" x14ac:dyDescent="0.35">
      <c r="A71" t="s">
        <v>873</v>
      </c>
      <c r="B71" s="59" t="s">
        <v>173</v>
      </c>
      <c r="D71" s="59" t="s">
        <v>173</v>
      </c>
      <c r="J71" s="59" t="s">
        <v>28</v>
      </c>
    </row>
    <row r="72" spans="1:10" x14ac:dyDescent="0.35">
      <c r="A72" t="s">
        <v>873</v>
      </c>
      <c r="B72" s="59" t="s">
        <v>174</v>
      </c>
      <c r="D72" s="59" t="s">
        <v>174</v>
      </c>
      <c r="J72" s="59" t="s">
        <v>159</v>
      </c>
    </row>
    <row r="73" spans="1:10" x14ac:dyDescent="0.35">
      <c r="A73" t="s">
        <v>873</v>
      </c>
      <c r="B73" s="59" t="s">
        <v>175</v>
      </c>
      <c r="D73" s="59" t="s">
        <v>175</v>
      </c>
      <c r="J73" s="59" t="s">
        <v>160</v>
      </c>
    </row>
    <row r="74" spans="1:10" x14ac:dyDescent="0.35">
      <c r="A74" t="s">
        <v>873</v>
      </c>
      <c r="B74" s="59" t="s">
        <v>176</v>
      </c>
      <c r="D74" s="59" t="s">
        <v>176</v>
      </c>
      <c r="J74" s="59" t="s">
        <v>161</v>
      </c>
    </row>
    <row r="75" spans="1:10" x14ac:dyDescent="0.35">
      <c r="A75" t="s">
        <v>873</v>
      </c>
      <c r="B75" s="59" t="s">
        <v>177</v>
      </c>
      <c r="D75" s="59" t="s">
        <v>177</v>
      </c>
      <c r="J75" s="59" t="s">
        <v>162</v>
      </c>
    </row>
    <row r="76" spans="1:10" x14ac:dyDescent="0.35">
      <c r="A76" t="s">
        <v>873</v>
      </c>
      <c r="B76" s="59" t="s">
        <v>178</v>
      </c>
      <c r="D76" s="59" t="s">
        <v>178</v>
      </c>
      <c r="J76" s="59" t="s">
        <v>163</v>
      </c>
    </row>
    <row r="77" spans="1:10" x14ac:dyDescent="0.35">
      <c r="A77" t="s">
        <v>873</v>
      </c>
      <c r="B77" s="59" t="s">
        <v>179</v>
      </c>
      <c r="D77" s="59" t="s">
        <v>179</v>
      </c>
      <c r="J77" s="59" t="s">
        <v>203</v>
      </c>
    </row>
    <row r="78" spans="1:10" x14ac:dyDescent="0.35">
      <c r="A78" t="s">
        <v>873</v>
      </c>
      <c r="B78" s="59" t="s">
        <v>180</v>
      </c>
      <c r="D78" s="59" t="s">
        <v>180</v>
      </c>
      <c r="J78" s="59" t="s">
        <v>164</v>
      </c>
    </row>
    <row r="79" spans="1:10" x14ac:dyDescent="0.35">
      <c r="A79" t="s">
        <v>873</v>
      </c>
      <c r="B79" s="59" t="s">
        <v>181</v>
      </c>
      <c r="D79" s="59" t="s">
        <v>181</v>
      </c>
      <c r="J79" s="59" t="s">
        <v>165</v>
      </c>
    </row>
    <row r="80" spans="1:10" x14ac:dyDescent="0.35">
      <c r="A80" t="s">
        <v>873</v>
      </c>
      <c r="B80" s="59" t="s">
        <v>182</v>
      </c>
      <c r="D80" s="59" t="s">
        <v>182</v>
      </c>
      <c r="J80" s="59" t="s">
        <v>166</v>
      </c>
    </row>
    <row r="81" spans="1:10" x14ac:dyDescent="0.35">
      <c r="A81" t="s">
        <v>873</v>
      </c>
      <c r="B81" s="59" t="s">
        <v>183</v>
      </c>
      <c r="D81" s="59" t="s">
        <v>183</v>
      </c>
      <c r="J81" s="59" t="s">
        <v>167</v>
      </c>
    </row>
    <row r="82" spans="1:10" x14ac:dyDescent="0.35">
      <c r="A82" t="s">
        <v>873</v>
      </c>
      <c r="B82" s="59" t="s">
        <v>184</v>
      </c>
      <c r="D82" s="59" t="s">
        <v>184</v>
      </c>
      <c r="J82" s="59" t="s">
        <v>204</v>
      </c>
    </row>
    <row r="83" spans="1:10" x14ac:dyDescent="0.35">
      <c r="A83" t="s">
        <v>873</v>
      </c>
      <c r="B83" s="59" t="s">
        <v>185</v>
      </c>
      <c r="D83" s="59" t="s">
        <v>185</v>
      </c>
      <c r="J83" s="59" t="s">
        <v>168</v>
      </c>
    </row>
    <row r="84" spans="1:10" x14ac:dyDescent="0.35">
      <c r="A84" t="s">
        <v>873</v>
      </c>
      <c r="B84" s="59" t="s">
        <v>186</v>
      </c>
      <c r="D84" s="59" t="s">
        <v>186</v>
      </c>
      <c r="J84" s="59" t="s">
        <v>169</v>
      </c>
    </row>
    <row r="85" spans="1:10" x14ac:dyDescent="0.35">
      <c r="A85" t="s">
        <v>873</v>
      </c>
      <c r="B85" s="59" t="s">
        <v>187</v>
      </c>
      <c r="D85" s="59" t="s">
        <v>187</v>
      </c>
      <c r="J85" s="59" t="s">
        <v>170</v>
      </c>
    </row>
    <row r="86" spans="1:10" x14ac:dyDescent="0.35">
      <c r="A86" t="s">
        <v>873</v>
      </c>
      <c r="B86" s="59" t="s">
        <v>188</v>
      </c>
      <c r="D86" s="59" t="s">
        <v>188</v>
      </c>
      <c r="J86" s="59" t="s">
        <v>219</v>
      </c>
    </row>
    <row r="87" spans="1:10" x14ac:dyDescent="0.35">
      <c r="A87" t="s">
        <v>873</v>
      </c>
      <c r="B87" s="59" t="s">
        <v>189</v>
      </c>
      <c r="D87" s="59" t="s">
        <v>189</v>
      </c>
      <c r="J87" s="59" t="s">
        <v>220</v>
      </c>
    </row>
    <row r="88" spans="1:10" x14ac:dyDescent="0.35">
      <c r="A88" t="s">
        <v>873</v>
      </c>
      <c r="B88" s="59" t="s">
        <v>190</v>
      </c>
      <c r="D88" s="59" t="s">
        <v>190</v>
      </c>
      <c r="J88" s="59" t="s">
        <v>171</v>
      </c>
    </row>
    <row r="89" spans="1:10" x14ac:dyDescent="0.35">
      <c r="A89" t="s">
        <v>873</v>
      </c>
      <c r="B89" s="59" t="s">
        <v>191</v>
      </c>
      <c r="D89" s="59" t="s">
        <v>191</v>
      </c>
      <c r="J89" s="59" t="s">
        <v>221</v>
      </c>
    </row>
    <row r="90" spans="1:10" x14ac:dyDescent="0.35">
      <c r="A90" t="s">
        <v>873</v>
      </c>
      <c r="B90" s="59" t="s">
        <v>192</v>
      </c>
      <c r="D90" s="59" t="s">
        <v>192</v>
      </c>
      <c r="J90" s="59" t="s">
        <v>172</v>
      </c>
    </row>
    <row r="91" spans="1:10" x14ac:dyDescent="0.35">
      <c r="A91" t="s">
        <v>873</v>
      </c>
      <c r="B91" s="59" t="s">
        <v>22</v>
      </c>
      <c r="D91" s="59" t="s">
        <v>22</v>
      </c>
      <c r="J91" s="59" t="s">
        <v>173</v>
      </c>
    </row>
    <row r="92" spans="1:10" x14ac:dyDescent="0.35">
      <c r="A92" t="s">
        <v>873</v>
      </c>
      <c r="B92" s="59" t="s">
        <v>193</v>
      </c>
      <c r="D92" s="59" t="s">
        <v>193</v>
      </c>
      <c r="J92" s="59" t="s">
        <v>174</v>
      </c>
    </row>
    <row r="93" spans="1:10" x14ac:dyDescent="0.35">
      <c r="A93" t="s">
        <v>873</v>
      </c>
      <c r="B93" s="59" t="s">
        <v>194</v>
      </c>
      <c r="D93" s="59" t="s">
        <v>194</v>
      </c>
      <c r="J93" s="59" t="s">
        <v>222</v>
      </c>
    </row>
    <row r="94" spans="1:10" x14ac:dyDescent="0.35">
      <c r="A94" t="s">
        <v>873</v>
      </c>
      <c r="B94" s="59" t="s">
        <v>195</v>
      </c>
      <c r="D94" s="59" t="s">
        <v>195</v>
      </c>
      <c r="J94" s="59" t="s">
        <v>175</v>
      </c>
    </row>
    <row r="95" spans="1:10" x14ac:dyDescent="0.35">
      <c r="B95">
        <v>92</v>
      </c>
      <c r="D95" s="58" t="s">
        <v>224</v>
      </c>
      <c r="J95" s="59" t="s">
        <v>176</v>
      </c>
    </row>
    <row r="96" spans="1:10" x14ac:dyDescent="0.35">
      <c r="D96" s="58" t="s">
        <v>308</v>
      </c>
      <c r="J96" s="59" t="s">
        <v>205</v>
      </c>
    </row>
    <row r="97" spans="4:10" x14ac:dyDescent="0.35">
      <c r="D97" s="58" t="s">
        <v>278</v>
      </c>
      <c r="J97" s="59" t="s">
        <v>177</v>
      </c>
    </row>
    <row r="98" spans="4:10" x14ac:dyDescent="0.35">
      <c r="D98" s="58" t="s">
        <v>260</v>
      </c>
      <c r="J98" s="59" t="s">
        <v>178</v>
      </c>
    </row>
    <row r="99" spans="4:10" x14ac:dyDescent="0.35">
      <c r="D99" s="58" t="s">
        <v>262</v>
      </c>
      <c r="J99" s="59" t="s">
        <v>179</v>
      </c>
    </row>
    <row r="100" spans="4:10" x14ac:dyDescent="0.35">
      <c r="D100" s="58" t="s">
        <v>249</v>
      </c>
      <c r="J100" s="59" t="s">
        <v>180</v>
      </c>
    </row>
    <row r="101" spans="4:10" x14ac:dyDescent="0.35">
      <c r="D101">
        <v>98</v>
      </c>
      <c r="J101" s="59" t="s">
        <v>181</v>
      </c>
    </row>
    <row r="102" spans="4:10" x14ac:dyDescent="0.35">
      <c r="J102" s="59" t="s">
        <v>182</v>
      </c>
    </row>
    <row r="103" spans="4:10" x14ac:dyDescent="0.35">
      <c r="J103" s="59" t="s">
        <v>183</v>
      </c>
    </row>
    <row r="104" spans="4:10" x14ac:dyDescent="0.35">
      <c r="J104" s="59" t="s">
        <v>184</v>
      </c>
    </row>
    <row r="105" spans="4:10" x14ac:dyDescent="0.35">
      <c r="J105" s="59" t="s">
        <v>185</v>
      </c>
    </row>
    <row r="106" spans="4:10" x14ac:dyDescent="0.35">
      <c r="J106" s="59" t="s">
        <v>206</v>
      </c>
    </row>
    <row r="107" spans="4:10" x14ac:dyDescent="0.35">
      <c r="J107" s="59" t="s">
        <v>207</v>
      </c>
    </row>
    <row r="108" spans="4:10" x14ac:dyDescent="0.35">
      <c r="J108" s="59" t="s">
        <v>186</v>
      </c>
    </row>
    <row r="109" spans="4:10" x14ac:dyDescent="0.35">
      <c r="J109" s="59" t="s">
        <v>187</v>
      </c>
    </row>
    <row r="110" spans="4:10" x14ac:dyDescent="0.35">
      <c r="J110" s="59" t="s">
        <v>188</v>
      </c>
    </row>
    <row r="111" spans="4:10" x14ac:dyDescent="0.35">
      <c r="J111" s="59" t="s">
        <v>223</v>
      </c>
    </row>
    <row r="112" spans="4:10" x14ac:dyDescent="0.35">
      <c r="J112" s="59" t="s">
        <v>208</v>
      </c>
    </row>
    <row r="113" spans="10:10" x14ac:dyDescent="0.35">
      <c r="J113" s="59" t="s">
        <v>224</v>
      </c>
    </row>
    <row r="114" spans="10:10" x14ac:dyDescent="0.35">
      <c r="J114" s="59" t="s">
        <v>189</v>
      </c>
    </row>
    <row r="115" spans="10:10" x14ac:dyDescent="0.35">
      <c r="J115" s="59" t="s">
        <v>190</v>
      </c>
    </row>
    <row r="116" spans="10:10" x14ac:dyDescent="0.35">
      <c r="J116" s="59" t="s">
        <v>191</v>
      </c>
    </row>
    <row r="117" spans="10:10" x14ac:dyDescent="0.35">
      <c r="J117" s="59" t="s">
        <v>192</v>
      </c>
    </row>
    <row r="118" spans="10:10" x14ac:dyDescent="0.35">
      <c r="J118" s="59" t="s">
        <v>22</v>
      </c>
    </row>
    <row r="119" spans="10:10" x14ac:dyDescent="0.35">
      <c r="J119" s="59" t="s">
        <v>193</v>
      </c>
    </row>
    <row r="120" spans="10:10" x14ac:dyDescent="0.35">
      <c r="J120" s="59" t="s">
        <v>209</v>
      </c>
    </row>
    <row r="121" spans="10:10" x14ac:dyDescent="0.35">
      <c r="J121" s="59" t="s">
        <v>194</v>
      </c>
    </row>
    <row r="122" spans="10:10" x14ac:dyDescent="0.35">
      <c r="J122" s="59" t="s">
        <v>195</v>
      </c>
    </row>
    <row r="123" spans="10:10" x14ac:dyDescent="0.35">
      <c r="J123" s="59"/>
    </row>
    <row r="199" spans="2:2" x14ac:dyDescent="0.35">
      <c r="B199" s="51"/>
    </row>
    <row r="200" spans="2:2" x14ac:dyDescent="0.35">
      <c r="B200" s="51"/>
    </row>
    <row r="201" spans="2:2" x14ac:dyDescent="0.35">
      <c r="B201" s="51"/>
    </row>
    <row r="202" spans="2:2" x14ac:dyDescent="0.35">
      <c r="B202" s="51"/>
    </row>
    <row r="203" spans="2:2" x14ac:dyDescent="0.35">
      <c r="B203" s="51"/>
    </row>
    <row r="204" spans="2:2" x14ac:dyDescent="0.35">
      <c r="B204" s="51"/>
    </row>
    <row r="205" spans="2:2" x14ac:dyDescent="0.35">
      <c r="B205" s="51"/>
    </row>
    <row r="206" spans="2:2" x14ac:dyDescent="0.35">
      <c r="B206" s="51"/>
    </row>
    <row r="207" spans="2:2" x14ac:dyDescent="0.35">
      <c r="B207" s="51"/>
    </row>
    <row r="208" spans="2:2" x14ac:dyDescent="0.35">
      <c r="B208" s="51"/>
    </row>
    <row r="209" spans="2:2" x14ac:dyDescent="0.35">
      <c r="B209" s="51"/>
    </row>
    <row r="210" spans="2:2" x14ac:dyDescent="0.35">
      <c r="B210" s="51"/>
    </row>
    <row r="211" spans="2:2" x14ac:dyDescent="0.35">
      <c r="B211" s="51"/>
    </row>
    <row r="212" spans="2:2" x14ac:dyDescent="0.35">
      <c r="B212" s="51"/>
    </row>
    <row r="213" spans="2:2" x14ac:dyDescent="0.35">
      <c r="B213" s="51"/>
    </row>
    <row r="214" spans="2:2" x14ac:dyDescent="0.35">
      <c r="B214" s="51"/>
    </row>
    <row r="215" spans="2:2" x14ac:dyDescent="0.35">
      <c r="B215" s="51"/>
    </row>
    <row r="216" spans="2:2" ht="15.5" x14ac:dyDescent="0.35">
      <c r="B216" s="53"/>
    </row>
    <row r="217" spans="2:2" ht="15.5" x14ac:dyDescent="0.35">
      <c r="B217" s="53"/>
    </row>
    <row r="218" spans="2:2" ht="15.5" x14ac:dyDescent="0.35">
      <c r="B218" s="53"/>
    </row>
    <row r="219" spans="2:2" ht="15.5" x14ac:dyDescent="0.35">
      <c r="B219" s="53"/>
    </row>
    <row r="220" spans="2:2" ht="15.5" x14ac:dyDescent="0.35">
      <c r="B220" s="53"/>
    </row>
    <row r="221" spans="2:2" ht="15.5" x14ac:dyDescent="0.35">
      <c r="B221" s="53"/>
    </row>
    <row r="222" spans="2:2" ht="15.5" x14ac:dyDescent="0.35">
      <c r="B222" s="53"/>
    </row>
    <row r="223" spans="2:2" ht="15.5" x14ac:dyDescent="0.35">
      <c r="B223" s="53"/>
    </row>
    <row r="224" spans="2:2" ht="15.5" x14ac:dyDescent="0.35">
      <c r="B224" s="53"/>
    </row>
    <row r="225" spans="2:2" ht="15.5" x14ac:dyDescent="0.35">
      <c r="B225" s="53"/>
    </row>
    <row r="226" spans="2:2" ht="15.5" x14ac:dyDescent="0.35">
      <c r="B226" s="53"/>
    </row>
    <row r="227" spans="2:2" ht="15.5" x14ac:dyDescent="0.35">
      <c r="B227" s="53"/>
    </row>
    <row r="228" spans="2:2" ht="15.5" x14ac:dyDescent="0.35">
      <c r="B228" s="53"/>
    </row>
    <row r="229" spans="2:2" ht="15.5" x14ac:dyDescent="0.35">
      <c r="B229" s="53"/>
    </row>
    <row r="230" spans="2:2" ht="15.5" x14ac:dyDescent="0.35">
      <c r="B230" s="53"/>
    </row>
    <row r="231" spans="2:2" ht="15.5" x14ac:dyDescent="0.35">
      <c r="B231" s="53"/>
    </row>
    <row r="232" spans="2:2" ht="15.5" x14ac:dyDescent="0.35">
      <c r="B232" s="53"/>
    </row>
    <row r="233" spans="2:2" ht="15.5" x14ac:dyDescent="0.35">
      <c r="B233" s="53"/>
    </row>
    <row r="234" spans="2:2" ht="15.5" x14ac:dyDescent="0.35">
      <c r="B234" s="53"/>
    </row>
    <row r="235" spans="2:2" ht="15.5" x14ac:dyDescent="0.35">
      <c r="B235" s="53"/>
    </row>
    <row r="247" spans="2:2" x14ac:dyDescent="0.35">
      <c r="B247" s="58"/>
    </row>
    <row r="248" spans="2:2" x14ac:dyDescent="0.35">
      <c r="B248" s="58"/>
    </row>
    <row r="249" spans="2:2" x14ac:dyDescent="0.35">
      <c r="B249" s="58"/>
    </row>
    <row r="250" spans="2:2" x14ac:dyDescent="0.35">
      <c r="B250" s="58"/>
    </row>
    <row r="251" spans="2:2" x14ac:dyDescent="0.35">
      <c r="B251" s="58"/>
    </row>
    <row r="252" spans="2:2" x14ac:dyDescent="0.35">
      <c r="B252" s="58"/>
    </row>
    <row r="253" spans="2:2" x14ac:dyDescent="0.35">
      <c r="B253" s="58"/>
    </row>
    <row r="254" spans="2:2" x14ac:dyDescent="0.35">
      <c r="B254" s="58"/>
    </row>
    <row r="255" spans="2:2" x14ac:dyDescent="0.35">
      <c r="B255" s="58"/>
    </row>
    <row r="256" spans="2:2" x14ac:dyDescent="0.35">
      <c r="B256" s="58"/>
    </row>
    <row r="257" spans="2:2" x14ac:dyDescent="0.35">
      <c r="B257" s="58"/>
    </row>
    <row r="258" spans="2:2" x14ac:dyDescent="0.35">
      <c r="B258" s="58"/>
    </row>
    <row r="259" spans="2:2" x14ac:dyDescent="0.35">
      <c r="B259" s="58"/>
    </row>
    <row r="260" spans="2:2" x14ac:dyDescent="0.35">
      <c r="B260" s="58"/>
    </row>
    <row r="261" spans="2:2" x14ac:dyDescent="0.35">
      <c r="B261" s="58"/>
    </row>
    <row r="262" spans="2:2" x14ac:dyDescent="0.35">
      <c r="B262" s="58"/>
    </row>
    <row r="263" spans="2:2" x14ac:dyDescent="0.35">
      <c r="B263" s="58"/>
    </row>
    <row r="264" spans="2:2" x14ac:dyDescent="0.35">
      <c r="B264" s="58"/>
    </row>
    <row r="265" spans="2:2" x14ac:dyDescent="0.35">
      <c r="B265" s="58"/>
    </row>
    <row r="266" spans="2:2" x14ac:dyDescent="0.35">
      <c r="B266" s="58"/>
    </row>
    <row r="267" spans="2:2" x14ac:dyDescent="0.35">
      <c r="B267" s="58"/>
    </row>
    <row r="268" spans="2:2" x14ac:dyDescent="0.35">
      <c r="B268" s="58"/>
    </row>
    <row r="269" spans="2:2" x14ac:dyDescent="0.35">
      <c r="B269" s="58"/>
    </row>
    <row r="270" spans="2:2" x14ac:dyDescent="0.35">
      <c r="B270" s="58"/>
    </row>
    <row r="271" spans="2:2" x14ac:dyDescent="0.35">
      <c r="B271" s="58"/>
    </row>
    <row r="272" spans="2:2" x14ac:dyDescent="0.35">
      <c r="B272" s="58"/>
    </row>
    <row r="273" spans="2:2" x14ac:dyDescent="0.35">
      <c r="B273" s="58"/>
    </row>
  </sheetData>
  <sortState xmlns:xlrd2="http://schemas.microsoft.com/office/spreadsheetml/2017/richdata2" ref="I2:J123">
    <sortCondition ref="I2:I123"/>
  </sortState>
  <conditionalFormatting sqref="B5:B1048576 B2:B3">
    <cfRule type="duplicateValues" dxfId="10" priority="2"/>
  </conditionalFormatting>
  <conditionalFormatting sqref="C2">
    <cfRule type="duplicateValues" dxfId="9" priority="3"/>
  </conditionalFormatting>
  <conditionalFormatting sqref="D95:D101">
    <cfRule type="duplicateValues" dxfId="8" priority="1"/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C9F9-F785-4ED0-900E-8DE5D7ABBC60}">
  <dimension ref="A1:AM43"/>
  <sheetViews>
    <sheetView workbookViewId="0">
      <selection activeCell="A3" sqref="A3:XFD14"/>
    </sheetView>
  </sheetViews>
  <sheetFormatPr defaultRowHeight="14.5" x14ac:dyDescent="0.35"/>
  <cols>
    <col min="1" max="1" width="9.08984375" bestFit="1" customWidth="1"/>
    <col min="2" max="2" width="11.26953125" bestFit="1" customWidth="1"/>
    <col min="3" max="3" width="19.1796875" bestFit="1" customWidth="1"/>
    <col min="4" max="5" width="19.1796875" customWidth="1"/>
    <col min="6" max="6" width="11.26953125" bestFit="1" customWidth="1"/>
    <col min="7" max="7" width="19.1796875" bestFit="1" customWidth="1"/>
    <col min="8" max="8" width="18.90625" bestFit="1" customWidth="1"/>
    <col min="9" max="10" width="18.90625" customWidth="1"/>
    <col min="11" max="11" width="18" customWidth="1"/>
    <col min="12" max="12" width="13.6328125" bestFit="1" customWidth="1"/>
    <col min="13" max="13" width="13.6328125" customWidth="1"/>
    <col min="14" max="15" width="18.90625" bestFit="1" customWidth="1"/>
    <col min="16" max="16" width="18.90625" customWidth="1"/>
    <col min="17" max="17" width="18.90625" bestFit="1" customWidth="1"/>
    <col min="18" max="18" width="15" bestFit="1" customWidth="1"/>
    <col min="19" max="19" width="11.08984375" customWidth="1"/>
    <col min="20" max="20" width="21.90625" customWidth="1"/>
    <col min="21" max="21" width="18.90625" customWidth="1"/>
    <col min="22" max="22" width="29.08984375" bestFit="1" customWidth="1"/>
    <col min="23" max="23" width="18.90625" customWidth="1"/>
    <col min="24" max="24" width="12" customWidth="1"/>
    <col min="25" max="26" width="18.90625" customWidth="1"/>
    <col min="27" max="27" width="18.90625" bestFit="1" customWidth="1"/>
    <col min="28" max="28" width="15" bestFit="1" customWidth="1"/>
    <col min="29" max="29" width="13.08984375" customWidth="1"/>
    <col min="30" max="30" width="21.453125" customWidth="1"/>
    <col min="31" max="31" width="36.453125" bestFit="1" customWidth="1"/>
    <col min="32" max="32" width="34.54296875" bestFit="1" customWidth="1"/>
    <col min="33" max="33" width="17.6328125" bestFit="1" customWidth="1"/>
    <col min="34" max="34" width="24.90625" bestFit="1" customWidth="1"/>
    <col min="35" max="35" width="13.90625" bestFit="1" customWidth="1"/>
    <col min="36" max="36" width="8.6328125" bestFit="1" customWidth="1"/>
    <col min="37" max="37" width="15" bestFit="1" customWidth="1"/>
    <col min="38" max="38" width="31.453125" bestFit="1" customWidth="1"/>
    <col min="39" max="39" width="14.54296875" bestFit="1" customWidth="1"/>
    <col min="40" max="40" width="15" bestFit="1" customWidth="1"/>
    <col min="41" max="41" width="29.08984375" bestFit="1" customWidth="1"/>
    <col min="42" max="42" width="15" bestFit="1" customWidth="1"/>
    <col min="43" max="43" width="6.08984375" bestFit="1" customWidth="1"/>
  </cols>
  <sheetData>
    <row r="1" spans="1:27" s="143" customFormat="1" x14ac:dyDescent="0.35">
      <c r="A1" s="143" t="s">
        <v>348</v>
      </c>
      <c r="B1" s="143" t="s">
        <v>349</v>
      </c>
      <c r="C1" s="143" t="s">
        <v>1932</v>
      </c>
      <c r="D1" s="143" t="s">
        <v>1931</v>
      </c>
      <c r="E1" s="143" t="s">
        <v>1926</v>
      </c>
      <c r="F1" s="143" t="s">
        <v>350</v>
      </c>
      <c r="G1" s="143" t="s">
        <v>351</v>
      </c>
      <c r="H1" s="144" t="s">
        <v>352</v>
      </c>
      <c r="I1" s="143" t="s">
        <v>353</v>
      </c>
      <c r="J1" s="143" t="s">
        <v>354</v>
      </c>
      <c r="K1" s="143" t="s">
        <v>355</v>
      </c>
      <c r="L1" s="143" t="s">
        <v>356</v>
      </c>
      <c r="M1" s="143" t="s">
        <v>357</v>
      </c>
      <c r="N1" s="143" t="s">
        <v>358</v>
      </c>
      <c r="O1" s="143" t="s">
        <v>359</v>
      </c>
      <c r="P1" s="143" t="s">
        <v>360</v>
      </c>
      <c r="Q1" s="143" t="s">
        <v>32</v>
      </c>
      <c r="R1" s="143" t="s">
        <v>361</v>
      </c>
      <c r="S1" s="143" t="s">
        <v>228</v>
      </c>
    </row>
    <row r="2" spans="1:27" x14ac:dyDescent="0.35">
      <c r="A2" s="137" t="s">
        <v>1948</v>
      </c>
      <c r="B2" s="138"/>
      <c r="C2" s="138"/>
      <c r="D2" s="138"/>
      <c r="E2" s="138"/>
      <c r="F2" s="137" t="s">
        <v>350</v>
      </c>
      <c r="G2" s="137" t="s">
        <v>351</v>
      </c>
      <c r="H2" s="137" t="s">
        <v>1949</v>
      </c>
      <c r="I2" s="138"/>
      <c r="J2" s="138"/>
      <c r="K2" s="137" t="s">
        <v>355</v>
      </c>
      <c r="L2" s="137" t="s">
        <v>356</v>
      </c>
      <c r="M2" s="137" t="s">
        <v>357</v>
      </c>
      <c r="N2" s="137" t="s">
        <v>358</v>
      </c>
      <c r="O2" s="137" t="s">
        <v>359</v>
      </c>
      <c r="P2" s="137" t="s">
        <v>360</v>
      </c>
      <c r="Q2" s="137" t="s">
        <v>1950</v>
      </c>
      <c r="S2" s="83"/>
      <c r="T2" s="107"/>
      <c r="U2" s="83"/>
      <c r="W2" s="87"/>
      <c r="X2" s="83"/>
      <c r="AA2" s="1"/>
    </row>
    <row r="3" spans="1:27" x14ac:dyDescent="0.35">
      <c r="A3" s="137">
        <v>165</v>
      </c>
      <c r="B3" s="138">
        <v>6</v>
      </c>
      <c r="C3" s="138" t="s">
        <v>1926</v>
      </c>
      <c r="D3" s="138" t="s">
        <v>1926</v>
      </c>
      <c r="E3" s="138" t="s">
        <v>103</v>
      </c>
      <c r="F3" s="137" t="s">
        <v>1951</v>
      </c>
      <c r="G3" s="137" t="s">
        <v>72</v>
      </c>
      <c r="H3" s="137">
        <v>3</v>
      </c>
      <c r="I3" s="138">
        <v>3</v>
      </c>
      <c r="J3" s="138">
        <v>2</v>
      </c>
      <c r="K3" s="137" t="s">
        <v>217</v>
      </c>
      <c r="L3" s="137" t="s">
        <v>775</v>
      </c>
      <c r="M3" s="137" t="s">
        <v>776</v>
      </c>
      <c r="N3" s="137" t="s">
        <v>588</v>
      </c>
      <c r="O3" s="137" t="s">
        <v>777</v>
      </c>
      <c r="P3" s="137" t="s">
        <v>778</v>
      </c>
      <c r="Q3" s="145">
        <v>46237</v>
      </c>
      <c r="R3" s="146" t="s">
        <v>62</v>
      </c>
      <c r="S3" s="83" t="s">
        <v>103</v>
      </c>
      <c r="T3" s="107"/>
      <c r="U3" s="83"/>
      <c r="W3" s="87"/>
      <c r="X3" s="83"/>
      <c r="AA3" s="1"/>
    </row>
    <row r="4" spans="1:27" x14ac:dyDescent="0.35">
      <c r="A4" s="137">
        <v>165</v>
      </c>
      <c r="B4" s="138"/>
      <c r="C4" s="138" t="s">
        <v>1924</v>
      </c>
      <c r="D4" s="138"/>
      <c r="E4" s="138"/>
      <c r="F4" s="137" t="s">
        <v>1951</v>
      </c>
      <c r="G4" s="137" t="s">
        <v>72</v>
      </c>
      <c r="H4" s="138"/>
      <c r="I4" s="138">
        <v>3</v>
      </c>
      <c r="J4" s="138"/>
      <c r="K4" s="137" t="s">
        <v>216</v>
      </c>
      <c r="L4" s="137" t="s">
        <v>792</v>
      </c>
      <c r="M4" s="137" t="s">
        <v>793</v>
      </c>
      <c r="N4" s="137" t="s">
        <v>698</v>
      </c>
      <c r="O4" s="137" t="s">
        <v>794</v>
      </c>
      <c r="P4" s="137" t="s">
        <v>795</v>
      </c>
      <c r="Q4" s="145">
        <v>46237</v>
      </c>
      <c r="R4" s="146" t="s">
        <v>62</v>
      </c>
      <c r="S4" s="138" t="s">
        <v>103</v>
      </c>
      <c r="T4" s="107"/>
      <c r="U4" s="83"/>
      <c r="W4" s="87"/>
      <c r="X4" s="83"/>
      <c r="AA4" s="1"/>
    </row>
    <row r="5" spans="1:27" x14ac:dyDescent="0.35">
      <c r="A5" s="137">
        <v>165</v>
      </c>
      <c r="B5" s="138"/>
      <c r="C5" s="138" t="s">
        <v>1924</v>
      </c>
      <c r="D5" s="138"/>
      <c r="E5" s="138"/>
      <c r="F5" s="137" t="s">
        <v>1951</v>
      </c>
      <c r="G5" s="137" t="s">
        <v>72</v>
      </c>
      <c r="H5" s="138"/>
      <c r="I5" s="138">
        <v>3</v>
      </c>
      <c r="J5" s="138"/>
      <c r="K5" s="137" t="s">
        <v>201</v>
      </c>
      <c r="L5" s="137" t="s">
        <v>728</v>
      </c>
      <c r="M5" s="137" t="s">
        <v>729</v>
      </c>
      <c r="N5" s="137" t="s">
        <v>730</v>
      </c>
      <c r="O5" s="137" t="s">
        <v>731</v>
      </c>
      <c r="P5" s="137" t="s">
        <v>732</v>
      </c>
      <c r="Q5" s="145">
        <v>46237</v>
      </c>
      <c r="R5" s="146" t="s">
        <v>62</v>
      </c>
      <c r="S5" s="138" t="s">
        <v>103</v>
      </c>
      <c r="T5" s="107"/>
      <c r="U5" s="83"/>
      <c r="W5" s="87"/>
      <c r="X5" s="83"/>
      <c r="AA5" s="1"/>
    </row>
    <row r="6" spans="1:27" x14ac:dyDescent="0.35">
      <c r="A6" s="137">
        <v>165</v>
      </c>
      <c r="B6" s="138"/>
      <c r="C6" s="138" t="s">
        <v>1924</v>
      </c>
      <c r="D6" s="138"/>
      <c r="E6" s="138"/>
      <c r="F6" s="137" t="s">
        <v>1951</v>
      </c>
      <c r="G6" s="137" t="s">
        <v>72</v>
      </c>
      <c r="H6" s="138"/>
      <c r="I6" s="138">
        <v>3</v>
      </c>
      <c r="J6" s="138"/>
      <c r="K6" s="137" t="s">
        <v>215</v>
      </c>
      <c r="L6" s="137" t="s">
        <v>796</v>
      </c>
      <c r="M6" s="137" t="s">
        <v>797</v>
      </c>
      <c r="N6" s="137" t="s">
        <v>798</v>
      </c>
      <c r="O6" s="137" t="s">
        <v>799</v>
      </c>
      <c r="P6" s="137" t="s">
        <v>800</v>
      </c>
      <c r="Q6" s="145">
        <v>46237</v>
      </c>
      <c r="R6" s="146" t="s">
        <v>62</v>
      </c>
      <c r="S6" s="138" t="s">
        <v>103</v>
      </c>
      <c r="T6" s="107"/>
      <c r="U6" s="83"/>
      <c r="W6" s="87"/>
      <c r="X6" s="83"/>
      <c r="AA6" s="1"/>
    </row>
    <row r="7" spans="1:27" x14ac:dyDescent="0.35">
      <c r="A7" s="137">
        <v>165</v>
      </c>
      <c r="B7" s="138"/>
      <c r="C7" s="138" t="s">
        <v>1924</v>
      </c>
      <c r="D7" s="138"/>
      <c r="E7" s="138"/>
      <c r="F7" s="137" t="s">
        <v>1951</v>
      </c>
      <c r="G7" s="137" t="s">
        <v>72</v>
      </c>
      <c r="H7" s="138"/>
      <c r="I7" s="138">
        <v>3</v>
      </c>
      <c r="J7" s="138"/>
      <c r="K7" s="137" t="s">
        <v>151</v>
      </c>
      <c r="L7" s="137" t="s">
        <v>586</v>
      </c>
      <c r="M7" s="137" t="s">
        <v>587</v>
      </c>
      <c r="N7" s="137" t="s">
        <v>588</v>
      </c>
      <c r="O7" s="137" t="s">
        <v>589</v>
      </c>
      <c r="P7" s="137" t="s">
        <v>590</v>
      </c>
      <c r="Q7" s="145">
        <v>46237</v>
      </c>
      <c r="R7" s="146" t="s">
        <v>62</v>
      </c>
      <c r="S7" s="138" t="s">
        <v>103</v>
      </c>
      <c r="T7" s="107"/>
      <c r="U7" s="83"/>
      <c r="W7" s="87"/>
      <c r="X7" s="83"/>
      <c r="AA7" s="1"/>
    </row>
    <row r="8" spans="1:27" x14ac:dyDescent="0.35">
      <c r="A8" s="137">
        <v>165</v>
      </c>
      <c r="B8" s="138"/>
      <c r="C8" s="138" t="s">
        <v>1924</v>
      </c>
      <c r="D8" s="138"/>
      <c r="E8" s="138"/>
      <c r="F8" s="137" t="s">
        <v>1951</v>
      </c>
      <c r="G8" s="137" t="s">
        <v>72</v>
      </c>
      <c r="H8" s="138"/>
      <c r="I8" s="138">
        <v>3</v>
      </c>
      <c r="J8" s="138"/>
      <c r="K8" s="137" t="s">
        <v>212</v>
      </c>
      <c r="L8" s="137" t="s">
        <v>813</v>
      </c>
      <c r="M8" s="137" t="s">
        <v>814</v>
      </c>
      <c r="N8" s="137" t="s">
        <v>698</v>
      </c>
      <c r="O8" s="137" t="s">
        <v>815</v>
      </c>
      <c r="P8" s="137" t="s">
        <v>816</v>
      </c>
      <c r="Q8" s="145">
        <v>46237</v>
      </c>
      <c r="R8" s="146" t="s">
        <v>62</v>
      </c>
      <c r="S8" s="138" t="s">
        <v>103</v>
      </c>
      <c r="T8" s="107"/>
      <c r="U8" s="83"/>
      <c r="W8" s="87"/>
      <c r="X8" s="83"/>
      <c r="AA8" s="1"/>
    </row>
    <row r="9" spans="1:27" s="140" customFormat="1" x14ac:dyDescent="0.35">
      <c r="A9" s="136">
        <v>166</v>
      </c>
      <c r="B9" s="136"/>
      <c r="C9" s="138" t="s">
        <v>1924</v>
      </c>
      <c r="D9" s="138"/>
      <c r="E9" s="138"/>
      <c r="F9" s="136" t="s">
        <v>1951</v>
      </c>
      <c r="G9" s="136" t="s">
        <v>72</v>
      </c>
      <c r="H9" s="138">
        <v>3</v>
      </c>
      <c r="I9" s="138">
        <v>3</v>
      </c>
      <c r="J9" s="138"/>
      <c r="K9" s="136" t="s">
        <v>216</v>
      </c>
      <c r="L9" s="136" t="s">
        <v>792</v>
      </c>
      <c r="M9" s="136" t="s">
        <v>793</v>
      </c>
      <c r="N9" s="136" t="s">
        <v>698</v>
      </c>
      <c r="O9" s="136" t="s">
        <v>794</v>
      </c>
      <c r="P9" s="136" t="s">
        <v>795</v>
      </c>
      <c r="Q9" s="145">
        <v>46240</v>
      </c>
      <c r="R9" s="146" t="s">
        <v>62</v>
      </c>
      <c r="S9" s="138" t="s">
        <v>103</v>
      </c>
      <c r="T9" s="139"/>
      <c r="U9" s="136"/>
      <c r="W9" s="141"/>
      <c r="X9" s="136"/>
      <c r="AA9" s="142"/>
    </row>
    <row r="10" spans="1:27" x14ac:dyDescent="0.35">
      <c r="A10" s="138">
        <v>166</v>
      </c>
      <c r="B10" s="138"/>
      <c r="C10" s="138" t="s">
        <v>1924</v>
      </c>
      <c r="D10" s="138"/>
      <c r="E10" s="138"/>
      <c r="F10" s="138" t="s">
        <v>1951</v>
      </c>
      <c r="G10" s="138" t="s">
        <v>72</v>
      </c>
      <c r="H10" s="138"/>
      <c r="I10" s="138">
        <v>3</v>
      </c>
      <c r="J10" s="138"/>
      <c r="K10" s="138" t="s">
        <v>201</v>
      </c>
      <c r="L10" s="138" t="s">
        <v>728</v>
      </c>
      <c r="M10" s="138" t="s">
        <v>729</v>
      </c>
      <c r="N10" s="138" t="s">
        <v>730</v>
      </c>
      <c r="O10" s="138" t="s">
        <v>731</v>
      </c>
      <c r="P10" s="138" t="s">
        <v>732</v>
      </c>
      <c r="Q10" s="145">
        <v>46240</v>
      </c>
      <c r="R10" s="146" t="s">
        <v>62</v>
      </c>
      <c r="S10" s="138" t="s">
        <v>103</v>
      </c>
      <c r="T10" s="107"/>
      <c r="U10" s="83"/>
      <c r="W10" s="87"/>
      <c r="X10" s="83"/>
      <c r="AA10" s="1"/>
    </row>
    <row r="11" spans="1:27" x14ac:dyDescent="0.35">
      <c r="A11" s="138">
        <v>166</v>
      </c>
      <c r="B11" s="138"/>
      <c r="C11" s="138" t="s">
        <v>1924</v>
      </c>
      <c r="D11" s="138"/>
      <c r="E11" s="138"/>
      <c r="F11" s="138" t="s">
        <v>1951</v>
      </c>
      <c r="G11" s="138" t="s">
        <v>72</v>
      </c>
      <c r="H11" s="138"/>
      <c r="I11" s="138">
        <v>3</v>
      </c>
      <c r="J11" s="138"/>
      <c r="K11" s="138" t="s">
        <v>217</v>
      </c>
      <c r="L11" s="138" t="s">
        <v>775</v>
      </c>
      <c r="M11" s="138" t="s">
        <v>776</v>
      </c>
      <c r="N11" s="138" t="s">
        <v>588</v>
      </c>
      <c r="O11" s="138" t="s">
        <v>777</v>
      </c>
      <c r="P11" s="138" t="s">
        <v>778</v>
      </c>
      <c r="Q11" s="145">
        <v>46240</v>
      </c>
      <c r="R11" s="146" t="s">
        <v>62</v>
      </c>
      <c r="S11" s="138" t="s">
        <v>103</v>
      </c>
      <c r="T11" s="107"/>
      <c r="U11" s="83"/>
      <c r="W11" s="87"/>
      <c r="X11" s="83"/>
      <c r="AA11" s="1"/>
    </row>
    <row r="12" spans="1:27" x14ac:dyDescent="0.35">
      <c r="A12" s="138">
        <v>166</v>
      </c>
      <c r="B12" s="138"/>
      <c r="C12" s="138" t="s">
        <v>1924</v>
      </c>
      <c r="D12" s="138"/>
      <c r="E12" s="138"/>
      <c r="F12" s="138" t="s">
        <v>1951</v>
      </c>
      <c r="G12" s="138" t="s">
        <v>72</v>
      </c>
      <c r="H12" s="138"/>
      <c r="I12" s="138">
        <v>3</v>
      </c>
      <c r="J12" s="138"/>
      <c r="K12" s="138" t="s">
        <v>215</v>
      </c>
      <c r="L12" s="138" t="s">
        <v>796</v>
      </c>
      <c r="M12" s="138" t="s">
        <v>797</v>
      </c>
      <c r="N12" s="138" t="s">
        <v>798</v>
      </c>
      <c r="O12" s="138" t="s">
        <v>799</v>
      </c>
      <c r="P12" s="138" t="s">
        <v>800</v>
      </c>
      <c r="Q12" s="145">
        <v>46240</v>
      </c>
      <c r="R12" s="146" t="s">
        <v>62</v>
      </c>
      <c r="S12" s="138" t="s">
        <v>103</v>
      </c>
      <c r="T12" s="107"/>
      <c r="U12" s="83"/>
      <c r="W12" s="87"/>
      <c r="X12" s="83"/>
    </row>
    <row r="13" spans="1:27" x14ac:dyDescent="0.35">
      <c r="A13" s="138">
        <v>166</v>
      </c>
      <c r="B13" s="138"/>
      <c r="C13" s="138" t="s">
        <v>1924</v>
      </c>
      <c r="D13" s="138"/>
      <c r="E13" s="138"/>
      <c r="F13" s="138" t="s">
        <v>1951</v>
      </c>
      <c r="G13" s="138" t="s">
        <v>72</v>
      </c>
      <c r="H13" s="138"/>
      <c r="I13" s="138">
        <v>3</v>
      </c>
      <c r="J13" s="138"/>
      <c r="K13" s="138" t="s">
        <v>151</v>
      </c>
      <c r="L13" s="138" t="s">
        <v>586</v>
      </c>
      <c r="M13" s="138" t="s">
        <v>587</v>
      </c>
      <c r="N13" s="138" t="s">
        <v>588</v>
      </c>
      <c r="O13" s="138" t="s">
        <v>589</v>
      </c>
      <c r="P13" s="138" t="s">
        <v>590</v>
      </c>
      <c r="Q13" s="145">
        <v>46240</v>
      </c>
      <c r="R13" s="146" t="s">
        <v>62</v>
      </c>
      <c r="S13" s="138" t="s">
        <v>103</v>
      </c>
      <c r="T13" s="107"/>
      <c r="U13" s="83"/>
      <c r="W13" s="87"/>
      <c r="X13" s="83"/>
    </row>
    <row r="14" spans="1:27" x14ac:dyDescent="0.35">
      <c r="A14" s="83"/>
      <c r="B14" s="138"/>
      <c r="C14" s="138"/>
      <c r="D14" s="138"/>
      <c r="E14" s="138"/>
      <c r="F14" s="83"/>
      <c r="G14" s="83"/>
      <c r="H14" s="83"/>
      <c r="I14" s="138"/>
      <c r="J14" s="138"/>
      <c r="L14" s="83"/>
      <c r="M14" s="83"/>
      <c r="N14" s="83"/>
      <c r="O14" s="83"/>
      <c r="P14" s="83"/>
      <c r="Q14" s="83"/>
      <c r="S14" s="83"/>
      <c r="T14" s="107"/>
      <c r="U14" s="83"/>
      <c r="W14" s="87"/>
      <c r="X14" s="83"/>
    </row>
    <row r="15" spans="1:27" x14ac:dyDescent="0.35">
      <c r="A15" s="83"/>
      <c r="B15" s="138"/>
      <c r="C15" s="138"/>
      <c r="D15" s="138"/>
      <c r="E15" s="138"/>
      <c r="F15" s="83"/>
      <c r="G15" s="83"/>
      <c r="H15" s="83"/>
      <c r="I15" s="138"/>
      <c r="J15" s="138"/>
      <c r="L15" s="83"/>
      <c r="M15" s="83"/>
      <c r="N15" s="83"/>
      <c r="O15" s="83"/>
      <c r="P15" s="83"/>
      <c r="Q15" s="83"/>
      <c r="R15" s="83"/>
      <c r="S15" s="83"/>
      <c r="T15" s="107"/>
      <c r="U15" s="83"/>
      <c r="W15" s="87"/>
      <c r="X15" s="83"/>
    </row>
    <row r="16" spans="1:27" x14ac:dyDescent="0.35">
      <c r="A16" s="83"/>
      <c r="B16" s="138"/>
      <c r="C16" s="138"/>
      <c r="D16" s="138"/>
      <c r="E16" s="138"/>
      <c r="F16" s="83"/>
      <c r="G16" s="83"/>
      <c r="H16" s="83"/>
      <c r="I16" s="138"/>
      <c r="J16" s="138"/>
      <c r="L16" s="83"/>
      <c r="M16" s="83"/>
      <c r="N16" s="83"/>
      <c r="O16" s="83"/>
      <c r="P16" s="83"/>
      <c r="Q16" s="83"/>
      <c r="R16" s="83"/>
      <c r="S16" s="83"/>
      <c r="T16" s="107"/>
      <c r="U16" s="83"/>
      <c r="W16" s="87"/>
      <c r="X16" s="83"/>
    </row>
    <row r="17" spans="1:39" x14ac:dyDescent="0.35">
      <c r="A17" s="83"/>
      <c r="B17" s="138"/>
      <c r="C17" s="138"/>
      <c r="D17" s="138"/>
      <c r="E17" s="138"/>
      <c r="F17" s="83"/>
      <c r="G17" s="83"/>
      <c r="H17" s="83"/>
      <c r="I17" s="138"/>
      <c r="J17" s="138"/>
      <c r="L17" s="83"/>
      <c r="M17" s="83"/>
      <c r="N17" s="83"/>
      <c r="O17" s="83"/>
      <c r="P17" s="83"/>
      <c r="Q17" s="83"/>
      <c r="R17" s="83"/>
      <c r="S17" s="83"/>
      <c r="T17" s="107"/>
      <c r="U17" s="83"/>
      <c r="W17" s="87"/>
      <c r="X17" s="83"/>
    </row>
    <row r="18" spans="1:39" x14ac:dyDescent="0.35">
      <c r="A18" s="83"/>
      <c r="B18" s="138"/>
      <c r="C18" s="138"/>
      <c r="D18" s="138"/>
      <c r="E18" s="138"/>
      <c r="F18" s="83"/>
      <c r="G18" s="83"/>
      <c r="H18" s="83"/>
      <c r="I18" s="138"/>
      <c r="J18" s="138"/>
      <c r="L18" s="83"/>
      <c r="M18" s="83"/>
      <c r="N18" s="83"/>
      <c r="O18" s="83"/>
      <c r="P18" s="83"/>
      <c r="Q18" s="83"/>
      <c r="R18" s="83"/>
      <c r="S18" s="83"/>
      <c r="T18" s="107"/>
      <c r="U18" s="83"/>
      <c r="W18" s="87"/>
      <c r="X18" s="83"/>
    </row>
    <row r="19" spans="1:39" x14ac:dyDescent="0.35">
      <c r="A19" s="83"/>
      <c r="B19" s="138"/>
      <c r="C19" s="138"/>
      <c r="D19" s="138"/>
      <c r="E19" s="138"/>
      <c r="F19" s="83"/>
      <c r="G19" s="83"/>
      <c r="H19" s="83"/>
      <c r="I19" s="138"/>
      <c r="J19" s="138"/>
      <c r="L19" s="83"/>
      <c r="M19" s="83"/>
      <c r="N19" s="83"/>
      <c r="O19" s="83"/>
      <c r="P19" s="83"/>
      <c r="Q19" s="83"/>
      <c r="R19" s="83"/>
      <c r="S19" s="83"/>
      <c r="T19" s="107"/>
      <c r="U19" s="83"/>
      <c r="W19" s="87"/>
      <c r="X19" s="83"/>
    </row>
    <row r="20" spans="1:39" x14ac:dyDescent="0.35">
      <c r="A20" s="83"/>
      <c r="B20" s="138"/>
      <c r="C20" s="138"/>
      <c r="D20" s="138"/>
      <c r="E20" s="138"/>
      <c r="F20" s="83"/>
      <c r="G20" s="83"/>
      <c r="H20" s="83"/>
      <c r="I20" s="138"/>
      <c r="J20" s="138"/>
      <c r="L20" s="83"/>
      <c r="M20" s="83"/>
      <c r="N20" s="83"/>
      <c r="O20" s="83"/>
      <c r="P20" s="83"/>
      <c r="Q20" s="83"/>
      <c r="R20" s="83"/>
      <c r="S20" s="83"/>
      <c r="T20" s="107"/>
      <c r="U20" s="83"/>
      <c r="W20" s="87"/>
      <c r="X20" s="83"/>
    </row>
    <row r="21" spans="1:39" x14ac:dyDescent="0.35">
      <c r="A21" s="83"/>
      <c r="B21" s="138"/>
      <c r="C21" s="138"/>
      <c r="D21" s="138"/>
      <c r="E21" s="138"/>
      <c r="F21" s="83"/>
      <c r="G21" s="83"/>
      <c r="H21" s="83"/>
      <c r="I21" s="138"/>
      <c r="J21" s="138"/>
      <c r="L21" s="83"/>
      <c r="M21" s="83"/>
      <c r="N21" s="83"/>
      <c r="O21" s="83"/>
      <c r="P21" s="83"/>
      <c r="Q21" s="83"/>
      <c r="R21" s="83"/>
      <c r="S21" s="83"/>
      <c r="T21" s="107"/>
      <c r="U21" s="83"/>
      <c r="W21" s="87"/>
      <c r="X21" s="83"/>
    </row>
    <row r="22" spans="1:39" x14ac:dyDescent="0.35">
      <c r="A22" s="83"/>
      <c r="B22" s="138"/>
      <c r="C22" s="138"/>
      <c r="D22" s="138"/>
      <c r="E22" s="138"/>
      <c r="F22" s="83"/>
      <c r="G22" s="83"/>
      <c r="H22" s="83"/>
      <c r="I22" s="138"/>
      <c r="J22" s="138"/>
      <c r="L22" s="83"/>
      <c r="M22" s="83"/>
      <c r="N22" s="83"/>
      <c r="O22" s="83"/>
      <c r="P22" s="83"/>
      <c r="Q22" s="83"/>
      <c r="R22" s="83"/>
      <c r="S22" s="83"/>
      <c r="T22" s="107"/>
      <c r="U22" s="83"/>
      <c r="W22" s="87"/>
      <c r="X22" s="83"/>
    </row>
    <row r="23" spans="1:39" x14ac:dyDescent="0.35">
      <c r="A23" s="83"/>
      <c r="B23" s="138"/>
      <c r="C23" s="138"/>
      <c r="D23" s="138"/>
      <c r="E23" s="138"/>
      <c r="F23" s="83"/>
      <c r="G23" s="83"/>
      <c r="H23" s="83"/>
      <c r="I23" s="138"/>
      <c r="J23" s="138"/>
      <c r="L23" s="83"/>
      <c r="M23" s="83"/>
      <c r="N23" s="83"/>
      <c r="O23" s="83"/>
      <c r="P23" s="83"/>
      <c r="Q23" s="83"/>
      <c r="R23" s="83"/>
      <c r="S23" s="83"/>
      <c r="T23" s="107"/>
      <c r="U23" s="83"/>
      <c r="W23" s="87"/>
      <c r="X23" s="83"/>
      <c r="AM23" s="1"/>
    </row>
    <row r="24" spans="1:39" x14ac:dyDescent="0.35">
      <c r="A24" s="83"/>
      <c r="B24" s="138"/>
      <c r="C24" s="138"/>
      <c r="D24" s="138"/>
      <c r="E24" s="138"/>
      <c r="F24" s="83"/>
      <c r="G24" s="83"/>
      <c r="H24" s="83"/>
      <c r="I24" s="138"/>
      <c r="J24" s="138"/>
      <c r="L24" s="83"/>
      <c r="M24" s="83"/>
      <c r="N24" s="83"/>
      <c r="O24" s="83"/>
      <c r="P24" s="83"/>
      <c r="Q24" s="83"/>
      <c r="R24" s="83"/>
      <c r="S24" s="83"/>
      <c r="T24" s="107"/>
      <c r="U24" s="83"/>
      <c r="W24" s="87"/>
      <c r="X24" s="83"/>
      <c r="AA24" s="1"/>
    </row>
    <row r="25" spans="1:39" x14ac:dyDescent="0.35">
      <c r="A25" s="83"/>
      <c r="B25" s="138"/>
      <c r="C25" s="138"/>
      <c r="D25" s="138"/>
      <c r="E25" s="138"/>
      <c r="F25" s="83"/>
      <c r="G25" s="83"/>
      <c r="H25" s="83"/>
      <c r="I25" s="138"/>
      <c r="J25" s="138"/>
      <c r="L25" s="83"/>
      <c r="M25" s="83"/>
      <c r="N25" s="83"/>
      <c r="O25" s="83"/>
      <c r="P25" s="83"/>
      <c r="Q25" s="83"/>
      <c r="R25" s="83"/>
      <c r="S25" s="83"/>
      <c r="T25" s="107"/>
      <c r="U25" s="83"/>
      <c r="W25" s="87"/>
      <c r="X25" s="83"/>
      <c r="AA25" s="1"/>
    </row>
    <row r="26" spans="1:39" x14ac:dyDescent="0.35">
      <c r="A26" s="83"/>
      <c r="B26" s="138"/>
      <c r="C26" s="138"/>
      <c r="D26" s="138"/>
      <c r="E26" s="138"/>
      <c r="F26" s="83"/>
      <c r="G26" s="83"/>
      <c r="H26" s="83"/>
      <c r="I26" s="138"/>
      <c r="J26" s="138"/>
      <c r="L26" s="83"/>
      <c r="M26" s="83"/>
      <c r="N26" s="83"/>
      <c r="O26" s="83"/>
      <c r="P26" s="83"/>
      <c r="Q26" s="83"/>
      <c r="R26" s="83"/>
      <c r="S26" s="83"/>
      <c r="T26" s="107"/>
      <c r="U26" s="83"/>
      <c r="W26" s="87"/>
      <c r="X26" s="83"/>
      <c r="AA26" s="1"/>
    </row>
    <row r="27" spans="1:39" x14ac:dyDescent="0.35">
      <c r="A27" s="83"/>
      <c r="B27" s="138"/>
      <c r="C27" s="138"/>
      <c r="D27" s="138"/>
      <c r="E27" s="138"/>
      <c r="F27" s="83"/>
      <c r="G27" s="83"/>
      <c r="H27" s="83"/>
      <c r="I27" s="138"/>
      <c r="J27" s="138"/>
      <c r="L27" s="83"/>
      <c r="M27" s="83"/>
      <c r="N27" s="83"/>
      <c r="O27" s="83"/>
      <c r="P27" s="83"/>
      <c r="Q27" s="83"/>
      <c r="R27" s="83"/>
      <c r="S27" s="83"/>
      <c r="T27" s="107"/>
      <c r="U27" s="83"/>
      <c r="W27" s="87"/>
      <c r="X27" s="83"/>
      <c r="AA27" s="1"/>
    </row>
    <row r="28" spans="1:39" x14ac:dyDescent="0.35">
      <c r="A28" s="83"/>
      <c r="B28" s="138"/>
      <c r="C28" s="138"/>
      <c r="D28" s="138"/>
      <c r="E28" s="138"/>
      <c r="F28" s="83"/>
      <c r="G28" s="83"/>
      <c r="H28" s="83"/>
      <c r="I28" s="138"/>
      <c r="J28" s="138"/>
      <c r="K28" s="83"/>
      <c r="L28" s="83"/>
      <c r="M28" s="83"/>
      <c r="O28" s="83"/>
      <c r="P28" s="83"/>
      <c r="Q28" s="83"/>
      <c r="R28" s="83"/>
      <c r="S28" s="83"/>
      <c r="T28" s="83"/>
      <c r="U28" s="83"/>
      <c r="V28" s="83"/>
      <c r="W28" s="87"/>
      <c r="X28" s="83"/>
      <c r="AA28" s="1"/>
    </row>
    <row r="29" spans="1:39" x14ac:dyDescent="0.35">
      <c r="A29" s="83"/>
      <c r="B29" s="138"/>
      <c r="C29" s="138"/>
      <c r="D29" s="138"/>
      <c r="E29" s="138"/>
      <c r="F29" s="83"/>
      <c r="G29" s="83"/>
      <c r="H29" s="83"/>
      <c r="I29" s="138"/>
      <c r="J29" s="138"/>
      <c r="K29" s="83"/>
      <c r="L29" s="83"/>
      <c r="M29" s="83"/>
      <c r="O29" s="83"/>
      <c r="P29" s="83"/>
      <c r="Q29" s="83"/>
      <c r="R29" s="83"/>
      <c r="S29" s="83"/>
      <c r="T29" s="83"/>
      <c r="U29" s="83"/>
      <c r="V29" s="83"/>
      <c r="W29" s="87"/>
      <c r="X29" s="83"/>
      <c r="AA29" s="1"/>
    </row>
    <row r="30" spans="1:39" x14ac:dyDescent="0.35">
      <c r="A30" s="83"/>
      <c r="B30" s="138"/>
      <c r="C30" s="138"/>
      <c r="D30" s="138"/>
      <c r="E30" s="138"/>
      <c r="F30" s="83"/>
      <c r="G30" s="83"/>
      <c r="H30" s="83"/>
      <c r="I30" s="138"/>
      <c r="J30" s="138"/>
      <c r="K30" s="83"/>
      <c r="L30" s="83"/>
      <c r="M30" s="83"/>
      <c r="O30" s="83"/>
      <c r="P30" s="83"/>
      <c r="Q30" s="83"/>
      <c r="R30" s="83"/>
      <c r="S30" s="83"/>
      <c r="T30" s="83"/>
      <c r="U30" s="83"/>
      <c r="V30" s="83"/>
      <c r="W30" s="87"/>
      <c r="X30" s="83"/>
      <c r="AA30" s="1"/>
    </row>
    <row r="31" spans="1:39" x14ac:dyDescent="0.35">
      <c r="A31" s="83"/>
      <c r="B31" s="138"/>
      <c r="C31" s="138"/>
      <c r="D31" s="138"/>
      <c r="E31" s="138"/>
      <c r="F31" s="83"/>
      <c r="G31" s="83"/>
      <c r="H31" s="83"/>
      <c r="I31" s="138"/>
      <c r="J31" s="138"/>
      <c r="K31" s="83"/>
      <c r="L31" s="83"/>
      <c r="M31" s="83"/>
      <c r="O31" s="83"/>
      <c r="P31" s="83"/>
      <c r="Q31" s="83"/>
      <c r="R31" s="83"/>
      <c r="S31" s="83"/>
      <c r="T31" s="83"/>
      <c r="U31" s="83"/>
      <c r="V31" s="83"/>
      <c r="W31" s="87"/>
      <c r="X31" s="83"/>
      <c r="AA31" s="1"/>
    </row>
    <row r="32" spans="1:39" x14ac:dyDescent="0.35">
      <c r="A32" s="83"/>
      <c r="B32" s="138"/>
      <c r="C32" s="138"/>
      <c r="D32" s="138"/>
      <c r="E32" s="138"/>
      <c r="F32" s="83"/>
      <c r="G32" s="83"/>
      <c r="H32" s="83"/>
      <c r="I32" s="138"/>
      <c r="J32" s="138"/>
      <c r="K32" s="83"/>
      <c r="L32" s="83"/>
      <c r="M32" s="83"/>
      <c r="O32" s="83"/>
      <c r="P32" s="83"/>
      <c r="Q32" s="83"/>
      <c r="R32" s="83"/>
      <c r="S32" s="83"/>
      <c r="T32" s="83"/>
      <c r="U32" s="83"/>
      <c r="V32" s="83"/>
      <c r="W32" s="87"/>
      <c r="X32" s="83"/>
    </row>
    <row r="33" spans="1:39" x14ac:dyDescent="0.35">
      <c r="A33" s="83"/>
      <c r="B33" s="138"/>
      <c r="C33" s="138"/>
      <c r="D33" s="138"/>
      <c r="E33" s="138"/>
      <c r="F33" s="83"/>
      <c r="G33" s="83"/>
      <c r="H33" s="83"/>
      <c r="I33" s="138"/>
      <c r="J33" s="138"/>
      <c r="K33" s="83"/>
      <c r="L33" s="83"/>
      <c r="M33" s="83"/>
      <c r="O33" s="83"/>
      <c r="P33" s="83"/>
      <c r="Q33" s="83"/>
      <c r="R33" s="83"/>
      <c r="S33" s="83"/>
      <c r="T33" s="83"/>
      <c r="U33" s="83"/>
      <c r="V33" s="83"/>
      <c r="W33" s="87"/>
      <c r="X33" s="83"/>
    </row>
    <row r="34" spans="1:39" x14ac:dyDescent="0.35">
      <c r="A34" s="83"/>
      <c r="B34" s="138"/>
      <c r="C34" s="138"/>
      <c r="D34" s="138"/>
      <c r="E34" s="138"/>
      <c r="F34" s="83"/>
      <c r="G34" s="83"/>
      <c r="H34" s="83"/>
      <c r="I34" s="138"/>
      <c r="J34" s="138"/>
      <c r="K34" s="83"/>
      <c r="L34" s="83"/>
      <c r="M34" s="83"/>
      <c r="O34" s="83"/>
      <c r="P34" s="83"/>
      <c r="Q34" s="83"/>
      <c r="R34" s="83"/>
      <c r="S34" s="83"/>
      <c r="T34" s="83"/>
      <c r="U34" s="83"/>
      <c r="V34" s="83"/>
      <c r="W34" s="87"/>
      <c r="X34" s="83"/>
    </row>
    <row r="35" spans="1:39" x14ac:dyDescent="0.35">
      <c r="A35" s="83"/>
      <c r="B35" s="138"/>
      <c r="C35" s="138"/>
      <c r="D35" s="138"/>
      <c r="E35" s="138"/>
      <c r="F35" s="83"/>
      <c r="G35" s="83"/>
      <c r="H35" s="83"/>
      <c r="I35" s="138"/>
      <c r="J35" s="138"/>
      <c r="K35" s="83"/>
      <c r="L35" s="83"/>
      <c r="M35" s="83"/>
      <c r="O35" s="83"/>
      <c r="P35" s="83"/>
      <c r="Q35" s="83"/>
      <c r="R35" s="83"/>
      <c r="S35" s="83"/>
      <c r="T35" s="83"/>
      <c r="U35" s="83"/>
      <c r="V35" s="83"/>
      <c r="W35" s="87"/>
      <c r="X35" s="83"/>
    </row>
    <row r="36" spans="1:39" x14ac:dyDescent="0.35">
      <c r="A36" s="83"/>
      <c r="B36" s="138"/>
      <c r="C36" s="138"/>
      <c r="D36" s="138"/>
      <c r="E36" s="138"/>
      <c r="F36" s="83"/>
      <c r="G36" s="83"/>
      <c r="H36" s="83"/>
      <c r="I36" s="138"/>
      <c r="J36" s="138"/>
      <c r="K36" s="83"/>
      <c r="L36" s="83"/>
      <c r="M36" s="83"/>
      <c r="O36" s="83"/>
      <c r="P36" s="83"/>
      <c r="Q36" s="83"/>
      <c r="R36" s="83"/>
      <c r="S36" s="83"/>
      <c r="T36" s="83"/>
      <c r="U36" s="83"/>
      <c r="V36" s="83"/>
      <c r="W36" s="87"/>
      <c r="X36" s="83"/>
    </row>
    <row r="37" spans="1:39" x14ac:dyDescent="0.35">
      <c r="A37" s="83"/>
      <c r="B37" s="138"/>
      <c r="C37" s="138"/>
      <c r="D37" s="138"/>
      <c r="E37" s="138"/>
      <c r="F37" s="83"/>
      <c r="G37" s="83"/>
      <c r="H37" s="83"/>
      <c r="I37" s="138"/>
      <c r="J37" s="138"/>
      <c r="K37" s="83"/>
      <c r="L37" s="83"/>
      <c r="M37" s="83"/>
      <c r="O37" s="83"/>
      <c r="P37" s="83"/>
      <c r="Q37" s="83"/>
      <c r="R37" s="83"/>
      <c r="S37" s="83"/>
      <c r="T37" s="83"/>
      <c r="U37" s="83"/>
      <c r="V37" s="83"/>
      <c r="W37" s="87"/>
      <c r="X37" s="83"/>
    </row>
    <row r="38" spans="1:39" x14ac:dyDescent="0.35">
      <c r="A38" s="83"/>
      <c r="B38" s="138"/>
      <c r="C38" s="138"/>
      <c r="D38" s="138"/>
      <c r="E38" s="138"/>
      <c r="F38" s="83"/>
      <c r="G38" s="83"/>
      <c r="H38" s="83"/>
      <c r="I38" s="138"/>
      <c r="J38" s="138"/>
      <c r="K38" s="83"/>
      <c r="L38" s="83"/>
      <c r="M38" s="83"/>
      <c r="O38" s="83"/>
      <c r="P38" s="83"/>
      <c r="Q38" s="83"/>
      <c r="R38" s="83"/>
      <c r="S38" s="83"/>
      <c r="T38" s="83"/>
      <c r="U38" s="83"/>
      <c r="V38" s="83"/>
      <c r="W38" s="87"/>
      <c r="X38" s="83"/>
    </row>
    <row r="39" spans="1:39" x14ac:dyDescent="0.35">
      <c r="A39" s="83"/>
      <c r="B39" s="138"/>
      <c r="C39" s="138"/>
      <c r="D39" s="138"/>
      <c r="E39" s="138"/>
      <c r="F39" s="83"/>
      <c r="G39" s="83"/>
      <c r="H39" s="83"/>
      <c r="I39" s="138"/>
      <c r="J39" s="138"/>
      <c r="K39" s="83"/>
      <c r="L39" s="83"/>
      <c r="M39" s="83"/>
      <c r="O39" s="83"/>
      <c r="P39" s="83"/>
      <c r="Q39" s="83"/>
      <c r="R39" s="83"/>
      <c r="S39" s="83"/>
      <c r="T39" s="83"/>
      <c r="U39" s="83"/>
      <c r="V39" s="83"/>
      <c r="W39" s="87"/>
      <c r="X39" s="83"/>
    </row>
    <row r="40" spans="1:39" x14ac:dyDescent="0.35">
      <c r="A40" s="83"/>
      <c r="B40" s="138"/>
      <c r="C40" s="138"/>
      <c r="D40" s="138"/>
      <c r="E40" s="138"/>
      <c r="F40" s="83"/>
      <c r="G40" s="83"/>
      <c r="H40" s="83"/>
      <c r="I40" s="138"/>
      <c r="J40" s="138"/>
      <c r="K40" s="83"/>
      <c r="L40" s="83"/>
      <c r="M40" s="83"/>
      <c r="O40" s="83"/>
      <c r="P40" s="83"/>
      <c r="Q40" s="83"/>
      <c r="R40" s="83"/>
      <c r="S40" s="83"/>
      <c r="T40" s="83"/>
      <c r="U40" s="83"/>
      <c r="V40" s="83"/>
      <c r="W40" s="87"/>
      <c r="X40" s="83"/>
    </row>
    <row r="41" spans="1:39" x14ac:dyDescent="0.35">
      <c r="A41" s="83"/>
      <c r="B41" s="138"/>
      <c r="C41" s="138"/>
      <c r="D41" s="138"/>
      <c r="E41" s="138"/>
      <c r="F41" s="83"/>
      <c r="G41" s="83"/>
      <c r="H41" s="83"/>
      <c r="I41" s="138"/>
      <c r="J41" s="138"/>
      <c r="K41" s="83"/>
      <c r="L41" s="83"/>
      <c r="M41" s="83"/>
      <c r="O41" s="83"/>
      <c r="P41" s="83"/>
      <c r="Q41" s="83"/>
      <c r="R41" s="83"/>
      <c r="S41" s="83"/>
      <c r="T41" s="83"/>
      <c r="U41" s="83"/>
      <c r="V41" s="83"/>
      <c r="W41" s="87"/>
      <c r="X41" s="83"/>
    </row>
    <row r="42" spans="1:39" x14ac:dyDescent="0.35">
      <c r="A42" s="83"/>
      <c r="B42" s="138"/>
      <c r="C42" s="138"/>
      <c r="D42" s="138"/>
      <c r="E42" s="138"/>
      <c r="F42" s="83"/>
      <c r="G42" s="83"/>
      <c r="H42" s="83"/>
      <c r="I42" s="138"/>
      <c r="J42" s="138"/>
      <c r="K42" s="83"/>
      <c r="L42" s="83"/>
      <c r="M42" s="83"/>
      <c r="O42" s="83"/>
      <c r="P42" s="83"/>
      <c r="Q42" s="83"/>
      <c r="R42" s="83"/>
      <c r="S42" s="83"/>
      <c r="T42" s="83"/>
      <c r="U42" s="83"/>
      <c r="V42" s="83"/>
      <c r="W42" s="87"/>
      <c r="X42" s="83"/>
    </row>
    <row r="43" spans="1:39" x14ac:dyDescent="0.35">
      <c r="A43" s="83"/>
      <c r="B43" s="138"/>
      <c r="C43" s="138"/>
      <c r="D43" s="138"/>
      <c r="E43" s="138"/>
      <c r="F43" s="83"/>
      <c r="G43" s="83"/>
      <c r="H43" s="83"/>
      <c r="I43" s="138"/>
      <c r="J43" s="138"/>
      <c r="K43" s="83"/>
      <c r="L43" s="83"/>
      <c r="M43" s="83"/>
      <c r="O43" s="83"/>
      <c r="P43" s="83"/>
      <c r="Q43" s="83"/>
      <c r="R43" s="83"/>
      <c r="S43" s="83"/>
      <c r="T43" s="83"/>
      <c r="U43" s="83"/>
      <c r="V43" s="83"/>
      <c r="W43" s="87"/>
      <c r="X43" s="83"/>
      <c r="AM43" s="1"/>
    </row>
  </sheetData>
  <phoneticPr fontId="23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D25E-227C-474D-9AB1-3BD5DD45470F}">
  <dimension ref="A1:V213"/>
  <sheetViews>
    <sheetView topLeftCell="C22" workbookViewId="0">
      <selection activeCell="E105" sqref="E105"/>
    </sheetView>
  </sheetViews>
  <sheetFormatPr defaultRowHeight="14.5" x14ac:dyDescent="0.35"/>
  <cols>
    <col min="1" max="1" width="6.36328125" bestFit="1" customWidth="1"/>
    <col min="2" max="2" width="59.54296875" bestFit="1" customWidth="1"/>
    <col min="3" max="3" width="43.90625" bestFit="1" customWidth="1"/>
    <col min="4" max="4" width="26.54296875" bestFit="1" customWidth="1"/>
    <col min="5" max="5" width="8.453125" bestFit="1" customWidth="1"/>
    <col min="6" max="6" width="22.453125" bestFit="1" customWidth="1"/>
    <col min="7" max="7" width="21.08984375" bestFit="1" customWidth="1"/>
    <col min="8" max="8" width="70.08984375" customWidth="1"/>
    <col min="9" max="9" width="25.08984375" customWidth="1"/>
    <col min="10" max="11" width="26.90625" customWidth="1"/>
    <col min="12" max="12" width="46.453125" bestFit="1" customWidth="1"/>
    <col min="13" max="13" width="52.08984375" bestFit="1" customWidth="1"/>
    <col min="14" max="14" width="18.08984375" bestFit="1" customWidth="1"/>
    <col min="15" max="15" width="52.6328125" bestFit="1" customWidth="1"/>
    <col min="16" max="16" width="17.54296875" bestFit="1" customWidth="1"/>
    <col min="17" max="17" width="11.90625" bestFit="1" customWidth="1"/>
    <col min="18" max="18" width="24.36328125" bestFit="1" customWidth="1"/>
    <col min="19" max="19" width="23.54296875" bestFit="1" customWidth="1"/>
    <col min="20" max="20" width="39.90625" bestFit="1" customWidth="1"/>
    <col min="21" max="21" width="17.54296875" bestFit="1" customWidth="1"/>
    <col min="22" max="22" width="31.54296875" bestFit="1" customWidth="1"/>
  </cols>
  <sheetData>
    <row r="1" spans="1:22" s="50" customFormat="1" x14ac:dyDescent="0.35">
      <c r="A1" s="50" t="s">
        <v>905</v>
      </c>
      <c r="B1" s="50" t="s">
        <v>906</v>
      </c>
      <c r="C1" s="50" t="s">
        <v>907</v>
      </c>
      <c r="D1" s="50" t="s">
        <v>908</v>
      </c>
      <c r="E1" s="50" t="s">
        <v>909</v>
      </c>
      <c r="F1" s="50" t="s">
        <v>910</v>
      </c>
      <c r="G1" s="50" t="s">
        <v>911</v>
      </c>
      <c r="H1" s="50" t="s">
        <v>912</v>
      </c>
      <c r="L1" s="50" t="s">
        <v>913</v>
      </c>
      <c r="M1" s="50" t="s">
        <v>914</v>
      </c>
      <c r="N1" s="50" t="s">
        <v>915</v>
      </c>
      <c r="O1" s="50" t="s">
        <v>916</v>
      </c>
      <c r="P1" s="50" t="s">
        <v>917</v>
      </c>
      <c r="Q1" s="50" t="s">
        <v>918</v>
      </c>
      <c r="R1" s="50" t="s">
        <v>919</v>
      </c>
      <c r="S1" s="50" t="s">
        <v>920</v>
      </c>
      <c r="T1" s="50" t="s">
        <v>921</v>
      </c>
      <c r="U1" s="50" t="s">
        <v>922</v>
      </c>
      <c r="V1" s="50" t="s">
        <v>923</v>
      </c>
    </row>
    <row r="2" spans="1:22" x14ac:dyDescent="0.35">
      <c r="A2">
        <v>8</v>
      </c>
      <c r="B2" t="s">
        <v>319</v>
      </c>
      <c r="C2" s="57" t="s">
        <v>924</v>
      </c>
      <c r="D2" t="s">
        <v>925</v>
      </c>
      <c r="E2" t="s">
        <v>926</v>
      </c>
      <c r="F2" t="s">
        <v>927</v>
      </c>
      <c r="H2" t="s">
        <v>317</v>
      </c>
      <c r="I2" t="s">
        <v>928</v>
      </c>
      <c r="L2" t="s">
        <v>929</v>
      </c>
      <c r="M2" t="s">
        <v>305</v>
      </c>
      <c r="N2" t="s">
        <v>930</v>
      </c>
      <c r="O2" t="s">
        <v>931</v>
      </c>
      <c r="P2" t="s">
        <v>932</v>
      </c>
      <c r="Q2" t="s">
        <v>933</v>
      </c>
      <c r="R2" t="s">
        <v>934</v>
      </c>
      <c r="S2" t="s">
        <v>935</v>
      </c>
      <c r="T2" t="s">
        <v>936</v>
      </c>
      <c r="U2" t="s">
        <v>937</v>
      </c>
      <c r="V2" t="s">
        <v>927</v>
      </c>
    </row>
    <row r="3" spans="1:22" x14ac:dyDescent="0.35">
      <c r="A3">
        <v>11</v>
      </c>
      <c r="B3" t="s">
        <v>288</v>
      </c>
      <c r="C3" t="s">
        <v>938</v>
      </c>
      <c r="D3" t="s">
        <v>939</v>
      </c>
      <c r="E3" t="s">
        <v>926</v>
      </c>
      <c r="F3" t="s">
        <v>927</v>
      </c>
      <c r="H3" t="s">
        <v>317</v>
      </c>
      <c r="I3" t="s">
        <v>928</v>
      </c>
      <c r="L3" t="s">
        <v>929</v>
      </c>
      <c r="M3" t="s">
        <v>319</v>
      </c>
      <c r="N3" t="s">
        <v>940</v>
      </c>
      <c r="O3" t="s">
        <v>941</v>
      </c>
      <c r="P3" t="s">
        <v>942</v>
      </c>
      <c r="Q3" t="s">
        <v>943</v>
      </c>
      <c r="R3" t="s">
        <v>944</v>
      </c>
      <c r="S3" t="s">
        <v>945</v>
      </c>
      <c r="T3" t="s">
        <v>946</v>
      </c>
      <c r="U3" t="s">
        <v>947</v>
      </c>
      <c r="V3" t="s">
        <v>927</v>
      </c>
    </row>
    <row r="4" spans="1:22" x14ac:dyDescent="0.35">
      <c r="A4">
        <v>14</v>
      </c>
      <c r="B4" t="s">
        <v>243</v>
      </c>
      <c r="C4" t="s">
        <v>948</v>
      </c>
      <c r="D4" t="s">
        <v>949</v>
      </c>
      <c r="E4" t="s">
        <v>926</v>
      </c>
      <c r="F4" t="s">
        <v>927</v>
      </c>
      <c r="H4" t="s">
        <v>239</v>
      </c>
      <c r="I4" t="s">
        <v>950</v>
      </c>
      <c r="L4" t="s">
        <v>951</v>
      </c>
      <c r="M4" t="s">
        <v>252</v>
      </c>
      <c r="N4" t="s">
        <v>952</v>
      </c>
      <c r="O4" t="s">
        <v>953</v>
      </c>
      <c r="P4" t="s">
        <v>954</v>
      </c>
      <c r="Q4" t="s">
        <v>955</v>
      </c>
      <c r="R4" t="s">
        <v>956</v>
      </c>
      <c r="S4" t="s">
        <v>957</v>
      </c>
      <c r="T4" t="s">
        <v>958</v>
      </c>
      <c r="U4" t="s">
        <v>959</v>
      </c>
      <c r="V4" t="s">
        <v>927</v>
      </c>
    </row>
    <row r="5" spans="1:22" x14ac:dyDescent="0.35">
      <c r="A5">
        <v>16</v>
      </c>
      <c r="B5" t="s">
        <v>127</v>
      </c>
      <c r="C5" t="s">
        <v>506</v>
      </c>
      <c r="D5" t="s">
        <v>960</v>
      </c>
      <c r="E5" t="s">
        <v>926</v>
      </c>
      <c r="F5" t="s">
        <v>927</v>
      </c>
      <c r="H5" t="s">
        <v>314</v>
      </c>
      <c r="I5" t="s">
        <v>961</v>
      </c>
      <c r="J5" t="s">
        <v>962</v>
      </c>
      <c r="L5" t="s">
        <v>500</v>
      </c>
      <c r="M5" t="s">
        <v>178</v>
      </c>
      <c r="N5" t="s">
        <v>963</v>
      </c>
      <c r="O5" t="s">
        <v>964</v>
      </c>
      <c r="P5" t="s">
        <v>508</v>
      </c>
      <c r="Q5" t="s">
        <v>965</v>
      </c>
      <c r="R5" t="s">
        <v>966</v>
      </c>
      <c r="S5" t="s">
        <v>967</v>
      </c>
      <c r="T5" t="s">
        <v>968</v>
      </c>
      <c r="U5" t="s">
        <v>969</v>
      </c>
      <c r="V5" t="s">
        <v>927</v>
      </c>
    </row>
    <row r="6" spans="1:22" x14ac:dyDescent="0.35">
      <c r="A6">
        <v>21</v>
      </c>
      <c r="B6" t="s">
        <v>131</v>
      </c>
      <c r="C6" t="s">
        <v>513</v>
      </c>
      <c r="D6" t="s">
        <v>970</v>
      </c>
      <c r="E6" t="s">
        <v>926</v>
      </c>
      <c r="F6" t="s">
        <v>927</v>
      </c>
      <c r="H6" t="s">
        <v>314</v>
      </c>
      <c r="I6" t="s">
        <v>961</v>
      </c>
      <c r="J6" t="s">
        <v>962</v>
      </c>
      <c r="L6" t="s">
        <v>500</v>
      </c>
      <c r="M6" t="s">
        <v>313</v>
      </c>
      <c r="N6" t="s">
        <v>971</v>
      </c>
      <c r="O6" t="s">
        <v>972</v>
      </c>
      <c r="P6" t="s">
        <v>515</v>
      </c>
      <c r="Q6" t="s">
        <v>973</v>
      </c>
      <c r="R6" t="s">
        <v>966</v>
      </c>
      <c r="S6" t="s">
        <v>967</v>
      </c>
      <c r="T6" t="s">
        <v>974</v>
      </c>
      <c r="U6" t="s">
        <v>975</v>
      </c>
      <c r="V6" t="s">
        <v>927</v>
      </c>
    </row>
    <row r="7" spans="1:22" x14ac:dyDescent="0.35">
      <c r="A7">
        <v>22</v>
      </c>
      <c r="B7" t="s">
        <v>133</v>
      </c>
      <c r="C7" t="s">
        <v>509</v>
      </c>
      <c r="D7" t="s">
        <v>976</v>
      </c>
      <c r="E7" t="s">
        <v>926</v>
      </c>
      <c r="F7" t="s">
        <v>927</v>
      </c>
      <c r="H7" t="s">
        <v>314</v>
      </c>
      <c r="I7" t="s">
        <v>977</v>
      </c>
      <c r="L7" t="s">
        <v>426</v>
      </c>
      <c r="M7" t="s">
        <v>313</v>
      </c>
      <c r="N7" t="s">
        <v>978</v>
      </c>
      <c r="O7" t="s">
        <v>510</v>
      </c>
      <c r="P7" t="s">
        <v>511</v>
      </c>
      <c r="Q7" t="s">
        <v>979</v>
      </c>
      <c r="R7" t="s">
        <v>944</v>
      </c>
      <c r="S7" t="s">
        <v>945</v>
      </c>
      <c r="T7" t="s">
        <v>980</v>
      </c>
      <c r="U7" t="s">
        <v>981</v>
      </c>
      <c r="V7" t="s">
        <v>927</v>
      </c>
    </row>
    <row r="8" spans="1:22" x14ac:dyDescent="0.35">
      <c r="A8">
        <v>25</v>
      </c>
      <c r="B8" t="s">
        <v>249</v>
      </c>
      <c r="C8" t="s">
        <v>982</v>
      </c>
      <c r="D8" t="s">
        <v>983</v>
      </c>
      <c r="E8" t="s">
        <v>926</v>
      </c>
      <c r="F8" t="s">
        <v>927</v>
      </c>
      <c r="H8" t="s">
        <v>239</v>
      </c>
      <c r="I8" t="s">
        <v>950</v>
      </c>
      <c r="L8" t="s">
        <v>951</v>
      </c>
      <c r="M8" t="s">
        <v>252</v>
      </c>
      <c r="N8" t="s">
        <v>984</v>
      </c>
      <c r="O8" t="s">
        <v>985</v>
      </c>
      <c r="P8" t="s">
        <v>986</v>
      </c>
      <c r="Q8" t="s">
        <v>987</v>
      </c>
      <c r="R8" t="s">
        <v>944</v>
      </c>
      <c r="S8" t="s">
        <v>945</v>
      </c>
      <c r="T8" t="s">
        <v>946</v>
      </c>
      <c r="U8" t="s">
        <v>947</v>
      </c>
      <c r="V8" t="s">
        <v>927</v>
      </c>
    </row>
    <row r="9" spans="1:22" x14ac:dyDescent="0.35">
      <c r="A9">
        <v>26</v>
      </c>
      <c r="B9" t="s">
        <v>252</v>
      </c>
      <c r="C9" t="s">
        <v>988</v>
      </c>
      <c r="D9" t="s">
        <v>989</v>
      </c>
      <c r="E9" t="s">
        <v>926</v>
      </c>
      <c r="F9" t="s">
        <v>927</v>
      </c>
      <c r="H9" t="s">
        <v>239</v>
      </c>
      <c r="I9" t="s">
        <v>950</v>
      </c>
      <c r="L9" t="s">
        <v>951</v>
      </c>
      <c r="M9" t="s">
        <v>229</v>
      </c>
      <c r="N9" t="s">
        <v>990</v>
      </c>
      <c r="O9" t="s">
        <v>991</v>
      </c>
      <c r="P9" t="s">
        <v>992</v>
      </c>
      <c r="Q9" t="s">
        <v>987</v>
      </c>
      <c r="R9" t="s">
        <v>934</v>
      </c>
      <c r="S9" t="s">
        <v>935</v>
      </c>
      <c r="T9" t="s">
        <v>993</v>
      </c>
      <c r="U9" t="s">
        <v>994</v>
      </c>
      <c r="V9" t="s">
        <v>927</v>
      </c>
    </row>
    <row r="10" spans="1:22" x14ac:dyDescent="0.35">
      <c r="A10">
        <v>27</v>
      </c>
      <c r="B10" t="s">
        <v>253</v>
      </c>
      <c r="C10" t="s">
        <v>995</v>
      </c>
      <c r="D10" t="s">
        <v>996</v>
      </c>
      <c r="E10" t="s">
        <v>926</v>
      </c>
      <c r="F10" t="s">
        <v>927</v>
      </c>
      <c r="H10" t="s">
        <v>239</v>
      </c>
      <c r="I10" t="s">
        <v>997</v>
      </c>
      <c r="L10" t="s">
        <v>448</v>
      </c>
      <c r="M10" t="s">
        <v>229</v>
      </c>
      <c r="N10" t="s">
        <v>998</v>
      </c>
      <c r="O10" t="s">
        <v>999</v>
      </c>
      <c r="P10" t="s">
        <v>1000</v>
      </c>
      <c r="Q10" t="s">
        <v>973</v>
      </c>
      <c r="R10" t="s">
        <v>934</v>
      </c>
      <c r="S10" t="s">
        <v>935</v>
      </c>
      <c r="T10" t="s">
        <v>993</v>
      </c>
      <c r="U10" t="s">
        <v>994</v>
      </c>
      <c r="V10" t="s">
        <v>927</v>
      </c>
    </row>
    <row r="11" spans="1:22" x14ac:dyDescent="0.35">
      <c r="A11">
        <v>32</v>
      </c>
      <c r="B11" t="s">
        <v>143</v>
      </c>
      <c r="C11" t="s">
        <v>421</v>
      </c>
      <c r="D11" t="s">
        <v>1001</v>
      </c>
      <c r="E11" t="s">
        <v>926</v>
      </c>
      <c r="F11" t="s">
        <v>927</v>
      </c>
      <c r="H11" t="s">
        <v>317</v>
      </c>
      <c r="I11" t="s">
        <v>1002</v>
      </c>
      <c r="J11" t="s">
        <v>1003</v>
      </c>
      <c r="L11" t="s">
        <v>407</v>
      </c>
      <c r="M11" t="s">
        <v>170</v>
      </c>
      <c r="N11" t="s">
        <v>1004</v>
      </c>
      <c r="O11" t="s">
        <v>422</v>
      </c>
      <c r="P11" t="s">
        <v>423</v>
      </c>
      <c r="Q11" t="s">
        <v>1005</v>
      </c>
      <c r="R11" t="s">
        <v>956</v>
      </c>
      <c r="S11" t="s">
        <v>957</v>
      </c>
      <c r="T11" t="s">
        <v>958</v>
      </c>
      <c r="U11" t="s">
        <v>959</v>
      </c>
      <c r="V11" t="s">
        <v>927</v>
      </c>
    </row>
    <row r="12" spans="1:22" x14ac:dyDescent="0.35">
      <c r="A12">
        <v>33</v>
      </c>
      <c r="B12" t="s">
        <v>291</v>
      </c>
      <c r="C12" t="s">
        <v>1006</v>
      </c>
      <c r="D12" t="s">
        <v>1007</v>
      </c>
      <c r="E12" t="s">
        <v>926</v>
      </c>
      <c r="F12" t="s">
        <v>927</v>
      </c>
      <c r="H12" t="s">
        <v>317</v>
      </c>
      <c r="I12" t="s">
        <v>928</v>
      </c>
      <c r="L12" t="s">
        <v>929</v>
      </c>
      <c r="M12" t="s">
        <v>288</v>
      </c>
      <c r="N12" t="s">
        <v>1008</v>
      </c>
      <c r="O12" t="s">
        <v>1009</v>
      </c>
      <c r="P12" t="s">
        <v>1010</v>
      </c>
      <c r="Q12" t="s">
        <v>1011</v>
      </c>
      <c r="R12" t="s">
        <v>956</v>
      </c>
      <c r="S12" t="s">
        <v>957</v>
      </c>
      <c r="T12" t="s">
        <v>1012</v>
      </c>
      <c r="U12" t="s">
        <v>1013</v>
      </c>
      <c r="V12" t="s">
        <v>927</v>
      </c>
    </row>
    <row r="13" spans="1:22" x14ac:dyDescent="0.35">
      <c r="A13">
        <v>35</v>
      </c>
      <c r="B13" t="s">
        <v>146</v>
      </c>
      <c r="C13" t="s">
        <v>471</v>
      </c>
      <c r="D13" t="s">
        <v>1014</v>
      </c>
      <c r="E13" t="s">
        <v>926</v>
      </c>
      <c r="F13" t="s">
        <v>927</v>
      </c>
      <c r="H13" t="s">
        <v>317</v>
      </c>
      <c r="I13" t="s">
        <v>1002</v>
      </c>
      <c r="J13" t="s">
        <v>1003</v>
      </c>
      <c r="L13" t="s">
        <v>407</v>
      </c>
      <c r="M13" t="s">
        <v>170</v>
      </c>
      <c r="N13" t="s">
        <v>1015</v>
      </c>
      <c r="O13" t="s">
        <v>472</v>
      </c>
      <c r="P13" t="s">
        <v>473</v>
      </c>
      <c r="Q13" t="s">
        <v>1016</v>
      </c>
      <c r="R13" t="s">
        <v>966</v>
      </c>
      <c r="S13" t="s">
        <v>967</v>
      </c>
      <c r="T13" t="s">
        <v>968</v>
      </c>
      <c r="U13" t="s">
        <v>969</v>
      </c>
      <c r="V13" t="s">
        <v>927</v>
      </c>
    </row>
    <row r="14" spans="1:22" x14ac:dyDescent="0.35">
      <c r="A14">
        <v>43</v>
      </c>
      <c r="B14" t="s">
        <v>261</v>
      </c>
      <c r="C14" t="s">
        <v>1017</v>
      </c>
      <c r="D14" t="s">
        <v>1018</v>
      </c>
      <c r="E14" t="s">
        <v>926</v>
      </c>
      <c r="F14" t="s">
        <v>927</v>
      </c>
      <c r="H14" t="s">
        <v>239</v>
      </c>
      <c r="I14" t="s">
        <v>1019</v>
      </c>
      <c r="J14" t="s">
        <v>1020</v>
      </c>
      <c r="L14" t="s">
        <v>798</v>
      </c>
      <c r="M14" t="s">
        <v>252</v>
      </c>
      <c r="N14" t="s">
        <v>1021</v>
      </c>
      <c r="O14" t="s">
        <v>1022</v>
      </c>
      <c r="P14" t="s">
        <v>1023</v>
      </c>
      <c r="Q14" t="s">
        <v>1024</v>
      </c>
      <c r="R14" t="s">
        <v>956</v>
      </c>
      <c r="S14" t="s">
        <v>957</v>
      </c>
      <c r="T14" t="s">
        <v>1012</v>
      </c>
      <c r="U14" t="s">
        <v>1013</v>
      </c>
      <c r="V14" t="s">
        <v>927</v>
      </c>
    </row>
    <row r="15" spans="1:22" x14ac:dyDescent="0.35">
      <c r="A15">
        <v>45</v>
      </c>
      <c r="B15" t="s">
        <v>262</v>
      </c>
      <c r="C15" t="s">
        <v>1025</v>
      </c>
      <c r="D15" t="s">
        <v>1026</v>
      </c>
      <c r="E15" t="s">
        <v>926</v>
      </c>
      <c r="F15" t="s">
        <v>927</v>
      </c>
      <c r="H15" t="s">
        <v>239</v>
      </c>
      <c r="I15" t="s">
        <v>950</v>
      </c>
      <c r="L15" t="s">
        <v>951</v>
      </c>
      <c r="M15" t="s">
        <v>254</v>
      </c>
      <c r="N15" t="s">
        <v>1027</v>
      </c>
      <c r="O15" t="s">
        <v>953</v>
      </c>
      <c r="P15" t="s">
        <v>1028</v>
      </c>
      <c r="Q15" t="s">
        <v>1029</v>
      </c>
      <c r="R15" t="s">
        <v>956</v>
      </c>
      <c r="S15" t="s">
        <v>957</v>
      </c>
      <c r="T15" t="s">
        <v>958</v>
      </c>
      <c r="U15" t="s">
        <v>959</v>
      </c>
      <c r="V15" t="s">
        <v>927</v>
      </c>
    </row>
    <row r="16" spans="1:22" x14ac:dyDescent="0.35">
      <c r="A16">
        <v>49</v>
      </c>
      <c r="B16" t="s">
        <v>263</v>
      </c>
      <c r="C16" t="s">
        <v>1030</v>
      </c>
      <c r="D16" t="s">
        <v>1031</v>
      </c>
      <c r="E16" t="s">
        <v>926</v>
      </c>
      <c r="F16" t="s">
        <v>927</v>
      </c>
      <c r="H16" t="s">
        <v>239</v>
      </c>
      <c r="I16" t="s">
        <v>997</v>
      </c>
      <c r="L16" t="s">
        <v>448</v>
      </c>
      <c r="M16" t="s">
        <v>253</v>
      </c>
      <c r="N16" t="s">
        <v>1032</v>
      </c>
      <c r="O16" t="s">
        <v>466</v>
      </c>
      <c r="P16" t="s">
        <v>1033</v>
      </c>
      <c r="Q16" t="s">
        <v>1034</v>
      </c>
      <c r="R16" t="s">
        <v>944</v>
      </c>
      <c r="S16" t="s">
        <v>945</v>
      </c>
      <c r="T16" t="s">
        <v>980</v>
      </c>
      <c r="U16" t="s">
        <v>981</v>
      </c>
      <c r="V16" t="s">
        <v>927</v>
      </c>
    </row>
    <row r="17" spans="1:22" x14ac:dyDescent="0.35">
      <c r="A17">
        <v>53</v>
      </c>
      <c r="B17" t="s">
        <v>160</v>
      </c>
      <c r="C17" t="s">
        <v>615</v>
      </c>
      <c r="D17" t="s">
        <v>1035</v>
      </c>
      <c r="E17" t="s">
        <v>926</v>
      </c>
      <c r="F17" t="s">
        <v>927</v>
      </c>
      <c r="H17" t="s">
        <v>239</v>
      </c>
      <c r="I17" t="s">
        <v>997</v>
      </c>
      <c r="L17" t="s">
        <v>448</v>
      </c>
      <c r="M17" t="s">
        <v>283</v>
      </c>
      <c r="N17" t="s">
        <v>1036</v>
      </c>
      <c r="O17" t="s">
        <v>616</v>
      </c>
      <c r="P17" t="s">
        <v>617</v>
      </c>
      <c r="Q17" t="s">
        <v>1037</v>
      </c>
      <c r="R17" t="s">
        <v>944</v>
      </c>
      <c r="S17" t="s">
        <v>945</v>
      </c>
      <c r="T17" t="s">
        <v>946</v>
      </c>
      <c r="U17" t="s">
        <v>947</v>
      </c>
      <c r="V17" t="s">
        <v>927</v>
      </c>
    </row>
    <row r="18" spans="1:22" x14ac:dyDescent="0.35">
      <c r="A18">
        <v>60</v>
      </c>
      <c r="B18" t="s">
        <v>170</v>
      </c>
      <c r="C18" t="s">
        <v>406</v>
      </c>
      <c r="D18" t="s">
        <v>1038</v>
      </c>
      <c r="E18" t="s">
        <v>926</v>
      </c>
      <c r="F18" t="s">
        <v>927</v>
      </c>
      <c r="H18" t="s">
        <v>317</v>
      </c>
      <c r="I18" t="s">
        <v>1002</v>
      </c>
      <c r="J18" t="s">
        <v>1003</v>
      </c>
      <c r="L18" t="s">
        <v>407</v>
      </c>
      <c r="M18" t="s">
        <v>305</v>
      </c>
      <c r="N18" t="s">
        <v>1039</v>
      </c>
      <c r="O18" t="s">
        <v>408</v>
      </c>
      <c r="P18" t="s">
        <v>409</v>
      </c>
      <c r="Q18" t="s">
        <v>1040</v>
      </c>
      <c r="R18" t="s">
        <v>966</v>
      </c>
      <c r="S18" t="s">
        <v>967</v>
      </c>
      <c r="T18" t="s">
        <v>1041</v>
      </c>
      <c r="U18" t="s">
        <v>1042</v>
      </c>
      <c r="V18" t="s">
        <v>927</v>
      </c>
    </row>
    <row r="19" spans="1:22" x14ac:dyDescent="0.35">
      <c r="A19">
        <v>63</v>
      </c>
      <c r="B19" t="s">
        <v>176</v>
      </c>
      <c r="C19" t="s">
        <v>529</v>
      </c>
      <c r="D19" t="s">
        <v>1043</v>
      </c>
      <c r="E19" t="s">
        <v>926</v>
      </c>
      <c r="F19" t="s">
        <v>927</v>
      </c>
      <c r="H19" t="s">
        <v>317</v>
      </c>
      <c r="I19" t="s">
        <v>1044</v>
      </c>
      <c r="L19" t="s">
        <v>521</v>
      </c>
      <c r="M19" t="s">
        <v>305</v>
      </c>
      <c r="N19" t="s">
        <v>1045</v>
      </c>
      <c r="O19" t="s">
        <v>530</v>
      </c>
      <c r="P19" t="s">
        <v>531</v>
      </c>
      <c r="Q19" t="s">
        <v>1046</v>
      </c>
      <c r="R19" t="s">
        <v>944</v>
      </c>
      <c r="S19" t="s">
        <v>945</v>
      </c>
      <c r="T19" t="s">
        <v>946</v>
      </c>
      <c r="U19" t="s">
        <v>947</v>
      </c>
      <c r="V19" t="s">
        <v>1047</v>
      </c>
    </row>
    <row r="20" spans="1:22" x14ac:dyDescent="0.35">
      <c r="A20">
        <v>68</v>
      </c>
      <c r="B20" t="s">
        <v>275</v>
      </c>
      <c r="C20" t="s">
        <v>1048</v>
      </c>
      <c r="D20" t="s">
        <v>1049</v>
      </c>
      <c r="E20" t="s">
        <v>926</v>
      </c>
      <c r="F20" t="s">
        <v>927</v>
      </c>
      <c r="H20" t="s">
        <v>239</v>
      </c>
      <c r="I20" t="s">
        <v>997</v>
      </c>
      <c r="L20" t="s">
        <v>448</v>
      </c>
      <c r="M20" t="s">
        <v>253</v>
      </c>
      <c r="N20" t="s">
        <v>1050</v>
      </c>
      <c r="O20" t="s">
        <v>466</v>
      </c>
      <c r="P20" t="s">
        <v>1051</v>
      </c>
      <c r="Q20" t="s">
        <v>1052</v>
      </c>
      <c r="R20" t="s">
        <v>944</v>
      </c>
      <c r="S20" t="s">
        <v>945</v>
      </c>
      <c r="T20" t="s">
        <v>980</v>
      </c>
      <c r="U20" t="s">
        <v>981</v>
      </c>
      <c r="V20" t="s">
        <v>927</v>
      </c>
    </row>
    <row r="21" spans="1:22" x14ac:dyDescent="0.35">
      <c r="A21">
        <v>73</v>
      </c>
      <c r="B21" t="s">
        <v>283</v>
      </c>
      <c r="C21" t="s">
        <v>1053</v>
      </c>
      <c r="D21" t="s">
        <v>1054</v>
      </c>
      <c r="E21" t="s">
        <v>926</v>
      </c>
      <c r="F21" t="s">
        <v>927</v>
      </c>
      <c r="H21" t="s">
        <v>239</v>
      </c>
      <c r="I21" t="s">
        <v>997</v>
      </c>
      <c r="L21" t="s">
        <v>448</v>
      </c>
      <c r="M21" t="s">
        <v>1055</v>
      </c>
      <c r="N21" t="s">
        <v>1056</v>
      </c>
      <c r="O21" t="s">
        <v>1057</v>
      </c>
      <c r="P21" t="s">
        <v>1058</v>
      </c>
      <c r="Q21" t="s">
        <v>1037</v>
      </c>
      <c r="R21" t="s">
        <v>944</v>
      </c>
      <c r="S21" t="s">
        <v>945</v>
      </c>
      <c r="T21" t="s">
        <v>1059</v>
      </c>
      <c r="U21" t="s">
        <v>1060</v>
      </c>
      <c r="V21" t="s">
        <v>927</v>
      </c>
    </row>
    <row r="22" spans="1:22" x14ac:dyDescent="0.35">
      <c r="A22">
        <v>74</v>
      </c>
      <c r="B22" t="s">
        <v>188</v>
      </c>
      <c r="C22" t="s">
        <v>533</v>
      </c>
      <c r="D22" t="s">
        <v>1061</v>
      </c>
      <c r="E22" t="s">
        <v>926</v>
      </c>
      <c r="F22" t="s">
        <v>927</v>
      </c>
      <c r="H22" t="s">
        <v>317</v>
      </c>
      <c r="I22" t="s">
        <v>1002</v>
      </c>
      <c r="J22" t="s">
        <v>1062</v>
      </c>
      <c r="L22" t="s">
        <v>489</v>
      </c>
      <c r="M22" t="s">
        <v>170</v>
      </c>
      <c r="N22" t="s">
        <v>1063</v>
      </c>
      <c r="O22" t="s">
        <v>534</v>
      </c>
      <c r="P22" t="s">
        <v>535</v>
      </c>
      <c r="Q22" t="s">
        <v>1064</v>
      </c>
      <c r="R22" t="s">
        <v>956</v>
      </c>
      <c r="S22" t="s">
        <v>957</v>
      </c>
      <c r="T22" t="s">
        <v>1065</v>
      </c>
      <c r="U22" t="s">
        <v>1066</v>
      </c>
      <c r="V22" t="s">
        <v>927</v>
      </c>
    </row>
    <row r="23" spans="1:22" x14ac:dyDescent="0.35">
      <c r="A23">
        <v>75</v>
      </c>
      <c r="B23" t="s">
        <v>242</v>
      </c>
      <c r="C23" t="s">
        <v>1067</v>
      </c>
      <c r="D23" t="s">
        <v>1068</v>
      </c>
      <c r="E23" t="s">
        <v>926</v>
      </c>
      <c r="F23" t="s">
        <v>927</v>
      </c>
      <c r="H23" t="s">
        <v>239</v>
      </c>
      <c r="I23" t="s">
        <v>997</v>
      </c>
      <c r="L23" t="s">
        <v>448</v>
      </c>
      <c r="M23" t="s">
        <v>275</v>
      </c>
      <c r="N23" t="s">
        <v>1069</v>
      </c>
      <c r="O23" t="s">
        <v>466</v>
      </c>
      <c r="P23" t="s">
        <v>1070</v>
      </c>
      <c r="Q23" t="s">
        <v>1071</v>
      </c>
      <c r="R23" t="s">
        <v>944</v>
      </c>
      <c r="S23" t="s">
        <v>945</v>
      </c>
      <c r="T23" t="s">
        <v>980</v>
      </c>
      <c r="U23" t="s">
        <v>981</v>
      </c>
      <c r="V23" t="s">
        <v>927</v>
      </c>
    </row>
    <row r="24" spans="1:22" x14ac:dyDescent="0.35">
      <c r="A24">
        <v>76</v>
      </c>
      <c r="B24" t="s">
        <v>286</v>
      </c>
      <c r="C24" t="s">
        <v>1072</v>
      </c>
      <c r="D24" t="s">
        <v>1073</v>
      </c>
      <c r="E24" t="s">
        <v>926</v>
      </c>
      <c r="F24" t="s">
        <v>927</v>
      </c>
      <c r="H24" t="s">
        <v>239</v>
      </c>
      <c r="I24" t="s">
        <v>997</v>
      </c>
      <c r="L24" t="s">
        <v>448</v>
      </c>
      <c r="M24" t="s">
        <v>242</v>
      </c>
      <c r="N24" t="s">
        <v>1074</v>
      </c>
      <c r="O24" t="s">
        <v>484</v>
      </c>
      <c r="P24" t="s">
        <v>1075</v>
      </c>
      <c r="Q24" t="s">
        <v>1052</v>
      </c>
      <c r="R24" t="s">
        <v>966</v>
      </c>
      <c r="S24" t="s">
        <v>967</v>
      </c>
      <c r="T24" t="s">
        <v>1041</v>
      </c>
      <c r="U24" t="s">
        <v>1042</v>
      </c>
      <c r="V24" t="s">
        <v>927</v>
      </c>
    </row>
    <row r="25" spans="1:22" x14ac:dyDescent="0.35">
      <c r="A25">
        <v>78</v>
      </c>
      <c r="B25" t="s">
        <v>244</v>
      </c>
      <c r="C25" t="s">
        <v>1076</v>
      </c>
      <c r="D25" t="s">
        <v>1077</v>
      </c>
      <c r="E25" t="s">
        <v>926</v>
      </c>
      <c r="F25" t="s">
        <v>927</v>
      </c>
      <c r="H25" t="s">
        <v>317</v>
      </c>
      <c r="I25" t="s">
        <v>928</v>
      </c>
      <c r="L25" t="s">
        <v>929</v>
      </c>
      <c r="M25" t="s">
        <v>288</v>
      </c>
      <c r="N25" t="s">
        <v>1078</v>
      </c>
      <c r="O25" t="s">
        <v>1079</v>
      </c>
      <c r="P25" t="s">
        <v>1080</v>
      </c>
      <c r="Q25" t="s">
        <v>1081</v>
      </c>
      <c r="R25" t="s">
        <v>956</v>
      </c>
      <c r="S25" t="s">
        <v>957</v>
      </c>
      <c r="T25" t="s">
        <v>958</v>
      </c>
      <c r="U25" t="s">
        <v>959</v>
      </c>
      <c r="V25" t="s">
        <v>927</v>
      </c>
    </row>
    <row r="26" spans="1:22" x14ac:dyDescent="0.35">
      <c r="A26">
        <v>99</v>
      </c>
      <c r="B26" t="s">
        <v>79</v>
      </c>
      <c r="C26" t="s">
        <v>524</v>
      </c>
      <c r="D26" t="s">
        <v>1082</v>
      </c>
      <c r="E26" t="s">
        <v>926</v>
      </c>
      <c r="F26" t="s">
        <v>927</v>
      </c>
      <c r="H26" t="s">
        <v>317</v>
      </c>
      <c r="I26" t="s">
        <v>1002</v>
      </c>
      <c r="J26" t="s">
        <v>1003</v>
      </c>
      <c r="L26" t="s">
        <v>407</v>
      </c>
      <c r="M26" t="s">
        <v>170</v>
      </c>
      <c r="N26" t="s">
        <v>1083</v>
      </c>
      <c r="O26" t="s">
        <v>422</v>
      </c>
      <c r="P26" t="s">
        <v>525</v>
      </c>
      <c r="Q26" t="s">
        <v>1084</v>
      </c>
      <c r="R26" t="s">
        <v>956</v>
      </c>
      <c r="S26" t="s">
        <v>957</v>
      </c>
      <c r="T26" t="s">
        <v>958</v>
      </c>
      <c r="U26" t="s">
        <v>959</v>
      </c>
      <c r="V26" t="s">
        <v>927</v>
      </c>
    </row>
    <row r="27" spans="1:22" x14ac:dyDescent="0.35">
      <c r="A27">
        <v>100</v>
      </c>
      <c r="B27" t="s">
        <v>145</v>
      </c>
      <c r="C27" t="s">
        <v>626</v>
      </c>
      <c r="D27" t="s">
        <v>1085</v>
      </c>
      <c r="E27" t="s">
        <v>926</v>
      </c>
      <c r="F27" t="s">
        <v>927</v>
      </c>
      <c r="H27" t="s">
        <v>106</v>
      </c>
      <c r="L27" t="s">
        <v>106</v>
      </c>
      <c r="M27" t="s">
        <v>347</v>
      </c>
      <c r="N27" t="s">
        <v>1086</v>
      </c>
      <c r="O27" t="s">
        <v>539</v>
      </c>
      <c r="P27" t="s">
        <v>627</v>
      </c>
      <c r="Q27" t="s">
        <v>1087</v>
      </c>
      <c r="R27" t="s">
        <v>956</v>
      </c>
      <c r="S27" t="s">
        <v>957</v>
      </c>
      <c r="T27" t="s">
        <v>958</v>
      </c>
      <c r="U27" t="s">
        <v>959</v>
      </c>
      <c r="V27" t="s">
        <v>927</v>
      </c>
    </row>
    <row r="28" spans="1:22" x14ac:dyDescent="0.35">
      <c r="A28">
        <v>124</v>
      </c>
      <c r="B28" t="s">
        <v>125</v>
      </c>
      <c r="C28" t="s">
        <v>640</v>
      </c>
      <c r="D28" t="s">
        <v>1088</v>
      </c>
      <c r="E28" t="s">
        <v>926</v>
      </c>
      <c r="F28" t="s">
        <v>927</v>
      </c>
      <c r="H28" t="s">
        <v>317</v>
      </c>
      <c r="I28" t="s">
        <v>1002</v>
      </c>
      <c r="J28" t="s">
        <v>1089</v>
      </c>
      <c r="K28" t="s">
        <v>1090</v>
      </c>
      <c r="L28" t="s">
        <v>641</v>
      </c>
      <c r="M28" t="s">
        <v>305</v>
      </c>
      <c r="N28" t="s">
        <v>1091</v>
      </c>
      <c r="O28" t="s">
        <v>1092</v>
      </c>
      <c r="P28" t="s">
        <v>643</v>
      </c>
      <c r="Q28" t="s">
        <v>1093</v>
      </c>
      <c r="R28" t="s">
        <v>956</v>
      </c>
      <c r="S28" t="s">
        <v>957</v>
      </c>
      <c r="T28" t="s">
        <v>1065</v>
      </c>
      <c r="U28" t="s">
        <v>1066</v>
      </c>
      <c r="V28" t="s">
        <v>927</v>
      </c>
    </row>
    <row r="29" spans="1:22" x14ac:dyDescent="0.35">
      <c r="A29">
        <v>135</v>
      </c>
      <c r="B29" t="s">
        <v>22</v>
      </c>
      <c r="C29" t="s">
        <v>24</v>
      </c>
      <c r="D29" t="s">
        <v>1094</v>
      </c>
      <c r="E29" t="s">
        <v>926</v>
      </c>
      <c r="F29" t="s">
        <v>927</v>
      </c>
      <c r="G29" t="s">
        <v>1095</v>
      </c>
      <c r="H29" t="s">
        <v>326</v>
      </c>
      <c r="I29" t="s">
        <v>1096</v>
      </c>
      <c r="J29" t="s">
        <v>1097</v>
      </c>
      <c r="L29" t="s">
        <v>25</v>
      </c>
      <c r="M29" t="s">
        <v>330</v>
      </c>
      <c r="N29" t="s">
        <v>1098</v>
      </c>
      <c r="O29" t="s">
        <v>26</v>
      </c>
      <c r="P29" t="s">
        <v>27</v>
      </c>
      <c r="Q29" t="s">
        <v>1099</v>
      </c>
      <c r="R29" t="s">
        <v>956</v>
      </c>
      <c r="S29" t="s">
        <v>957</v>
      </c>
      <c r="T29" t="s">
        <v>958</v>
      </c>
      <c r="U29" t="s">
        <v>959</v>
      </c>
      <c r="V29" t="s">
        <v>927</v>
      </c>
    </row>
    <row r="30" spans="1:22" x14ac:dyDescent="0.35">
      <c r="A30">
        <v>152</v>
      </c>
      <c r="B30" t="s">
        <v>210</v>
      </c>
      <c r="C30" t="s">
        <v>702</v>
      </c>
      <c r="D30" t="s">
        <v>1100</v>
      </c>
      <c r="E30" t="s">
        <v>926</v>
      </c>
      <c r="F30" t="s">
        <v>927</v>
      </c>
      <c r="H30" t="s">
        <v>314</v>
      </c>
      <c r="I30" t="s">
        <v>1101</v>
      </c>
      <c r="L30" t="s">
        <v>703</v>
      </c>
      <c r="M30" t="s">
        <v>233</v>
      </c>
      <c r="N30" t="s">
        <v>1102</v>
      </c>
      <c r="O30" t="s">
        <v>704</v>
      </c>
      <c r="P30" t="s">
        <v>705</v>
      </c>
      <c r="Q30" t="s">
        <v>1103</v>
      </c>
      <c r="R30" t="s">
        <v>944</v>
      </c>
      <c r="S30" t="s">
        <v>945</v>
      </c>
      <c r="T30" t="s">
        <v>946</v>
      </c>
      <c r="U30" t="s">
        <v>947</v>
      </c>
      <c r="V30" t="s">
        <v>927</v>
      </c>
    </row>
    <row r="31" spans="1:22" x14ac:dyDescent="0.35">
      <c r="A31">
        <v>172</v>
      </c>
      <c r="B31" t="s">
        <v>198</v>
      </c>
      <c r="C31" t="s">
        <v>750</v>
      </c>
      <c r="D31" t="s">
        <v>1104</v>
      </c>
      <c r="E31" t="s">
        <v>926</v>
      </c>
      <c r="F31" t="s">
        <v>927</v>
      </c>
      <c r="H31" t="s">
        <v>341</v>
      </c>
      <c r="I31" t="s">
        <v>1105</v>
      </c>
      <c r="L31" t="s">
        <v>746</v>
      </c>
      <c r="M31" t="s">
        <v>332</v>
      </c>
      <c r="N31" t="s">
        <v>1106</v>
      </c>
      <c r="O31" t="s">
        <v>751</v>
      </c>
      <c r="P31" t="s">
        <v>752</v>
      </c>
      <c r="Q31" t="s">
        <v>1107</v>
      </c>
      <c r="R31" t="s">
        <v>956</v>
      </c>
      <c r="S31" t="s">
        <v>957</v>
      </c>
      <c r="T31" t="s">
        <v>1012</v>
      </c>
      <c r="U31" t="s">
        <v>1013</v>
      </c>
      <c r="V31" t="s">
        <v>927</v>
      </c>
    </row>
    <row r="32" spans="1:22" x14ac:dyDescent="0.35">
      <c r="A32">
        <v>176</v>
      </c>
      <c r="B32" t="s">
        <v>222</v>
      </c>
      <c r="C32" t="s">
        <v>758</v>
      </c>
      <c r="D32" t="s">
        <v>1108</v>
      </c>
      <c r="E32" t="s">
        <v>926</v>
      </c>
      <c r="F32" t="s">
        <v>927</v>
      </c>
      <c r="H32" t="s">
        <v>341</v>
      </c>
      <c r="I32" t="s">
        <v>1109</v>
      </c>
      <c r="L32" t="s">
        <v>759</v>
      </c>
      <c r="M32" t="s">
        <v>332</v>
      </c>
      <c r="N32" t="s">
        <v>1110</v>
      </c>
      <c r="O32" t="s">
        <v>760</v>
      </c>
      <c r="P32" t="s">
        <v>761</v>
      </c>
      <c r="Q32" t="s">
        <v>1107</v>
      </c>
      <c r="R32" t="s">
        <v>934</v>
      </c>
      <c r="S32" t="s">
        <v>935</v>
      </c>
      <c r="T32" t="s">
        <v>936</v>
      </c>
      <c r="U32" t="s">
        <v>937</v>
      </c>
      <c r="V32" t="s">
        <v>927</v>
      </c>
    </row>
    <row r="33" spans="1:22" x14ac:dyDescent="0.35">
      <c r="A33">
        <v>186</v>
      </c>
      <c r="B33" t="s">
        <v>178</v>
      </c>
      <c r="C33" t="s">
        <v>499</v>
      </c>
      <c r="D33" t="s">
        <v>1111</v>
      </c>
      <c r="E33" t="s">
        <v>926</v>
      </c>
      <c r="F33" t="s">
        <v>927</v>
      </c>
      <c r="H33" t="s">
        <v>314</v>
      </c>
      <c r="I33" t="s">
        <v>961</v>
      </c>
      <c r="J33" t="s">
        <v>962</v>
      </c>
      <c r="L33" t="s">
        <v>500</v>
      </c>
      <c r="M33" t="s">
        <v>313</v>
      </c>
      <c r="N33" t="s">
        <v>1112</v>
      </c>
      <c r="O33" t="s">
        <v>1113</v>
      </c>
      <c r="P33" t="s">
        <v>502</v>
      </c>
      <c r="Q33" t="s">
        <v>1114</v>
      </c>
      <c r="R33" t="s">
        <v>966</v>
      </c>
      <c r="S33" t="s">
        <v>967</v>
      </c>
      <c r="T33" t="s">
        <v>1041</v>
      </c>
      <c r="U33" t="s">
        <v>1042</v>
      </c>
      <c r="V33" t="s">
        <v>927</v>
      </c>
    </row>
    <row r="34" spans="1:22" x14ac:dyDescent="0.35">
      <c r="A34">
        <v>187</v>
      </c>
      <c r="B34" t="s">
        <v>251</v>
      </c>
      <c r="C34" t="s">
        <v>1115</v>
      </c>
      <c r="D34" t="s">
        <v>1116</v>
      </c>
      <c r="E34" t="s">
        <v>926</v>
      </c>
      <c r="F34" t="s">
        <v>927</v>
      </c>
      <c r="H34" t="s">
        <v>314</v>
      </c>
      <c r="I34" t="s">
        <v>1117</v>
      </c>
      <c r="L34" t="s">
        <v>566</v>
      </c>
      <c r="M34" t="s">
        <v>233</v>
      </c>
      <c r="N34" t="s">
        <v>1118</v>
      </c>
      <c r="O34" t="s">
        <v>739</v>
      </c>
      <c r="P34" t="s">
        <v>1119</v>
      </c>
      <c r="Q34" t="s">
        <v>1114</v>
      </c>
      <c r="R34" t="s">
        <v>944</v>
      </c>
      <c r="S34" t="s">
        <v>945</v>
      </c>
      <c r="T34" t="s">
        <v>980</v>
      </c>
      <c r="U34" t="s">
        <v>981</v>
      </c>
      <c r="V34" t="s">
        <v>927</v>
      </c>
    </row>
    <row r="35" spans="1:22" x14ac:dyDescent="0.35">
      <c r="A35">
        <v>226</v>
      </c>
      <c r="B35" t="s">
        <v>202</v>
      </c>
      <c r="C35" t="s">
        <v>734</v>
      </c>
      <c r="D35" t="s">
        <v>1120</v>
      </c>
      <c r="E35" t="s">
        <v>926</v>
      </c>
      <c r="F35" t="s">
        <v>927</v>
      </c>
      <c r="H35" t="s">
        <v>314</v>
      </c>
      <c r="I35" t="s">
        <v>1117</v>
      </c>
      <c r="L35" t="s">
        <v>566</v>
      </c>
      <c r="M35" t="s">
        <v>206</v>
      </c>
      <c r="N35" t="s">
        <v>1121</v>
      </c>
      <c r="O35" t="s">
        <v>735</v>
      </c>
      <c r="P35" t="s">
        <v>736</v>
      </c>
      <c r="Q35" t="s">
        <v>1071</v>
      </c>
      <c r="R35" t="s">
        <v>966</v>
      </c>
      <c r="S35" t="s">
        <v>967</v>
      </c>
      <c r="T35" t="s">
        <v>974</v>
      </c>
      <c r="U35" t="s">
        <v>975</v>
      </c>
      <c r="V35" t="s">
        <v>927</v>
      </c>
    </row>
    <row r="36" spans="1:22" x14ac:dyDescent="0.35">
      <c r="A36">
        <v>228</v>
      </c>
      <c r="B36" t="s">
        <v>257</v>
      </c>
      <c r="C36" t="s">
        <v>1122</v>
      </c>
      <c r="D36" t="s">
        <v>1123</v>
      </c>
      <c r="E36" t="s">
        <v>926</v>
      </c>
      <c r="F36" t="s">
        <v>927</v>
      </c>
      <c r="H36" t="s">
        <v>239</v>
      </c>
      <c r="I36" t="s">
        <v>997</v>
      </c>
      <c r="L36" t="s">
        <v>448</v>
      </c>
      <c r="M36" t="s">
        <v>283</v>
      </c>
      <c r="N36" t="s">
        <v>1124</v>
      </c>
      <c r="O36" t="s">
        <v>449</v>
      </c>
      <c r="P36" t="s">
        <v>1125</v>
      </c>
      <c r="Q36" t="s">
        <v>1126</v>
      </c>
      <c r="R36" t="s">
        <v>956</v>
      </c>
      <c r="S36" t="s">
        <v>957</v>
      </c>
      <c r="T36" t="s">
        <v>1012</v>
      </c>
      <c r="U36" t="s">
        <v>1013</v>
      </c>
      <c r="V36" t="s">
        <v>927</v>
      </c>
    </row>
    <row r="37" spans="1:22" x14ac:dyDescent="0.35">
      <c r="A37">
        <v>231</v>
      </c>
      <c r="B37" t="s">
        <v>292</v>
      </c>
      <c r="C37" t="s">
        <v>1127</v>
      </c>
      <c r="D37" t="s">
        <v>1128</v>
      </c>
      <c r="E37" t="s">
        <v>926</v>
      </c>
      <c r="F37" t="s">
        <v>927</v>
      </c>
      <c r="H37" t="s">
        <v>289</v>
      </c>
      <c r="I37" t="s">
        <v>1129</v>
      </c>
      <c r="L37" t="s">
        <v>1130</v>
      </c>
      <c r="M37" t="s">
        <v>309</v>
      </c>
      <c r="N37" t="s">
        <v>1131</v>
      </c>
      <c r="O37" t="s">
        <v>1132</v>
      </c>
      <c r="P37" t="s">
        <v>1133</v>
      </c>
      <c r="Q37" t="s">
        <v>1134</v>
      </c>
      <c r="R37" t="s">
        <v>956</v>
      </c>
      <c r="S37" t="s">
        <v>957</v>
      </c>
      <c r="T37" t="s">
        <v>1012</v>
      </c>
      <c r="U37" t="s">
        <v>1013</v>
      </c>
      <c r="V37" t="s">
        <v>927</v>
      </c>
    </row>
    <row r="38" spans="1:22" x14ac:dyDescent="0.35">
      <c r="A38">
        <v>233</v>
      </c>
      <c r="B38" t="s">
        <v>254</v>
      </c>
      <c r="C38" t="s">
        <v>1135</v>
      </c>
      <c r="D38" t="s">
        <v>1136</v>
      </c>
      <c r="E38" t="s">
        <v>926</v>
      </c>
      <c r="F38" t="s">
        <v>927</v>
      </c>
      <c r="H38" t="s">
        <v>239</v>
      </c>
      <c r="I38" t="s">
        <v>950</v>
      </c>
      <c r="L38" t="s">
        <v>951</v>
      </c>
      <c r="M38" t="s">
        <v>252</v>
      </c>
      <c r="N38" t="s">
        <v>1137</v>
      </c>
      <c r="O38" t="s">
        <v>1138</v>
      </c>
      <c r="P38" t="s">
        <v>1139</v>
      </c>
      <c r="Q38" t="s">
        <v>1134</v>
      </c>
      <c r="R38" t="s">
        <v>966</v>
      </c>
      <c r="S38" t="s">
        <v>967</v>
      </c>
      <c r="T38" t="s">
        <v>974</v>
      </c>
      <c r="U38" t="s">
        <v>975</v>
      </c>
      <c r="V38" t="s">
        <v>927</v>
      </c>
    </row>
    <row r="39" spans="1:22" x14ac:dyDescent="0.35">
      <c r="A39">
        <v>234</v>
      </c>
      <c r="B39" t="s">
        <v>191</v>
      </c>
      <c r="C39" t="s">
        <v>1140</v>
      </c>
      <c r="D39" t="s">
        <v>1141</v>
      </c>
      <c r="E39" t="s">
        <v>926</v>
      </c>
      <c r="F39" t="s">
        <v>927</v>
      </c>
      <c r="H39" t="s">
        <v>239</v>
      </c>
      <c r="I39" t="s">
        <v>997</v>
      </c>
      <c r="L39" t="s">
        <v>448</v>
      </c>
      <c r="M39" t="s">
        <v>160</v>
      </c>
      <c r="N39" t="s">
        <v>1142</v>
      </c>
      <c r="O39" t="s">
        <v>458</v>
      </c>
      <c r="P39" t="s">
        <v>1143</v>
      </c>
      <c r="Q39" t="s">
        <v>1144</v>
      </c>
      <c r="R39" t="s">
        <v>956</v>
      </c>
      <c r="S39" t="s">
        <v>957</v>
      </c>
      <c r="T39" t="s">
        <v>958</v>
      </c>
      <c r="U39" t="s">
        <v>959</v>
      </c>
      <c r="V39" t="s">
        <v>927</v>
      </c>
    </row>
    <row r="40" spans="1:22" x14ac:dyDescent="0.35">
      <c r="A40">
        <v>237</v>
      </c>
      <c r="B40" t="s">
        <v>201</v>
      </c>
      <c r="C40" t="s">
        <v>729</v>
      </c>
      <c r="D40" t="s">
        <v>1145</v>
      </c>
      <c r="E40" t="s">
        <v>926</v>
      </c>
      <c r="F40" t="s">
        <v>927</v>
      </c>
      <c r="H40" t="s">
        <v>341</v>
      </c>
      <c r="I40" t="s">
        <v>1146</v>
      </c>
      <c r="J40" t="s">
        <v>1147</v>
      </c>
      <c r="L40" t="s">
        <v>730</v>
      </c>
      <c r="M40" t="s">
        <v>222</v>
      </c>
      <c r="N40" t="s">
        <v>1148</v>
      </c>
      <c r="O40" t="s">
        <v>731</v>
      </c>
      <c r="P40" t="s">
        <v>732</v>
      </c>
      <c r="Q40" t="s">
        <v>1149</v>
      </c>
      <c r="R40" t="s">
        <v>944</v>
      </c>
      <c r="S40" t="s">
        <v>945</v>
      </c>
      <c r="T40" t="s">
        <v>980</v>
      </c>
      <c r="U40" t="s">
        <v>981</v>
      </c>
      <c r="V40" t="s">
        <v>927</v>
      </c>
    </row>
    <row r="41" spans="1:22" x14ac:dyDescent="0.35">
      <c r="A41">
        <v>239</v>
      </c>
      <c r="B41" t="s">
        <v>268</v>
      </c>
      <c r="C41" t="s">
        <v>1150</v>
      </c>
      <c r="D41" t="s">
        <v>1151</v>
      </c>
      <c r="E41" t="s">
        <v>926</v>
      </c>
      <c r="F41" t="s">
        <v>927</v>
      </c>
      <c r="H41" t="s">
        <v>239</v>
      </c>
      <c r="I41" t="s">
        <v>997</v>
      </c>
      <c r="L41" t="s">
        <v>448</v>
      </c>
      <c r="M41" t="s">
        <v>286</v>
      </c>
      <c r="N41" t="s">
        <v>1152</v>
      </c>
      <c r="O41" t="s">
        <v>458</v>
      </c>
      <c r="P41" t="s">
        <v>1153</v>
      </c>
      <c r="Q41" t="s">
        <v>1149</v>
      </c>
      <c r="R41" t="s">
        <v>956</v>
      </c>
      <c r="S41" t="s">
        <v>957</v>
      </c>
      <c r="T41" t="s">
        <v>958</v>
      </c>
      <c r="U41" t="s">
        <v>959</v>
      </c>
      <c r="V41" t="s">
        <v>927</v>
      </c>
    </row>
    <row r="42" spans="1:22" x14ac:dyDescent="0.35">
      <c r="A42">
        <v>242</v>
      </c>
      <c r="B42" t="s">
        <v>309</v>
      </c>
      <c r="C42" t="s">
        <v>1154</v>
      </c>
      <c r="D42" t="s">
        <v>1155</v>
      </c>
      <c r="E42" t="s">
        <v>926</v>
      </c>
      <c r="F42" t="s">
        <v>927</v>
      </c>
      <c r="H42" t="s">
        <v>289</v>
      </c>
      <c r="I42" t="s">
        <v>1156</v>
      </c>
      <c r="J42" t="s">
        <v>1157</v>
      </c>
      <c r="L42" t="s">
        <v>583</v>
      </c>
      <c r="M42" t="s">
        <v>290</v>
      </c>
      <c r="N42" t="s">
        <v>1158</v>
      </c>
      <c r="O42" t="s">
        <v>1159</v>
      </c>
      <c r="P42" t="s">
        <v>1160</v>
      </c>
      <c r="Q42" t="s">
        <v>1149</v>
      </c>
      <c r="R42" t="s">
        <v>944</v>
      </c>
      <c r="S42" t="s">
        <v>945</v>
      </c>
      <c r="T42" t="s">
        <v>946</v>
      </c>
      <c r="U42" t="s">
        <v>947</v>
      </c>
      <c r="V42" t="s">
        <v>927</v>
      </c>
    </row>
    <row r="43" spans="1:22" x14ac:dyDescent="0.35">
      <c r="A43">
        <v>245</v>
      </c>
      <c r="B43" t="s">
        <v>321</v>
      </c>
      <c r="C43" t="s">
        <v>1161</v>
      </c>
      <c r="D43" t="s">
        <v>1162</v>
      </c>
      <c r="E43" t="s">
        <v>926</v>
      </c>
      <c r="F43" t="s">
        <v>927</v>
      </c>
      <c r="H43" t="s">
        <v>317</v>
      </c>
      <c r="I43" t="s">
        <v>928</v>
      </c>
      <c r="L43" t="s">
        <v>929</v>
      </c>
      <c r="M43" t="s">
        <v>319</v>
      </c>
      <c r="N43" t="s">
        <v>1163</v>
      </c>
      <c r="O43" t="s">
        <v>1079</v>
      </c>
      <c r="P43" t="s">
        <v>1164</v>
      </c>
      <c r="Q43" t="s">
        <v>1165</v>
      </c>
      <c r="R43" t="s">
        <v>956</v>
      </c>
      <c r="S43" t="s">
        <v>957</v>
      </c>
      <c r="T43" t="s">
        <v>958</v>
      </c>
      <c r="U43" t="s">
        <v>959</v>
      </c>
      <c r="V43" t="s">
        <v>927</v>
      </c>
    </row>
    <row r="44" spans="1:22" x14ac:dyDescent="0.35">
      <c r="A44">
        <v>258</v>
      </c>
      <c r="B44" t="s">
        <v>256</v>
      </c>
      <c r="C44" t="s">
        <v>1166</v>
      </c>
      <c r="D44" t="s">
        <v>1167</v>
      </c>
      <c r="E44" t="s">
        <v>926</v>
      </c>
      <c r="F44" t="s">
        <v>927</v>
      </c>
      <c r="H44" t="s">
        <v>239</v>
      </c>
      <c r="I44" t="s">
        <v>997</v>
      </c>
      <c r="L44" t="s">
        <v>448</v>
      </c>
      <c r="M44" t="s">
        <v>160</v>
      </c>
      <c r="N44" t="s">
        <v>1168</v>
      </c>
      <c r="O44" t="s">
        <v>458</v>
      </c>
      <c r="P44" t="s">
        <v>1169</v>
      </c>
      <c r="Q44" t="s">
        <v>1170</v>
      </c>
      <c r="R44" t="s">
        <v>956</v>
      </c>
      <c r="S44" t="s">
        <v>957</v>
      </c>
      <c r="T44" t="s">
        <v>958</v>
      </c>
      <c r="U44" t="s">
        <v>959</v>
      </c>
      <c r="V44" t="s">
        <v>927</v>
      </c>
    </row>
    <row r="45" spans="1:22" x14ac:dyDescent="0.35">
      <c r="A45">
        <v>265</v>
      </c>
      <c r="B45" t="s">
        <v>141</v>
      </c>
      <c r="C45" t="s">
        <v>463</v>
      </c>
      <c r="D45" t="s">
        <v>1171</v>
      </c>
      <c r="E45" t="s">
        <v>926</v>
      </c>
      <c r="F45" t="s">
        <v>927</v>
      </c>
      <c r="H45" t="s">
        <v>317</v>
      </c>
      <c r="I45" t="s">
        <v>1002</v>
      </c>
      <c r="J45" t="s">
        <v>1003</v>
      </c>
      <c r="L45" t="s">
        <v>407</v>
      </c>
      <c r="M45" t="s">
        <v>170</v>
      </c>
      <c r="N45" t="s">
        <v>1172</v>
      </c>
      <c r="O45" t="s">
        <v>422</v>
      </c>
      <c r="P45" t="s">
        <v>464</v>
      </c>
      <c r="Q45" t="s">
        <v>1173</v>
      </c>
      <c r="R45" t="s">
        <v>956</v>
      </c>
      <c r="S45" t="s">
        <v>957</v>
      </c>
      <c r="T45" t="s">
        <v>958</v>
      </c>
      <c r="U45" t="s">
        <v>959</v>
      </c>
      <c r="V45" t="s">
        <v>927</v>
      </c>
    </row>
    <row r="46" spans="1:22" x14ac:dyDescent="0.35">
      <c r="A46">
        <v>273</v>
      </c>
      <c r="B46" t="s">
        <v>258</v>
      </c>
      <c r="C46" t="s">
        <v>1174</v>
      </c>
      <c r="D46" t="s">
        <v>1175</v>
      </c>
      <c r="E46" t="s">
        <v>926</v>
      </c>
      <c r="F46" t="s">
        <v>927</v>
      </c>
      <c r="H46" t="s">
        <v>341</v>
      </c>
      <c r="I46" t="s">
        <v>1146</v>
      </c>
      <c r="J46" t="s">
        <v>1176</v>
      </c>
      <c r="K46" t="s">
        <v>1177</v>
      </c>
      <c r="L46" t="s">
        <v>666</v>
      </c>
      <c r="M46" t="s">
        <v>220</v>
      </c>
      <c r="N46" t="s">
        <v>1178</v>
      </c>
      <c r="O46" t="s">
        <v>1179</v>
      </c>
      <c r="P46" t="s">
        <v>1180</v>
      </c>
      <c r="Q46" t="s">
        <v>1181</v>
      </c>
      <c r="R46" t="s">
        <v>1182</v>
      </c>
      <c r="S46" t="s">
        <v>1183</v>
      </c>
      <c r="T46" t="s">
        <v>1184</v>
      </c>
      <c r="U46" t="s">
        <v>1185</v>
      </c>
      <c r="V46" t="s">
        <v>927</v>
      </c>
    </row>
    <row r="47" spans="1:22" x14ac:dyDescent="0.35">
      <c r="A47">
        <v>279</v>
      </c>
      <c r="B47" t="s">
        <v>211</v>
      </c>
      <c r="C47" t="s">
        <v>784</v>
      </c>
      <c r="D47" t="s">
        <v>1186</v>
      </c>
      <c r="E47" t="s">
        <v>926</v>
      </c>
      <c r="F47" t="s">
        <v>927</v>
      </c>
      <c r="H47" t="s">
        <v>341</v>
      </c>
      <c r="I47" t="s">
        <v>1146</v>
      </c>
      <c r="J47" t="s">
        <v>1176</v>
      </c>
      <c r="K47" t="s">
        <v>1187</v>
      </c>
      <c r="L47" t="s">
        <v>768</v>
      </c>
      <c r="M47" t="s">
        <v>201</v>
      </c>
      <c r="N47" t="s">
        <v>1188</v>
      </c>
      <c r="O47" t="s">
        <v>785</v>
      </c>
      <c r="P47" t="s">
        <v>786</v>
      </c>
      <c r="Q47" t="s">
        <v>1189</v>
      </c>
      <c r="R47" t="s">
        <v>956</v>
      </c>
      <c r="S47" t="s">
        <v>957</v>
      </c>
      <c r="T47" t="s">
        <v>1065</v>
      </c>
      <c r="U47" t="s">
        <v>1066</v>
      </c>
      <c r="V47" t="s">
        <v>927</v>
      </c>
    </row>
    <row r="48" spans="1:22" x14ac:dyDescent="0.35">
      <c r="A48">
        <v>288</v>
      </c>
      <c r="B48" t="s">
        <v>98</v>
      </c>
      <c r="C48" t="s">
        <v>624</v>
      </c>
      <c r="D48" t="s">
        <v>1190</v>
      </c>
      <c r="E48" t="s">
        <v>926</v>
      </c>
      <c r="F48" t="s">
        <v>927</v>
      </c>
      <c r="H48" t="s">
        <v>239</v>
      </c>
      <c r="I48" t="s">
        <v>997</v>
      </c>
      <c r="L48" t="s">
        <v>448</v>
      </c>
      <c r="M48" t="s">
        <v>160</v>
      </c>
      <c r="N48" t="s">
        <v>1191</v>
      </c>
      <c r="O48" t="s">
        <v>484</v>
      </c>
      <c r="P48" t="s">
        <v>485</v>
      </c>
      <c r="Q48" t="s">
        <v>1192</v>
      </c>
      <c r="R48" t="s">
        <v>966</v>
      </c>
      <c r="S48" t="s">
        <v>967</v>
      </c>
      <c r="T48" t="s">
        <v>1041</v>
      </c>
      <c r="U48" t="s">
        <v>1042</v>
      </c>
      <c r="V48" t="s">
        <v>927</v>
      </c>
    </row>
    <row r="49" spans="1:22" x14ac:dyDescent="0.35">
      <c r="A49">
        <v>289</v>
      </c>
      <c r="B49" t="s">
        <v>248</v>
      </c>
      <c r="C49" t="s">
        <v>1193</v>
      </c>
      <c r="D49" t="s">
        <v>1194</v>
      </c>
      <c r="E49" t="s">
        <v>926</v>
      </c>
      <c r="F49" t="s">
        <v>927</v>
      </c>
      <c r="H49" t="s">
        <v>239</v>
      </c>
      <c r="I49" t="s">
        <v>997</v>
      </c>
      <c r="L49" t="s">
        <v>448</v>
      </c>
      <c r="M49" t="s">
        <v>160</v>
      </c>
      <c r="N49" t="s">
        <v>1195</v>
      </c>
      <c r="O49" t="s">
        <v>449</v>
      </c>
      <c r="P49" t="s">
        <v>1196</v>
      </c>
      <c r="Q49" t="s">
        <v>1093</v>
      </c>
      <c r="R49" t="s">
        <v>956</v>
      </c>
      <c r="S49" t="s">
        <v>957</v>
      </c>
      <c r="T49" t="s">
        <v>1012</v>
      </c>
      <c r="U49" t="s">
        <v>1013</v>
      </c>
      <c r="V49" t="s">
        <v>927</v>
      </c>
    </row>
    <row r="50" spans="1:22" x14ac:dyDescent="0.35">
      <c r="A50">
        <v>292</v>
      </c>
      <c r="B50" t="s">
        <v>221</v>
      </c>
      <c r="C50" t="s">
        <v>772</v>
      </c>
      <c r="D50" t="s">
        <v>1197</v>
      </c>
      <c r="E50" t="s">
        <v>926</v>
      </c>
      <c r="F50" t="s">
        <v>927</v>
      </c>
      <c r="H50" t="s">
        <v>341</v>
      </c>
      <c r="I50" t="s">
        <v>1146</v>
      </c>
      <c r="J50" t="s">
        <v>1147</v>
      </c>
      <c r="L50" t="s">
        <v>730</v>
      </c>
      <c r="M50" t="s">
        <v>222</v>
      </c>
      <c r="N50" t="s">
        <v>1198</v>
      </c>
      <c r="O50" t="s">
        <v>773</v>
      </c>
      <c r="P50" t="s">
        <v>774</v>
      </c>
      <c r="Q50" t="s">
        <v>1199</v>
      </c>
      <c r="R50" t="s">
        <v>966</v>
      </c>
      <c r="S50" t="s">
        <v>967</v>
      </c>
      <c r="T50" t="s">
        <v>1041</v>
      </c>
      <c r="U50" t="s">
        <v>1042</v>
      </c>
      <c r="V50" t="s">
        <v>927</v>
      </c>
    </row>
    <row r="51" spans="1:22" x14ac:dyDescent="0.35">
      <c r="A51">
        <v>295</v>
      </c>
      <c r="B51" t="s">
        <v>161</v>
      </c>
      <c r="C51" t="s">
        <v>415</v>
      </c>
      <c r="D51" t="s">
        <v>1200</v>
      </c>
      <c r="E51" t="s">
        <v>926</v>
      </c>
      <c r="F51" t="s">
        <v>927</v>
      </c>
      <c r="H51" t="s">
        <v>239</v>
      </c>
      <c r="I51" t="s">
        <v>1201</v>
      </c>
      <c r="L51" t="s">
        <v>416</v>
      </c>
      <c r="M51" t="s">
        <v>229</v>
      </c>
      <c r="N51" t="s">
        <v>1202</v>
      </c>
      <c r="O51" t="s">
        <v>417</v>
      </c>
      <c r="P51" t="s">
        <v>418</v>
      </c>
      <c r="Q51" t="s">
        <v>1203</v>
      </c>
      <c r="R51" t="s">
        <v>934</v>
      </c>
      <c r="S51" t="s">
        <v>935</v>
      </c>
      <c r="T51" t="s">
        <v>936</v>
      </c>
      <c r="U51" t="s">
        <v>937</v>
      </c>
      <c r="V51" t="s">
        <v>927</v>
      </c>
    </row>
    <row r="52" spans="1:22" x14ac:dyDescent="0.35">
      <c r="A52">
        <v>296</v>
      </c>
      <c r="B52" t="s">
        <v>207</v>
      </c>
      <c r="C52" t="s">
        <v>720</v>
      </c>
      <c r="D52" t="s">
        <v>1204</v>
      </c>
      <c r="E52" t="s">
        <v>926</v>
      </c>
      <c r="F52" t="s">
        <v>927</v>
      </c>
      <c r="H52" t="s">
        <v>314</v>
      </c>
      <c r="I52" t="s">
        <v>1205</v>
      </c>
      <c r="L52" t="s">
        <v>711</v>
      </c>
      <c r="M52" t="s">
        <v>233</v>
      </c>
      <c r="N52" t="s">
        <v>1206</v>
      </c>
      <c r="O52" t="s">
        <v>721</v>
      </c>
      <c r="P52" t="s">
        <v>722</v>
      </c>
      <c r="Q52" t="s">
        <v>1207</v>
      </c>
      <c r="R52" t="s">
        <v>944</v>
      </c>
      <c r="S52" t="s">
        <v>945</v>
      </c>
      <c r="T52" t="s">
        <v>980</v>
      </c>
      <c r="U52" t="s">
        <v>981</v>
      </c>
      <c r="V52" t="s">
        <v>927</v>
      </c>
    </row>
    <row r="53" spans="1:22" x14ac:dyDescent="0.35">
      <c r="A53">
        <v>297</v>
      </c>
      <c r="B53" t="s">
        <v>148</v>
      </c>
      <c r="C53" t="s">
        <v>546</v>
      </c>
      <c r="D53" t="s">
        <v>1208</v>
      </c>
      <c r="E53" t="s">
        <v>926</v>
      </c>
      <c r="F53" t="s">
        <v>927</v>
      </c>
      <c r="H53" t="s">
        <v>239</v>
      </c>
      <c r="I53" t="s">
        <v>1201</v>
      </c>
      <c r="L53" t="s">
        <v>416</v>
      </c>
      <c r="M53" t="s">
        <v>161</v>
      </c>
      <c r="N53" t="s">
        <v>1209</v>
      </c>
      <c r="O53" t="s">
        <v>547</v>
      </c>
      <c r="P53" t="s">
        <v>548</v>
      </c>
      <c r="Q53" t="s">
        <v>1210</v>
      </c>
      <c r="R53" t="s">
        <v>944</v>
      </c>
      <c r="S53" t="s">
        <v>945</v>
      </c>
      <c r="T53" t="s">
        <v>946</v>
      </c>
      <c r="U53" t="s">
        <v>947</v>
      </c>
      <c r="V53" t="s">
        <v>927</v>
      </c>
    </row>
    <row r="54" spans="1:22" x14ac:dyDescent="0.35">
      <c r="A54">
        <v>299</v>
      </c>
      <c r="B54" t="s">
        <v>199</v>
      </c>
      <c r="C54" t="s">
        <v>710</v>
      </c>
      <c r="D54" t="s">
        <v>1211</v>
      </c>
      <c r="E54" t="s">
        <v>926</v>
      </c>
      <c r="F54" t="s">
        <v>927</v>
      </c>
      <c r="H54" t="s">
        <v>314</v>
      </c>
      <c r="I54" t="s">
        <v>1205</v>
      </c>
      <c r="L54" t="s">
        <v>711</v>
      </c>
      <c r="M54" t="s">
        <v>207</v>
      </c>
      <c r="N54" t="s">
        <v>1212</v>
      </c>
      <c r="O54" t="s">
        <v>712</v>
      </c>
      <c r="P54" t="s">
        <v>713</v>
      </c>
      <c r="Q54" t="s">
        <v>1210</v>
      </c>
      <c r="R54" t="s">
        <v>956</v>
      </c>
      <c r="S54" t="s">
        <v>957</v>
      </c>
      <c r="T54" t="s">
        <v>958</v>
      </c>
      <c r="U54" t="s">
        <v>959</v>
      </c>
      <c r="V54" t="s">
        <v>927</v>
      </c>
    </row>
    <row r="55" spans="1:22" x14ac:dyDescent="0.35">
      <c r="A55">
        <v>300</v>
      </c>
      <c r="B55" t="s">
        <v>107</v>
      </c>
      <c r="C55" t="s">
        <v>596</v>
      </c>
      <c r="D55" t="s">
        <v>1213</v>
      </c>
      <c r="E55" t="s">
        <v>926</v>
      </c>
      <c r="F55" t="s">
        <v>927</v>
      </c>
      <c r="H55" t="s">
        <v>93</v>
      </c>
      <c r="L55" t="s">
        <v>93</v>
      </c>
      <c r="M55" t="s">
        <v>305</v>
      </c>
      <c r="N55" t="s">
        <v>1214</v>
      </c>
      <c r="O55" t="s">
        <v>597</v>
      </c>
      <c r="P55" t="s">
        <v>598</v>
      </c>
      <c r="Q55" t="s">
        <v>1215</v>
      </c>
      <c r="R55" t="s">
        <v>944</v>
      </c>
      <c r="S55" t="s">
        <v>945</v>
      </c>
      <c r="T55" t="s">
        <v>980</v>
      </c>
      <c r="U55" t="s">
        <v>981</v>
      </c>
      <c r="V55" t="s">
        <v>927</v>
      </c>
    </row>
    <row r="56" spans="1:22" x14ac:dyDescent="0.35">
      <c r="A56">
        <v>301</v>
      </c>
      <c r="B56" t="s">
        <v>115</v>
      </c>
      <c r="C56" t="s">
        <v>619</v>
      </c>
      <c r="D56" t="s">
        <v>1216</v>
      </c>
      <c r="E56" t="s">
        <v>926</v>
      </c>
      <c r="F56" t="s">
        <v>927</v>
      </c>
      <c r="H56" t="s">
        <v>239</v>
      </c>
      <c r="I56" t="s">
        <v>1201</v>
      </c>
      <c r="L56" t="s">
        <v>416</v>
      </c>
      <c r="M56" t="s">
        <v>161</v>
      </c>
      <c r="N56" t="s">
        <v>1217</v>
      </c>
      <c r="O56" t="s">
        <v>620</v>
      </c>
      <c r="P56" t="s">
        <v>621</v>
      </c>
      <c r="Q56" t="s">
        <v>1218</v>
      </c>
      <c r="R56" t="s">
        <v>966</v>
      </c>
      <c r="S56" t="s">
        <v>967</v>
      </c>
      <c r="T56" t="s">
        <v>1041</v>
      </c>
      <c r="U56" t="s">
        <v>1042</v>
      </c>
      <c r="V56" t="s">
        <v>927</v>
      </c>
    </row>
    <row r="57" spans="1:22" x14ac:dyDescent="0.35">
      <c r="A57">
        <v>303</v>
      </c>
      <c r="B57" t="s">
        <v>140</v>
      </c>
      <c r="C57" t="s">
        <v>363</v>
      </c>
      <c r="D57" t="s">
        <v>1219</v>
      </c>
      <c r="E57" t="s">
        <v>926</v>
      </c>
      <c r="F57" t="s">
        <v>927</v>
      </c>
      <c r="H57" t="s">
        <v>335</v>
      </c>
      <c r="I57" t="s">
        <v>1220</v>
      </c>
      <c r="J57" t="s">
        <v>1221</v>
      </c>
      <c r="L57" t="s">
        <v>364</v>
      </c>
      <c r="M57" t="s">
        <v>177</v>
      </c>
      <c r="N57" t="s">
        <v>1222</v>
      </c>
      <c r="O57" t="s">
        <v>365</v>
      </c>
      <c r="P57" t="s">
        <v>366</v>
      </c>
      <c r="Q57" t="s">
        <v>1223</v>
      </c>
      <c r="R57" t="s">
        <v>1182</v>
      </c>
      <c r="S57" t="s">
        <v>1183</v>
      </c>
      <c r="T57" t="s">
        <v>1184</v>
      </c>
      <c r="U57" t="s">
        <v>1185</v>
      </c>
      <c r="V57" t="s">
        <v>927</v>
      </c>
    </row>
    <row r="58" spans="1:22" x14ac:dyDescent="0.35">
      <c r="A58">
        <v>307</v>
      </c>
      <c r="B58" t="s">
        <v>264</v>
      </c>
      <c r="C58" t="s">
        <v>1224</v>
      </c>
      <c r="D58" t="s">
        <v>1225</v>
      </c>
      <c r="E58" t="s">
        <v>926</v>
      </c>
      <c r="F58" t="s">
        <v>927</v>
      </c>
      <c r="H58" t="s">
        <v>239</v>
      </c>
      <c r="I58" t="s">
        <v>997</v>
      </c>
      <c r="L58" t="s">
        <v>448</v>
      </c>
      <c r="M58" t="s">
        <v>286</v>
      </c>
      <c r="N58" t="s">
        <v>1226</v>
      </c>
      <c r="O58" t="s">
        <v>458</v>
      </c>
      <c r="P58" t="s">
        <v>1227</v>
      </c>
      <c r="Q58" t="s">
        <v>1228</v>
      </c>
      <c r="R58" t="s">
        <v>956</v>
      </c>
      <c r="S58" t="s">
        <v>957</v>
      </c>
      <c r="T58" t="s">
        <v>958</v>
      </c>
      <c r="U58" t="s">
        <v>959</v>
      </c>
      <c r="V58" t="s">
        <v>927</v>
      </c>
    </row>
    <row r="59" spans="1:22" x14ac:dyDescent="0.35">
      <c r="A59">
        <v>312</v>
      </c>
      <c r="B59" t="s">
        <v>163</v>
      </c>
      <c r="C59" t="s">
        <v>565</v>
      </c>
      <c r="D59" t="s">
        <v>1229</v>
      </c>
      <c r="E59" t="s">
        <v>926</v>
      </c>
      <c r="F59" t="s">
        <v>927</v>
      </c>
      <c r="H59" t="s">
        <v>314</v>
      </c>
      <c r="I59" t="s">
        <v>1117</v>
      </c>
      <c r="L59" t="s">
        <v>566</v>
      </c>
      <c r="M59" t="s">
        <v>251</v>
      </c>
      <c r="N59" t="s">
        <v>1230</v>
      </c>
      <c r="O59" t="s">
        <v>567</v>
      </c>
      <c r="P59" t="s">
        <v>568</v>
      </c>
      <c r="Q59" t="s">
        <v>1114</v>
      </c>
      <c r="R59" t="s">
        <v>944</v>
      </c>
      <c r="S59" t="s">
        <v>945</v>
      </c>
      <c r="T59" t="s">
        <v>946</v>
      </c>
      <c r="U59" t="s">
        <v>947</v>
      </c>
      <c r="V59" t="s">
        <v>927</v>
      </c>
    </row>
    <row r="60" spans="1:22" x14ac:dyDescent="0.35">
      <c r="A60">
        <v>316</v>
      </c>
      <c r="B60" t="s">
        <v>231</v>
      </c>
      <c r="C60" t="s">
        <v>1231</v>
      </c>
      <c r="D60" t="s">
        <v>1232</v>
      </c>
      <c r="E60" t="s">
        <v>926</v>
      </c>
      <c r="F60" t="s">
        <v>927</v>
      </c>
      <c r="H60" t="s">
        <v>230</v>
      </c>
      <c r="L60" t="s">
        <v>230</v>
      </c>
      <c r="M60" t="s">
        <v>229</v>
      </c>
      <c r="N60" t="s">
        <v>1233</v>
      </c>
      <c r="O60" t="s">
        <v>1234</v>
      </c>
      <c r="P60" t="s">
        <v>1235</v>
      </c>
      <c r="Q60" t="s">
        <v>987</v>
      </c>
      <c r="R60" t="s">
        <v>1236</v>
      </c>
      <c r="S60" t="s">
        <v>1237</v>
      </c>
      <c r="T60" t="s">
        <v>1238</v>
      </c>
      <c r="U60" t="s">
        <v>1239</v>
      </c>
      <c r="V60" t="s">
        <v>927</v>
      </c>
    </row>
    <row r="61" spans="1:22" x14ac:dyDescent="0.35">
      <c r="A61">
        <v>319</v>
      </c>
      <c r="B61" t="s">
        <v>233</v>
      </c>
      <c r="C61" t="s">
        <v>1240</v>
      </c>
      <c r="D61" t="s">
        <v>1241</v>
      </c>
      <c r="E61" t="s">
        <v>926</v>
      </c>
      <c r="F61" t="s">
        <v>927</v>
      </c>
      <c r="H61" t="s">
        <v>230</v>
      </c>
      <c r="L61" t="s">
        <v>230</v>
      </c>
      <c r="M61" t="s">
        <v>229</v>
      </c>
      <c r="N61" t="s">
        <v>1242</v>
      </c>
      <c r="O61" t="s">
        <v>1234</v>
      </c>
      <c r="P61" t="s">
        <v>1243</v>
      </c>
      <c r="Q61" t="s">
        <v>1244</v>
      </c>
      <c r="R61" t="s">
        <v>1236</v>
      </c>
      <c r="S61" t="s">
        <v>1237</v>
      </c>
      <c r="T61" t="s">
        <v>1238</v>
      </c>
      <c r="U61" t="s">
        <v>1239</v>
      </c>
      <c r="V61" t="s">
        <v>927</v>
      </c>
    </row>
    <row r="62" spans="1:22" x14ac:dyDescent="0.35">
      <c r="A62">
        <v>320</v>
      </c>
      <c r="B62" t="s">
        <v>206</v>
      </c>
      <c r="C62" t="s">
        <v>738</v>
      </c>
      <c r="D62" t="s">
        <v>1245</v>
      </c>
      <c r="E62" t="s">
        <v>926</v>
      </c>
      <c r="F62" t="s">
        <v>927</v>
      </c>
      <c r="H62" t="s">
        <v>314</v>
      </c>
      <c r="I62" t="s">
        <v>1117</v>
      </c>
      <c r="L62" t="s">
        <v>566</v>
      </c>
      <c r="M62" t="s">
        <v>233</v>
      </c>
      <c r="N62" t="s">
        <v>1246</v>
      </c>
      <c r="O62" t="s">
        <v>739</v>
      </c>
      <c r="P62" t="s">
        <v>740</v>
      </c>
      <c r="Q62" t="s">
        <v>1247</v>
      </c>
      <c r="R62" t="s">
        <v>944</v>
      </c>
      <c r="S62" t="s">
        <v>945</v>
      </c>
      <c r="T62" t="s">
        <v>980</v>
      </c>
      <c r="U62" t="s">
        <v>981</v>
      </c>
      <c r="V62" t="s">
        <v>927</v>
      </c>
    </row>
    <row r="63" spans="1:22" x14ac:dyDescent="0.35">
      <c r="A63">
        <v>323</v>
      </c>
      <c r="B63" t="s">
        <v>208</v>
      </c>
      <c r="C63" t="s">
        <v>715</v>
      </c>
      <c r="D63" t="s">
        <v>1248</v>
      </c>
      <c r="E63" t="s">
        <v>926</v>
      </c>
      <c r="F63" t="s">
        <v>927</v>
      </c>
      <c r="H63" t="s">
        <v>314</v>
      </c>
      <c r="I63" t="s">
        <v>1249</v>
      </c>
      <c r="L63" t="s">
        <v>716</v>
      </c>
      <c r="M63" t="s">
        <v>233</v>
      </c>
      <c r="N63" t="s">
        <v>1250</v>
      </c>
      <c r="O63" t="s">
        <v>717</v>
      </c>
      <c r="P63" t="s">
        <v>718</v>
      </c>
      <c r="Q63" t="s">
        <v>1251</v>
      </c>
      <c r="R63" t="s">
        <v>944</v>
      </c>
      <c r="S63" t="s">
        <v>945</v>
      </c>
      <c r="T63" t="s">
        <v>946</v>
      </c>
      <c r="U63" t="s">
        <v>947</v>
      </c>
      <c r="V63" t="s">
        <v>927</v>
      </c>
    </row>
    <row r="64" spans="1:22" x14ac:dyDescent="0.35">
      <c r="A64">
        <v>352</v>
      </c>
      <c r="B64" t="s">
        <v>236</v>
      </c>
      <c r="C64" t="s">
        <v>1252</v>
      </c>
      <c r="D64" t="s">
        <v>1253</v>
      </c>
      <c r="E64" t="s">
        <v>926</v>
      </c>
      <c r="F64" t="s">
        <v>927</v>
      </c>
      <c r="H64" t="s">
        <v>289</v>
      </c>
      <c r="I64" t="s">
        <v>1254</v>
      </c>
      <c r="L64" t="s">
        <v>1255</v>
      </c>
      <c r="M64" t="s">
        <v>229</v>
      </c>
      <c r="N64" t="s">
        <v>1256</v>
      </c>
      <c r="O64" t="s">
        <v>1257</v>
      </c>
      <c r="P64" t="s">
        <v>1258</v>
      </c>
      <c r="Q64" t="s">
        <v>1259</v>
      </c>
      <c r="R64" t="s">
        <v>934</v>
      </c>
      <c r="S64" t="s">
        <v>935</v>
      </c>
      <c r="T64" t="s">
        <v>993</v>
      </c>
      <c r="U64" t="s">
        <v>994</v>
      </c>
      <c r="V64" t="s">
        <v>927</v>
      </c>
    </row>
    <row r="65" spans="1:22" x14ac:dyDescent="0.35">
      <c r="A65">
        <v>359</v>
      </c>
      <c r="B65" t="s">
        <v>255</v>
      </c>
      <c r="C65" t="s">
        <v>1260</v>
      </c>
      <c r="D65" t="s">
        <v>1261</v>
      </c>
      <c r="E65" t="s">
        <v>926</v>
      </c>
      <c r="F65" t="s">
        <v>927</v>
      </c>
      <c r="H65" t="s">
        <v>239</v>
      </c>
      <c r="I65" t="s">
        <v>997</v>
      </c>
      <c r="L65" t="s">
        <v>448</v>
      </c>
      <c r="M65" t="s">
        <v>160</v>
      </c>
      <c r="N65" t="s">
        <v>1262</v>
      </c>
      <c r="O65" t="s">
        <v>449</v>
      </c>
      <c r="P65" t="s">
        <v>1263</v>
      </c>
      <c r="Q65" t="s">
        <v>1264</v>
      </c>
      <c r="R65" t="s">
        <v>956</v>
      </c>
      <c r="S65" t="s">
        <v>957</v>
      </c>
      <c r="T65" t="s">
        <v>1012</v>
      </c>
      <c r="U65" t="s">
        <v>1013</v>
      </c>
      <c r="V65" t="s">
        <v>927</v>
      </c>
    </row>
    <row r="66" spans="1:22" x14ac:dyDescent="0.35">
      <c r="A66">
        <v>376</v>
      </c>
      <c r="B66" t="s">
        <v>223</v>
      </c>
      <c r="C66" t="s">
        <v>810</v>
      </c>
      <c r="D66" t="s">
        <v>1265</v>
      </c>
      <c r="E66" t="s">
        <v>926</v>
      </c>
      <c r="F66" t="s">
        <v>927</v>
      </c>
      <c r="H66" t="s">
        <v>341</v>
      </c>
      <c r="I66" t="s">
        <v>1105</v>
      </c>
      <c r="L66" t="s">
        <v>746</v>
      </c>
      <c r="M66" t="s">
        <v>332</v>
      </c>
      <c r="N66" t="s">
        <v>1266</v>
      </c>
      <c r="O66" t="s">
        <v>811</v>
      </c>
      <c r="P66" t="s">
        <v>812</v>
      </c>
      <c r="Q66" t="s">
        <v>1267</v>
      </c>
      <c r="R66" t="s">
        <v>944</v>
      </c>
      <c r="S66" t="s">
        <v>945</v>
      </c>
      <c r="T66" t="s">
        <v>946</v>
      </c>
      <c r="U66" t="s">
        <v>947</v>
      </c>
      <c r="V66" t="s">
        <v>927</v>
      </c>
    </row>
    <row r="67" spans="1:22" x14ac:dyDescent="0.35">
      <c r="A67">
        <v>377</v>
      </c>
      <c r="B67" t="s">
        <v>224</v>
      </c>
      <c r="C67" t="s">
        <v>780</v>
      </c>
      <c r="D67" t="s">
        <v>1268</v>
      </c>
      <c r="E67" t="s">
        <v>926</v>
      </c>
      <c r="F67" t="s">
        <v>927</v>
      </c>
      <c r="H67" t="s">
        <v>341</v>
      </c>
      <c r="I67" t="s">
        <v>1146</v>
      </c>
      <c r="J67" t="s">
        <v>1176</v>
      </c>
      <c r="K67" t="s">
        <v>1177</v>
      </c>
      <c r="L67" t="s">
        <v>666</v>
      </c>
      <c r="M67" t="s">
        <v>201</v>
      </c>
      <c r="N67" t="s">
        <v>1269</v>
      </c>
      <c r="O67" t="s">
        <v>781</v>
      </c>
      <c r="P67" t="s">
        <v>782</v>
      </c>
      <c r="Q67" t="s">
        <v>1270</v>
      </c>
      <c r="R67" t="s">
        <v>956</v>
      </c>
      <c r="S67" t="s">
        <v>957</v>
      </c>
      <c r="T67" t="s">
        <v>1065</v>
      </c>
      <c r="U67" t="s">
        <v>1066</v>
      </c>
      <c r="V67" t="s">
        <v>927</v>
      </c>
    </row>
    <row r="68" spans="1:22" x14ac:dyDescent="0.35">
      <c r="A68">
        <v>378</v>
      </c>
      <c r="B68" t="s">
        <v>193</v>
      </c>
      <c r="C68" t="s">
        <v>690</v>
      </c>
      <c r="D68" t="s">
        <v>689</v>
      </c>
      <c r="E68" t="s">
        <v>926</v>
      </c>
      <c r="F68" t="s">
        <v>927</v>
      </c>
      <c r="H68" t="s">
        <v>289</v>
      </c>
      <c r="I68" t="s">
        <v>670</v>
      </c>
      <c r="L68" t="s">
        <v>671</v>
      </c>
      <c r="M68" t="s">
        <v>138</v>
      </c>
      <c r="N68" t="s">
        <v>1271</v>
      </c>
      <c r="O68" t="s">
        <v>1272</v>
      </c>
      <c r="P68" t="s">
        <v>688</v>
      </c>
      <c r="Q68" t="s">
        <v>1273</v>
      </c>
      <c r="R68" t="s">
        <v>956</v>
      </c>
      <c r="S68" t="s">
        <v>957</v>
      </c>
      <c r="T68" t="s">
        <v>1012</v>
      </c>
      <c r="U68" t="s">
        <v>1013</v>
      </c>
      <c r="V68" t="s">
        <v>927</v>
      </c>
    </row>
    <row r="69" spans="1:22" x14ac:dyDescent="0.35">
      <c r="A69">
        <v>452</v>
      </c>
      <c r="B69" t="s">
        <v>302</v>
      </c>
      <c r="C69" t="s">
        <v>1274</v>
      </c>
      <c r="D69" t="s">
        <v>1275</v>
      </c>
      <c r="E69" t="s">
        <v>926</v>
      </c>
      <c r="F69" t="s">
        <v>927</v>
      </c>
      <c r="H69" t="s">
        <v>331</v>
      </c>
      <c r="L69" t="s">
        <v>331</v>
      </c>
      <c r="M69" t="s">
        <v>229</v>
      </c>
      <c r="N69" t="s">
        <v>1276</v>
      </c>
      <c r="O69" t="s">
        <v>1277</v>
      </c>
      <c r="P69" t="s">
        <v>1278</v>
      </c>
      <c r="Q69" t="s">
        <v>1016</v>
      </c>
      <c r="R69" t="s">
        <v>1236</v>
      </c>
      <c r="S69" t="s">
        <v>1237</v>
      </c>
      <c r="T69" t="s">
        <v>1279</v>
      </c>
      <c r="U69" t="s">
        <v>1280</v>
      </c>
      <c r="V69" t="s">
        <v>927</v>
      </c>
    </row>
    <row r="70" spans="1:22" x14ac:dyDescent="0.35">
      <c r="A70">
        <v>721</v>
      </c>
      <c r="B70" t="s">
        <v>270</v>
      </c>
      <c r="C70" t="s">
        <v>1281</v>
      </c>
      <c r="D70" t="s">
        <v>1282</v>
      </c>
      <c r="E70" t="s">
        <v>926</v>
      </c>
      <c r="F70" t="s">
        <v>927</v>
      </c>
      <c r="H70" t="s">
        <v>312</v>
      </c>
      <c r="L70" t="s">
        <v>312</v>
      </c>
      <c r="M70" t="s">
        <v>231</v>
      </c>
      <c r="N70" t="s">
        <v>1283</v>
      </c>
      <c r="O70" t="s">
        <v>1284</v>
      </c>
      <c r="P70" t="s">
        <v>1285</v>
      </c>
      <c r="Q70" t="s">
        <v>1286</v>
      </c>
      <c r="R70" t="s">
        <v>934</v>
      </c>
      <c r="S70" t="s">
        <v>935</v>
      </c>
      <c r="T70" t="s">
        <v>936</v>
      </c>
      <c r="U70" t="s">
        <v>937</v>
      </c>
      <c r="V70" t="s">
        <v>927</v>
      </c>
    </row>
    <row r="71" spans="1:22" x14ac:dyDescent="0.35">
      <c r="A71">
        <v>802</v>
      </c>
      <c r="B71" t="s">
        <v>91</v>
      </c>
      <c r="C71" t="s">
        <v>381</v>
      </c>
      <c r="D71" t="s">
        <v>380</v>
      </c>
      <c r="E71" t="s">
        <v>926</v>
      </c>
      <c r="F71" t="s">
        <v>927</v>
      </c>
      <c r="H71" t="s">
        <v>326</v>
      </c>
      <c r="I71" t="s">
        <v>1287</v>
      </c>
      <c r="L71" t="s">
        <v>382</v>
      </c>
      <c r="M71" t="s">
        <v>273</v>
      </c>
      <c r="N71" t="s">
        <v>1288</v>
      </c>
      <c r="O71" t="s">
        <v>383</v>
      </c>
      <c r="P71" t="s">
        <v>384</v>
      </c>
      <c r="Q71" t="s">
        <v>1189</v>
      </c>
      <c r="R71" t="s">
        <v>934</v>
      </c>
      <c r="S71" t="s">
        <v>935</v>
      </c>
      <c r="T71" t="s">
        <v>936</v>
      </c>
      <c r="U71" t="s">
        <v>937</v>
      </c>
      <c r="V71" t="s">
        <v>927</v>
      </c>
    </row>
    <row r="72" spans="1:22" x14ac:dyDescent="0.35">
      <c r="A72">
        <v>904</v>
      </c>
      <c r="B72" t="s">
        <v>129</v>
      </c>
      <c r="C72" t="s">
        <v>462</v>
      </c>
      <c r="D72" t="s">
        <v>1289</v>
      </c>
      <c r="E72" t="s">
        <v>926</v>
      </c>
      <c r="F72" t="s">
        <v>927</v>
      </c>
      <c r="H72" t="s">
        <v>239</v>
      </c>
      <c r="I72" t="s">
        <v>997</v>
      </c>
      <c r="L72" t="s">
        <v>448</v>
      </c>
      <c r="M72" t="s">
        <v>263</v>
      </c>
      <c r="N72" t="s">
        <v>1290</v>
      </c>
      <c r="O72" t="s">
        <v>449</v>
      </c>
      <c r="P72" t="s">
        <v>1291</v>
      </c>
      <c r="Q72" t="s">
        <v>1034</v>
      </c>
      <c r="R72" t="s">
        <v>956</v>
      </c>
      <c r="S72" t="s">
        <v>957</v>
      </c>
      <c r="T72" t="s">
        <v>1012</v>
      </c>
      <c r="U72" t="s">
        <v>1013</v>
      </c>
      <c r="V72" t="s">
        <v>927</v>
      </c>
    </row>
    <row r="73" spans="1:22" x14ac:dyDescent="0.35">
      <c r="A73">
        <v>927</v>
      </c>
      <c r="B73" t="s">
        <v>229</v>
      </c>
      <c r="C73" t="s">
        <v>1292</v>
      </c>
      <c r="D73" t="s">
        <v>1293</v>
      </c>
      <c r="E73" t="s">
        <v>926</v>
      </c>
      <c r="F73" t="s">
        <v>927</v>
      </c>
      <c r="H73" t="s">
        <v>230</v>
      </c>
      <c r="L73" t="s">
        <v>230</v>
      </c>
      <c r="M73" t="s">
        <v>1294</v>
      </c>
      <c r="N73" t="s">
        <v>1295</v>
      </c>
      <c r="O73" t="s">
        <v>1296</v>
      </c>
      <c r="P73" t="s">
        <v>1297</v>
      </c>
      <c r="Q73" t="s">
        <v>1298</v>
      </c>
      <c r="R73" t="s">
        <v>1236</v>
      </c>
      <c r="S73" t="s">
        <v>1237</v>
      </c>
      <c r="T73" t="s">
        <v>1238</v>
      </c>
      <c r="U73" t="s">
        <v>1239</v>
      </c>
      <c r="V73" t="s">
        <v>927</v>
      </c>
    </row>
    <row r="74" spans="1:22" x14ac:dyDescent="0.35">
      <c r="A74">
        <v>1008</v>
      </c>
      <c r="B74" t="s">
        <v>250</v>
      </c>
      <c r="C74" t="s">
        <v>1299</v>
      </c>
      <c r="D74" t="s">
        <v>1300</v>
      </c>
      <c r="E74" t="s">
        <v>926</v>
      </c>
      <c r="F74" t="s">
        <v>927</v>
      </c>
      <c r="H74" t="s">
        <v>239</v>
      </c>
      <c r="I74" t="s">
        <v>1129</v>
      </c>
      <c r="L74" t="s">
        <v>1130</v>
      </c>
      <c r="M74" t="s">
        <v>229</v>
      </c>
      <c r="N74" t="s">
        <v>1301</v>
      </c>
      <c r="O74" t="s">
        <v>1302</v>
      </c>
      <c r="P74" t="s">
        <v>1303</v>
      </c>
      <c r="Q74" t="s">
        <v>1149</v>
      </c>
      <c r="R74" t="s">
        <v>944</v>
      </c>
      <c r="S74" t="s">
        <v>945</v>
      </c>
      <c r="T74" t="s">
        <v>946</v>
      </c>
      <c r="U74" t="s">
        <v>947</v>
      </c>
      <c r="V74" t="s">
        <v>927</v>
      </c>
    </row>
    <row r="75" spans="1:22" x14ac:dyDescent="0.35">
      <c r="A75">
        <v>1138</v>
      </c>
      <c r="B75" t="s">
        <v>305</v>
      </c>
      <c r="C75" t="s">
        <v>1304</v>
      </c>
      <c r="D75" t="s">
        <v>1305</v>
      </c>
      <c r="E75" t="s">
        <v>926</v>
      </c>
      <c r="F75" t="s">
        <v>927</v>
      </c>
      <c r="H75" t="s">
        <v>93</v>
      </c>
      <c r="L75" t="s">
        <v>93</v>
      </c>
      <c r="M75" t="s">
        <v>229</v>
      </c>
      <c r="N75" t="s">
        <v>1306</v>
      </c>
      <c r="O75" t="s">
        <v>1307</v>
      </c>
      <c r="P75" t="s">
        <v>1308</v>
      </c>
      <c r="Q75" t="s">
        <v>1309</v>
      </c>
      <c r="R75" t="s">
        <v>1236</v>
      </c>
      <c r="S75" t="s">
        <v>1237</v>
      </c>
      <c r="T75" t="s">
        <v>1279</v>
      </c>
      <c r="U75" t="s">
        <v>1280</v>
      </c>
      <c r="V75" t="s">
        <v>927</v>
      </c>
    </row>
    <row r="76" spans="1:22" x14ac:dyDescent="0.35">
      <c r="A76">
        <v>1888</v>
      </c>
      <c r="B76" t="s">
        <v>306</v>
      </c>
      <c r="C76" t="s">
        <v>1310</v>
      </c>
      <c r="D76" t="s">
        <v>1311</v>
      </c>
      <c r="E76" t="s">
        <v>926</v>
      </c>
      <c r="F76" t="s">
        <v>927</v>
      </c>
      <c r="H76" t="s">
        <v>314</v>
      </c>
      <c r="I76" t="s">
        <v>1101</v>
      </c>
      <c r="L76" t="s">
        <v>703</v>
      </c>
      <c r="M76" t="s">
        <v>210</v>
      </c>
      <c r="N76" t="s">
        <v>1312</v>
      </c>
      <c r="O76" t="s">
        <v>1313</v>
      </c>
      <c r="P76" t="s">
        <v>1314</v>
      </c>
      <c r="Q76" t="s">
        <v>1315</v>
      </c>
      <c r="R76" t="s">
        <v>956</v>
      </c>
      <c r="S76" t="s">
        <v>957</v>
      </c>
      <c r="T76" t="s">
        <v>1012</v>
      </c>
      <c r="U76" t="s">
        <v>1013</v>
      </c>
      <c r="V76" t="s">
        <v>927</v>
      </c>
    </row>
    <row r="77" spans="1:22" x14ac:dyDescent="0.35">
      <c r="A77">
        <v>1987</v>
      </c>
      <c r="B77" t="s">
        <v>269</v>
      </c>
      <c r="C77" t="s">
        <v>1316</v>
      </c>
      <c r="D77" t="s">
        <v>1317</v>
      </c>
      <c r="E77" t="s">
        <v>926</v>
      </c>
      <c r="F77" t="s">
        <v>927</v>
      </c>
      <c r="H77" t="s">
        <v>239</v>
      </c>
      <c r="I77" t="s">
        <v>997</v>
      </c>
      <c r="L77" t="s">
        <v>448</v>
      </c>
      <c r="M77" t="s">
        <v>121</v>
      </c>
      <c r="N77" t="s">
        <v>1318</v>
      </c>
      <c r="O77" t="s">
        <v>456</v>
      </c>
      <c r="P77" t="s">
        <v>1319</v>
      </c>
      <c r="Q77" t="s">
        <v>1228</v>
      </c>
      <c r="R77" t="s">
        <v>956</v>
      </c>
      <c r="S77" t="s">
        <v>957</v>
      </c>
      <c r="T77" t="s">
        <v>1065</v>
      </c>
      <c r="U77" t="s">
        <v>1066</v>
      </c>
      <c r="V77" t="s">
        <v>927</v>
      </c>
    </row>
    <row r="78" spans="1:22" x14ac:dyDescent="0.35">
      <c r="A78">
        <v>2500</v>
      </c>
      <c r="B78" t="s">
        <v>315</v>
      </c>
      <c r="C78" t="s">
        <v>1320</v>
      </c>
      <c r="D78" t="s">
        <v>1321</v>
      </c>
      <c r="E78" t="s">
        <v>926</v>
      </c>
      <c r="F78" t="s">
        <v>927</v>
      </c>
      <c r="H78" t="s">
        <v>326</v>
      </c>
      <c r="I78" t="s">
        <v>1322</v>
      </c>
      <c r="J78" t="s">
        <v>1323</v>
      </c>
      <c r="L78" t="s">
        <v>1324</v>
      </c>
      <c r="M78" t="s">
        <v>91</v>
      </c>
      <c r="N78" t="s">
        <v>1325</v>
      </c>
      <c r="O78" t="s">
        <v>1326</v>
      </c>
      <c r="P78" t="s">
        <v>1327</v>
      </c>
      <c r="Q78" t="s">
        <v>1328</v>
      </c>
      <c r="R78" t="s">
        <v>966</v>
      </c>
      <c r="S78" t="s">
        <v>967</v>
      </c>
      <c r="T78" t="s">
        <v>974</v>
      </c>
      <c r="U78" t="s">
        <v>975</v>
      </c>
      <c r="V78" t="s">
        <v>927</v>
      </c>
    </row>
    <row r="79" spans="1:22" x14ac:dyDescent="0.35">
      <c r="A79">
        <v>2503</v>
      </c>
      <c r="B79" t="s">
        <v>271</v>
      </c>
      <c r="C79" t="s">
        <v>1329</v>
      </c>
      <c r="D79" t="s">
        <v>1330</v>
      </c>
      <c r="E79" t="s">
        <v>926</v>
      </c>
      <c r="F79" t="s">
        <v>927</v>
      </c>
      <c r="H79" t="s">
        <v>335</v>
      </c>
      <c r="I79" t="s">
        <v>1331</v>
      </c>
      <c r="L79" t="s">
        <v>493</v>
      </c>
      <c r="M79" t="s">
        <v>333</v>
      </c>
      <c r="N79" t="s">
        <v>1332</v>
      </c>
      <c r="O79" t="s">
        <v>1333</v>
      </c>
      <c r="P79" t="s">
        <v>1334</v>
      </c>
      <c r="Q79" t="s">
        <v>1335</v>
      </c>
      <c r="R79" t="s">
        <v>944</v>
      </c>
      <c r="S79" t="s">
        <v>945</v>
      </c>
      <c r="T79" t="s">
        <v>980</v>
      </c>
      <c r="U79" t="s">
        <v>981</v>
      </c>
      <c r="V79" t="s">
        <v>927</v>
      </c>
    </row>
    <row r="80" spans="1:22" x14ac:dyDescent="0.35">
      <c r="A80">
        <v>2588</v>
      </c>
      <c r="B80" t="s">
        <v>180</v>
      </c>
      <c r="C80" t="s">
        <v>444</v>
      </c>
      <c r="D80" t="s">
        <v>1336</v>
      </c>
      <c r="E80" t="s">
        <v>926</v>
      </c>
      <c r="F80" t="s">
        <v>927</v>
      </c>
      <c r="H80" t="s">
        <v>239</v>
      </c>
      <c r="I80" t="s">
        <v>1201</v>
      </c>
      <c r="L80" t="s">
        <v>416</v>
      </c>
      <c r="M80" t="s">
        <v>161</v>
      </c>
      <c r="N80" t="s">
        <v>1337</v>
      </c>
      <c r="O80" t="s">
        <v>445</v>
      </c>
      <c r="P80" t="s">
        <v>446</v>
      </c>
      <c r="Q80" t="s">
        <v>1338</v>
      </c>
      <c r="R80" t="s">
        <v>956</v>
      </c>
      <c r="S80" t="s">
        <v>957</v>
      </c>
      <c r="T80" t="s">
        <v>958</v>
      </c>
      <c r="U80" t="s">
        <v>959</v>
      </c>
      <c r="V80" t="s">
        <v>927</v>
      </c>
    </row>
    <row r="81" spans="1:22" x14ac:dyDescent="0.35">
      <c r="A81">
        <v>2692</v>
      </c>
      <c r="B81" t="s">
        <v>185</v>
      </c>
      <c r="C81" t="s">
        <v>386</v>
      </c>
      <c r="D81" t="s">
        <v>385</v>
      </c>
      <c r="E81" t="s">
        <v>926</v>
      </c>
      <c r="F81" t="s">
        <v>927</v>
      </c>
      <c r="H81" t="s">
        <v>326</v>
      </c>
      <c r="I81" t="s">
        <v>1339</v>
      </c>
      <c r="L81" t="s">
        <v>387</v>
      </c>
      <c r="M81" t="s">
        <v>273</v>
      </c>
      <c r="N81" t="s">
        <v>1340</v>
      </c>
      <c r="O81" t="s">
        <v>388</v>
      </c>
      <c r="P81" t="s">
        <v>389</v>
      </c>
      <c r="Q81" t="s">
        <v>1341</v>
      </c>
      <c r="R81" t="s">
        <v>934</v>
      </c>
      <c r="S81" t="s">
        <v>935</v>
      </c>
      <c r="T81" t="s">
        <v>936</v>
      </c>
      <c r="U81" t="s">
        <v>937</v>
      </c>
      <c r="V81" t="s">
        <v>927</v>
      </c>
    </row>
    <row r="82" spans="1:22" x14ac:dyDescent="0.35">
      <c r="A82">
        <v>3100</v>
      </c>
      <c r="B82" t="s">
        <v>273</v>
      </c>
      <c r="C82" t="s">
        <v>1342</v>
      </c>
      <c r="D82" t="s">
        <v>1343</v>
      </c>
      <c r="E82" t="s">
        <v>926</v>
      </c>
      <c r="F82" t="s">
        <v>927</v>
      </c>
      <c r="H82" t="s">
        <v>20</v>
      </c>
      <c r="L82" t="s">
        <v>20</v>
      </c>
      <c r="M82" t="s">
        <v>229</v>
      </c>
      <c r="N82" t="s">
        <v>1344</v>
      </c>
      <c r="O82" t="s">
        <v>1345</v>
      </c>
      <c r="P82" t="s">
        <v>1346</v>
      </c>
      <c r="Q82" t="s">
        <v>1347</v>
      </c>
      <c r="R82" t="s">
        <v>1236</v>
      </c>
      <c r="S82" t="s">
        <v>1237</v>
      </c>
      <c r="T82" t="s">
        <v>1279</v>
      </c>
      <c r="U82" t="s">
        <v>1280</v>
      </c>
      <c r="V82" t="s">
        <v>927</v>
      </c>
    </row>
    <row r="83" spans="1:22" x14ac:dyDescent="0.35">
      <c r="A83">
        <v>3354</v>
      </c>
      <c r="B83" t="s">
        <v>147</v>
      </c>
      <c r="C83" t="s">
        <v>496</v>
      </c>
      <c r="D83" t="s">
        <v>1348</v>
      </c>
      <c r="E83" t="s">
        <v>926</v>
      </c>
      <c r="F83" t="s">
        <v>927</v>
      </c>
      <c r="H83" t="s">
        <v>335</v>
      </c>
      <c r="I83" t="s">
        <v>1331</v>
      </c>
      <c r="L83" t="s">
        <v>493</v>
      </c>
      <c r="M83" t="s">
        <v>336</v>
      </c>
      <c r="N83" t="s">
        <v>1349</v>
      </c>
      <c r="O83" t="s">
        <v>497</v>
      </c>
      <c r="P83" t="s">
        <v>498</v>
      </c>
      <c r="Q83" t="s">
        <v>1223</v>
      </c>
      <c r="R83" t="s">
        <v>956</v>
      </c>
      <c r="S83" t="s">
        <v>957</v>
      </c>
      <c r="T83" t="s">
        <v>1012</v>
      </c>
      <c r="U83" t="s">
        <v>1013</v>
      </c>
      <c r="V83" t="s">
        <v>927</v>
      </c>
    </row>
    <row r="84" spans="1:22" x14ac:dyDescent="0.35">
      <c r="A84">
        <v>3444</v>
      </c>
      <c r="B84" t="s">
        <v>139</v>
      </c>
      <c r="C84" t="s">
        <v>425</v>
      </c>
      <c r="D84" t="s">
        <v>1350</v>
      </c>
      <c r="E84" t="s">
        <v>926</v>
      </c>
      <c r="F84" t="s">
        <v>927</v>
      </c>
      <c r="H84" t="s">
        <v>314</v>
      </c>
      <c r="I84" t="s">
        <v>977</v>
      </c>
      <c r="L84" t="s">
        <v>426</v>
      </c>
      <c r="M84" t="s">
        <v>313</v>
      </c>
      <c r="N84" t="s">
        <v>1351</v>
      </c>
      <c r="O84" t="s">
        <v>427</v>
      </c>
      <c r="P84" t="s">
        <v>428</v>
      </c>
      <c r="Q84" t="s">
        <v>1352</v>
      </c>
      <c r="R84" t="s">
        <v>966</v>
      </c>
      <c r="S84" t="s">
        <v>967</v>
      </c>
      <c r="T84" t="s">
        <v>974</v>
      </c>
      <c r="U84" t="s">
        <v>975</v>
      </c>
      <c r="V84" t="s">
        <v>927</v>
      </c>
    </row>
    <row r="85" spans="1:22" x14ac:dyDescent="0.35">
      <c r="A85">
        <v>3479</v>
      </c>
      <c r="B85" t="s">
        <v>334</v>
      </c>
      <c r="C85" t="s">
        <v>1353</v>
      </c>
      <c r="D85" t="s">
        <v>1354</v>
      </c>
      <c r="E85" t="s">
        <v>926</v>
      </c>
      <c r="F85" t="s">
        <v>927</v>
      </c>
      <c r="H85" t="s">
        <v>335</v>
      </c>
      <c r="I85" t="s">
        <v>1220</v>
      </c>
      <c r="J85" t="s">
        <v>1355</v>
      </c>
      <c r="L85" t="s">
        <v>481</v>
      </c>
      <c r="M85" t="s">
        <v>177</v>
      </c>
      <c r="N85" t="s">
        <v>1356</v>
      </c>
      <c r="O85" t="s">
        <v>482</v>
      </c>
      <c r="P85" t="s">
        <v>1357</v>
      </c>
      <c r="Q85" t="s">
        <v>1352</v>
      </c>
      <c r="R85" t="s">
        <v>956</v>
      </c>
      <c r="S85" t="s">
        <v>957</v>
      </c>
      <c r="T85" t="s">
        <v>1012</v>
      </c>
      <c r="U85" t="s">
        <v>1013</v>
      </c>
      <c r="V85" t="s">
        <v>927</v>
      </c>
    </row>
    <row r="86" spans="1:22" x14ac:dyDescent="0.35">
      <c r="A86">
        <v>3483</v>
      </c>
      <c r="B86" t="s">
        <v>259</v>
      </c>
      <c r="C86" t="s">
        <v>1358</v>
      </c>
      <c r="D86" t="s">
        <v>1359</v>
      </c>
      <c r="E86" t="s">
        <v>926</v>
      </c>
      <c r="F86" t="s">
        <v>927</v>
      </c>
      <c r="H86" t="s">
        <v>239</v>
      </c>
      <c r="I86" t="s">
        <v>950</v>
      </c>
      <c r="L86" t="s">
        <v>951</v>
      </c>
      <c r="M86" t="s">
        <v>249</v>
      </c>
      <c r="N86" t="s">
        <v>1360</v>
      </c>
      <c r="O86" t="s">
        <v>1361</v>
      </c>
      <c r="P86" t="s">
        <v>1362</v>
      </c>
      <c r="Q86" t="s">
        <v>1352</v>
      </c>
      <c r="R86" t="s">
        <v>956</v>
      </c>
      <c r="S86" t="s">
        <v>957</v>
      </c>
      <c r="T86" t="s">
        <v>1065</v>
      </c>
      <c r="U86" t="s">
        <v>1066</v>
      </c>
      <c r="V86" t="s">
        <v>927</v>
      </c>
    </row>
    <row r="87" spans="1:22" x14ac:dyDescent="0.35">
      <c r="A87">
        <v>3512</v>
      </c>
      <c r="B87" t="s">
        <v>232</v>
      </c>
      <c r="C87" t="s">
        <v>1363</v>
      </c>
      <c r="E87" t="s">
        <v>926</v>
      </c>
      <c r="F87" t="s">
        <v>927</v>
      </c>
      <c r="H87" t="s">
        <v>289</v>
      </c>
      <c r="I87" t="s">
        <v>1364</v>
      </c>
      <c r="J87" t="s">
        <v>665</v>
      </c>
      <c r="K87" t="s">
        <v>1365</v>
      </c>
      <c r="L87" t="s">
        <v>560</v>
      </c>
      <c r="M87" t="s">
        <v>236</v>
      </c>
      <c r="N87" t="s">
        <v>1366</v>
      </c>
      <c r="O87" t="s">
        <v>1367</v>
      </c>
      <c r="P87" t="s">
        <v>1368</v>
      </c>
      <c r="Q87" t="s">
        <v>1369</v>
      </c>
      <c r="R87" t="s">
        <v>966</v>
      </c>
      <c r="S87" t="s">
        <v>967</v>
      </c>
      <c r="T87" t="s">
        <v>1041</v>
      </c>
      <c r="U87" t="s">
        <v>1042</v>
      </c>
      <c r="V87" t="s">
        <v>927</v>
      </c>
    </row>
    <row r="88" spans="1:22" x14ac:dyDescent="0.35">
      <c r="A88">
        <v>3770</v>
      </c>
      <c r="B88" t="s">
        <v>276</v>
      </c>
      <c r="C88" t="s">
        <v>1370</v>
      </c>
      <c r="D88" t="s">
        <v>1371</v>
      </c>
      <c r="E88" t="s">
        <v>926</v>
      </c>
      <c r="F88" t="s">
        <v>927</v>
      </c>
      <c r="H88" t="s">
        <v>289</v>
      </c>
      <c r="I88" t="s">
        <v>1364</v>
      </c>
      <c r="J88" t="s">
        <v>655</v>
      </c>
      <c r="K88" t="s">
        <v>1372</v>
      </c>
      <c r="L88" t="s">
        <v>656</v>
      </c>
      <c r="M88" t="s">
        <v>285</v>
      </c>
      <c r="N88" t="s">
        <v>1373</v>
      </c>
      <c r="O88" t="s">
        <v>1374</v>
      </c>
      <c r="P88" t="s">
        <v>1375</v>
      </c>
      <c r="Q88" t="s">
        <v>1376</v>
      </c>
      <c r="R88" t="s">
        <v>1182</v>
      </c>
      <c r="S88" t="s">
        <v>1183</v>
      </c>
      <c r="T88" t="s">
        <v>1184</v>
      </c>
      <c r="U88" t="s">
        <v>1185</v>
      </c>
      <c r="V88" t="s">
        <v>927</v>
      </c>
    </row>
    <row r="89" spans="1:22" x14ac:dyDescent="0.35">
      <c r="A89">
        <v>3772</v>
      </c>
      <c r="B89" t="s">
        <v>278</v>
      </c>
      <c r="C89" t="s">
        <v>1377</v>
      </c>
      <c r="D89" t="s">
        <v>1378</v>
      </c>
      <c r="E89" t="s">
        <v>926</v>
      </c>
      <c r="F89" t="s">
        <v>927</v>
      </c>
      <c r="H89" t="s">
        <v>289</v>
      </c>
      <c r="I89" t="s">
        <v>1156</v>
      </c>
      <c r="J89" t="s">
        <v>1157</v>
      </c>
      <c r="L89" t="s">
        <v>583</v>
      </c>
      <c r="M89" t="s">
        <v>308</v>
      </c>
      <c r="N89" t="s">
        <v>1379</v>
      </c>
      <c r="O89" t="s">
        <v>584</v>
      </c>
      <c r="P89" t="s">
        <v>1380</v>
      </c>
      <c r="Q89" t="s">
        <v>1381</v>
      </c>
      <c r="R89" t="s">
        <v>956</v>
      </c>
      <c r="S89" t="s">
        <v>957</v>
      </c>
      <c r="T89" t="s">
        <v>1065</v>
      </c>
      <c r="U89" t="s">
        <v>1066</v>
      </c>
      <c r="V89" t="s">
        <v>927</v>
      </c>
    </row>
    <row r="90" spans="1:22" x14ac:dyDescent="0.35">
      <c r="A90">
        <v>3941</v>
      </c>
      <c r="B90" t="s">
        <v>280</v>
      </c>
      <c r="C90" t="s">
        <v>1382</v>
      </c>
      <c r="D90" t="s">
        <v>1383</v>
      </c>
      <c r="E90" t="s">
        <v>926</v>
      </c>
      <c r="F90" t="s">
        <v>927</v>
      </c>
      <c r="H90" t="s">
        <v>289</v>
      </c>
      <c r="I90" t="s">
        <v>1364</v>
      </c>
      <c r="J90" t="s">
        <v>1384</v>
      </c>
      <c r="L90" t="s">
        <v>1385</v>
      </c>
      <c r="M90" t="s">
        <v>232</v>
      </c>
      <c r="N90" t="s">
        <v>1386</v>
      </c>
      <c r="O90" t="s">
        <v>1387</v>
      </c>
      <c r="P90" t="s">
        <v>1388</v>
      </c>
      <c r="Q90" t="s">
        <v>1046</v>
      </c>
      <c r="R90" t="s">
        <v>966</v>
      </c>
      <c r="S90" t="s">
        <v>967</v>
      </c>
      <c r="T90" t="s">
        <v>968</v>
      </c>
      <c r="U90" t="s">
        <v>969</v>
      </c>
      <c r="V90" t="s">
        <v>927</v>
      </c>
    </row>
    <row r="91" spans="1:22" x14ac:dyDescent="0.35">
      <c r="A91">
        <v>4028</v>
      </c>
      <c r="B91" t="s">
        <v>301</v>
      </c>
      <c r="C91" t="s">
        <v>1389</v>
      </c>
      <c r="D91" t="s">
        <v>1390</v>
      </c>
      <c r="E91" t="s">
        <v>926</v>
      </c>
      <c r="F91" t="s">
        <v>927</v>
      </c>
      <c r="H91" t="s">
        <v>289</v>
      </c>
      <c r="I91" t="s">
        <v>1156</v>
      </c>
      <c r="J91" t="s">
        <v>1391</v>
      </c>
      <c r="K91" t="s">
        <v>1392</v>
      </c>
      <c r="L91" t="s">
        <v>1393</v>
      </c>
      <c r="M91" t="s">
        <v>294</v>
      </c>
      <c r="N91" t="s">
        <v>1394</v>
      </c>
      <c r="O91" t="s">
        <v>1395</v>
      </c>
      <c r="P91" t="s">
        <v>1396</v>
      </c>
      <c r="Q91" t="s">
        <v>1397</v>
      </c>
      <c r="R91" t="s">
        <v>956</v>
      </c>
      <c r="S91" t="s">
        <v>957</v>
      </c>
      <c r="T91" t="s">
        <v>1012</v>
      </c>
      <c r="U91" t="s">
        <v>1013</v>
      </c>
      <c r="V91" t="s">
        <v>927</v>
      </c>
    </row>
    <row r="92" spans="1:22" x14ac:dyDescent="0.35">
      <c r="A92">
        <v>4098</v>
      </c>
      <c r="B92" t="s">
        <v>175</v>
      </c>
      <c r="C92" t="s">
        <v>536</v>
      </c>
      <c r="D92" t="s">
        <v>1398</v>
      </c>
      <c r="E92" t="s">
        <v>926</v>
      </c>
      <c r="F92" t="s">
        <v>927</v>
      </c>
      <c r="G92" t="s">
        <v>1095</v>
      </c>
      <c r="H92" t="s">
        <v>317</v>
      </c>
      <c r="I92" t="s">
        <v>1002</v>
      </c>
      <c r="J92" t="s">
        <v>1062</v>
      </c>
      <c r="L92" t="s">
        <v>489</v>
      </c>
      <c r="M92" t="s">
        <v>305</v>
      </c>
      <c r="N92" t="s">
        <v>1399</v>
      </c>
      <c r="O92" t="s">
        <v>534</v>
      </c>
      <c r="P92" t="s">
        <v>537</v>
      </c>
      <c r="Q92" t="s">
        <v>1400</v>
      </c>
      <c r="R92" t="s">
        <v>956</v>
      </c>
      <c r="S92" t="s">
        <v>957</v>
      </c>
      <c r="T92" t="s">
        <v>1065</v>
      </c>
      <c r="U92" t="s">
        <v>1066</v>
      </c>
      <c r="V92" t="s">
        <v>1047</v>
      </c>
    </row>
    <row r="93" spans="1:22" x14ac:dyDescent="0.35">
      <c r="A93">
        <v>4247</v>
      </c>
      <c r="B93" t="s">
        <v>144</v>
      </c>
      <c r="C93" t="s">
        <v>492</v>
      </c>
      <c r="D93" t="s">
        <v>1401</v>
      </c>
      <c r="E93" t="s">
        <v>926</v>
      </c>
      <c r="F93" t="s">
        <v>927</v>
      </c>
      <c r="H93" t="s">
        <v>335</v>
      </c>
      <c r="I93" t="s">
        <v>1331</v>
      </c>
      <c r="L93" t="s">
        <v>493</v>
      </c>
      <c r="M93" t="s">
        <v>271</v>
      </c>
      <c r="N93" t="s">
        <v>1402</v>
      </c>
      <c r="O93" t="s">
        <v>494</v>
      </c>
      <c r="P93" t="s">
        <v>495</v>
      </c>
      <c r="Q93" t="s">
        <v>1403</v>
      </c>
      <c r="R93" t="s">
        <v>966</v>
      </c>
      <c r="S93" t="s">
        <v>967</v>
      </c>
      <c r="T93" t="s">
        <v>1041</v>
      </c>
      <c r="U93" t="s">
        <v>1042</v>
      </c>
      <c r="V93" t="s">
        <v>927</v>
      </c>
    </row>
    <row r="94" spans="1:22" x14ac:dyDescent="0.35">
      <c r="A94">
        <v>4321</v>
      </c>
      <c r="B94" t="s">
        <v>303</v>
      </c>
      <c r="C94" t="s">
        <v>1404</v>
      </c>
      <c r="D94" t="s">
        <v>1405</v>
      </c>
      <c r="E94" t="s">
        <v>926</v>
      </c>
      <c r="F94" t="s">
        <v>927</v>
      </c>
      <c r="H94" t="s">
        <v>289</v>
      </c>
      <c r="I94" t="s">
        <v>1406</v>
      </c>
      <c r="L94" t="s">
        <v>634</v>
      </c>
      <c r="M94" t="s">
        <v>231</v>
      </c>
      <c r="N94" t="s">
        <v>1407</v>
      </c>
      <c r="O94" t="s">
        <v>1408</v>
      </c>
      <c r="P94" t="s">
        <v>1409</v>
      </c>
      <c r="Q94" t="s">
        <v>1400</v>
      </c>
      <c r="R94" t="s">
        <v>934</v>
      </c>
      <c r="S94" t="s">
        <v>935</v>
      </c>
      <c r="T94" t="s">
        <v>936</v>
      </c>
      <c r="U94" t="s">
        <v>937</v>
      </c>
      <c r="V94" t="s">
        <v>927</v>
      </c>
    </row>
    <row r="95" spans="1:22" x14ac:dyDescent="0.35">
      <c r="A95">
        <v>4353</v>
      </c>
      <c r="B95" t="s">
        <v>282</v>
      </c>
      <c r="C95" t="s">
        <v>1410</v>
      </c>
      <c r="D95" t="s">
        <v>1411</v>
      </c>
      <c r="E95" t="s">
        <v>926</v>
      </c>
      <c r="F95" t="s">
        <v>927</v>
      </c>
      <c r="H95" t="s">
        <v>314</v>
      </c>
      <c r="I95" t="s">
        <v>961</v>
      </c>
      <c r="J95" t="s">
        <v>1412</v>
      </c>
      <c r="L95" t="s">
        <v>436</v>
      </c>
      <c r="M95" t="s">
        <v>313</v>
      </c>
      <c r="N95" t="s">
        <v>1413</v>
      </c>
      <c r="O95" t="s">
        <v>437</v>
      </c>
      <c r="P95" t="s">
        <v>1414</v>
      </c>
      <c r="Q95" t="s">
        <v>1400</v>
      </c>
      <c r="R95" t="s">
        <v>966</v>
      </c>
      <c r="S95" t="s">
        <v>967</v>
      </c>
      <c r="T95" t="s">
        <v>974</v>
      </c>
      <c r="U95" t="s">
        <v>975</v>
      </c>
      <c r="V95" t="s">
        <v>927</v>
      </c>
    </row>
    <row r="96" spans="1:22" x14ac:dyDescent="0.35">
      <c r="A96">
        <v>4414</v>
      </c>
      <c r="B96" t="s">
        <v>190</v>
      </c>
      <c r="C96" t="s">
        <v>480</v>
      </c>
      <c r="D96" t="s">
        <v>1415</v>
      </c>
      <c r="E96" t="s">
        <v>926</v>
      </c>
      <c r="F96" t="s">
        <v>927</v>
      </c>
      <c r="H96" t="s">
        <v>335</v>
      </c>
      <c r="I96" t="s">
        <v>1220</v>
      </c>
      <c r="J96" t="s">
        <v>1355</v>
      </c>
      <c r="L96" t="s">
        <v>481</v>
      </c>
      <c r="M96" t="s">
        <v>177</v>
      </c>
      <c r="N96" t="s">
        <v>1416</v>
      </c>
      <c r="O96" t="s">
        <v>482</v>
      </c>
      <c r="P96" t="s">
        <v>483</v>
      </c>
      <c r="Q96" t="s">
        <v>1417</v>
      </c>
      <c r="R96" t="s">
        <v>956</v>
      </c>
      <c r="S96" t="s">
        <v>957</v>
      </c>
      <c r="T96" t="s">
        <v>1012</v>
      </c>
      <c r="U96" t="s">
        <v>1013</v>
      </c>
      <c r="V96" t="s">
        <v>927</v>
      </c>
    </row>
    <row r="97" spans="1:22" x14ac:dyDescent="0.35">
      <c r="A97">
        <v>4471</v>
      </c>
      <c r="B97" t="s">
        <v>138</v>
      </c>
      <c r="C97" t="s">
        <v>669</v>
      </c>
      <c r="D97" t="s">
        <v>668</v>
      </c>
      <c r="E97" t="s">
        <v>926</v>
      </c>
      <c r="F97" t="s">
        <v>927</v>
      </c>
      <c r="H97" t="s">
        <v>289</v>
      </c>
      <c r="I97" t="s">
        <v>670</v>
      </c>
      <c r="L97" t="s">
        <v>671</v>
      </c>
      <c r="M97" t="s">
        <v>231</v>
      </c>
      <c r="N97" t="s">
        <v>1418</v>
      </c>
      <c r="O97" t="s">
        <v>1419</v>
      </c>
      <c r="P97" t="s">
        <v>667</v>
      </c>
      <c r="Q97" t="s">
        <v>1400</v>
      </c>
      <c r="R97" t="s">
        <v>934</v>
      </c>
      <c r="S97" t="s">
        <v>935</v>
      </c>
      <c r="T97" t="s">
        <v>993</v>
      </c>
      <c r="U97" t="s">
        <v>994</v>
      </c>
      <c r="V97" t="s">
        <v>927</v>
      </c>
    </row>
    <row r="98" spans="1:22" x14ac:dyDescent="0.35">
      <c r="A98">
        <v>4600</v>
      </c>
      <c r="B98" t="s">
        <v>247</v>
      </c>
      <c r="C98" t="s">
        <v>1420</v>
      </c>
      <c r="D98" t="s">
        <v>1421</v>
      </c>
      <c r="E98" t="s">
        <v>926</v>
      </c>
      <c r="F98" t="s">
        <v>927</v>
      </c>
      <c r="H98" t="s">
        <v>239</v>
      </c>
      <c r="I98" t="s">
        <v>997</v>
      </c>
      <c r="L98" t="s">
        <v>448</v>
      </c>
      <c r="M98" t="s">
        <v>121</v>
      </c>
      <c r="N98" t="s">
        <v>1422</v>
      </c>
      <c r="O98" t="s">
        <v>449</v>
      </c>
      <c r="P98" t="s">
        <v>1423</v>
      </c>
      <c r="Q98" t="s">
        <v>1228</v>
      </c>
      <c r="R98" t="s">
        <v>956</v>
      </c>
      <c r="S98" t="s">
        <v>957</v>
      </c>
      <c r="T98" t="s">
        <v>1012</v>
      </c>
      <c r="U98" t="s">
        <v>1013</v>
      </c>
      <c r="V98" t="s">
        <v>927</v>
      </c>
    </row>
    <row r="99" spans="1:22" x14ac:dyDescent="0.35">
      <c r="A99">
        <v>4681</v>
      </c>
      <c r="B99" t="s">
        <v>285</v>
      </c>
      <c r="C99" t="s">
        <v>1424</v>
      </c>
      <c r="D99" t="s">
        <v>1425</v>
      </c>
      <c r="E99" t="s">
        <v>926</v>
      </c>
      <c r="F99" t="s">
        <v>927</v>
      </c>
      <c r="H99" t="s">
        <v>289</v>
      </c>
      <c r="I99" t="s">
        <v>1364</v>
      </c>
      <c r="J99" t="s">
        <v>655</v>
      </c>
      <c r="K99" t="s">
        <v>1372</v>
      </c>
      <c r="L99" t="s">
        <v>656</v>
      </c>
      <c r="M99" t="s">
        <v>137</v>
      </c>
      <c r="N99" t="s">
        <v>1426</v>
      </c>
      <c r="O99" t="s">
        <v>1427</v>
      </c>
      <c r="P99" t="s">
        <v>1428</v>
      </c>
      <c r="Q99" t="s">
        <v>1429</v>
      </c>
      <c r="R99" t="s">
        <v>966</v>
      </c>
      <c r="S99" t="s">
        <v>967</v>
      </c>
      <c r="T99" t="s">
        <v>974</v>
      </c>
      <c r="U99" t="s">
        <v>975</v>
      </c>
      <c r="V99" t="s">
        <v>927</v>
      </c>
    </row>
    <row r="100" spans="1:22" x14ac:dyDescent="0.35">
      <c r="A100">
        <v>4815</v>
      </c>
      <c r="B100" t="s">
        <v>104</v>
      </c>
      <c r="C100" t="s">
        <v>391</v>
      </c>
      <c r="D100" t="s">
        <v>390</v>
      </c>
      <c r="E100" t="s">
        <v>926</v>
      </c>
      <c r="F100" t="s">
        <v>927</v>
      </c>
      <c r="H100" t="s">
        <v>326</v>
      </c>
      <c r="I100" t="s">
        <v>1287</v>
      </c>
      <c r="L100" t="s">
        <v>382</v>
      </c>
      <c r="M100" t="s">
        <v>91</v>
      </c>
      <c r="N100" t="s">
        <v>1430</v>
      </c>
      <c r="O100" t="s">
        <v>392</v>
      </c>
      <c r="P100" t="s">
        <v>393</v>
      </c>
      <c r="Q100" t="s">
        <v>1431</v>
      </c>
      <c r="R100" t="s">
        <v>944</v>
      </c>
      <c r="S100" t="s">
        <v>945</v>
      </c>
      <c r="T100" t="s">
        <v>946</v>
      </c>
      <c r="U100" t="s">
        <v>947</v>
      </c>
      <c r="V100" t="s">
        <v>927</v>
      </c>
    </row>
    <row r="101" spans="1:22" x14ac:dyDescent="0.35">
      <c r="A101">
        <v>4854</v>
      </c>
      <c r="B101" t="s">
        <v>130</v>
      </c>
      <c r="C101" t="s">
        <v>395</v>
      </c>
      <c r="D101" t="s">
        <v>394</v>
      </c>
      <c r="E101" t="s">
        <v>926</v>
      </c>
      <c r="F101" t="s">
        <v>927</v>
      </c>
      <c r="H101" t="s">
        <v>326</v>
      </c>
      <c r="I101" t="s">
        <v>1287</v>
      </c>
      <c r="L101" t="s">
        <v>382</v>
      </c>
      <c r="M101" t="s">
        <v>91</v>
      </c>
      <c r="N101" t="s">
        <v>1432</v>
      </c>
      <c r="O101" t="s">
        <v>392</v>
      </c>
      <c r="P101" t="s">
        <v>396</v>
      </c>
      <c r="Q101" t="s">
        <v>1431</v>
      </c>
      <c r="R101" t="s">
        <v>944</v>
      </c>
      <c r="S101" t="s">
        <v>945</v>
      </c>
      <c r="T101" t="s">
        <v>946</v>
      </c>
      <c r="U101" t="s">
        <v>947</v>
      </c>
      <c r="V101" t="s">
        <v>927</v>
      </c>
    </row>
    <row r="102" spans="1:22" x14ac:dyDescent="0.35">
      <c r="A102">
        <v>5043</v>
      </c>
      <c r="B102" t="s">
        <v>332</v>
      </c>
      <c r="C102" t="s">
        <v>1433</v>
      </c>
      <c r="D102" t="s">
        <v>1434</v>
      </c>
      <c r="E102" t="s">
        <v>926</v>
      </c>
      <c r="F102" t="s">
        <v>927</v>
      </c>
      <c r="H102" t="s">
        <v>103</v>
      </c>
      <c r="L102" t="s">
        <v>103</v>
      </c>
      <c r="M102" t="s">
        <v>233</v>
      </c>
      <c r="N102" t="s">
        <v>1435</v>
      </c>
      <c r="O102" t="s">
        <v>1436</v>
      </c>
      <c r="P102" t="s">
        <v>1437</v>
      </c>
      <c r="Q102" t="s">
        <v>1438</v>
      </c>
      <c r="R102" t="s">
        <v>1236</v>
      </c>
      <c r="S102" t="s">
        <v>1237</v>
      </c>
      <c r="T102" t="s">
        <v>1279</v>
      </c>
      <c r="U102" t="s">
        <v>1280</v>
      </c>
      <c r="V102" t="s">
        <v>927</v>
      </c>
    </row>
    <row r="103" spans="1:22" x14ac:dyDescent="0.35">
      <c r="A103">
        <v>5237</v>
      </c>
      <c r="B103" t="s">
        <v>168</v>
      </c>
      <c r="C103" t="s">
        <v>411</v>
      </c>
      <c r="D103" t="s">
        <v>1439</v>
      </c>
      <c r="E103" t="s">
        <v>926</v>
      </c>
      <c r="F103" t="s">
        <v>927</v>
      </c>
      <c r="H103" t="s">
        <v>289</v>
      </c>
      <c r="I103" t="s">
        <v>1440</v>
      </c>
      <c r="J103" t="s">
        <v>1441</v>
      </c>
      <c r="L103" t="s">
        <v>369</v>
      </c>
      <c r="M103" t="s">
        <v>166</v>
      </c>
      <c r="N103" t="s">
        <v>1442</v>
      </c>
      <c r="O103" t="s">
        <v>412</v>
      </c>
      <c r="P103" t="s">
        <v>413</v>
      </c>
      <c r="Q103" t="s">
        <v>1443</v>
      </c>
      <c r="R103" t="s">
        <v>956</v>
      </c>
      <c r="S103" t="s">
        <v>957</v>
      </c>
      <c r="T103" t="s">
        <v>1012</v>
      </c>
      <c r="U103" t="s">
        <v>1013</v>
      </c>
      <c r="V103" t="s">
        <v>927</v>
      </c>
    </row>
    <row r="104" spans="1:22" x14ac:dyDescent="0.35">
      <c r="A104">
        <v>5239</v>
      </c>
      <c r="B104" t="s">
        <v>152</v>
      </c>
      <c r="C104" t="s">
        <v>582</v>
      </c>
      <c r="D104" t="s">
        <v>1444</v>
      </c>
      <c r="E104" t="s">
        <v>926</v>
      </c>
      <c r="F104" t="s">
        <v>927</v>
      </c>
      <c r="H104" t="s">
        <v>289</v>
      </c>
      <c r="I104" t="s">
        <v>1156</v>
      </c>
      <c r="J104" t="s">
        <v>1157</v>
      </c>
      <c r="L104" t="s">
        <v>583</v>
      </c>
      <c r="M104" t="s">
        <v>290</v>
      </c>
      <c r="N104" t="s">
        <v>1445</v>
      </c>
      <c r="O104" t="s">
        <v>584</v>
      </c>
      <c r="P104" t="s">
        <v>585</v>
      </c>
      <c r="Q104" t="s">
        <v>1443</v>
      </c>
      <c r="R104" t="s">
        <v>956</v>
      </c>
      <c r="S104" t="s">
        <v>957</v>
      </c>
      <c r="T104" t="s">
        <v>1065</v>
      </c>
      <c r="U104" t="s">
        <v>1066</v>
      </c>
      <c r="V104" t="s">
        <v>927</v>
      </c>
    </row>
    <row r="105" spans="1:22" x14ac:dyDescent="0.35">
      <c r="A105">
        <v>5711</v>
      </c>
      <c r="B105" t="s">
        <v>290</v>
      </c>
      <c r="C105" t="s">
        <v>1446</v>
      </c>
      <c r="D105" t="s">
        <v>1447</v>
      </c>
      <c r="E105" t="s">
        <v>926</v>
      </c>
      <c r="F105" t="s">
        <v>927</v>
      </c>
      <c r="H105" t="s">
        <v>289</v>
      </c>
      <c r="I105" t="s">
        <v>1448</v>
      </c>
      <c r="L105" t="s">
        <v>1449</v>
      </c>
      <c r="M105" t="s">
        <v>229</v>
      </c>
      <c r="N105" t="s">
        <v>1450</v>
      </c>
      <c r="O105" t="s">
        <v>1451</v>
      </c>
      <c r="P105" t="s">
        <v>1452</v>
      </c>
      <c r="Q105" t="s">
        <v>1453</v>
      </c>
      <c r="R105" t="s">
        <v>934</v>
      </c>
      <c r="S105" t="s">
        <v>935</v>
      </c>
      <c r="T105" t="s">
        <v>993</v>
      </c>
      <c r="U105" t="s">
        <v>994</v>
      </c>
      <c r="V105" t="s">
        <v>927</v>
      </c>
    </row>
    <row r="106" spans="1:22" x14ac:dyDescent="0.35">
      <c r="A106">
        <v>5712</v>
      </c>
      <c r="B106" t="s">
        <v>304</v>
      </c>
      <c r="C106" t="s">
        <v>1454</v>
      </c>
      <c r="D106" t="s">
        <v>1455</v>
      </c>
      <c r="E106" t="s">
        <v>926</v>
      </c>
      <c r="F106" t="s">
        <v>927</v>
      </c>
      <c r="H106" t="s">
        <v>289</v>
      </c>
      <c r="I106" t="s">
        <v>1364</v>
      </c>
      <c r="J106" t="s">
        <v>665</v>
      </c>
      <c r="K106" t="s">
        <v>1177</v>
      </c>
      <c r="L106" t="s">
        <v>666</v>
      </c>
      <c r="M106" t="s">
        <v>280</v>
      </c>
      <c r="N106" t="s">
        <v>1456</v>
      </c>
      <c r="O106" t="s">
        <v>781</v>
      </c>
      <c r="P106" t="s">
        <v>1457</v>
      </c>
      <c r="Q106" t="s">
        <v>1443</v>
      </c>
      <c r="R106" t="s">
        <v>956</v>
      </c>
      <c r="S106" t="s">
        <v>957</v>
      </c>
      <c r="T106" t="s">
        <v>1065</v>
      </c>
      <c r="U106" t="s">
        <v>1066</v>
      </c>
      <c r="V106" t="s">
        <v>927</v>
      </c>
    </row>
    <row r="107" spans="1:22" x14ac:dyDescent="0.35">
      <c r="A107">
        <v>5713</v>
      </c>
      <c r="B107" t="s">
        <v>136</v>
      </c>
      <c r="C107" t="s">
        <v>368</v>
      </c>
      <c r="D107" t="s">
        <v>1458</v>
      </c>
      <c r="E107" t="s">
        <v>926</v>
      </c>
      <c r="F107" t="s">
        <v>927</v>
      </c>
      <c r="H107" t="s">
        <v>289</v>
      </c>
      <c r="I107" t="s">
        <v>1440</v>
      </c>
      <c r="J107" t="s">
        <v>1441</v>
      </c>
      <c r="L107" t="s">
        <v>369</v>
      </c>
      <c r="M107" t="s">
        <v>290</v>
      </c>
      <c r="N107" t="s">
        <v>1459</v>
      </c>
      <c r="O107" t="s">
        <v>370</v>
      </c>
      <c r="P107" t="s">
        <v>371</v>
      </c>
      <c r="Q107" t="s">
        <v>1460</v>
      </c>
      <c r="R107" t="s">
        <v>1182</v>
      </c>
      <c r="S107" t="s">
        <v>1183</v>
      </c>
      <c r="T107" t="s">
        <v>1184</v>
      </c>
      <c r="U107" t="s">
        <v>1185</v>
      </c>
      <c r="V107" t="s">
        <v>927</v>
      </c>
    </row>
    <row r="108" spans="1:22" x14ac:dyDescent="0.35">
      <c r="A108">
        <v>6232</v>
      </c>
      <c r="B108" t="s">
        <v>195</v>
      </c>
      <c r="C108" t="s">
        <v>637</v>
      </c>
      <c r="D108" t="s">
        <v>1461</v>
      </c>
      <c r="E108" t="s">
        <v>926</v>
      </c>
      <c r="F108" t="s">
        <v>927</v>
      </c>
      <c r="H108" t="s">
        <v>289</v>
      </c>
      <c r="I108" t="s">
        <v>1156</v>
      </c>
      <c r="J108" t="s">
        <v>1157</v>
      </c>
      <c r="L108" t="s">
        <v>583</v>
      </c>
      <c r="M108" t="s">
        <v>308</v>
      </c>
      <c r="N108" t="s">
        <v>1462</v>
      </c>
      <c r="O108" t="s">
        <v>584</v>
      </c>
      <c r="P108" t="s">
        <v>638</v>
      </c>
      <c r="Q108" t="s">
        <v>1463</v>
      </c>
      <c r="R108" t="s">
        <v>956</v>
      </c>
      <c r="S108" t="s">
        <v>957</v>
      </c>
      <c r="T108" t="s">
        <v>1065</v>
      </c>
      <c r="U108" t="s">
        <v>1066</v>
      </c>
      <c r="V108" t="s">
        <v>927</v>
      </c>
    </row>
    <row r="109" spans="1:22" x14ac:dyDescent="0.35">
      <c r="A109">
        <v>6293</v>
      </c>
      <c r="B109" t="s">
        <v>294</v>
      </c>
      <c r="C109" t="s">
        <v>1464</v>
      </c>
      <c r="D109" t="s">
        <v>1465</v>
      </c>
      <c r="E109" t="s">
        <v>926</v>
      </c>
      <c r="F109" t="s">
        <v>927</v>
      </c>
      <c r="H109" t="s">
        <v>289</v>
      </c>
      <c r="I109" t="s">
        <v>1156</v>
      </c>
      <c r="J109" t="s">
        <v>1391</v>
      </c>
      <c r="K109" t="s">
        <v>1392</v>
      </c>
      <c r="L109" t="s">
        <v>1393</v>
      </c>
      <c r="M109" t="s">
        <v>290</v>
      </c>
      <c r="N109" t="s">
        <v>1466</v>
      </c>
      <c r="O109" t="s">
        <v>1467</v>
      </c>
      <c r="P109" t="s">
        <v>1468</v>
      </c>
      <c r="Q109" t="s">
        <v>1469</v>
      </c>
      <c r="R109" t="s">
        <v>966</v>
      </c>
      <c r="S109" t="s">
        <v>967</v>
      </c>
      <c r="T109" t="s">
        <v>968</v>
      </c>
      <c r="U109" t="s">
        <v>969</v>
      </c>
      <c r="V109" t="s">
        <v>927</v>
      </c>
    </row>
    <row r="110" spans="1:22" x14ac:dyDescent="0.35">
      <c r="A110">
        <v>6304</v>
      </c>
      <c r="B110" t="s">
        <v>345</v>
      </c>
      <c r="C110" t="s">
        <v>1470</v>
      </c>
      <c r="D110" t="s">
        <v>1471</v>
      </c>
      <c r="E110" t="s">
        <v>926</v>
      </c>
      <c r="F110" t="s">
        <v>927</v>
      </c>
      <c r="H110" t="s">
        <v>106</v>
      </c>
      <c r="L110" t="s">
        <v>106</v>
      </c>
      <c r="M110" t="s">
        <v>229</v>
      </c>
      <c r="N110" t="s">
        <v>1472</v>
      </c>
      <c r="O110" t="s">
        <v>1473</v>
      </c>
      <c r="P110" t="s">
        <v>1474</v>
      </c>
      <c r="Q110" t="s">
        <v>1475</v>
      </c>
      <c r="R110" t="s">
        <v>934</v>
      </c>
      <c r="S110" t="s">
        <v>935</v>
      </c>
      <c r="T110" t="s">
        <v>993</v>
      </c>
      <c r="U110" t="s">
        <v>994</v>
      </c>
      <c r="V110" t="s">
        <v>927</v>
      </c>
    </row>
    <row r="111" spans="1:22" x14ac:dyDescent="0.35">
      <c r="A111">
        <v>6449</v>
      </c>
      <c r="B111" t="s">
        <v>166</v>
      </c>
      <c r="C111" t="s">
        <v>440</v>
      </c>
      <c r="D111" t="s">
        <v>1476</v>
      </c>
      <c r="E111" t="s">
        <v>926</v>
      </c>
      <c r="F111" t="s">
        <v>927</v>
      </c>
      <c r="H111" t="s">
        <v>289</v>
      </c>
      <c r="I111" t="s">
        <v>1440</v>
      </c>
      <c r="J111" t="s">
        <v>1441</v>
      </c>
      <c r="L111" t="s">
        <v>369</v>
      </c>
      <c r="M111" t="s">
        <v>303</v>
      </c>
      <c r="N111" t="s">
        <v>1477</v>
      </c>
      <c r="O111" t="s">
        <v>441</v>
      </c>
      <c r="P111" t="s">
        <v>442</v>
      </c>
      <c r="Q111" t="s">
        <v>1478</v>
      </c>
      <c r="R111" t="s">
        <v>944</v>
      </c>
      <c r="S111" t="s">
        <v>945</v>
      </c>
      <c r="T111" t="s">
        <v>946</v>
      </c>
      <c r="U111" t="s">
        <v>947</v>
      </c>
      <c r="V111" t="s">
        <v>927</v>
      </c>
    </row>
    <row r="112" spans="1:22" x14ac:dyDescent="0.35">
      <c r="A112">
        <v>6862</v>
      </c>
      <c r="B112" t="s">
        <v>187</v>
      </c>
      <c r="C112" t="s">
        <v>687</v>
      </c>
      <c r="D112" t="s">
        <v>686</v>
      </c>
      <c r="E112" t="s">
        <v>926</v>
      </c>
      <c r="F112" t="s">
        <v>927</v>
      </c>
      <c r="H112" t="s">
        <v>289</v>
      </c>
      <c r="I112" t="s">
        <v>670</v>
      </c>
      <c r="L112" t="s">
        <v>671</v>
      </c>
      <c r="M112" t="s">
        <v>138</v>
      </c>
      <c r="N112" t="s">
        <v>1479</v>
      </c>
      <c r="O112" t="s">
        <v>1480</v>
      </c>
      <c r="P112" t="s">
        <v>685</v>
      </c>
      <c r="Q112" t="s">
        <v>1481</v>
      </c>
      <c r="R112" t="s">
        <v>1182</v>
      </c>
      <c r="S112" t="s">
        <v>1183</v>
      </c>
      <c r="T112" t="s">
        <v>1184</v>
      </c>
      <c r="U112" t="s">
        <v>1185</v>
      </c>
      <c r="V112" t="s">
        <v>927</v>
      </c>
    </row>
    <row r="113" spans="1:22" x14ac:dyDescent="0.35">
      <c r="A113">
        <v>7266</v>
      </c>
      <c r="B113" t="s">
        <v>28</v>
      </c>
      <c r="C113" t="s">
        <v>30</v>
      </c>
      <c r="D113" t="s">
        <v>1482</v>
      </c>
      <c r="E113" t="s">
        <v>926</v>
      </c>
      <c r="F113" t="s">
        <v>927</v>
      </c>
      <c r="H113" t="s">
        <v>326</v>
      </c>
      <c r="I113" t="s">
        <v>1483</v>
      </c>
      <c r="L113" t="s">
        <v>16</v>
      </c>
      <c r="M113" t="s">
        <v>330</v>
      </c>
      <c r="N113" t="s">
        <v>1484</v>
      </c>
      <c r="O113" t="s">
        <v>17</v>
      </c>
      <c r="P113" t="s">
        <v>31</v>
      </c>
      <c r="Q113" t="s">
        <v>1485</v>
      </c>
      <c r="R113" t="s">
        <v>956</v>
      </c>
      <c r="S113" t="s">
        <v>957</v>
      </c>
      <c r="T113" t="s">
        <v>958</v>
      </c>
      <c r="U113" t="s">
        <v>959</v>
      </c>
      <c r="V113" t="s">
        <v>927</v>
      </c>
    </row>
    <row r="114" spans="1:22" x14ac:dyDescent="0.35">
      <c r="A114">
        <v>7556</v>
      </c>
      <c r="B114" t="s">
        <v>240</v>
      </c>
      <c r="C114" t="s">
        <v>1486</v>
      </c>
      <c r="D114" t="s">
        <v>1487</v>
      </c>
      <c r="E114" t="s">
        <v>926</v>
      </c>
      <c r="F114" t="s">
        <v>927</v>
      </c>
      <c r="H114" t="s">
        <v>239</v>
      </c>
      <c r="I114" t="s">
        <v>997</v>
      </c>
      <c r="L114" t="s">
        <v>448</v>
      </c>
      <c r="M114" t="s">
        <v>286</v>
      </c>
      <c r="N114" t="s">
        <v>1488</v>
      </c>
      <c r="O114" t="s">
        <v>458</v>
      </c>
      <c r="P114" t="s">
        <v>1489</v>
      </c>
      <c r="Q114" t="s">
        <v>1490</v>
      </c>
      <c r="R114" t="s">
        <v>956</v>
      </c>
      <c r="S114" t="s">
        <v>957</v>
      </c>
      <c r="T114" t="s">
        <v>958</v>
      </c>
      <c r="U114" t="s">
        <v>959</v>
      </c>
      <c r="V114" t="s">
        <v>927</v>
      </c>
    </row>
    <row r="115" spans="1:22" x14ac:dyDescent="0.35">
      <c r="A115">
        <v>7558</v>
      </c>
      <c r="B115" t="s">
        <v>213</v>
      </c>
      <c r="C115" t="s">
        <v>788</v>
      </c>
      <c r="D115" t="s">
        <v>1491</v>
      </c>
      <c r="E115" t="s">
        <v>926</v>
      </c>
      <c r="F115" t="s">
        <v>927</v>
      </c>
      <c r="H115" t="s">
        <v>341</v>
      </c>
      <c r="I115" t="s">
        <v>1146</v>
      </c>
      <c r="J115" t="s">
        <v>1492</v>
      </c>
      <c r="L115" t="s">
        <v>789</v>
      </c>
      <c r="M115" t="s">
        <v>332</v>
      </c>
      <c r="N115" t="s">
        <v>1493</v>
      </c>
      <c r="O115" t="s">
        <v>790</v>
      </c>
      <c r="P115" t="s">
        <v>791</v>
      </c>
      <c r="Q115" t="s">
        <v>1490</v>
      </c>
      <c r="R115" t="s">
        <v>934</v>
      </c>
      <c r="S115" t="s">
        <v>935</v>
      </c>
      <c r="T115" t="s">
        <v>936</v>
      </c>
      <c r="U115" t="s">
        <v>937</v>
      </c>
      <c r="V115" t="s">
        <v>927</v>
      </c>
    </row>
    <row r="116" spans="1:22" x14ac:dyDescent="0.35">
      <c r="A116">
        <v>7564</v>
      </c>
      <c r="B116" t="s">
        <v>293</v>
      </c>
      <c r="C116" t="s">
        <v>1494</v>
      </c>
      <c r="D116" t="s">
        <v>1495</v>
      </c>
      <c r="E116" t="s">
        <v>926</v>
      </c>
      <c r="F116" t="s">
        <v>927</v>
      </c>
      <c r="H116" t="s">
        <v>289</v>
      </c>
      <c r="I116" t="s">
        <v>1156</v>
      </c>
      <c r="J116" t="s">
        <v>1157</v>
      </c>
      <c r="L116" t="s">
        <v>583</v>
      </c>
      <c r="M116" t="s">
        <v>308</v>
      </c>
      <c r="N116" t="s">
        <v>1496</v>
      </c>
      <c r="O116" t="s">
        <v>1497</v>
      </c>
      <c r="P116" t="s">
        <v>1498</v>
      </c>
      <c r="Q116" t="s">
        <v>1490</v>
      </c>
      <c r="R116" t="s">
        <v>956</v>
      </c>
      <c r="S116" t="s">
        <v>957</v>
      </c>
      <c r="T116" t="s">
        <v>1012</v>
      </c>
      <c r="U116" t="s">
        <v>1013</v>
      </c>
      <c r="V116" t="s">
        <v>927</v>
      </c>
    </row>
    <row r="117" spans="1:22" x14ac:dyDescent="0.35">
      <c r="A117">
        <v>7569</v>
      </c>
      <c r="B117" t="s">
        <v>318</v>
      </c>
      <c r="C117" t="s">
        <v>1499</v>
      </c>
      <c r="D117" t="s">
        <v>1500</v>
      </c>
      <c r="E117" t="s">
        <v>926</v>
      </c>
      <c r="F117" t="s">
        <v>927</v>
      </c>
      <c r="H117" t="s">
        <v>317</v>
      </c>
      <c r="I117" t="s">
        <v>928</v>
      </c>
      <c r="L117" t="s">
        <v>929</v>
      </c>
      <c r="M117" t="s">
        <v>319</v>
      </c>
      <c r="N117" t="s">
        <v>1501</v>
      </c>
      <c r="O117" t="s">
        <v>1009</v>
      </c>
      <c r="P117" t="s">
        <v>1502</v>
      </c>
      <c r="Q117" t="s">
        <v>1503</v>
      </c>
      <c r="R117" t="s">
        <v>956</v>
      </c>
      <c r="S117" t="s">
        <v>957</v>
      </c>
      <c r="T117" t="s">
        <v>1012</v>
      </c>
      <c r="U117" t="s">
        <v>1013</v>
      </c>
      <c r="V117" t="s">
        <v>927</v>
      </c>
    </row>
    <row r="118" spans="1:22" x14ac:dyDescent="0.35">
      <c r="A118">
        <v>7571</v>
      </c>
      <c r="B118" t="s">
        <v>337</v>
      </c>
      <c r="C118" t="s">
        <v>1504</v>
      </c>
      <c r="D118" t="s">
        <v>1505</v>
      </c>
      <c r="E118" t="s">
        <v>926</v>
      </c>
      <c r="F118" t="s">
        <v>927</v>
      </c>
      <c r="H118" t="s">
        <v>335</v>
      </c>
      <c r="I118" t="s">
        <v>1331</v>
      </c>
      <c r="L118" t="s">
        <v>493</v>
      </c>
      <c r="M118" t="s">
        <v>333</v>
      </c>
      <c r="N118" t="s">
        <v>1506</v>
      </c>
      <c r="O118" t="s">
        <v>1507</v>
      </c>
      <c r="P118" t="s">
        <v>1508</v>
      </c>
      <c r="Q118" t="s">
        <v>1503</v>
      </c>
      <c r="R118" t="s">
        <v>944</v>
      </c>
      <c r="S118" t="s">
        <v>945</v>
      </c>
      <c r="T118" t="s">
        <v>946</v>
      </c>
      <c r="U118" t="s">
        <v>947</v>
      </c>
      <c r="V118" t="s">
        <v>927</v>
      </c>
    </row>
    <row r="119" spans="1:22" x14ac:dyDescent="0.35">
      <c r="A119">
        <v>7572</v>
      </c>
      <c r="B119" t="s">
        <v>174</v>
      </c>
      <c r="C119" t="s">
        <v>520</v>
      </c>
      <c r="D119" t="s">
        <v>1509</v>
      </c>
      <c r="E119" t="s">
        <v>926</v>
      </c>
      <c r="F119" t="s">
        <v>927</v>
      </c>
      <c r="H119" t="s">
        <v>317</v>
      </c>
      <c r="I119" t="s">
        <v>1044</v>
      </c>
      <c r="L119" t="s">
        <v>521</v>
      </c>
      <c r="M119" t="s">
        <v>305</v>
      </c>
      <c r="N119" t="s">
        <v>1510</v>
      </c>
      <c r="O119" t="s">
        <v>522</v>
      </c>
      <c r="P119" t="s">
        <v>523</v>
      </c>
      <c r="Q119" t="s">
        <v>1490</v>
      </c>
      <c r="R119" t="s">
        <v>934</v>
      </c>
      <c r="S119" t="s">
        <v>935</v>
      </c>
      <c r="T119" t="s">
        <v>936</v>
      </c>
      <c r="U119" t="s">
        <v>937</v>
      </c>
      <c r="V119" t="s">
        <v>1047</v>
      </c>
    </row>
    <row r="120" spans="1:22" x14ac:dyDescent="0.35">
      <c r="A120">
        <v>7573</v>
      </c>
      <c r="B120" t="s">
        <v>323</v>
      </c>
      <c r="C120" t="s">
        <v>1511</v>
      </c>
      <c r="D120" t="s">
        <v>1512</v>
      </c>
      <c r="E120" t="s">
        <v>926</v>
      </c>
      <c r="F120" t="s">
        <v>927</v>
      </c>
      <c r="H120" t="s">
        <v>317</v>
      </c>
      <c r="I120" t="s">
        <v>1002</v>
      </c>
      <c r="J120" t="s">
        <v>1062</v>
      </c>
      <c r="L120" t="s">
        <v>489</v>
      </c>
      <c r="M120" t="s">
        <v>305</v>
      </c>
      <c r="N120" t="s">
        <v>1513</v>
      </c>
      <c r="O120" t="s">
        <v>1514</v>
      </c>
      <c r="P120" t="s">
        <v>1515</v>
      </c>
      <c r="Q120" t="s">
        <v>1490</v>
      </c>
      <c r="R120" t="s">
        <v>956</v>
      </c>
      <c r="S120" t="s">
        <v>957</v>
      </c>
      <c r="T120" t="s">
        <v>958</v>
      </c>
      <c r="U120" t="s">
        <v>959</v>
      </c>
      <c r="V120" t="s">
        <v>1047</v>
      </c>
    </row>
    <row r="121" spans="1:22" x14ac:dyDescent="0.35">
      <c r="A121">
        <v>7574</v>
      </c>
      <c r="B121" t="s">
        <v>316</v>
      </c>
      <c r="C121" t="s">
        <v>1516</v>
      </c>
      <c r="D121" t="s">
        <v>1517</v>
      </c>
      <c r="E121" t="s">
        <v>926</v>
      </c>
      <c r="F121" t="s">
        <v>927</v>
      </c>
      <c r="H121" t="s">
        <v>317</v>
      </c>
      <c r="I121" t="s">
        <v>1002</v>
      </c>
      <c r="J121" t="s">
        <v>1062</v>
      </c>
      <c r="L121" t="s">
        <v>489</v>
      </c>
      <c r="M121" t="s">
        <v>305</v>
      </c>
      <c r="N121" t="s">
        <v>1518</v>
      </c>
      <c r="O121" t="s">
        <v>490</v>
      </c>
      <c r="P121" t="s">
        <v>1519</v>
      </c>
      <c r="Q121" t="s">
        <v>1490</v>
      </c>
      <c r="R121" t="s">
        <v>966</v>
      </c>
      <c r="S121" t="s">
        <v>967</v>
      </c>
      <c r="T121" t="s">
        <v>968</v>
      </c>
      <c r="U121" t="s">
        <v>969</v>
      </c>
      <c r="V121" t="s">
        <v>1047</v>
      </c>
    </row>
    <row r="122" spans="1:22" x14ac:dyDescent="0.35">
      <c r="A122">
        <v>7605</v>
      </c>
      <c r="B122" t="s">
        <v>325</v>
      </c>
      <c r="C122" t="s">
        <v>1520</v>
      </c>
      <c r="D122" t="s">
        <v>1521</v>
      </c>
      <c r="E122" t="s">
        <v>926</v>
      </c>
      <c r="F122" t="s">
        <v>927</v>
      </c>
      <c r="H122" t="s">
        <v>326</v>
      </c>
      <c r="I122" t="s">
        <v>1522</v>
      </c>
      <c r="L122" t="s">
        <v>1523</v>
      </c>
      <c r="M122" t="s">
        <v>329</v>
      </c>
      <c r="N122" t="s">
        <v>1524</v>
      </c>
      <c r="O122" t="s">
        <v>1525</v>
      </c>
      <c r="P122" t="s">
        <v>1526</v>
      </c>
      <c r="Q122" t="s">
        <v>1527</v>
      </c>
      <c r="R122" t="s">
        <v>966</v>
      </c>
      <c r="S122" t="s">
        <v>967</v>
      </c>
      <c r="T122" t="s">
        <v>974</v>
      </c>
      <c r="U122" t="s">
        <v>975</v>
      </c>
      <c r="V122" t="s">
        <v>927</v>
      </c>
    </row>
    <row r="123" spans="1:22" x14ac:dyDescent="0.35">
      <c r="A123">
        <v>7686</v>
      </c>
      <c r="B123" t="s">
        <v>111</v>
      </c>
      <c r="C123" t="s">
        <v>659</v>
      </c>
      <c r="D123" t="s">
        <v>658</v>
      </c>
      <c r="E123" t="s">
        <v>926</v>
      </c>
      <c r="F123" t="s">
        <v>927</v>
      </c>
      <c r="H123" t="s">
        <v>289</v>
      </c>
      <c r="I123" t="s">
        <v>1364</v>
      </c>
      <c r="J123" t="s">
        <v>655</v>
      </c>
      <c r="K123" t="s">
        <v>1528</v>
      </c>
      <c r="L123" t="s">
        <v>661</v>
      </c>
      <c r="M123" t="s">
        <v>285</v>
      </c>
      <c r="N123" t="s">
        <v>1529</v>
      </c>
      <c r="O123" t="s">
        <v>1530</v>
      </c>
      <c r="P123" t="s">
        <v>657</v>
      </c>
      <c r="Q123" t="s">
        <v>1369</v>
      </c>
      <c r="R123" t="s">
        <v>956</v>
      </c>
      <c r="S123" t="s">
        <v>957</v>
      </c>
      <c r="T123" t="s">
        <v>1065</v>
      </c>
      <c r="U123" t="s">
        <v>1066</v>
      </c>
      <c r="V123" t="s">
        <v>927</v>
      </c>
    </row>
    <row r="124" spans="1:22" x14ac:dyDescent="0.35">
      <c r="A124">
        <v>8705</v>
      </c>
      <c r="B124" t="s">
        <v>162</v>
      </c>
      <c r="C124" t="s">
        <v>543</v>
      </c>
      <c r="D124" t="s">
        <v>1531</v>
      </c>
      <c r="E124" t="s">
        <v>926</v>
      </c>
      <c r="F124" t="s">
        <v>927</v>
      </c>
      <c r="H124" t="s">
        <v>106</v>
      </c>
      <c r="L124" t="s">
        <v>106</v>
      </c>
      <c r="M124" t="s">
        <v>345</v>
      </c>
      <c r="N124" t="s">
        <v>1532</v>
      </c>
      <c r="O124" t="s">
        <v>544</v>
      </c>
      <c r="P124" t="s">
        <v>545</v>
      </c>
      <c r="Q124" t="s">
        <v>1533</v>
      </c>
      <c r="R124" t="s">
        <v>944</v>
      </c>
      <c r="S124" t="s">
        <v>945</v>
      </c>
      <c r="T124" t="s">
        <v>946</v>
      </c>
      <c r="U124" t="s">
        <v>947</v>
      </c>
      <c r="V124" t="s">
        <v>927</v>
      </c>
    </row>
    <row r="125" spans="1:22" x14ac:dyDescent="0.35">
      <c r="A125">
        <v>8742</v>
      </c>
      <c r="B125" t="s">
        <v>347</v>
      </c>
      <c r="C125" t="s">
        <v>1534</v>
      </c>
      <c r="D125" t="s">
        <v>1535</v>
      </c>
      <c r="E125" t="s">
        <v>926</v>
      </c>
      <c r="F125" t="s">
        <v>927</v>
      </c>
      <c r="H125" t="s">
        <v>106</v>
      </c>
      <c r="L125" t="s">
        <v>106</v>
      </c>
      <c r="M125" t="s">
        <v>345</v>
      </c>
      <c r="N125" t="s">
        <v>1536</v>
      </c>
      <c r="O125" t="s">
        <v>1537</v>
      </c>
      <c r="P125" t="s">
        <v>1538</v>
      </c>
      <c r="Q125" t="s">
        <v>1539</v>
      </c>
      <c r="R125" t="s">
        <v>944</v>
      </c>
      <c r="S125" t="s">
        <v>945</v>
      </c>
      <c r="T125" t="s">
        <v>980</v>
      </c>
      <c r="U125" t="s">
        <v>981</v>
      </c>
      <c r="V125" t="s">
        <v>927</v>
      </c>
    </row>
    <row r="126" spans="1:22" x14ac:dyDescent="0.35">
      <c r="A126">
        <v>8758</v>
      </c>
      <c r="B126" t="s">
        <v>219</v>
      </c>
      <c r="C126" t="s">
        <v>767</v>
      </c>
      <c r="D126" t="s">
        <v>1540</v>
      </c>
      <c r="E126" t="s">
        <v>926</v>
      </c>
      <c r="F126" t="s">
        <v>927</v>
      </c>
      <c r="H126" t="s">
        <v>341</v>
      </c>
      <c r="I126" t="s">
        <v>1146</v>
      </c>
      <c r="J126" t="s">
        <v>1176</v>
      </c>
      <c r="K126" t="s">
        <v>1187</v>
      </c>
      <c r="L126" t="s">
        <v>768</v>
      </c>
      <c r="M126" t="s">
        <v>221</v>
      </c>
      <c r="N126" t="s">
        <v>1541</v>
      </c>
      <c r="O126" t="s">
        <v>769</v>
      </c>
      <c r="P126" t="s">
        <v>770</v>
      </c>
      <c r="Q126" t="s">
        <v>1542</v>
      </c>
      <c r="R126" t="s">
        <v>956</v>
      </c>
      <c r="S126" t="s">
        <v>957</v>
      </c>
      <c r="T126" t="s">
        <v>1012</v>
      </c>
      <c r="U126" t="s">
        <v>1013</v>
      </c>
      <c r="V126" t="s">
        <v>927</v>
      </c>
    </row>
    <row r="127" spans="1:22" x14ac:dyDescent="0.35">
      <c r="A127">
        <v>8759</v>
      </c>
      <c r="B127" t="s">
        <v>220</v>
      </c>
      <c r="C127" t="s">
        <v>763</v>
      </c>
      <c r="D127" t="s">
        <v>1543</v>
      </c>
      <c r="E127" t="s">
        <v>926</v>
      </c>
      <c r="F127" t="s">
        <v>927</v>
      </c>
      <c r="H127" t="s">
        <v>341</v>
      </c>
      <c r="I127" t="s">
        <v>1146</v>
      </c>
      <c r="J127" t="s">
        <v>1147</v>
      </c>
      <c r="L127" t="s">
        <v>730</v>
      </c>
      <c r="M127" t="s">
        <v>222</v>
      </c>
      <c r="N127" t="s">
        <v>1544</v>
      </c>
      <c r="O127" t="s">
        <v>764</v>
      </c>
      <c r="P127" t="s">
        <v>765</v>
      </c>
      <c r="Q127" t="s">
        <v>1542</v>
      </c>
      <c r="R127" t="s">
        <v>944</v>
      </c>
      <c r="S127" t="s">
        <v>945</v>
      </c>
      <c r="T127" t="s">
        <v>946</v>
      </c>
      <c r="U127" t="s">
        <v>947</v>
      </c>
      <c r="V127" t="s">
        <v>927</v>
      </c>
    </row>
    <row r="128" spans="1:22" x14ac:dyDescent="0.35">
      <c r="A128">
        <v>8760</v>
      </c>
      <c r="B128" t="s">
        <v>151</v>
      </c>
      <c r="C128" t="s">
        <v>587</v>
      </c>
      <c r="D128" t="s">
        <v>1545</v>
      </c>
      <c r="E128" t="s">
        <v>926</v>
      </c>
      <c r="F128" t="s">
        <v>927</v>
      </c>
      <c r="H128" t="s">
        <v>341</v>
      </c>
      <c r="I128" t="s">
        <v>1546</v>
      </c>
      <c r="J128" t="s">
        <v>1547</v>
      </c>
      <c r="L128" t="s">
        <v>588</v>
      </c>
      <c r="M128" t="s">
        <v>332</v>
      </c>
      <c r="N128" t="s">
        <v>1548</v>
      </c>
      <c r="O128" t="s">
        <v>589</v>
      </c>
      <c r="P128" t="s">
        <v>590</v>
      </c>
      <c r="Q128" t="s">
        <v>1542</v>
      </c>
      <c r="R128" t="s">
        <v>944</v>
      </c>
      <c r="S128" t="s">
        <v>945</v>
      </c>
      <c r="T128" t="s">
        <v>980</v>
      </c>
      <c r="U128" t="s">
        <v>981</v>
      </c>
      <c r="V128" t="s">
        <v>927</v>
      </c>
    </row>
    <row r="129" spans="1:22" x14ac:dyDescent="0.35">
      <c r="A129">
        <v>9167</v>
      </c>
      <c r="B129" t="s">
        <v>192</v>
      </c>
      <c r="C129" t="s">
        <v>577</v>
      </c>
      <c r="D129" t="s">
        <v>1549</v>
      </c>
      <c r="E129" t="s">
        <v>926</v>
      </c>
      <c r="F129" t="s">
        <v>927</v>
      </c>
      <c r="H129" t="s">
        <v>335</v>
      </c>
      <c r="I129" t="s">
        <v>1550</v>
      </c>
      <c r="L129" t="s">
        <v>578</v>
      </c>
      <c r="M129" t="s">
        <v>333</v>
      </c>
      <c r="N129" t="s">
        <v>1551</v>
      </c>
      <c r="O129" t="s">
        <v>579</v>
      </c>
      <c r="P129" t="s">
        <v>580</v>
      </c>
      <c r="Q129" t="s">
        <v>1552</v>
      </c>
      <c r="R129" t="s">
        <v>944</v>
      </c>
      <c r="S129" t="s">
        <v>945</v>
      </c>
      <c r="T129" t="s">
        <v>946</v>
      </c>
      <c r="U129" t="s">
        <v>947</v>
      </c>
      <c r="V129" t="s">
        <v>927</v>
      </c>
    </row>
    <row r="130" spans="1:22" x14ac:dyDescent="0.35">
      <c r="A130">
        <v>9178</v>
      </c>
      <c r="B130" t="s">
        <v>60</v>
      </c>
      <c r="C130" t="s">
        <v>447</v>
      </c>
      <c r="D130" t="s">
        <v>1553</v>
      </c>
      <c r="E130" t="s">
        <v>926</v>
      </c>
      <c r="F130" t="s">
        <v>927</v>
      </c>
      <c r="H130" t="s">
        <v>239</v>
      </c>
      <c r="I130" t="s">
        <v>997</v>
      </c>
      <c r="L130" t="s">
        <v>448</v>
      </c>
      <c r="M130" t="s">
        <v>160</v>
      </c>
      <c r="N130" t="s">
        <v>1554</v>
      </c>
      <c r="O130" t="s">
        <v>449</v>
      </c>
      <c r="P130" t="s">
        <v>450</v>
      </c>
      <c r="Q130" t="s">
        <v>1555</v>
      </c>
      <c r="R130" t="s">
        <v>956</v>
      </c>
      <c r="S130" t="s">
        <v>957</v>
      </c>
      <c r="T130" t="s">
        <v>1012</v>
      </c>
      <c r="U130" t="s">
        <v>1013</v>
      </c>
      <c r="V130" t="s">
        <v>927</v>
      </c>
    </row>
    <row r="131" spans="1:22" x14ac:dyDescent="0.35">
      <c r="A131">
        <v>9643</v>
      </c>
      <c r="B131" t="s">
        <v>343</v>
      </c>
      <c r="C131" t="s">
        <v>1556</v>
      </c>
      <c r="D131" t="s">
        <v>1557</v>
      </c>
      <c r="E131" t="s">
        <v>926</v>
      </c>
      <c r="F131" t="s">
        <v>927</v>
      </c>
      <c r="G131" t="s">
        <v>1558</v>
      </c>
      <c r="H131" t="s">
        <v>344</v>
      </c>
      <c r="I131" t="s">
        <v>1559</v>
      </c>
      <c r="L131" t="s">
        <v>1560</v>
      </c>
      <c r="M131" t="s">
        <v>1561</v>
      </c>
      <c r="N131" t="s">
        <v>1562</v>
      </c>
      <c r="O131" t="s">
        <v>1563</v>
      </c>
      <c r="P131" t="s">
        <v>1564</v>
      </c>
      <c r="Q131" t="s">
        <v>1565</v>
      </c>
      <c r="R131" t="s">
        <v>934</v>
      </c>
      <c r="S131" t="s">
        <v>935</v>
      </c>
      <c r="T131" t="s">
        <v>936</v>
      </c>
      <c r="U131" t="s">
        <v>937</v>
      </c>
      <c r="V131" t="s">
        <v>1566</v>
      </c>
    </row>
    <row r="132" spans="1:22" x14ac:dyDescent="0.35">
      <c r="A132">
        <v>9743</v>
      </c>
      <c r="B132" t="s">
        <v>338</v>
      </c>
      <c r="C132" t="s">
        <v>1567</v>
      </c>
      <c r="D132" t="s">
        <v>1568</v>
      </c>
      <c r="E132" t="s">
        <v>926</v>
      </c>
      <c r="F132" t="s">
        <v>927</v>
      </c>
      <c r="H132" t="s">
        <v>339</v>
      </c>
      <c r="L132" t="s">
        <v>339</v>
      </c>
      <c r="M132" t="s">
        <v>1569</v>
      </c>
      <c r="N132" t="s">
        <v>1570</v>
      </c>
      <c r="O132" t="s">
        <v>1571</v>
      </c>
      <c r="P132" t="s">
        <v>1572</v>
      </c>
      <c r="Q132" t="s">
        <v>1573</v>
      </c>
      <c r="R132" t="s">
        <v>956</v>
      </c>
      <c r="S132" t="s">
        <v>957</v>
      </c>
      <c r="T132" t="s">
        <v>958</v>
      </c>
      <c r="U132" t="s">
        <v>959</v>
      </c>
      <c r="V132" t="s">
        <v>927</v>
      </c>
    </row>
    <row r="133" spans="1:22" x14ac:dyDescent="0.35">
      <c r="A133">
        <v>9751</v>
      </c>
      <c r="B133" t="s">
        <v>171</v>
      </c>
      <c r="C133" t="s">
        <v>538</v>
      </c>
      <c r="D133" t="s">
        <v>1574</v>
      </c>
      <c r="E133" t="s">
        <v>926</v>
      </c>
      <c r="F133" t="s">
        <v>927</v>
      </c>
      <c r="H133" t="s">
        <v>106</v>
      </c>
      <c r="L133" t="s">
        <v>106</v>
      </c>
      <c r="M133" t="s">
        <v>162</v>
      </c>
      <c r="N133" t="s">
        <v>1575</v>
      </c>
      <c r="O133" t="s">
        <v>539</v>
      </c>
      <c r="P133" t="s">
        <v>540</v>
      </c>
      <c r="Q133" t="s">
        <v>1565</v>
      </c>
      <c r="R133" t="s">
        <v>956</v>
      </c>
      <c r="S133" t="s">
        <v>957</v>
      </c>
      <c r="T133" t="s">
        <v>958</v>
      </c>
      <c r="U133" t="s">
        <v>959</v>
      </c>
      <c r="V133" t="s">
        <v>927</v>
      </c>
    </row>
    <row r="134" spans="1:22" x14ac:dyDescent="0.35">
      <c r="A134">
        <v>10125</v>
      </c>
      <c r="B134" t="s">
        <v>295</v>
      </c>
      <c r="C134" t="s">
        <v>1576</v>
      </c>
      <c r="D134" t="s">
        <v>1577</v>
      </c>
      <c r="E134" t="s">
        <v>926</v>
      </c>
      <c r="F134" t="s">
        <v>927</v>
      </c>
      <c r="H134" t="s">
        <v>289</v>
      </c>
      <c r="I134" t="s">
        <v>1156</v>
      </c>
      <c r="J134" t="s">
        <v>1391</v>
      </c>
      <c r="K134" t="s">
        <v>1578</v>
      </c>
      <c r="L134" t="s">
        <v>551</v>
      </c>
      <c r="M134" t="s">
        <v>290</v>
      </c>
      <c r="N134" t="s">
        <v>1579</v>
      </c>
      <c r="O134" t="s">
        <v>1580</v>
      </c>
      <c r="P134" t="s">
        <v>1581</v>
      </c>
      <c r="Q134" t="s">
        <v>1582</v>
      </c>
      <c r="R134" t="s">
        <v>966</v>
      </c>
      <c r="S134" t="s">
        <v>967</v>
      </c>
      <c r="T134" t="s">
        <v>1041</v>
      </c>
      <c r="U134" t="s">
        <v>1042</v>
      </c>
      <c r="V134" t="s">
        <v>927</v>
      </c>
    </row>
    <row r="135" spans="1:22" x14ac:dyDescent="0.35">
      <c r="A135">
        <v>10134</v>
      </c>
      <c r="B135" t="s">
        <v>165</v>
      </c>
      <c r="C135" t="s">
        <v>677</v>
      </c>
      <c r="D135" t="s">
        <v>676</v>
      </c>
      <c r="E135" t="s">
        <v>926</v>
      </c>
      <c r="F135" t="s">
        <v>927</v>
      </c>
      <c r="H135" t="s">
        <v>289</v>
      </c>
      <c r="I135" t="s">
        <v>1364</v>
      </c>
      <c r="J135" t="s">
        <v>655</v>
      </c>
      <c r="K135" t="s">
        <v>1372</v>
      </c>
      <c r="L135" t="s">
        <v>656</v>
      </c>
      <c r="M135" t="s">
        <v>137</v>
      </c>
      <c r="N135" t="s">
        <v>1583</v>
      </c>
      <c r="O135" t="s">
        <v>1584</v>
      </c>
      <c r="P135" t="s">
        <v>675</v>
      </c>
      <c r="Q135" t="s">
        <v>1481</v>
      </c>
      <c r="R135" t="s">
        <v>1182</v>
      </c>
      <c r="S135" t="s">
        <v>1183</v>
      </c>
      <c r="T135" t="s">
        <v>1184</v>
      </c>
      <c r="U135" t="s">
        <v>1185</v>
      </c>
      <c r="V135" t="s">
        <v>927</v>
      </c>
    </row>
    <row r="136" spans="1:22" x14ac:dyDescent="0.35">
      <c r="A136">
        <v>10139</v>
      </c>
      <c r="B136" t="s">
        <v>181</v>
      </c>
      <c r="C136" t="s">
        <v>486</v>
      </c>
      <c r="D136" t="s">
        <v>1585</v>
      </c>
      <c r="E136" t="s">
        <v>926</v>
      </c>
      <c r="F136" t="s">
        <v>927</v>
      </c>
      <c r="H136" t="s">
        <v>239</v>
      </c>
      <c r="I136" t="s">
        <v>997</v>
      </c>
      <c r="L136" t="s">
        <v>448</v>
      </c>
      <c r="M136" t="s">
        <v>98</v>
      </c>
      <c r="N136" t="s">
        <v>1586</v>
      </c>
      <c r="O136" t="s">
        <v>458</v>
      </c>
      <c r="P136" t="s">
        <v>487</v>
      </c>
      <c r="Q136" t="s">
        <v>1587</v>
      </c>
      <c r="R136" t="s">
        <v>956</v>
      </c>
      <c r="S136" t="s">
        <v>957</v>
      </c>
      <c r="T136" t="s">
        <v>958</v>
      </c>
      <c r="U136" t="s">
        <v>959</v>
      </c>
      <c r="V136" t="s">
        <v>927</v>
      </c>
    </row>
    <row r="137" spans="1:22" x14ac:dyDescent="0.35">
      <c r="A137">
        <v>10143</v>
      </c>
      <c r="B137" t="s">
        <v>218</v>
      </c>
      <c r="C137" t="s">
        <v>802</v>
      </c>
      <c r="D137" t="s">
        <v>1588</v>
      </c>
      <c r="E137" t="s">
        <v>926</v>
      </c>
      <c r="F137" t="s">
        <v>927</v>
      </c>
      <c r="H137" t="s">
        <v>103</v>
      </c>
      <c r="L137" t="s">
        <v>103</v>
      </c>
      <c r="M137" t="s">
        <v>332</v>
      </c>
      <c r="N137" t="s">
        <v>1589</v>
      </c>
      <c r="O137" t="s">
        <v>803</v>
      </c>
      <c r="P137" t="s">
        <v>804</v>
      </c>
      <c r="Q137" t="s">
        <v>1590</v>
      </c>
      <c r="R137" t="s">
        <v>966</v>
      </c>
      <c r="S137" t="s">
        <v>967</v>
      </c>
      <c r="T137" t="s">
        <v>1041</v>
      </c>
      <c r="U137" t="s">
        <v>1042</v>
      </c>
      <c r="V137" t="s">
        <v>927</v>
      </c>
    </row>
    <row r="138" spans="1:22" x14ac:dyDescent="0.35">
      <c r="A138">
        <v>10155</v>
      </c>
      <c r="B138" t="s">
        <v>156</v>
      </c>
      <c r="C138" t="s">
        <v>474</v>
      </c>
      <c r="D138" t="s">
        <v>1591</v>
      </c>
      <c r="E138" t="s">
        <v>926</v>
      </c>
      <c r="F138" t="s">
        <v>927</v>
      </c>
      <c r="H138" t="s">
        <v>317</v>
      </c>
      <c r="I138" t="s">
        <v>1002</v>
      </c>
      <c r="J138" t="s">
        <v>1592</v>
      </c>
      <c r="L138" t="s">
        <v>475</v>
      </c>
      <c r="M138" t="s">
        <v>305</v>
      </c>
      <c r="N138" t="s">
        <v>1593</v>
      </c>
      <c r="O138" t="s">
        <v>476</v>
      </c>
      <c r="P138" t="s">
        <v>477</v>
      </c>
      <c r="Q138" t="s">
        <v>1590</v>
      </c>
      <c r="R138" t="s">
        <v>966</v>
      </c>
      <c r="S138" t="s">
        <v>967</v>
      </c>
      <c r="T138" t="s">
        <v>968</v>
      </c>
      <c r="U138" t="s">
        <v>969</v>
      </c>
      <c r="V138" t="s">
        <v>927</v>
      </c>
    </row>
    <row r="139" spans="1:22" x14ac:dyDescent="0.35">
      <c r="A139">
        <v>10584</v>
      </c>
      <c r="B139" t="s">
        <v>299</v>
      </c>
      <c r="C139" t="s">
        <v>1594</v>
      </c>
      <c r="D139" t="s">
        <v>1595</v>
      </c>
      <c r="E139" t="s">
        <v>926</v>
      </c>
      <c r="F139" t="s">
        <v>927</v>
      </c>
      <c r="H139" t="s">
        <v>289</v>
      </c>
      <c r="I139" t="s">
        <v>670</v>
      </c>
      <c r="L139" t="s">
        <v>671</v>
      </c>
      <c r="M139" t="s">
        <v>138</v>
      </c>
      <c r="N139" t="s">
        <v>1596</v>
      </c>
      <c r="O139" t="s">
        <v>1597</v>
      </c>
      <c r="P139" t="s">
        <v>1598</v>
      </c>
      <c r="Q139" t="s">
        <v>1599</v>
      </c>
      <c r="R139" t="s">
        <v>1182</v>
      </c>
      <c r="S139" t="s">
        <v>1183</v>
      </c>
      <c r="T139" t="s">
        <v>1600</v>
      </c>
      <c r="U139" t="s">
        <v>1183</v>
      </c>
      <c r="V139" t="s">
        <v>927</v>
      </c>
    </row>
    <row r="140" spans="1:22" x14ac:dyDescent="0.35">
      <c r="A140">
        <v>10726</v>
      </c>
      <c r="B140" t="s">
        <v>297</v>
      </c>
      <c r="C140" t="s">
        <v>1601</v>
      </c>
      <c r="D140" t="s">
        <v>1602</v>
      </c>
      <c r="E140" t="s">
        <v>926</v>
      </c>
      <c r="F140" t="s">
        <v>927</v>
      </c>
      <c r="H140" t="s">
        <v>289</v>
      </c>
      <c r="I140" t="s">
        <v>670</v>
      </c>
      <c r="L140" t="s">
        <v>671</v>
      </c>
      <c r="M140" t="s">
        <v>138</v>
      </c>
      <c r="N140" t="s">
        <v>1603</v>
      </c>
      <c r="O140" t="s">
        <v>1480</v>
      </c>
      <c r="P140" t="s">
        <v>1604</v>
      </c>
      <c r="Q140" t="s">
        <v>1481</v>
      </c>
      <c r="R140" t="s">
        <v>1182</v>
      </c>
      <c r="S140" t="s">
        <v>1183</v>
      </c>
      <c r="T140" t="s">
        <v>1184</v>
      </c>
      <c r="U140" t="s">
        <v>1185</v>
      </c>
      <c r="V140" t="s">
        <v>927</v>
      </c>
    </row>
    <row r="141" spans="1:22" x14ac:dyDescent="0.35">
      <c r="A141">
        <v>10743</v>
      </c>
      <c r="B141" t="s">
        <v>155</v>
      </c>
      <c r="C141" t="s">
        <v>674</v>
      </c>
      <c r="D141" t="s">
        <v>673</v>
      </c>
      <c r="E141" t="s">
        <v>926</v>
      </c>
      <c r="F141" t="s">
        <v>927</v>
      </c>
      <c r="H141" t="s">
        <v>289</v>
      </c>
      <c r="I141" t="s">
        <v>1364</v>
      </c>
      <c r="J141" t="s">
        <v>655</v>
      </c>
      <c r="K141" t="s">
        <v>1528</v>
      </c>
      <c r="L141" t="s">
        <v>661</v>
      </c>
      <c r="M141" t="s">
        <v>111</v>
      </c>
      <c r="N141" t="s">
        <v>1605</v>
      </c>
      <c r="O141" t="s">
        <v>1606</v>
      </c>
      <c r="P141" t="s">
        <v>672</v>
      </c>
      <c r="Q141" t="s">
        <v>1369</v>
      </c>
      <c r="R141" t="s">
        <v>1607</v>
      </c>
      <c r="S141" t="s">
        <v>1185</v>
      </c>
      <c r="T141" t="s">
        <v>1608</v>
      </c>
      <c r="U141" t="s">
        <v>957</v>
      </c>
      <c r="V141" t="s">
        <v>927</v>
      </c>
    </row>
    <row r="142" spans="1:22" x14ac:dyDescent="0.35">
      <c r="A142">
        <v>10814</v>
      </c>
      <c r="B142" t="s">
        <v>173</v>
      </c>
      <c r="C142" t="s">
        <v>681</v>
      </c>
      <c r="D142" t="s">
        <v>680</v>
      </c>
      <c r="E142" t="s">
        <v>926</v>
      </c>
      <c r="F142" t="s">
        <v>927</v>
      </c>
      <c r="H142" t="s">
        <v>289</v>
      </c>
      <c r="I142" t="s">
        <v>670</v>
      </c>
      <c r="L142" t="s">
        <v>671</v>
      </c>
      <c r="M142" t="s">
        <v>138</v>
      </c>
      <c r="N142" t="s">
        <v>1609</v>
      </c>
      <c r="O142" t="s">
        <v>1610</v>
      </c>
      <c r="P142" t="s">
        <v>679</v>
      </c>
      <c r="Q142" t="s">
        <v>1369</v>
      </c>
      <c r="R142" t="s">
        <v>956</v>
      </c>
      <c r="S142" t="s">
        <v>957</v>
      </c>
      <c r="T142" t="s">
        <v>1065</v>
      </c>
      <c r="U142" t="s">
        <v>1066</v>
      </c>
      <c r="V142" t="s">
        <v>927</v>
      </c>
    </row>
    <row r="143" spans="1:22" x14ac:dyDescent="0.35">
      <c r="A143">
        <v>10850</v>
      </c>
      <c r="B143" t="s">
        <v>183</v>
      </c>
      <c r="C143" t="s">
        <v>684</v>
      </c>
      <c r="D143" t="s">
        <v>683</v>
      </c>
      <c r="E143" t="s">
        <v>926</v>
      </c>
      <c r="F143" t="s">
        <v>927</v>
      </c>
      <c r="H143" t="s">
        <v>289</v>
      </c>
      <c r="I143" t="s">
        <v>1364</v>
      </c>
      <c r="J143" t="s">
        <v>655</v>
      </c>
      <c r="K143" t="s">
        <v>1528</v>
      </c>
      <c r="L143" t="s">
        <v>661</v>
      </c>
      <c r="M143" t="s">
        <v>111</v>
      </c>
      <c r="N143" t="s">
        <v>1611</v>
      </c>
      <c r="O143" t="s">
        <v>1606</v>
      </c>
      <c r="P143" t="s">
        <v>682</v>
      </c>
      <c r="Q143" t="s">
        <v>1369</v>
      </c>
      <c r="R143" t="s">
        <v>1607</v>
      </c>
      <c r="S143" t="s">
        <v>1185</v>
      </c>
      <c r="T143" t="s">
        <v>1608</v>
      </c>
      <c r="U143" t="s">
        <v>957</v>
      </c>
      <c r="V143" t="s">
        <v>927</v>
      </c>
    </row>
    <row r="144" spans="1:22" x14ac:dyDescent="0.35">
      <c r="A144">
        <v>10937</v>
      </c>
      <c r="B144" t="s">
        <v>189</v>
      </c>
      <c r="C144" t="s">
        <v>430</v>
      </c>
      <c r="D144" t="s">
        <v>1612</v>
      </c>
      <c r="E144" t="s">
        <v>926</v>
      </c>
      <c r="F144" t="s">
        <v>927</v>
      </c>
      <c r="H144" t="s">
        <v>314</v>
      </c>
      <c r="I144" t="s">
        <v>961</v>
      </c>
      <c r="J144" t="s">
        <v>1613</v>
      </c>
      <c r="L144" t="s">
        <v>431</v>
      </c>
      <c r="M144" t="s">
        <v>133</v>
      </c>
      <c r="N144" t="s">
        <v>1614</v>
      </c>
      <c r="O144" t="s">
        <v>432</v>
      </c>
      <c r="P144" t="s">
        <v>433</v>
      </c>
      <c r="Q144" t="s">
        <v>1615</v>
      </c>
      <c r="R144" t="s">
        <v>966</v>
      </c>
      <c r="S144" t="s">
        <v>967</v>
      </c>
      <c r="T144" t="s">
        <v>974</v>
      </c>
      <c r="U144" t="s">
        <v>975</v>
      </c>
      <c r="V144" t="s">
        <v>927</v>
      </c>
    </row>
    <row r="145" spans="1:22" x14ac:dyDescent="0.35">
      <c r="A145">
        <v>10964</v>
      </c>
      <c r="B145" t="s">
        <v>329</v>
      </c>
      <c r="C145" t="s">
        <v>1616</v>
      </c>
      <c r="D145" t="s">
        <v>1617</v>
      </c>
      <c r="E145" t="s">
        <v>926</v>
      </c>
      <c r="F145" t="s">
        <v>927</v>
      </c>
      <c r="G145" t="s">
        <v>1095</v>
      </c>
      <c r="H145" t="s">
        <v>326</v>
      </c>
      <c r="I145" t="s">
        <v>1522</v>
      </c>
      <c r="L145" t="s">
        <v>1523</v>
      </c>
      <c r="M145" t="s">
        <v>273</v>
      </c>
      <c r="N145" t="s">
        <v>1618</v>
      </c>
      <c r="O145" t="s">
        <v>1619</v>
      </c>
      <c r="P145" t="s">
        <v>1620</v>
      </c>
      <c r="Q145" t="s">
        <v>1615</v>
      </c>
      <c r="R145" t="s">
        <v>934</v>
      </c>
      <c r="S145" t="s">
        <v>935</v>
      </c>
      <c r="T145" t="s">
        <v>936</v>
      </c>
      <c r="U145" t="s">
        <v>937</v>
      </c>
      <c r="V145" t="s">
        <v>927</v>
      </c>
    </row>
    <row r="146" spans="1:22" x14ac:dyDescent="0.35">
      <c r="A146">
        <v>10971</v>
      </c>
      <c r="B146" t="s">
        <v>281</v>
      </c>
      <c r="C146" t="s">
        <v>1621</v>
      </c>
      <c r="D146" t="s">
        <v>1622</v>
      </c>
      <c r="E146" t="s">
        <v>926</v>
      </c>
      <c r="F146" t="s">
        <v>927</v>
      </c>
      <c r="H146" t="s">
        <v>239</v>
      </c>
      <c r="I146" t="s">
        <v>997</v>
      </c>
      <c r="L146" t="s">
        <v>448</v>
      </c>
      <c r="M146" t="s">
        <v>286</v>
      </c>
      <c r="N146" t="s">
        <v>1623</v>
      </c>
      <c r="O146" t="s">
        <v>456</v>
      </c>
      <c r="P146" t="s">
        <v>1624</v>
      </c>
      <c r="Q146" t="s">
        <v>1625</v>
      </c>
      <c r="R146" t="s">
        <v>956</v>
      </c>
      <c r="S146" t="s">
        <v>957</v>
      </c>
      <c r="T146" t="s">
        <v>1065</v>
      </c>
      <c r="U146" t="s">
        <v>1066</v>
      </c>
      <c r="V146" t="s">
        <v>927</v>
      </c>
    </row>
    <row r="147" spans="1:22" x14ac:dyDescent="0.35">
      <c r="A147">
        <v>11097</v>
      </c>
      <c r="B147" t="s">
        <v>164</v>
      </c>
      <c r="C147" t="s">
        <v>526</v>
      </c>
      <c r="D147" t="s">
        <v>1626</v>
      </c>
      <c r="E147" t="s">
        <v>926</v>
      </c>
      <c r="F147" t="s">
        <v>927</v>
      </c>
      <c r="H147" t="s">
        <v>106</v>
      </c>
      <c r="L147" t="s">
        <v>106</v>
      </c>
      <c r="M147" t="s">
        <v>347</v>
      </c>
      <c r="N147" t="s">
        <v>1627</v>
      </c>
      <c r="O147" t="s">
        <v>527</v>
      </c>
      <c r="P147" t="s">
        <v>528</v>
      </c>
      <c r="Q147" t="s">
        <v>1628</v>
      </c>
      <c r="R147" t="s">
        <v>1182</v>
      </c>
      <c r="S147" t="s">
        <v>1183</v>
      </c>
      <c r="T147" t="s">
        <v>1184</v>
      </c>
      <c r="U147" t="s">
        <v>1185</v>
      </c>
      <c r="V147" t="s">
        <v>927</v>
      </c>
    </row>
    <row r="148" spans="1:22" x14ac:dyDescent="0.35">
      <c r="A148">
        <v>11423</v>
      </c>
      <c r="B148" t="s">
        <v>313</v>
      </c>
      <c r="C148" t="s">
        <v>1629</v>
      </c>
      <c r="D148" t="s">
        <v>1630</v>
      </c>
      <c r="E148" t="s">
        <v>926</v>
      </c>
      <c r="F148" t="s">
        <v>927</v>
      </c>
      <c r="H148" t="s">
        <v>314</v>
      </c>
      <c r="I148" t="s">
        <v>977</v>
      </c>
      <c r="L148" t="s">
        <v>426</v>
      </c>
      <c r="M148" t="s">
        <v>233</v>
      </c>
      <c r="N148" t="s">
        <v>1631</v>
      </c>
      <c r="O148" t="s">
        <v>1632</v>
      </c>
      <c r="P148" t="s">
        <v>1633</v>
      </c>
      <c r="Q148" t="s">
        <v>1634</v>
      </c>
      <c r="R148" t="s">
        <v>934</v>
      </c>
      <c r="S148" t="s">
        <v>935</v>
      </c>
      <c r="T148" t="s">
        <v>1635</v>
      </c>
      <c r="U148" t="s">
        <v>1636</v>
      </c>
      <c r="V148" t="s">
        <v>927</v>
      </c>
    </row>
    <row r="149" spans="1:22" x14ac:dyDescent="0.35">
      <c r="A149">
        <v>11437</v>
      </c>
      <c r="B149" t="s">
        <v>73</v>
      </c>
      <c r="C149" t="s">
        <v>601</v>
      </c>
      <c r="D149" t="s">
        <v>1637</v>
      </c>
      <c r="E149" t="s">
        <v>926</v>
      </c>
      <c r="F149" t="s">
        <v>927</v>
      </c>
      <c r="H149" t="s">
        <v>93</v>
      </c>
      <c r="L149" t="s">
        <v>93</v>
      </c>
      <c r="M149" t="s">
        <v>305</v>
      </c>
      <c r="N149" t="s">
        <v>1638</v>
      </c>
      <c r="O149" t="s">
        <v>602</v>
      </c>
      <c r="P149" t="s">
        <v>603</v>
      </c>
      <c r="Q149" t="s">
        <v>1634</v>
      </c>
      <c r="R149" t="s">
        <v>956</v>
      </c>
      <c r="S149" t="s">
        <v>957</v>
      </c>
      <c r="T149" t="s">
        <v>1012</v>
      </c>
      <c r="U149" t="s">
        <v>1013</v>
      </c>
      <c r="V149" t="s">
        <v>927</v>
      </c>
    </row>
    <row r="150" spans="1:22" x14ac:dyDescent="0.35">
      <c r="A150">
        <v>11480</v>
      </c>
      <c r="B150" t="s">
        <v>135</v>
      </c>
      <c r="C150" t="s">
        <v>398</v>
      </c>
      <c r="D150" t="s">
        <v>397</v>
      </c>
      <c r="E150" t="s">
        <v>926</v>
      </c>
      <c r="F150" t="s">
        <v>927</v>
      </c>
      <c r="H150" t="s">
        <v>326</v>
      </c>
      <c r="I150" t="s">
        <v>1287</v>
      </c>
      <c r="L150" t="s">
        <v>382</v>
      </c>
      <c r="M150" t="s">
        <v>91</v>
      </c>
      <c r="N150" t="s">
        <v>1639</v>
      </c>
      <c r="O150" t="s">
        <v>392</v>
      </c>
      <c r="P150" t="s">
        <v>399</v>
      </c>
      <c r="Q150" t="s">
        <v>1640</v>
      </c>
      <c r="R150" t="s">
        <v>944</v>
      </c>
      <c r="S150" t="s">
        <v>945</v>
      </c>
      <c r="T150" t="s">
        <v>946</v>
      </c>
      <c r="U150" t="s">
        <v>947</v>
      </c>
      <c r="V150" t="s">
        <v>927</v>
      </c>
    </row>
    <row r="151" spans="1:22" x14ac:dyDescent="0.35">
      <c r="A151">
        <v>11553</v>
      </c>
      <c r="B151" t="s">
        <v>234</v>
      </c>
      <c r="C151" t="s">
        <v>1641</v>
      </c>
      <c r="D151" t="s">
        <v>1642</v>
      </c>
      <c r="E151" t="s">
        <v>926</v>
      </c>
      <c r="F151" t="s">
        <v>927</v>
      </c>
      <c r="H151" t="s">
        <v>235</v>
      </c>
      <c r="I151" t="s">
        <v>1643</v>
      </c>
      <c r="L151" t="s">
        <v>1644</v>
      </c>
      <c r="M151" t="s">
        <v>229</v>
      </c>
      <c r="N151" t="s">
        <v>1645</v>
      </c>
      <c r="O151" t="s">
        <v>1646</v>
      </c>
      <c r="P151" t="s">
        <v>1647</v>
      </c>
      <c r="Q151" t="s">
        <v>1640</v>
      </c>
      <c r="R151" t="s">
        <v>944</v>
      </c>
      <c r="S151" t="s">
        <v>945</v>
      </c>
      <c r="T151" t="s">
        <v>946</v>
      </c>
      <c r="U151" t="s">
        <v>947</v>
      </c>
      <c r="V151" t="s">
        <v>927</v>
      </c>
    </row>
    <row r="152" spans="1:22" x14ac:dyDescent="0.35">
      <c r="A152">
        <v>11621</v>
      </c>
      <c r="B152" t="s">
        <v>194</v>
      </c>
      <c r="C152" t="s">
        <v>503</v>
      </c>
      <c r="D152" t="s">
        <v>1648</v>
      </c>
      <c r="E152" t="s">
        <v>926</v>
      </c>
      <c r="F152" t="s">
        <v>927</v>
      </c>
      <c r="H152" t="s">
        <v>314</v>
      </c>
      <c r="I152" t="s">
        <v>961</v>
      </c>
      <c r="J152" t="s">
        <v>1613</v>
      </c>
      <c r="L152" t="s">
        <v>431</v>
      </c>
      <c r="M152" t="s">
        <v>133</v>
      </c>
      <c r="N152" t="s">
        <v>1649</v>
      </c>
      <c r="O152" t="s">
        <v>1650</v>
      </c>
      <c r="P152" t="s">
        <v>505</v>
      </c>
      <c r="Q152" t="s">
        <v>1651</v>
      </c>
      <c r="R152" t="s">
        <v>956</v>
      </c>
      <c r="S152" t="s">
        <v>957</v>
      </c>
      <c r="T152" t="s">
        <v>1012</v>
      </c>
      <c r="U152" t="s">
        <v>1013</v>
      </c>
      <c r="V152" t="s">
        <v>927</v>
      </c>
    </row>
    <row r="153" spans="1:22" x14ac:dyDescent="0.35">
      <c r="A153">
        <v>11640</v>
      </c>
      <c r="B153" t="s">
        <v>311</v>
      </c>
      <c r="C153" t="s">
        <v>1652</v>
      </c>
      <c r="D153" t="s">
        <v>1653</v>
      </c>
      <c r="E153" t="s">
        <v>926</v>
      </c>
      <c r="F153" t="s">
        <v>927</v>
      </c>
      <c r="H153" t="s">
        <v>312</v>
      </c>
      <c r="L153" t="s">
        <v>312</v>
      </c>
      <c r="M153" t="s">
        <v>270</v>
      </c>
      <c r="N153" t="s">
        <v>1654</v>
      </c>
      <c r="O153" t="s">
        <v>1655</v>
      </c>
      <c r="P153" t="s">
        <v>1656</v>
      </c>
      <c r="Q153" t="s">
        <v>1657</v>
      </c>
      <c r="R153" t="s">
        <v>956</v>
      </c>
      <c r="S153" t="s">
        <v>957</v>
      </c>
      <c r="T153" t="s">
        <v>958</v>
      </c>
      <c r="U153" t="s">
        <v>959</v>
      </c>
      <c r="V153" t="s">
        <v>927</v>
      </c>
    </row>
    <row r="154" spans="1:22" x14ac:dyDescent="0.35">
      <c r="A154">
        <v>12218</v>
      </c>
      <c r="B154" t="s">
        <v>308</v>
      </c>
      <c r="C154" t="s">
        <v>1658</v>
      </c>
      <c r="D154" t="s">
        <v>1659</v>
      </c>
      <c r="E154" t="s">
        <v>926</v>
      </c>
      <c r="F154" t="s">
        <v>927</v>
      </c>
      <c r="H154" t="s">
        <v>289</v>
      </c>
      <c r="I154" t="s">
        <v>1156</v>
      </c>
      <c r="J154" t="s">
        <v>1157</v>
      </c>
      <c r="L154" t="s">
        <v>583</v>
      </c>
      <c r="M154" t="s">
        <v>294</v>
      </c>
      <c r="N154" t="s">
        <v>1660</v>
      </c>
      <c r="O154" t="s">
        <v>1661</v>
      </c>
      <c r="P154" t="s">
        <v>1662</v>
      </c>
      <c r="Q154" t="s">
        <v>1046</v>
      </c>
      <c r="R154" t="s">
        <v>956</v>
      </c>
      <c r="S154" t="s">
        <v>957</v>
      </c>
      <c r="T154" t="s">
        <v>958</v>
      </c>
      <c r="U154" t="s">
        <v>959</v>
      </c>
      <c r="V154" t="s">
        <v>927</v>
      </c>
    </row>
    <row r="155" spans="1:22" x14ac:dyDescent="0.35">
      <c r="A155">
        <v>12219</v>
      </c>
      <c r="B155" t="s">
        <v>300</v>
      </c>
      <c r="C155" t="s">
        <v>1663</v>
      </c>
      <c r="D155" t="s">
        <v>1664</v>
      </c>
      <c r="E155" t="s">
        <v>926</v>
      </c>
      <c r="F155" t="s">
        <v>927</v>
      </c>
      <c r="H155" t="s">
        <v>289</v>
      </c>
      <c r="I155" t="s">
        <v>1156</v>
      </c>
      <c r="J155" t="s">
        <v>1157</v>
      </c>
      <c r="L155" t="s">
        <v>583</v>
      </c>
      <c r="M155" t="s">
        <v>294</v>
      </c>
      <c r="N155" t="s">
        <v>1665</v>
      </c>
      <c r="O155" t="s">
        <v>1661</v>
      </c>
      <c r="P155" t="s">
        <v>1666</v>
      </c>
      <c r="Q155" t="s">
        <v>1046</v>
      </c>
      <c r="R155" t="s">
        <v>956</v>
      </c>
      <c r="S155" t="s">
        <v>957</v>
      </c>
      <c r="T155" t="s">
        <v>958</v>
      </c>
      <c r="U155" t="s">
        <v>959</v>
      </c>
      <c r="V155" t="s">
        <v>927</v>
      </c>
    </row>
    <row r="156" spans="1:22" x14ac:dyDescent="0.35">
      <c r="A156">
        <v>12222</v>
      </c>
      <c r="B156" t="s">
        <v>121</v>
      </c>
      <c r="C156" t="s">
        <v>465</v>
      </c>
      <c r="D156" t="s">
        <v>1667</v>
      </c>
      <c r="E156" t="s">
        <v>926</v>
      </c>
      <c r="F156" t="s">
        <v>927</v>
      </c>
      <c r="H156" t="s">
        <v>239</v>
      </c>
      <c r="I156" t="s">
        <v>997</v>
      </c>
      <c r="L156" t="s">
        <v>448</v>
      </c>
      <c r="M156" t="s">
        <v>1055</v>
      </c>
      <c r="N156" t="s">
        <v>1668</v>
      </c>
      <c r="O156" t="s">
        <v>466</v>
      </c>
      <c r="P156" t="s">
        <v>467</v>
      </c>
      <c r="Q156" t="s">
        <v>1669</v>
      </c>
      <c r="R156" t="s">
        <v>944</v>
      </c>
      <c r="S156" t="s">
        <v>945</v>
      </c>
      <c r="T156" t="s">
        <v>980</v>
      </c>
      <c r="U156" t="s">
        <v>981</v>
      </c>
      <c r="V156" t="s">
        <v>927</v>
      </c>
    </row>
    <row r="157" spans="1:22" x14ac:dyDescent="0.35">
      <c r="A157">
        <v>12454</v>
      </c>
      <c r="B157" t="s">
        <v>298</v>
      </c>
      <c r="C157" t="s">
        <v>1670</v>
      </c>
      <c r="D157" t="s">
        <v>1671</v>
      </c>
      <c r="E157" t="s">
        <v>926</v>
      </c>
      <c r="F157" t="s">
        <v>927</v>
      </c>
      <c r="H157" t="s">
        <v>289</v>
      </c>
      <c r="I157" t="s">
        <v>1156</v>
      </c>
      <c r="J157" t="s">
        <v>1157</v>
      </c>
      <c r="L157" t="s">
        <v>583</v>
      </c>
      <c r="M157" t="s">
        <v>309</v>
      </c>
      <c r="N157" t="s">
        <v>1672</v>
      </c>
      <c r="O157" t="s">
        <v>584</v>
      </c>
      <c r="P157" t="s">
        <v>1673</v>
      </c>
      <c r="Q157" t="s">
        <v>1669</v>
      </c>
      <c r="R157" t="s">
        <v>956</v>
      </c>
      <c r="S157" t="s">
        <v>957</v>
      </c>
      <c r="T157" t="s">
        <v>1065</v>
      </c>
      <c r="U157" t="s">
        <v>1066</v>
      </c>
      <c r="V157" t="s">
        <v>927</v>
      </c>
    </row>
    <row r="158" spans="1:22" x14ac:dyDescent="0.35">
      <c r="A158">
        <v>12577</v>
      </c>
      <c r="B158" t="s">
        <v>322</v>
      </c>
      <c r="C158" t="s">
        <v>1674</v>
      </c>
      <c r="D158" t="s">
        <v>1675</v>
      </c>
      <c r="E158" t="s">
        <v>926</v>
      </c>
      <c r="F158" t="s">
        <v>927</v>
      </c>
      <c r="H158" t="s">
        <v>317</v>
      </c>
      <c r="I158" t="s">
        <v>1002</v>
      </c>
      <c r="J158" t="s">
        <v>1062</v>
      </c>
      <c r="L158" t="s">
        <v>489</v>
      </c>
      <c r="M158" t="s">
        <v>305</v>
      </c>
      <c r="N158" t="s">
        <v>1676</v>
      </c>
      <c r="O158" t="s">
        <v>1677</v>
      </c>
      <c r="P158" t="s">
        <v>1678</v>
      </c>
      <c r="Q158" t="s">
        <v>1679</v>
      </c>
      <c r="R158" t="s">
        <v>956</v>
      </c>
      <c r="S158" t="s">
        <v>957</v>
      </c>
      <c r="T158" t="s">
        <v>1012</v>
      </c>
      <c r="U158" t="s">
        <v>1013</v>
      </c>
      <c r="V158" t="s">
        <v>1047</v>
      </c>
    </row>
    <row r="159" spans="1:22" x14ac:dyDescent="0.35">
      <c r="A159">
        <v>12628</v>
      </c>
      <c r="B159" t="s">
        <v>266</v>
      </c>
      <c r="C159" t="s">
        <v>1680</v>
      </c>
      <c r="D159" t="s">
        <v>1681</v>
      </c>
      <c r="E159" t="s">
        <v>926</v>
      </c>
      <c r="F159" t="s">
        <v>927</v>
      </c>
      <c r="H159" t="s">
        <v>239</v>
      </c>
      <c r="I159" t="s">
        <v>997</v>
      </c>
      <c r="L159" t="s">
        <v>448</v>
      </c>
      <c r="M159" t="s">
        <v>121</v>
      </c>
      <c r="N159" t="s">
        <v>1682</v>
      </c>
      <c r="O159" t="s">
        <v>458</v>
      </c>
      <c r="P159" t="s">
        <v>1683</v>
      </c>
      <c r="Q159" t="s">
        <v>1669</v>
      </c>
      <c r="R159" t="s">
        <v>956</v>
      </c>
      <c r="S159" t="s">
        <v>957</v>
      </c>
      <c r="T159" t="s">
        <v>958</v>
      </c>
      <c r="U159" t="s">
        <v>959</v>
      </c>
      <c r="V159" t="s">
        <v>927</v>
      </c>
    </row>
    <row r="160" spans="1:22" x14ac:dyDescent="0.35">
      <c r="A160">
        <v>12739</v>
      </c>
      <c r="B160" t="s">
        <v>346</v>
      </c>
      <c r="C160" t="s">
        <v>1684</v>
      </c>
      <c r="D160" t="s">
        <v>1685</v>
      </c>
      <c r="E160" t="s">
        <v>926</v>
      </c>
      <c r="F160" t="s">
        <v>927</v>
      </c>
      <c r="G160" t="s">
        <v>1095</v>
      </c>
      <c r="H160" t="s">
        <v>106</v>
      </c>
      <c r="L160" t="s">
        <v>106</v>
      </c>
      <c r="M160" t="s">
        <v>162</v>
      </c>
      <c r="N160" t="s">
        <v>1686</v>
      </c>
      <c r="O160" t="s">
        <v>527</v>
      </c>
      <c r="P160" t="s">
        <v>1687</v>
      </c>
      <c r="Q160" t="s">
        <v>1688</v>
      </c>
      <c r="R160" t="s">
        <v>1182</v>
      </c>
      <c r="S160" t="s">
        <v>1183</v>
      </c>
      <c r="T160" t="s">
        <v>1184</v>
      </c>
      <c r="U160" t="s">
        <v>1185</v>
      </c>
      <c r="V160" t="s">
        <v>927</v>
      </c>
    </row>
    <row r="161" spans="1:22" x14ac:dyDescent="0.35">
      <c r="A161">
        <v>12766</v>
      </c>
      <c r="B161" t="s">
        <v>67</v>
      </c>
      <c r="C161" t="s">
        <v>592</v>
      </c>
      <c r="D161" t="s">
        <v>1689</v>
      </c>
      <c r="E161" t="s">
        <v>926</v>
      </c>
      <c r="F161" t="s">
        <v>927</v>
      </c>
      <c r="G161" t="s">
        <v>1095</v>
      </c>
      <c r="H161" t="s">
        <v>106</v>
      </c>
      <c r="L161" t="s">
        <v>106</v>
      </c>
      <c r="M161" t="s">
        <v>347</v>
      </c>
      <c r="N161" t="s">
        <v>1690</v>
      </c>
      <c r="O161" t="s">
        <v>527</v>
      </c>
      <c r="P161" t="s">
        <v>594</v>
      </c>
      <c r="Q161" t="s">
        <v>1691</v>
      </c>
      <c r="R161" t="s">
        <v>1182</v>
      </c>
      <c r="S161" t="s">
        <v>1183</v>
      </c>
      <c r="T161" t="s">
        <v>1184</v>
      </c>
      <c r="U161" t="s">
        <v>1185</v>
      </c>
      <c r="V161" t="s">
        <v>927</v>
      </c>
    </row>
    <row r="162" spans="1:22" x14ac:dyDescent="0.35">
      <c r="A162">
        <v>12847</v>
      </c>
      <c r="B162" t="s">
        <v>157</v>
      </c>
      <c r="C162" t="s">
        <v>488</v>
      </c>
      <c r="D162" t="s">
        <v>1692</v>
      </c>
      <c r="E162" t="s">
        <v>926</v>
      </c>
      <c r="F162" t="s">
        <v>927</v>
      </c>
      <c r="G162" t="s">
        <v>1095</v>
      </c>
      <c r="H162" t="s">
        <v>317</v>
      </c>
      <c r="I162" t="s">
        <v>1002</v>
      </c>
      <c r="J162" t="s">
        <v>1062</v>
      </c>
      <c r="L162" t="s">
        <v>489</v>
      </c>
      <c r="M162" t="s">
        <v>305</v>
      </c>
      <c r="N162" t="s">
        <v>1693</v>
      </c>
      <c r="O162" t="s">
        <v>490</v>
      </c>
      <c r="P162" t="s">
        <v>491</v>
      </c>
      <c r="Q162" t="s">
        <v>1694</v>
      </c>
      <c r="R162" t="s">
        <v>966</v>
      </c>
      <c r="S162" t="s">
        <v>967</v>
      </c>
      <c r="T162" t="s">
        <v>968</v>
      </c>
      <c r="U162" t="s">
        <v>969</v>
      </c>
      <c r="V162" t="s">
        <v>927</v>
      </c>
    </row>
    <row r="163" spans="1:22" x14ac:dyDescent="0.35">
      <c r="A163">
        <v>12974</v>
      </c>
      <c r="B163" t="s">
        <v>197</v>
      </c>
      <c r="C163" t="s">
        <v>754</v>
      </c>
      <c r="D163" t="s">
        <v>1695</v>
      </c>
      <c r="E163" t="s">
        <v>926</v>
      </c>
      <c r="F163" t="s">
        <v>927</v>
      </c>
      <c r="H163" t="s">
        <v>289</v>
      </c>
      <c r="I163" t="s">
        <v>1440</v>
      </c>
      <c r="J163" t="s">
        <v>1441</v>
      </c>
      <c r="L163" t="s">
        <v>369</v>
      </c>
      <c r="M163" t="s">
        <v>166</v>
      </c>
      <c r="N163" t="s">
        <v>1696</v>
      </c>
      <c r="O163" t="s">
        <v>370</v>
      </c>
      <c r="P163" t="s">
        <v>755</v>
      </c>
      <c r="Q163" t="s">
        <v>1697</v>
      </c>
      <c r="R163" t="s">
        <v>1182</v>
      </c>
      <c r="S163" t="s">
        <v>1183</v>
      </c>
      <c r="T163" t="s">
        <v>1184</v>
      </c>
      <c r="U163" t="s">
        <v>1185</v>
      </c>
      <c r="V163" t="s">
        <v>927</v>
      </c>
    </row>
    <row r="164" spans="1:22" x14ac:dyDescent="0.35">
      <c r="A164">
        <v>12975</v>
      </c>
      <c r="B164" t="s">
        <v>245</v>
      </c>
      <c r="C164" t="s">
        <v>1698</v>
      </c>
      <c r="D164" t="s">
        <v>1699</v>
      </c>
      <c r="E164" t="s">
        <v>926</v>
      </c>
      <c r="F164" t="s">
        <v>927</v>
      </c>
      <c r="H164" t="s">
        <v>239</v>
      </c>
      <c r="I164" t="s">
        <v>1019</v>
      </c>
      <c r="J164" t="s">
        <v>1020</v>
      </c>
      <c r="L164" t="s">
        <v>798</v>
      </c>
      <c r="M164" t="s">
        <v>252</v>
      </c>
      <c r="N164" t="s">
        <v>1700</v>
      </c>
      <c r="O164" t="s">
        <v>1022</v>
      </c>
      <c r="P164" t="s">
        <v>1701</v>
      </c>
      <c r="Q164" t="s">
        <v>1697</v>
      </c>
      <c r="R164" t="s">
        <v>956</v>
      </c>
      <c r="S164" t="s">
        <v>957</v>
      </c>
      <c r="T164" t="s">
        <v>1012</v>
      </c>
      <c r="U164" t="s">
        <v>1013</v>
      </c>
      <c r="V164" t="s">
        <v>927</v>
      </c>
    </row>
    <row r="165" spans="1:22" x14ac:dyDescent="0.35">
      <c r="A165">
        <v>13025</v>
      </c>
      <c r="B165" t="s">
        <v>123</v>
      </c>
      <c r="C165" t="s">
        <v>664</v>
      </c>
      <c r="D165" t="s">
        <v>663</v>
      </c>
      <c r="E165" t="s">
        <v>926</v>
      </c>
      <c r="F165" t="s">
        <v>927</v>
      </c>
      <c r="H165" t="s">
        <v>289</v>
      </c>
      <c r="I165" t="s">
        <v>1364</v>
      </c>
      <c r="J165" t="s">
        <v>665</v>
      </c>
      <c r="K165" t="s">
        <v>1177</v>
      </c>
      <c r="L165" t="s">
        <v>666</v>
      </c>
      <c r="M165" t="s">
        <v>280</v>
      </c>
      <c r="N165" t="s">
        <v>1702</v>
      </c>
      <c r="O165" t="s">
        <v>1703</v>
      </c>
      <c r="P165" t="s">
        <v>662</v>
      </c>
      <c r="Q165" t="s">
        <v>1704</v>
      </c>
      <c r="R165" t="s">
        <v>1182</v>
      </c>
      <c r="S165" t="s">
        <v>1183</v>
      </c>
      <c r="T165" t="s">
        <v>1600</v>
      </c>
      <c r="U165" t="s">
        <v>1183</v>
      </c>
      <c r="V165" t="s">
        <v>927</v>
      </c>
    </row>
    <row r="166" spans="1:22" x14ac:dyDescent="0.35">
      <c r="A166">
        <v>13321</v>
      </c>
      <c r="B166" t="s">
        <v>203</v>
      </c>
      <c r="C166" t="s">
        <v>724</v>
      </c>
      <c r="D166" t="s">
        <v>1705</v>
      </c>
      <c r="E166" t="s">
        <v>926</v>
      </c>
      <c r="F166" t="s">
        <v>927</v>
      </c>
      <c r="H166" t="s">
        <v>341</v>
      </c>
      <c r="I166" t="s">
        <v>1546</v>
      </c>
      <c r="J166" t="s">
        <v>1706</v>
      </c>
      <c r="K166" t="s">
        <v>1707</v>
      </c>
      <c r="L166" t="s">
        <v>725</v>
      </c>
      <c r="M166" t="s">
        <v>332</v>
      </c>
      <c r="N166" t="s">
        <v>1708</v>
      </c>
      <c r="O166" t="s">
        <v>726</v>
      </c>
      <c r="P166" t="s">
        <v>727</v>
      </c>
      <c r="Q166" t="s">
        <v>1709</v>
      </c>
      <c r="R166" t="s">
        <v>944</v>
      </c>
      <c r="S166" t="s">
        <v>945</v>
      </c>
      <c r="T166" t="s">
        <v>980</v>
      </c>
      <c r="U166" t="s">
        <v>981</v>
      </c>
      <c r="V166" t="s">
        <v>927</v>
      </c>
    </row>
    <row r="167" spans="1:22" x14ac:dyDescent="0.35">
      <c r="A167">
        <v>13322</v>
      </c>
      <c r="B167" t="s">
        <v>310</v>
      </c>
      <c r="C167" t="s">
        <v>1710</v>
      </c>
      <c r="D167" t="s">
        <v>1711</v>
      </c>
      <c r="E167" t="s">
        <v>926</v>
      </c>
      <c r="F167" t="s">
        <v>927</v>
      </c>
      <c r="H167" t="s">
        <v>289</v>
      </c>
      <c r="I167" t="s">
        <v>1156</v>
      </c>
      <c r="J167" t="s">
        <v>1157</v>
      </c>
      <c r="L167" t="s">
        <v>583</v>
      </c>
      <c r="M167" t="s">
        <v>309</v>
      </c>
      <c r="N167" t="s">
        <v>1712</v>
      </c>
      <c r="O167" t="s">
        <v>1661</v>
      </c>
      <c r="P167" t="s">
        <v>1713</v>
      </c>
      <c r="Q167" t="s">
        <v>1709</v>
      </c>
      <c r="R167" t="s">
        <v>956</v>
      </c>
      <c r="S167" t="s">
        <v>957</v>
      </c>
      <c r="T167" t="s">
        <v>958</v>
      </c>
      <c r="U167" t="s">
        <v>959</v>
      </c>
      <c r="V167" t="s">
        <v>927</v>
      </c>
    </row>
    <row r="168" spans="1:22" x14ac:dyDescent="0.35">
      <c r="A168">
        <v>13377</v>
      </c>
      <c r="B168" t="s">
        <v>113</v>
      </c>
      <c r="C168" t="s">
        <v>478</v>
      </c>
      <c r="D168" t="s">
        <v>1714</v>
      </c>
      <c r="E168" t="s">
        <v>926</v>
      </c>
      <c r="F168" t="s">
        <v>927</v>
      </c>
      <c r="G168" t="s">
        <v>1095</v>
      </c>
      <c r="H168" t="s">
        <v>317</v>
      </c>
      <c r="I168" t="s">
        <v>1002</v>
      </c>
      <c r="J168" t="s">
        <v>1592</v>
      </c>
      <c r="L168" t="s">
        <v>475</v>
      </c>
      <c r="M168" t="s">
        <v>305</v>
      </c>
      <c r="N168" t="s">
        <v>1715</v>
      </c>
      <c r="O168" t="s">
        <v>476</v>
      </c>
      <c r="P168" t="s">
        <v>479</v>
      </c>
      <c r="Q168" t="s">
        <v>1709</v>
      </c>
      <c r="R168" t="s">
        <v>966</v>
      </c>
      <c r="S168" t="s">
        <v>967</v>
      </c>
      <c r="T168" t="s">
        <v>968</v>
      </c>
      <c r="U168" t="s">
        <v>969</v>
      </c>
      <c r="V168" t="s">
        <v>927</v>
      </c>
    </row>
    <row r="169" spans="1:22" x14ac:dyDescent="0.35">
      <c r="A169">
        <v>13795</v>
      </c>
      <c r="B169" t="s">
        <v>277</v>
      </c>
      <c r="C169" t="s">
        <v>1716</v>
      </c>
      <c r="D169" t="s">
        <v>1717</v>
      </c>
      <c r="E169" t="s">
        <v>926</v>
      </c>
      <c r="F169" t="s">
        <v>927</v>
      </c>
      <c r="H169" t="s">
        <v>239</v>
      </c>
      <c r="I169" t="s">
        <v>997</v>
      </c>
      <c r="L169" t="s">
        <v>448</v>
      </c>
      <c r="M169" t="s">
        <v>286</v>
      </c>
      <c r="N169" t="s">
        <v>1718</v>
      </c>
      <c r="O169" t="s">
        <v>449</v>
      </c>
      <c r="P169" t="s">
        <v>1719</v>
      </c>
      <c r="Q169" t="s">
        <v>1720</v>
      </c>
      <c r="R169" t="s">
        <v>956</v>
      </c>
      <c r="S169" t="s">
        <v>957</v>
      </c>
      <c r="T169" t="s">
        <v>1012</v>
      </c>
      <c r="U169" t="s">
        <v>1013</v>
      </c>
      <c r="V169" t="s">
        <v>927</v>
      </c>
    </row>
    <row r="170" spans="1:22" x14ac:dyDescent="0.35">
      <c r="A170">
        <v>13798</v>
      </c>
      <c r="B170" t="s">
        <v>272</v>
      </c>
      <c r="C170" t="s">
        <v>1721</v>
      </c>
      <c r="D170" t="s">
        <v>1722</v>
      </c>
      <c r="E170" t="s">
        <v>926</v>
      </c>
      <c r="F170" t="s">
        <v>927</v>
      </c>
      <c r="H170" t="s">
        <v>239</v>
      </c>
      <c r="I170" t="s">
        <v>997</v>
      </c>
      <c r="L170" t="s">
        <v>448</v>
      </c>
      <c r="M170" t="s">
        <v>286</v>
      </c>
      <c r="N170" t="s">
        <v>1723</v>
      </c>
      <c r="O170" t="s">
        <v>456</v>
      </c>
      <c r="P170" t="s">
        <v>1724</v>
      </c>
      <c r="Q170" t="s">
        <v>1725</v>
      </c>
      <c r="R170" t="s">
        <v>956</v>
      </c>
      <c r="S170" t="s">
        <v>957</v>
      </c>
      <c r="T170" t="s">
        <v>1065</v>
      </c>
      <c r="U170" t="s">
        <v>1066</v>
      </c>
      <c r="V170" t="s">
        <v>927</v>
      </c>
    </row>
    <row r="171" spans="1:22" x14ac:dyDescent="0.35">
      <c r="A171">
        <v>13800</v>
      </c>
      <c r="B171" t="s">
        <v>154</v>
      </c>
      <c r="C171" t="s">
        <v>611</v>
      </c>
      <c r="D171" t="s">
        <v>1726</v>
      </c>
      <c r="E171" t="s">
        <v>926</v>
      </c>
      <c r="F171" t="s">
        <v>927</v>
      </c>
      <c r="H171" t="s">
        <v>314</v>
      </c>
      <c r="I171" t="s">
        <v>977</v>
      </c>
      <c r="L171" t="s">
        <v>426</v>
      </c>
      <c r="M171" t="s">
        <v>313</v>
      </c>
      <c r="N171" t="s">
        <v>1727</v>
      </c>
      <c r="O171" t="s">
        <v>510</v>
      </c>
      <c r="P171" t="s">
        <v>612</v>
      </c>
      <c r="Q171" t="s">
        <v>1728</v>
      </c>
      <c r="R171" t="s">
        <v>944</v>
      </c>
      <c r="S171" t="s">
        <v>945</v>
      </c>
      <c r="T171" t="s">
        <v>980</v>
      </c>
      <c r="U171" t="s">
        <v>981</v>
      </c>
      <c r="V171" t="s">
        <v>927</v>
      </c>
    </row>
    <row r="172" spans="1:22" x14ac:dyDescent="0.35">
      <c r="A172">
        <v>13802</v>
      </c>
      <c r="B172" t="s">
        <v>237</v>
      </c>
      <c r="C172" t="s">
        <v>1729</v>
      </c>
      <c r="D172" t="s">
        <v>1730</v>
      </c>
      <c r="E172" t="s">
        <v>926</v>
      </c>
      <c r="F172" t="s">
        <v>927</v>
      </c>
      <c r="H172" t="s">
        <v>235</v>
      </c>
      <c r="I172" t="s">
        <v>1643</v>
      </c>
      <c r="L172" t="s">
        <v>1644</v>
      </c>
      <c r="M172" t="s">
        <v>231</v>
      </c>
      <c r="N172" t="s">
        <v>1731</v>
      </c>
      <c r="O172" t="s">
        <v>1732</v>
      </c>
      <c r="P172" t="s">
        <v>1733</v>
      </c>
      <c r="Q172" t="s">
        <v>1728</v>
      </c>
      <c r="R172" t="s">
        <v>966</v>
      </c>
      <c r="S172" t="s">
        <v>967</v>
      </c>
      <c r="T172" t="s">
        <v>968</v>
      </c>
      <c r="U172" t="s">
        <v>969</v>
      </c>
      <c r="V172" t="s">
        <v>927</v>
      </c>
    </row>
    <row r="173" spans="1:22" x14ac:dyDescent="0.35">
      <c r="A173">
        <v>13805</v>
      </c>
      <c r="B173" t="s">
        <v>260</v>
      </c>
      <c r="C173" t="s">
        <v>1734</v>
      </c>
      <c r="D173" t="s">
        <v>1735</v>
      </c>
      <c r="E173" t="s">
        <v>926</v>
      </c>
      <c r="F173" t="s">
        <v>927</v>
      </c>
      <c r="H173" t="s">
        <v>239</v>
      </c>
      <c r="I173" t="s">
        <v>1019</v>
      </c>
      <c r="J173" t="s">
        <v>1105</v>
      </c>
      <c r="L173" t="s">
        <v>746</v>
      </c>
      <c r="M173" t="s">
        <v>252</v>
      </c>
      <c r="N173" t="s">
        <v>1736</v>
      </c>
      <c r="O173" t="s">
        <v>1737</v>
      </c>
      <c r="P173" t="s">
        <v>1738</v>
      </c>
      <c r="Q173" t="s">
        <v>1739</v>
      </c>
      <c r="R173" t="s">
        <v>1182</v>
      </c>
      <c r="S173" t="s">
        <v>1183</v>
      </c>
      <c r="T173" t="s">
        <v>1184</v>
      </c>
      <c r="U173" t="s">
        <v>1185</v>
      </c>
      <c r="V173" t="s">
        <v>927</v>
      </c>
    </row>
    <row r="174" spans="1:22" x14ac:dyDescent="0.35">
      <c r="A174">
        <v>15119</v>
      </c>
      <c r="B174" t="s">
        <v>324</v>
      </c>
      <c r="C174" t="s">
        <v>1740</v>
      </c>
      <c r="D174" t="s">
        <v>1741</v>
      </c>
      <c r="E174" t="s">
        <v>926</v>
      </c>
      <c r="F174" t="s">
        <v>927</v>
      </c>
      <c r="H174" t="s">
        <v>317</v>
      </c>
      <c r="I174" t="s">
        <v>928</v>
      </c>
      <c r="L174" t="s">
        <v>929</v>
      </c>
      <c r="M174" t="s">
        <v>321</v>
      </c>
      <c r="N174" t="s">
        <v>1742</v>
      </c>
      <c r="O174" t="s">
        <v>1009</v>
      </c>
      <c r="P174" t="s">
        <v>1743</v>
      </c>
      <c r="Q174" t="s">
        <v>1744</v>
      </c>
      <c r="R174" t="s">
        <v>956</v>
      </c>
      <c r="S174" t="s">
        <v>957</v>
      </c>
      <c r="T174" t="s">
        <v>1012</v>
      </c>
      <c r="U174" t="s">
        <v>1013</v>
      </c>
      <c r="V174" t="s">
        <v>927</v>
      </c>
    </row>
    <row r="175" spans="1:22" x14ac:dyDescent="0.35">
      <c r="A175">
        <v>15191</v>
      </c>
      <c r="B175" t="s">
        <v>95</v>
      </c>
      <c r="C175" t="s">
        <v>435</v>
      </c>
      <c r="D175" t="s">
        <v>1745</v>
      </c>
      <c r="E175" t="s">
        <v>926</v>
      </c>
      <c r="F175" t="s">
        <v>927</v>
      </c>
      <c r="H175" t="s">
        <v>314</v>
      </c>
      <c r="I175" t="s">
        <v>961</v>
      </c>
      <c r="J175" t="s">
        <v>1412</v>
      </c>
      <c r="L175" t="s">
        <v>436</v>
      </c>
      <c r="M175" t="s">
        <v>282</v>
      </c>
      <c r="N175" t="s">
        <v>1746</v>
      </c>
      <c r="O175" t="s">
        <v>437</v>
      </c>
      <c r="P175" t="s">
        <v>438</v>
      </c>
      <c r="Q175" t="s">
        <v>1747</v>
      </c>
      <c r="R175" t="s">
        <v>966</v>
      </c>
      <c r="S175" t="s">
        <v>967</v>
      </c>
      <c r="T175" t="s">
        <v>974</v>
      </c>
      <c r="U175" t="s">
        <v>975</v>
      </c>
      <c r="V175" t="s">
        <v>927</v>
      </c>
    </row>
    <row r="176" spans="1:22" x14ac:dyDescent="0.35">
      <c r="A176">
        <v>15194</v>
      </c>
      <c r="B176" t="s">
        <v>238</v>
      </c>
      <c r="C176" t="s">
        <v>1748</v>
      </c>
      <c r="D176" t="s">
        <v>1749</v>
      </c>
      <c r="E176" t="s">
        <v>926</v>
      </c>
      <c r="F176" t="s">
        <v>927</v>
      </c>
      <c r="H176" t="s">
        <v>239</v>
      </c>
      <c r="I176" t="s">
        <v>997</v>
      </c>
      <c r="L176" t="s">
        <v>448</v>
      </c>
      <c r="M176" t="s">
        <v>121</v>
      </c>
      <c r="N176" t="s">
        <v>1750</v>
      </c>
      <c r="O176" t="s">
        <v>456</v>
      </c>
      <c r="P176" t="s">
        <v>1751</v>
      </c>
      <c r="Q176" t="s">
        <v>1228</v>
      </c>
      <c r="R176" t="s">
        <v>956</v>
      </c>
      <c r="S176" t="s">
        <v>957</v>
      </c>
      <c r="T176" t="s">
        <v>1065</v>
      </c>
      <c r="U176" t="s">
        <v>1066</v>
      </c>
      <c r="V176" t="s">
        <v>927</v>
      </c>
    </row>
    <row r="177" spans="1:22" x14ac:dyDescent="0.35">
      <c r="A177">
        <v>15195</v>
      </c>
      <c r="B177" t="s">
        <v>200</v>
      </c>
      <c r="C177" t="s">
        <v>697</v>
      </c>
      <c r="D177" t="s">
        <v>1752</v>
      </c>
      <c r="E177" t="s">
        <v>926</v>
      </c>
      <c r="F177" t="s">
        <v>927</v>
      </c>
      <c r="H177" t="s">
        <v>341</v>
      </c>
      <c r="I177" t="s">
        <v>1546</v>
      </c>
      <c r="J177" t="s">
        <v>1706</v>
      </c>
      <c r="K177" t="s">
        <v>1753</v>
      </c>
      <c r="L177" t="s">
        <v>698</v>
      </c>
      <c r="M177" t="s">
        <v>332</v>
      </c>
      <c r="N177" t="s">
        <v>1754</v>
      </c>
      <c r="O177" t="s">
        <v>699</v>
      </c>
      <c r="P177" t="s">
        <v>700</v>
      </c>
      <c r="Q177" t="s">
        <v>1228</v>
      </c>
      <c r="R177" t="s">
        <v>944</v>
      </c>
      <c r="S177" t="s">
        <v>945</v>
      </c>
      <c r="T177" t="s">
        <v>946</v>
      </c>
      <c r="U177" t="s">
        <v>947</v>
      </c>
      <c r="V177" t="s">
        <v>927</v>
      </c>
    </row>
    <row r="178" spans="1:22" x14ac:dyDescent="0.35">
      <c r="A178">
        <v>15196</v>
      </c>
      <c r="B178" t="s">
        <v>340</v>
      </c>
      <c r="C178" t="s">
        <v>1755</v>
      </c>
      <c r="D178" t="s">
        <v>1756</v>
      </c>
      <c r="E178" t="s">
        <v>926</v>
      </c>
      <c r="F178" t="s">
        <v>927</v>
      </c>
      <c r="H178" t="s">
        <v>341</v>
      </c>
      <c r="I178" t="s">
        <v>1109</v>
      </c>
      <c r="L178" t="s">
        <v>759</v>
      </c>
      <c r="M178" t="s">
        <v>332</v>
      </c>
      <c r="N178" t="s">
        <v>1757</v>
      </c>
      <c r="O178" t="s">
        <v>1758</v>
      </c>
      <c r="P178" t="s">
        <v>1759</v>
      </c>
      <c r="Q178" t="s">
        <v>1228</v>
      </c>
      <c r="R178" t="s">
        <v>934</v>
      </c>
      <c r="S178" t="s">
        <v>935</v>
      </c>
      <c r="T178" t="s">
        <v>993</v>
      </c>
      <c r="U178" t="s">
        <v>994</v>
      </c>
      <c r="V178" t="s">
        <v>927</v>
      </c>
    </row>
    <row r="179" spans="1:22" x14ac:dyDescent="0.35">
      <c r="A179">
        <v>15197</v>
      </c>
      <c r="B179" t="s">
        <v>246</v>
      </c>
      <c r="C179" t="s">
        <v>1760</v>
      </c>
      <c r="D179" t="s">
        <v>1761</v>
      </c>
      <c r="E179" t="s">
        <v>926</v>
      </c>
      <c r="F179" t="s">
        <v>927</v>
      </c>
      <c r="H179" t="s">
        <v>239</v>
      </c>
      <c r="I179" t="s">
        <v>997</v>
      </c>
      <c r="L179" t="s">
        <v>448</v>
      </c>
      <c r="M179" t="s">
        <v>286</v>
      </c>
      <c r="N179" t="s">
        <v>1762</v>
      </c>
      <c r="O179" t="s">
        <v>456</v>
      </c>
      <c r="P179" t="s">
        <v>1763</v>
      </c>
      <c r="Q179" t="s">
        <v>1228</v>
      </c>
      <c r="R179" t="s">
        <v>956</v>
      </c>
      <c r="S179" t="s">
        <v>957</v>
      </c>
      <c r="T179" t="s">
        <v>1065</v>
      </c>
      <c r="U179" t="s">
        <v>1066</v>
      </c>
      <c r="V179" t="s">
        <v>927</v>
      </c>
    </row>
    <row r="180" spans="1:22" x14ac:dyDescent="0.35">
      <c r="A180">
        <v>15354</v>
      </c>
      <c r="B180" t="s">
        <v>287</v>
      </c>
      <c r="C180" t="s">
        <v>1764</v>
      </c>
      <c r="D180" t="s">
        <v>1765</v>
      </c>
      <c r="E180" t="s">
        <v>926</v>
      </c>
      <c r="F180" t="s">
        <v>927</v>
      </c>
      <c r="H180" t="s">
        <v>239</v>
      </c>
      <c r="I180" t="s">
        <v>997</v>
      </c>
      <c r="L180" t="s">
        <v>448</v>
      </c>
      <c r="M180" t="s">
        <v>286</v>
      </c>
      <c r="N180" t="s">
        <v>1766</v>
      </c>
      <c r="O180" t="s">
        <v>456</v>
      </c>
      <c r="P180" t="s">
        <v>1767</v>
      </c>
      <c r="Q180" t="s">
        <v>1228</v>
      </c>
      <c r="R180" t="s">
        <v>956</v>
      </c>
      <c r="S180" t="s">
        <v>957</v>
      </c>
      <c r="T180" t="s">
        <v>1065</v>
      </c>
      <c r="U180" t="s">
        <v>1066</v>
      </c>
      <c r="V180" t="s">
        <v>927</v>
      </c>
    </row>
    <row r="181" spans="1:22" x14ac:dyDescent="0.35">
      <c r="A181">
        <v>15355</v>
      </c>
      <c r="B181" t="s">
        <v>153</v>
      </c>
      <c r="C181" t="s">
        <v>376</v>
      </c>
      <c r="D181" t="s">
        <v>1768</v>
      </c>
      <c r="E181" t="s">
        <v>926</v>
      </c>
      <c r="F181" t="s">
        <v>927</v>
      </c>
      <c r="H181" t="s">
        <v>289</v>
      </c>
      <c r="I181" t="s">
        <v>1440</v>
      </c>
      <c r="J181" t="s">
        <v>1441</v>
      </c>
      <c r="L181" t="s">
        <v>369</v>
      </c>
      <c r="M181" t="s">
        <v>166</v>
      </c>
      <c r="N181" t="s">
        <v>1769</v>
      </c>
      <c r="O181" t="s">
        <v>370</v>
      </c>
      <c r="P181" t="s">
        <v>377</v>
      </c>
      <c r="Q181" t="s">
        <v>1770</v>
      </c>
      <c r="R181" t="s">
        <v>1182</v>
      </c>
      <c r="S181" t="s">
        <v>1183</v>
      </c>
      <c r="T181" t="s">
        <v>1184</v>
      </c>
      <c r="U181" t="s">
        <v>1185</v>
      </c>
      <c r="V181" t="s">
        <v>927</v>
      </c>
    </row>
    <row r="182" spans="1:22" x14ac:dyDescent="0.35">
      <c r="A182">
        <v>15356</v>
      </c>
      <c r="B182" t="s">
        <v>142</v>
      </c>
      <c r="C182" t="s">
        <v>468</v>
      </c>
      <c r="D182" t="s">
        <v>1771</v>
      </c>
      <c r="E182" t="s">
        <v>926</v>
      </c>
      <c r="F182" t="s">
        <v>927</v>
      </c>
      <c r="H182" t="s">
        <v>239</v>
      </c>
      <c r="I182" t="s">
        <v>997</v>
      </c>
      <c r="L182" t="s">
        <v>448</v>
      </c>
      <c r="M182" t="s">
        <v>121</v>
      </c>
      <c r="N182" t="s">
        <v>1772</v>
      </c>
      <c r="O182" t="s">
        <v>449</v>
      </c>
      <c r="P182" t="s">
        <v>469</v>
      </c>
      <c r="Q182" t="s">
        <v>1228</v>
      </c>
      <c r="R182" t="s">
        <v>956</v>
      </c>
      <c r="S182" t="s">
        <v>957</v>
      </c>
      <c r="T182" t="s">
        <v>1012</v>
      </c>
      <c r="U182" t="s">
        <v>1013</v>
      </c>
      <c r="V182" t="s">
        <v>927</v>
      </c>
    </row>
    <row r="183" spans="1:22" x14ac:dyDescent="0.35">
      <c r="A183">
        <v>15508</v>
      </c>
      <c r="B183" t="s">
        <v>179</v>
      </c>
      <c r="C183" t="s">
        <v>559</v>
      </c>
      <c r="D183" t="s">
        <v>1773</v>
      </c>
      <c r="E183" t="s">
        <v>926</v>
      </c>
      <c r="F183" t="s">
        <v>927</v>
      </c>
      <c r="H183" t="s">
        <v>289</v>
      </c>
      <c r="I183" t="s">
        <v>1364</v>
      </c>
      <c r="J183" t="s">
        <v>665</v>
      </c>
      <c r="K183" t="s">
        <v>1365</v>
      </c>
      <c r="L183" t="s">
        <v>560</v>
      </c>
      <c r="M183" t="s">
        <v>232</v>
      </c>
      <c r="N183" t="s">
        <v>1774</v>
      </c>
      <c r="O183" t="s">
        <v>561</v>
      </c>
      <c r="P183" t="s">
        <v>562</v>
      </c>
      <c r="Q183" t="s">
        <v>1775</v>
      </c>
      <c r="R183" t="s">
        <v>956</v>
      </c>
      <c r="S183" t="s">
        <v>957</v>
      </c>
      <c r="T183" t="s">
        <v>1065</v>
      </c>
      <c r="U183" t="s">
        <v>1066</v>
      </c>
      <c r="V183" t="s">
        <v>927</v>
      </c>
    </row>
    <row r="184" spans="1:22" x14ac:dyDescent="0.35">
      <c r="A184">
        <v>15510</v>
      </c>
      <c r="B184" t="s">
        <v>307</v>
      </c>
      <c r="C184" t="s">
        <v>1776</v>
      </c>
      <c r="D184" t="s">
        <v>1777</v>
      </c>
      <c r="E184" t="s">
        <v>926</v>
      </c>
      <c r="F184" t="s">
        <v>927</v>
      </c>
      <c r="H184" t="s">
        <v>289</v>
      </c>
      <c r="I184" t="s">
        <v>1156</v>
      </c>
      <c r="J184" t="s">
        <v>1157</v>
      </c>
      <c r="L184" t="s">
        <v>583</v>
      </c>
      <c r="M184" t="s">
        <v>309</v>
      </c>
      <c r="N184" t="s">
        <v>1778</v>
      </c>
      <c r="O184" t="s">
        <v>1497</v>
      </c>
      <c r="P184" t="s">
        <v>1779</v>
      </c>
      <c r="Q184" t="s">
        <v>1780</v>
      </c>
      <c r="R184" t="s">
        <v>956</v>
      </c>
      <c r="S184" t="s">
        <v>957</v>
      </c>
      <c r="T184" t="s">
        <v>1012</v>
      </c>
      <c r="U184" t="s">
        <v>1013</v>
      </c>
      <c r="V184" t="s">
        <v>927</v>
      </c>
    </row>
    <row r="185" spans="1:22" x14ac:dyDescent="0.35">
      <c r="A185">
        <v>15511</v>
      </c>
      <c r="B185" t="s">
        <v>336</v>
      </c>
      <c r="C185" t="s">
        <v>1781</v>
      </c>
      <c r="D185" t="s">
        <v>1782</v>
      </c>
      <c r="E185" t="s">
        <v>926</v>
      </c>
      <c r="F185" t="s">
        <v>927</v>
      </c>
      <c r="H185" t="s">
        <v>335</v>
      </c>
      <c r="I185" t="s">
        <v>1331</v>
      </c>
      <c r="L185" t="s">
        <v>493</v>
      </c>
      <c r="M185" t="s">
        <v>333</v>
      </c>
      <c r="N185" t="s">
        <v>1783</v>
      </c>
      <c r="O185" t="s">
        <v>1784</v>
      </c>
      <c r="P185" t="s">
        <v>1785</v>
      </c>
      <c r="Q185" t="s">
        <v>1786</v>
      </c>
      <c r="R185" t="s">
        <v>944</v>
      </c>
      <c r="S185" t="s">
        <v>945</v>
      </c>
      <c r="T185" t="s">
        <v>1059</v>
      </c>
      <c r="U185" t="s">
        <v>1060</v>
      </c>
      <c r="V185" t="s">
        <v>927</v>
      </c>
    </row>
    <row r="186" spans="1:22" x14ac:dyDescent="0.35">
      <c r="A186">
        <v>15780</v>
      </c>
      <c r="B186" t="s">
        <v>333</v>
      </c>
      <c r="C186" t="s">
        <v>1787</v>
      </c>
      <c r="E186" t="s">
        <v>926</v>
      </c>
      <c r="F186" t="s">
        <v>927</v>
      </c>
      <c r="H186" t="s">
        <v>100</v>
      </c>
      <c r="L186" t="s">
        <v>100</v>
      </c>
      <c r="M186" t="s">
        <v>231</v>
      </c>
      <c r="N186" t="s">
        <v>1788</v>
      </c>
      <c r="O186" t="s">
        <v>1789</v>
      </c>
      <c r="P186" t="s">
        <v>1790</v>
      </c>
      <c r="Q186" t="s">
        <v>1709</v>
      </c>
      <c r="R186" t="s">
        <v>1791</v>
      </c>
      <c r="S186" t="s">
        <v>1792</v>
      </c>
      <c r="T186" t="s">
        <v>1791</v>
      </c>
      <c r="U186" t="s">
        <v>1792</v>
      </c>
      <c r="V186" t="s">
        <v>927</v>
      </c>
    </row>
    <row r="187" spans="1:22" x14ac:dyDescent="0.35">
      <c r="A187">
        <v>15817</v>
      </c>
      <c r="B187" t="s">
        <v>119</v>
      </c>
      <c r="C187" t="s">
        <v>455</v>
      </c>
      <c r="D187" t="s">
        <v>1793</v>
      </c>
      <c r="E187" t="s">
        <v>926</v>
      </c>
      <c r="F187" t="s">
        <v>927</v>
      </c>
      <c r="H187" t="s">
        <v>239</v>
      </c>
      <c r="I187" t="s">
        <v>997</v>
      </c>
      <c r="L187" t="s">
        <v>448</v>
      </c>
      <c r="M187" t="s">
        <v>98</v>
      </c>
      <c r="N187" t="s">
        <v>1794</v>
      </c>
      <c r="O187" t="s">
        <v>456</v>
      </c>
      <c r="P187" t="s">
        <v>470</v>
      </c>
      <c r="Q187" t="s">
        <v>1795</v>
      </c>
      <c r="R187" t="s">
        <v>956</v>
      </c>
      <c r="S187" t="s">
        <v>957</v>
      </c>
      <c r="T187" t="s">
        <v>1065</v>
      </c>
      <c r="U187" t="s">
        <v>1066</v>
      </c>
      <c r="V187" t="s">
        <v>927</v>
      </c>
    </row>
    <row r="188" spans="1:22" x14ac:dyDescent="0.35">
      <c r="A188">
        <v>15818</v>
      </c>
      <c r="B188" t="s">
        <v>177</v>
      </c>
      <c r="C188" t="s">
        <v>571</v>
      </c>
      <c r="D188" t="s">
        <v>1796</v>
      </c>
      <c r="E188" t="s">
        <v>926</v>
      </c>
      <c r="F188" t="s">
        <v>927</v>
      </c>
      <c r="H188" t="s">
        <v>335</v>
      </c>
      <c r="I188" t="s">
        <v>1797</v>
      </c>
      <c r="L188" t="s">
        <v>572</v>
      </c>
      <c r="M188" t="s">
        <v>333</v>
      </c>
      <c r="N188" t="s">
        <v>1798</v>
      </c>
      <c r="O188" t="s">
        <v>573</v>
      </c>
      <c r="P188" t="s">
        <v>574</v>
      </c>
      <c r="Q188" t="s">
        <v>1799</v>
      </c>
      <c r="R188" t="s">
        <v>944</v>
      </c>
      <c r="S188" t="s">
        <v>945</v>
      </c>
      <c r="T188" t="s">
        <v>1059</v>
      </c>
      <c r="U188" t="s">
        <v>1060</v>
      </c>
      <c r="V188" t="s">
        <v>927</v>
      </c>
    </row>
    <row r="189" spans="1:22" x14ac:dyDescent="0.35">
      <c r="A189">
        <v>15819</v>
      </c>
      <c r="B189" t="s">
        <v>182</v>
      </c>
      <c r="C189" t="s">
        <v>651</v>
      </c>
      <c r="D189" t="s">
        <v>1800</v>
      </c>
      <c r="E189" t="s">
        <v>926</v>
      </c>
      <c r="F189" t="s">
        <v>927</v>
      </c>
      <c r="H189" t="s">
        <v>289</v>
      </c>
      <c r="I189" t="s">
        <v>1440</v>
      </c>
      <c r="J189" t="s">
        <v>1441</v>
      </c>
      <c r="L189" t="s">
        <v>369</v>
      </c>
      <c r="M189" t="s">
        <v>166</v>
      </c>
      <c r="N189" t="s">
        <v>1801</v>
      </c>
      <c r="O189" t="s">
        <v>370</v>
      </c>
      <c r="P189" t="s">
        <v>652</v>
      </c>
      <c r="Q189" t="s">
        <v>1802</v>
      </c>
      <c r="R189" t="s">
        <v>1182</v>
      </c>
      <c r="S189" t="s">
        <v>1183</v>
      </c>
      <c r="T189" t="s">
        <v>1184</v>
      </c>
      <c r="U189" t="s">
        <v>1185</v>
      </c>
      <c r="V189" t="s">
        <v>927</v>
      </c>
    </row>
    <row r="190" spans="1:22" x14ac:dyDescent="0.35">
      <c r="A190">
        <v>15942</v>
      </c>
      <c r="B190" t="s">
        <v>167</v>
      </c>
      <c r="C190" t="s">
        <v>373</v>
      </c>
      <c r="D190" t="s">
        <v>1803</v>
      </c>
      <c r="E190" t="s">
        <v>926</v>
      </c>
      <c r="F190" t="s">
        <v>927</v>
      </c>
      <c r="H190" t="s">
        <v>289</v>
      </c>
      <c r="I190" t="s">
        <v>1440</v>
      </c>
      <c r="J190" t="s">
        <v>1441</v>
      </c>
      <c r="L190" t="s">
        <v>369</v>
      </c>
      <c r="M190" t="s">
        <v>166</v>
      </c>
      <c r="N190" t="s">
        <v>1804</v>
      </c>
      <c r="O190" t="s">
        <v>370</v>
      </c>
      <c r="P190" t="s">
        <v>374</v>
      </c>
      <c r="Q190" t="s">
        <v>1805</v>
      </c>
      <c r="R190" t="s">
        <v>1182</v>
      </c>
      <c r="S190" t="s">
        <v>1183</v>
      </c>
      <c r="T190" t="s">
        <v>1184</v>
      </c>
      <c r="U190" t="s">
        <v>1185</v>
      </c>
      <c r="V190" t="s">
        <v>927</v>
      </c>
    </row>
    <row r="191" spans="1:22" x14ac:dyDescent="0.35">
      <c r="A191">
        <v>15943</v>
      </c>
      <c r="B191" t="s">
        <v>296</v>
      </c>
      <c r="C191" t="s">
        <v>1806</v>
      </c>
      <c r="D191" t="s">
        <v>1807</v>
      </c>
      <c r="E191" t="s">
        <v>926</v>
      </c>
      <c r="F191" t="s">
        <v>927</v>
      </c>
      <c r="H191" t="s">
        <v>289</v>
      </c>
      <c r="I191" t="s">
        <v>1156</v>
      </c>
      <c r="J191" t="s">
        <v>1391</v>
      </c>
      <c r="K191" t="s">
        <v>1392</v>
      </c>
      <c r="L191" t="s">
        <v>1393</v>
      </c>
      <c r="M191" t="s">
        <v>294</v>
      </c>
      <c r="N191" t="s">
        <v>1808</v>
      </c>
      <c r="O191" t="s">
        <v>1809</v>
      </c>
      <c r="P191" t="s">
        <v>1810</v>
      </c>
      <c r="Q191" t="s">
        <v>1799</v>
      </c>
      <c r="R191" t="s">
        <v>956</v>
      </c>
      <c r="S191" t="s">
        <v>957</v>
      </c>
      <c r="T191" t="s">
        <v>1065</v>
      </c>
      <c r="U191" t="s">
        <v>1066</v>
      </c>
      <c r="V191" t="s">
        <v>927</v>
      </c>
    </row>
    <row r="192" spans="1:22" x14ac:dyDescent="0.35">
      <c r="A192">
        <v>15964</v>
      </c>
      <c r="B192" t="s">
        <v>13</v>
      </c>
      <c r="C192" t="s">
        <v>15</v>
      </c>
      <c r="D192" t="s">
        <v>1811</v>
      </c>
      <c r="E192" t="s">
        <v>926</v>
      </c>
      <c r="F192" t="s">
        <v>927</v>
      </c>
      <c r="H192" t="s">
        <v>326</v>
      </c>
      <c r="I192" t="s">
        <v>1483</v>
      </c>
      <c r="L192" t="s">
        <v>16</v>
      </c>
      <c r="M192" t="s">
        <v>330</v>
      </c>
      <c r="N192" t="s">
        <v>1812</v>
      </c>
      <c r="O192" t="s">
        <v>17</v>
      </c>
      <c r="P192" t="s">
        <v>18</v>
      </c>
      <c r="Q192" t="s">
        <v>1813</v>
      </c>
      <c r="R192" t="s">
        <v>956</v>
      </c>
      <c r="S192" t="s">
        <v>957</v>
      </c>
      <c r="T192" t="s">
        <v>958</v>
      </c>
      <c r="U192" t="s">
        <v>959</v>
      </c>
      <c r="V192" t="s">
        <v>927</v>
      </c>
    </row>
    <row r="193" spans="1:22" x14ac:dyDescent="0.35">
      <c r="A193">
        <v>16018</v>
      </c>
      <c r="B193" t="s">
        <v>196</v>
      </c>
      <c r="C193" t="s">
        <v>693</v>
      </c>
      <c r="D193" t="s">
        <v>1814</v>
      </c>
      <c r="E193" t="s">
        <v>926</v>
      </c>
      <c r="F193" t="s">
        <v>927</v>
      </c>
      <c r="H193" t="s">
        <v>314</v>
      </c>
      <c r="I193" t="s">
        <v>977</v>
      </c>
      <c r="L193" t="s">
        <v>426</v>
      </c>
      <c r="M193" t="s">
        <v>313</v>
      </c>
      <c r="N193" t="s">
        <v>1815</v>
      </c>
      <c r="O193" t="s">
        <v>694</v>
      </c>
      <c r="P193" t="s">
        <v>695</v>
      </c>
      <c r="Q193" t="s">
        <v>1816</v>
      </c>
      <c r="R193" t="s">
        <v>1182</v>
      </c>
      <c r="S193" t="s">
        <v>1183</v>
      </c>
      <c r="T193" t="s">
        <v>1184</v>
      </c>
      <c r="U193" t="s">
        <v>1185</v>
      </c>
      <c r="V193" t="s">
        <v>927</v>
      </c>
    </row>
    <row r="194" spans="1:22" x14ac:dyDescent="0.35">
      <c r="A194">
        <v>16127</v>
      </c>
      <c r="B194" t="s">
        <v>330</v>
      </c>
      <c r="C194" t="s">
        <v>1817</v>
      </c>
      <c r="D194" t="s">
        <v>1818</v>
      </c>
      <c r="E194" t="s">
        <v>926</v>
      </c>
      <c r="F194" t="s">
        <v>927</v>
      </c>
      <c r="H194" t="s">
        <v>326</v>
      </c>
      <c r="I194" t="s">
        <v>1483</v>
      </c>
      <c r="L194" t="s">
        <v>16</v>
      </c>
      <c r="M194" t="s">
        <v>273</v>
      </c>
      <c r="N194" t="s">
        <v>1819</v>
      </c>
      <c r="O194" t="s">
        <v>1820</v>
      </c>
      <c r="P194" t="s">
        <v>1821</v>
      </c>
      <c r="Q194" t="s">
        <v>1822</v>
      </c>
      <c r="R194" t="s">
        <v>944</v>
      </c>
      <c r="S194" t="s">
        <v>945</v>
      </c>
      <c r="T194" t="s">
        <v>1059</v>
      </c>
      <c r="U194" t="s">
        <v>1060</v>
      </c>
      <c r="V194" t="s">
        <v>927</v>
      </c>
    </row>
    <row r="195" spans="1:22" x14ac:dyDescent="0.35">
      <c r="A195">
        <v>16140</v>
      </c>
      <c r="B195" t="s">
        <v>204</v>
      </c>
      <c r="C195" t="s">
        <v>707</v>
      </c>
      <c r="D195" t="s">
        <v>1823</v>
      </c>
      <c r="E195" t="s">
        <v>926</v>
      </c>
      <c r="F195" t="s">
        <v>927</v>
      </c>
      <c r="H195" t="s">
        <v>341</v>
      </c>
      <c r="I195" t="s">
        <v>1546</v>
      </c>
      <c r="J195" t="s">
        <v>1706</v>
      </c>
      <c r="K195" t="s">
        <v>1753</v>
      </c>
      <c r="L195" t="s">
        <v>698</v>
      </c>
      <c r="M195" t="s">
        <v>332</v>
      </c>
      <c r="N195" t="s">
        <v>1824</v>
      </c>
      <c r="O195" t="s">
        <v>699</v>
      </c>
      <c r="P195" t="s">
        <v>708</v>
      </c>
      <c r="Q195" t="s">
        <v>1825</v>
      </c>
      <c r="R195" t="s">
        <v>944</v>
      </c>
      <c r="S195" t="s">
        <v>945</v>
      </c>
      <c r="T195" t="s">
        <v>946</v>
      </c>
      <c r="U195" t="s">
        <v>947</v>
      </c>
      <c r="V195" t="s">
        <v>927</v>
      </c>
    </row>
    <row r="196" spans="1:22" x14ac:dyDescent="0.35">
      <c r="A196">
        <v>16171</v>
      </c>
      <c r="B196" t="s">
        <v>320</v>
      </c>
      <c r="C196" t="s">
        <v>1826</v>
      </c>
      <c r="D196" t="s">
        <v>1827</v>
      </c>
      <c r="E196" t="s">
        <v>926</v>
      </c>
      <c r="F196" t="s">
        <v>927</v>
      </c>
      <c r="H196" t="s">
        <v>317</v>
      </c>
      <c r="I196" t="s">
        <v>1002</v>
      </c>
      <c r="J196" t="s">
        <v>1062</v>
      </c>
      <c r="L196" t="s">
        <v>489</v>
      </c>
      <c r="M196" t="s">
        <v>305</v>
      </c>
      <c r="N196" t="s">
        <v>1828</v>
      </c>
      <c r="O196" t="s">
        <v>1677</v>
      </c>
      <c r="P196" t="s">
        <v>1829</v>
      </c>
      <c r="Q196" t="s">
        <v>1034</v>
      </c>
      <c r="R196" t="s">
        <v>956</v>
      </c>
      <c r="S196" t="s">
        <v>957</v>
      </c>
      <c r="T196" t="s">
        <v>1012</v>
      </c>
      <c r="U196" t="s">
        <v>1013</v>
      </c>
      <c r="V196" t="s">
        <v>927</v>
      </c>
    </row>
    <row r="197" spans="1:22" x14ac:dyDescent="0.35">
      <c r="A197">
        <v>16261</v>
      </c>
      <c r="B197" t="s">
        <v>137</v>
      </c>
      <c r="C197" t="s">
        <v>554</v>
      </c>
      <c r="D197" t="s">
        <v>1830</v>
      </c>
      <c r="E197" t="s">
        <v>926</v>
      </c>
      <c r="F197" t="s">
        <v>927</v>
      </c>
      <c r="H197" t="s">
        <v>289</v>
      </c>
      <c r="I197" t="s">
        <v>1364</v>
      </c>
      <c r="J197" t="s">
        <v>678</v>
      </c>
      <c r="L197" t="s">
        <v>555</v>
      </c>
      <c r="M197" t="s">
        <v>236</v>
      </c>
      <c r="N197" t="s">
        <v>1831</v>
      </c>
      <c r="O197" t="s">
        <v>556</v>
      </c>
      <c r="P197" t="s">
        <v>557</v>
      </c>
      <c r="Q197" t="s">
        <v>1034</v>
      </c>
      <c r="R197" t="s">
        <v>944</v>
      </c>
      <c r="S197" t="s">
        <v>945</v>
      </c>
      <c r="T197" t="s">
        <v>980</v>
      </c>
      <c r="U197" t="s">
        <v>981</v>
      </c>
      <c r="V197" t="s">
        <v>927</v>
      </c>
    </row>
    <row r="198" spans="1:22" x14ac:dyDescent="0.35">
      <c r="A198">
        <v>16263</v>
      </c>
      <c r="B198" t="s">
        <v>117</v>
      </c>
      <c r="C198" t="s">
        <v>453</v>
      </c>
      <c r="D198" t="s">
        <v>1832</v>
      </c>
      <c r="E198" t="s">
        <v>926</v>
      </c>
      <c r="F198" t="s">
        <v>927</v>
      </c>
      <c r="H198" t="s">
        <v>239</v>
      </c>
      <c r="I198" t="s">
        <v>997</v>
      </c>
      <c r="L198" t="s">
        <v>448</v>
      </c>
      <c r="M198" t="s">
        <v>98</v>
      </c>
      <c r="N198" t="s">
        <v>1833</v>
      </c>
      <c r="O198" t="s">
        <v>449</v>
      </c>
      <c r="P198" t="s">
        <v>1834</v>
      </c>
      <c r="Q198" t="s">
        <v>1835</v>
      </c>
      <c r="R198" t="s">
        <v>956</v>
      </c>
      <c r="S198" t="s">
        <v>957</v>
      </c>
      <c r="T198" t="s">
        <v>1012</v>
      </c>
      <c r="U198" t="s">
        <v>1013</v>
      </c>
      <c r="V198" t="s">
        <v>927</v>
      </c>
    </row>
    <row r="199" spans="1:22" x14ac:dyDescent="0.35">
      <c r="A199">
        <v>16264</v>
      </c>
      <c r="B199" t="s">
        <v>212</v>
      </c>
      <c r="C199" t="s">
        <v>814</v>
      </c>
      <c r="D199" t="s">
        <v>1836</v>
      </c>
      <c r="E199" t="s">
        <v>926</v>
      </c>
      <c r="F199" t="s">
        <v>927</v>
      </c>
      <c r="H199" t="s">
        <v>341</v>
      </c>
      <c r="I199" t="s">
        <v>1546</v>
      </c>
      <c r="J199" t="s">
        <v>1706</v>
      </c>
      <c r="K199" t="s">
        <v>1753</v>
      </c>
      <c r="L199" t="s">
        <v>698</v>
      </c>
      <c r="M199" t="s">
        <v>204</v>
      </c>
      <c r="N199" t="s">
        <v>1837</v>
      </c>
      <c r="O199" t="s">
        <v>815</v>
      </c>
      <c r="P199" t="s">
        <v>816</v>
      </c>
      <c r="Q199" t="s">
        <v>1838</v>
      </c>
      <c r="R199" t="s">
        <v>956</v>
      </c>
      <c r="S199" t="s">
        <v>957</v>
      </c>
      <c r="T199" t="s">
        <v>1012</v>
      </c>
      <c r="U199" t="s">
        <v>1013</v>
      </c>
      <c r="V199" t="s">
        <v>927</v>
      </c>
    </row>
    <row r="200" spans="1:22" x14ac:dyDescent="0.35">
      <c r="A200">
        <v>16377</v>
      </c>
      <c r="B200" t="s">
        <v>327</v>
      </c>
      <c r="C200" t="s">
        <v>1839</v>
      </c>
      <c r="D200" t="s">
        <v>1840</v>
      </c>
      <c r="E200" t="s">
        <v>926</v>
      </c>
      <c r="F200" t="s">
        <v>927</v>
      </c>
      <c r="G200" t="s">
        <v>1841</v>
      </c>
      <c r="H200" t="s">
        <v>326</v>
      </c>
      <c r="I200" t="s">
        <v>1842</v>
      </c>
      <c r="J200" t="s">
        <v>678</v>
      </c>
      <c r="L200" t="s">
        <v>555</v>
      </c>
      <c r="M200" t="s">
        <v>1843</v>
      </c>
      <c r="N200" t="s">
        <v>1844</v>
      </c>
      <c r="O200" t="s">
        <v>1845</v>
      </c>
      <c r="P200" t="s">
        <v>1846</v>
      </c>
      <c r="Q200" t="s">
        <v>1034</v>
      </c>
      <c r="R200" t="s">
        <v>1607</v>
      </c>
      <c r="S200" t="s">
        <v>1185</v>
      </c>
      <c r="T200" t="s">
        <v>1847</v>
      </c>
      <c r="U200" t="s">
        <v>967</v>
      </c>
      <c r="V200" t="s">
        <v>927</v>
      </c>
    </row>
    <row r="201" spans="1:22" x14ac:dyDescent="0.35">
      <c r="A201">
        <v>16406</v>
      </c>
      <c r="B201" t="s">
        <v>172</v>
      </c>
      <c r="C201" t="s">
        <v>516</v>
      </c>
      <c r="D201" t="s">
        <v>1848</v>
      </c>
      <c r="E201" t="s">
        <v>926</v>
      </c>
      <c r="F201" t="s">
        <v>927</v>
      </c>
      <c r="H201" t="s">
        <v>317</v>
      </c>
      <c r="I201" t="s">
        <v>1849</v>
      </c>
      <c r="L201" t="s">
        <v>517</v>
      </c>
      <c r="M201" t="s">
        <v>305</v>
      </c>
      <c r="N201" t="s">
        <v>1850</v>
      </c>
      <c r="O201" t="s">
        <v>518</v>
      </c>
      <c r="P201" t="s">
        <v>519</v>
      </c>
      <c r="Q201" t="s">
        <v>1555</v>
      </c>
      <c r="R201" t="s">
        <v>956</v>
      </c>
      <c r="S201" t="s">
        <v>957</v>
      </c>
      <c r="T201" t="s">
        <v>1012</v>
      </c>
      <c r="U201" t="s">
        <v>1013</v>
      </c>
      <c r="V201" t="s">
        <v>927</v>
      </c>
    </row>
    <row r="202" spans="1:22" x14ac:dyDescent="0.35">
      <c r="A202">
        <v>16417</v>
      </c>
      <c r="B202" t="s">
        <v>186</v>
      </c>
      <c r="C202" t="s">
        <v>541</v>
      </c>
      <c r="D202" t="s">
        <v>1851</v>
      </c>
      <c r="E202" t="s">
        <v>926</v>
      </c>
      <c r="F202" t="s">
        <v>927</v>
      </c>
      <c r="H202" t="s">
        <v>106</v>
      </c>
      <c r="L202" t="s">
        <v>106</v>
      </c>
      <c r="M202" t="s">
        <v>162</v>
      </c>
      <c r="N202" t="s">
        <v>1852</v>
      </c>
      <c r="O202" t="s">
        <v>527</v>
      </c>
      <c r="P202" t="s">
        <v>542</v>
      </c>
      <c r="Q202" t="s">
        <v>1555</v>
      </c>
      <c r="R202" t="s">
        <v>1182</v>
      </c>
      <c r="S202" t="s">
        <v>1183</v>
      </c>
      <c r="T202" t="s">
        <v>1184</v>
      </c>
      <c r="U202" t="s">
        <v>1185</v>
      </c>
      <c r="V202" t="s">
        <v>927</v>
      </c>
    </row>
    <row r="203" spans="1:22" x14ac:dyDescent="0.35">
      <c r="A203">
        <v>16544</v>
      </c>
      <c r="B203" t="s">
        <v>134</v>
      </c>
      <c r="C203" t="s">
        <v>459</v>
      </c>
      <c r="D203" t="s">
        <v>1853</v>
      </c>
      <c r="E203" t="s">
        <v>926</v>
      </c>
      <c r="F203" t="s">
        <v>927</v>
      </c>
      <c r="H203" t="s">
        <v>239</v>
      </c>
      <c r="I203" t="s">
        <v>997</v>
      </c>
      <c r="L203" t="s">
        <v>448</v>
      </c>
      <c r="M203" t="s">
        <v>160</v>
      </c>
      <c r="N203" t="s">
        <v>1854</v>
      </c>
      <c r="O203" t="s">
        <v>458</v>
      </c>
      <c r="P203" t="s">
        <v>1855</v>
      </c>
      <c r="Q203" t="s">
        <v>1856</v>
      </c>
      <c r="R203" t="s">
        <v>956</v>
      </c>
      <c r="S203" t="s">
        <v>957</v>
      </c>
      <c r="T203" t="s">
        <v>958</v>
      </c>
      <c r="U203" t="s">
        <v>959</v>
      </c>
      <c r="V203" t="s">
        <v>927</v>
      </c>
    </row>
    <row r="204" spans="1:22" x14ac:dyDescent="0.35">
      <c r="A204">
        <v>16624</v>
      </c>
      <c r="B204" t="s">
        <v>84</v>
      </c>
      <c r="C204" t="s">
        <v>401</v>
      </c>
      <c r="D204" t="s">
        <v>400</v>
      </c>
      <c r="E204" t="s">
        <v>926</v>
      </c>
      <c r="F204" t="s">
        <v>927</v>
      </c>
      <c r="H204" t="s">
        <v>326</v>
      </c>
      <c r="I204" t="s">
        <v>1339</v>
      </c>
      <c r="L204" t="s">
        <v>387</v>
      </c>
      <c r="M204" t="s">
        <v>185</v>
      </c>
      <c r="N204" t="s">
        <v>1857</v>
      </c>
      <c r="O204" t="s">
        <v>402</v>
      </c>
      <c r="P204" t="s">
        <v>403</v>
      </c>
      <c r="Q204" t="s">
        <v>1858</v>
      </c>
      <c r="R204" t="s">
        <v>966</v>
      </c>
      <c r="S204" t="s">
        <v>967</v>
      </c>
      <c r="T204" t="s">
        <v>1041</v>
      </c>
      <c r="U204" t="s">
        <v>1042</v>
      </c>
      <c r="V204" t="s">
        <v>927</v>
      </c>
    </row>
    <row r="205" spans="1:22" x14ac:dyDescent="0.35">
      <c r="A205">
        <v>16642</v>
      </c>
      <c r="B205" t="s">
        <v>279</v>
      </c>
      <c r="C205" t="s">
        <v>1859</v>
      </c>
      <c r="D205" t="s">
        <v>1860</v>
      </c>
      <c r="E205" t="s">
        <v>926</v>
      </c>
      <c r="F205" t="s">
        <v>927</v>
      </c>
      <c r="H205" t="s">
        <v>239</v>
      </c>
      <c r="I205" t="s">
        <v>997</v>
      </c>
      <c r="L205" t="s">
        <v>448</v>
      </c>
      <c r="M205" t="s">
        <v>98</v>
      </c>
      <c r="N205" t="s">
        <v>1861</v>
      </c>
      <c r="O205" t="s">
        <v>449</v>
      </c>
      <c r="P205" t="s">
        <v>1862</v>
      </c>
      <c r="Q205" t="s">
        <v>1863</v>
      </c>
      <c r="R205" t="s">
        <v>956</v>
      </c>
      <c r="S205" t="s">
        <v>957</v>
      </c>
      <c r="T205" t="s">
        <v>1012</v>
      </c>
      <c r="U205" t="s">
        <v>1013</v>
      </c>
      <c r="V205" t="s">
        <v>927</v>
      </c>
    </row>
    <row r="206" spans="1:22" x14ac:dyDescent="0.35">
      <c r="A206">
        <v>16743</v>
      </c>
      <c r="B206" t="s">
        <v>241</v>
      </c>
      <c r="C206" t="s">
        <v>1864</v>
      </c>
      <c r="D206" t="s">
        <v>1865</v>
      </c>
      <c r="E206" t="s">
        <v>926</v>
      </c>
      <c r="F206" t="s">
        <v>927</v>
      </c>
      <c r="H206" t="s">
        <v>239</v>
      </c>
      <c r="I206" t="s">
        <v>997</v>
      </c>
      <c r="L206" t="s">
        <v>448</v>
      </c>
      <c r="M206" t="s">
        <v>286</v>
      </c>
      <c r="N206" t="s">
        <v>1866</v>
      </c>
      <c r="O206" t="s">
        <v>458</v>
      </c>
      <c r="P206" t="s">
        <v>1867</v>
      </c>
      <c r="Q206" t="s">
        <v>1863</v>
      </c>
      <c r="R206" t="s">
        <v>956</v>
      </c>
      <c r="S206" t="s">
        <v>957</v>
      </c>
      <c r="T206" t="s">
        <v>958</v>
      </c>
      <c r="U206" t="s">
        <v>959</v>
      </c>
      <c r="V206" t="s">
        <v>927</v>
      </c>
    </row>
    <row r="207" spans="1:22" x14ac:dyDescent="0.35">
      <c r="A207">
        <v>16744</v>
      </c>
      <c r="B207" t="s">
        <v>265</v>
      </c>
      <c r="C207" t="s">
        <v>1868</v>
      </c>
      <c r="D207" t="s">
        <v>1869</v>
      </c>
      <c r="E207" t="s">
        <v>926</v>
      </c>
      <c r="F207" t="s">
        <v>927</v>
      </c>
      <c r="H207" t="s">
        <v>239</v>
      </c>
      <c r="I207" t="s">
        <v>997</v>
      </c>
      <c r="L207" t="s">
        <v>448</v>
      </c>
      <c r="M207" t="s">
        <v>263</v>
      </c>
      <c r="N207" t="s">
        <v>1870</v>
      </c>
      <c r="O207" t="s">
        <v>456</v>
      </c>
      <c r="P207" t="s">
        <v>1871</v>
      </c>
      <c r="Q207" t="s">
        <v>1863</v>
      </c>
      <c r="R207" t="s">
        <v>956</v>
      </c>
      <c r="S207" t="s">
        <v>957</v>
      </c>
      <c r="T207" t="s">
        <v>1065</v>
      </c>
      <c r="U207" t="s">
        <v>1066</v>
      </c>
      <c r="V207" t="s">
        <v>927</v>
      </c>
    </row>
    <row r="208" spans="1:22" x14ac:dyDescent="0.35">
      <c r="A208">
        <v>16746</v>
      </c>
      <c r="B208" t="s">
        <v>328</v>
      </c>
      <c r="C208" t="s">
        <v>1872</v>
      </c>
      <c r="D208" t="s">
        <v>1873</v>
      </c>
      <c r="E208" t="s">
        <v>926</v>
      </c>
      <c r="F208" t="s">
        <v>927</v>
      </c>
      <c r="H208" t="s">
        <v>326</v>
      </c>
      <c r="I208" t="s">
        <v>1322</v>
      </c>
      <c r="J208" t="s">
        <v>1323</v>
      </c>
      <c r="L208" t="s">
        <v>1324</v>
      </c>
      <c r="M208" t="s">
        <v>1874</v>
      </c>
      <c r="N208" t="s">
        <v>1875</v>
      </c>
      <c r="O208" t="s">
        <v>1876</v>
      </c>
      <c r="P208" t="s">
        <v>1877</v>
      </c>
      <c r="Q208" t="s">
        <v>1878</v>
      </c>
      <c r="R208" t="s">
        <v>956</v>
      </c>
      <c r="S208" t="s">
        <v>957</v>
      </c>
      <c r="T208" t="s">
        <v>1012</v>
      </c>
      <c r="U208" t="s">
        <v>1013</v>
      </c>
      <c r="V208" t="s">
        <v>927</v>
      </c>
    </row>
    <row r="209" spans="1:22" x14ac:dyDescent="0.35">
      <c r="A209">
        <v>16747</v>
      </c>
      <c r="B209" t="s">
        <v>284</v>
      </c>
      <c r="C209" t="s">
        <v>1879</v>
      </c>
      <c r="D209" t="s">
        <v>1880</v>
      </c>
      <c r="E209" t="s">
        <v>926</v>
      </c>
      <c r="F209" t="s">
        <v>927</v>
      </c>
      <c r="H209" t="s">
        <v>239</v>
      </c>
      <c r="I209" t="s">
        <v>997</v>
      </c>
      <c r="L209" t="s">
        <v>448</v>
      </c>
      <c r="M209" t="s">
        <v>121</v>
      </c>
      <c r="N209" t="s">
        <v>1881</v>
      </c>
      <c r="O209" t="s">
        <v>456</v>
      </c>
      <c r="P209" t="s">
        <v>1882</v>
      </c>
      <c r="Q209" t="s">
        <v>1878</v>
      </c>
      <c r="R209" t="s">
        <v>956</v>
      </c>
      <c r="S209" t="s">
        <v>957</v>
      </c>
      <c r="T209" t="s">
        <v>1065</v>
      </c>
      <c r="U209" t="s">
        <v>1066</v>
      </c>
      <c r="V209" t="s">
        <v>927</v>
      </c>
    </row>
    <row r="210" spans="1:22" x14ac:dyDescent="0.35">
      <c r="A210">
        <v>16804</v>
      </c>
      <c r="B210" t="s">
        <v>267</v>
      </c>
      <c r="C210" t="s">
        <v>1883</v>
      </c>
      <c r="D210" t="s">
        <v>1884</v>
      </c>
      <c r="E210" t="s">
        <v>926</v>
      </c>
      <c r="F210" t="s">
        <v>927</v>
      </c>
      <c r="H210" t="s">
        <v>239</v>
      </c>
      <c r="I210" t="s">
        <v>997</v>
      </c>
      <c r="L210" t="s">
        <v>448</v>
      </c>
      <c r="M210" t="s">
        <v>1885</v>
      </c>
      <c r="N210" t="s">
        <v>1886</v>
      </c>
      <c r="O210" t="s">
        <v>449</v>
      </c>
      <c r="P210" t="s">
        <v>1887</v>
      </c>
      <c r="Q210" t="s">
        <v>1878</v>
      </c>
      <c r="R210" t="s">
        <v>956</v>
      </c>
      <c r="S210" t="s">
        <v>957</v>
      </c>
      <c r="T210" t="s">
        <v>1012</v>
      </c>
      <c r="U210" t="s">
        <v>1013</v>
      </c>
      <c r="V210" t="s">
        <v>927</v>
      </c>
    </row>
    <row r="211" spans="1:22" x14ac:dyDescent="0.35">
      <c r="A211">
        <v>16805</v>
      </c>
      <c r="B211" t="s">
        <v>150</v>
      </c>
      <c r="C211" t="s">
        <v>648</v>
      </c>
      <c r="D211" t="s">
        <v>1888</v>
      </c>
      <c r="E211" t="s">
        <v>926</v>
      </c>
      <c r="F211" t="s">
        <v>927</v>
      </c>
      <c r="H211" t="s">
        <v>314</v>
      </c>
      <c r="I211" t="s">
        <v>1117</v>
      </c>
      <c r="L211" t="s">
        <v>566</v>
      </c>
      <c r="M211" t="s">
        <v>1889</v>
      </c>
      <c r="N211" t="s">
        <v>1890</v>
      </c>
      <c r="O211" t="s">
        <v>567</v>
      </c>
      <c r="P211" t="s">
        <v>649</v>
      </c>
      <c r="Q211" t="s">
        <v>1891</v>
      </c>
      <c r="R211" t="s">
        <v>944</v>
      </c>
      <c r="S211" t="s">
        <v>945</v>
      </c>
      <c r="T211" t="s">
        <v>946</v>
      </c>
      <c r="U211" t="s">
        <v>947</v>
      </c>
      <c r="V211" t="s">
        <v>927</v>
      </c>
    </row>
    <row r="212" spans="1:22" x14ac:dyDescent="0.35">
      <c r="A212">
        <v>16843</v>
      </c>
      <c r="B212" t="s">
        <v>274</v>
      </c>
      <c r="C212" t="s">
        <v>1892</v>
      </c>
      <c r="D212" t="s">
        <v>1893</v>
      </c>
      <c r="E212" t="s">
        <v>926</v>
      </c>
      <c r="F212" t="s">
        <v>927</v>
      </c>
      <c r="H212" t="s">
        <v>239</v>
      </c>
      <c r="I212" t="s">
        <v>997</v>
      </c>
      <c r="L212" t="s">
        <v>448</v>
      </c>
      <c r="M212" t="s">
        <v>121</v>
      </c>
      <c r="N212" t="s">
        <v>1894</v>
      </c>
      <c r="O212" t="s">
        <v>449</v>
      </c>
      <c r="P212" t="s">
        <v>1895</v>
      </c>
      <c r="Q212" t="s">
        <v>1878</v>
      </c>
      <c r="R212" t="s">
        <v>956</v>
      </c>
      <c r="S212" t="s">
        <v>957</v>
      </c>
      <c r="T212" t="s">
        <v>1012</v>
      </c>
      <c r="U212" t="s">
        <v>1013</v>
      </c>
      <c r="V212" t="s">
        <v>927</v>
      </c>
    </row>
    <row r="213" spans="1:22" x14ac:dyDescent="0.35">
      <c r="A213">
        <v>16926</v>
      </c>
      <c r="B213" t="s">
        <v>342</v>
      </c>
      <c r="C213" t="s">
        <v>1896</v>
      </c>
      <c r="D213" t="s">
        <v>1897</v>
      </c>
      <c r="E213" t="s">
        <v>926</v>
      </c>
      <c r="F213" t="s">
        <v>927</v>
      </c>
      <c r="H213" t="s">
        <v>341</v>
      </c>
      <c r="I213" t="s">
        <v>1146</v>
      </c>
      <c r="J213" t="s">
        <v>1147</v>
      </c>
      <c r="L213" t="s">
        <v>730</v>
      </c>
      <c r="O213" t="s">
        <v>764</v>
      </c>
      <c r="P213" t="s">
        <v>1898</v>
      </c>
      <c r="Q213" t="s">
        <v>1899</v>
      </c>
    </row>
  </sheetData>
  <autoFilter ref="A1:V213" xr:uid="{2CFBD25E-227C-474D-9AB1-3BD5DD45470F}"/>
  <hyperlinks>
    <hyperlink ref="C2" r:id="rId1" xr:uid="{24F04957-0391-4912-967A-55DADF7391A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865D-661A-448D-A1FF-4D96126AF165}">
  <dimension ref="A1:V213"/>
  <sheetViews>
    <sheetView topLeftCell="C164" workbookViewId="0">
      <selection activeCell="D175" sqref="D175"/>
    </sheetView>
  </sheetViews>
  <sheetFormatPr defaultRowHeight="14.5" x14ac:dyDescent="0.35"/>
  <cols>
    <col min="1" max="1" width="6.36328125" bestFit="1" customWidth="1"/>
    <col min="2" max="2" width="43.90625" bestFit="1" customWidth="1"/>
    <col min="3" max="3" width="59.54296875" bestFit="1" customWidth="1"/>
    <col min="4" max="4" width="26.54296875" bestFit="1" customWidth="1"/>
    <col min="5" max="5" width="8.453125" bestFit="1" customWidth="1"/>
    <col min="6" max="6" width="22.453125" bestFit="1" customWidth="1"/>
    <col min="7" max="7" width="21.08984375" bestFit="1" customWidth="1"/>
    <col min="8" max="8" width="70.08984375" customWidth="1"/>
    <col min="9" max="9" width="25.08984375" customWidth="1"/>
    <col min="10" max="11" width="26.90625" customWidth="1"/>
    <col min="12" max="12" width="46.453125" bestFit="1" customWidth="1"/>
    <col min="13" max="13" width="52.08984375" bestFit="1" customWidth="1"/>
    <col min="14" max="14" width="18.08984375" bestFit="1" customWidth="1"/>
    <col min="15" max="15" width="52.6328125" bestFit="1" customWidth="1"/>
    <col min="16" max="16" width="17.54296875" bestFit="1" customWidth="1"/>
    <col min="17" max="17" width="11.90625" bestFit="1" customWidth="1"/>
    <col min="18" max="18" width="24.36328125" bestFit="1" customWidth="1"/>
    <col min="19" max="19" width="23.54296875" bestFit="1" customWidth="1"/>
    <col min="20" max="20" width="39.90625" bestFit="1" customWidth="1"/>
    <col min="21" max="21" width="17.54296875" bestFit="1" customWidth="1"/>
    <col min="22" max="22" width="31.54296875" bestFit="1" customWidth="1"/>
  </cols>
  <sheetData>
    <row r="1" spans="1:22" s="50" customFormat="1" x14ac:dyDescent="0.35">
      <c r="A1" s="50" t="s">
        <v>905</v>
      </c>
      <c r="B1" s="50" t="s">
        <v>907</v>
      </c>
      <c r="C1" s="50" t="s">
        <v>906</v>
      </c>
      <c r="D1" s="50" t="s">
        <v>908</v>
      </c>
      <c r="E1" s="50" t="s">
        <v>909</v>
      </c>
      <c r="F1" s="50" t="s">
        <v>910</v>
      </c>
      <c r="G1" s="50" t="s">
        <v>911</v>
      </c>
      <c r="H1" s="50" t="s">
        <v>912</v>
      </c>
      <c r="L1" s="50" t="s">
        <v>913</v>
      </c>
      <c r="M1" s="50" t="s">
        <v>914</v>
      </c>
      <c r="N1" s="50" t="s">
        <v>915</v>
      </c>
      <c r="O1" s="50" t="s">
        <v>916</v>
      </c>
      <c r="P1" s="50" t="s">
        <v>917</v>
      </c>
      <c r="Q1" s="50" t="s">
        <v>918</v>
      </c>
      <c r="R1" s="50" t="s">
        <v>919</v>
      </c>
      <c r="S1" s="50" t="s">
        <v>920</v>
      </c>
      <c r="T1" s="50" t="s">
        <v>921</v>
      </c>
      <c r="U1" s="50" t="s">
        <v>922</v>
      </c>
      <c r="V1" s="50" t="s">
        <v>923</v>
      </c>
    </row>
    <row r="2" spans="1:22" x14ac:dyDescent="0.35">
      <c r="A2">
        <v>8</v>
      </c>
      <c r="B2" s="57" t="s">
        <v>924</v>
      </c>
      <c r="C2" t="s">
        <v>319</v>
      </c>
      <c r="D2" t="s">
        <v>925</v>
      </c>
      <c r="E2" t="s">
        <v>926</v>
      </c>
      <c r="F2" t="s">
        <v>927</v>
      </c>
      <c r="H2" t="s">
        <v>317</v>
      </c>
      <c r="I2" t="s">
        <v>928</v>
      </c>
      <c r="L2" t="s">
        <v>929</v>
      </c>
      <c r="M2" t="s">
        <v>305</v>
      </c>
      <c r="N2" t="s">
        <v>930</v>
      </c>
      <c r="O2" t="s">
        <v>931</v>
      </c>
      <c r="P2" t="s">
        <v>932</v>
      </c>
      <c r="Q2" t="s">
        <v>933</v>
      </c>
      <c r="R2" t="s">
        <v>934</v>
      </c>
      <c r="S2" t="s">
        <v>935</v>
      </c>
      <c r="T2" t="s">
        <v>936</v>
      </c>
      <c r="U2" t="s">
        <v>937</v>
      </c>
      <c r="V2" t="s">
        <v>927</v>
      </c>
    </row>
    <row r="3" spans="1:22" x14ac:dyDescent="0.35">
      <c r="A3">
        <v>11</v>
      </c>
      <c r="B3" t="s">
        <v>938</v>
      </c>
      <c r="C3" t="s">
        <v>288</v>
      </c>
      <c r="D3" t="s">
        <v>939</v>
      </c>
      <c r="E3" t="s">
        <v>926</v>
      </c>
      <c r="F3" t="s">
        <v>927</v>
      </c>
      <c r="H3" t="s">
        <v>317</v>
      </c>
      <c r="I3" t="s">
        <v>928</v>
      </c>
      <c r="L3" t="s">
        <v>929</v>
      </c>
      <c r="M3" t="s">
        <v>319</v>
      </c>
      <c r="N3" t="s">
        <v>940</v>
      </c>
      <c r="O3" t="s">
        <v>941</v>
      </c>
      <c r="P3" t="s">
        <v>942</v>
      </c>
      <c r="Q3" t="s">
        <v>943</v>
      </c>
      <c r="R3" t="s">
        <v>944</v>
      </c>
      <c r="S3" t="s">
        <v>945</v>
      </c>
      <c r="T3" t="s">
        <v>946</v>
      </c>
      <c r="U3" t="s">
        <v>947</v>
      </c>
      <c r="V3" t="s">
        <v>927</v>
      </c>
    </row>
    <row r="4" spans="1:22" x14ac:dyDescent="0.35">
      <c r="A4">
        <v>14</v>
      </c>
      <c r="B4" t="s">
        <v>948</v>
      </c>
      <c r="C4" t="s">
        <v>243</v>
      </c>
      <c r="D4" t="s">
        <v>949</v>
      </c>
      <c r="E4" t="s">
        <v>926</v>
      </c>
      <c r="F4" t="s">
        <v>927</v>
      </c>
      <c r="H4" t="s">
        <v>239</v>
      </c>
      <c r="I4" t="s">
        <v>950</v>
      </c>
      <c r="L4" t="s">
        <v>951</v>
      </c>
      <c r="M4" t="s">
        <v>252</v>
      </c>
      <c r="N4" t="s">
        <v>952</v>
      </c>
      <c r="O4" t="s">
        <v>953</v>
      </c>
      <c r="P4" t="s">
        <v>954</v>
      </c>
      <c r="Q4" t="s">
        <v>955</v>
      </c>
      <c r="R4" t="s">
        <v>956</v>
      </c>
      <c r="S4" t="s">
        <v>957</v>
      </c>
      <c r="T4" t="s">
        <v>958</v>
      </c>
      <c r="U4" t="s">
        <v>959</v>
      </c>
      <c r="V4" t="s">
        <v>927</v>
      </c>
    </row>
    <row r="5" spans="1:22" x14ac:dyDescent="0.35">
      <c r="A5">
        <v>16</v>
      </c>
      <c r="B5" t="s">
        <v>506</v>
      </c>
      <c r="C5" t="s">
        <v>127</v>
      </c>
      <c r="D5" t="s">
        <v>960</v>
      </c>
      <c r="E5" t="s">
        <v>926</v>
      </c>
      <c r="F5" t="s">
        <v>927</v>
      </c>
      <c r="H5" t="s">
        <v>314</v>
      </c>
      <c r="I5" t="s">
        <v>961</v>
      </c>
      <c r="J5" t="s">
        <v>962</v>
      </c>
      <c r="L5" t="s">
        <v>500</v>
      </c>
      <c r="M5" t="s">
        <v>178</v>
      </c>
      <c r="N5" t="s">
        <v>963</v>
      </c>
      <c r="O5" t="s">
        <v>964</v>
      </c>
      <c r="P5" t="s">
        <v>508</v>
      </c>
      <c r="Q5" t="s">
        <v>965</v>
      </c>
      <c r="R5" t="s">
        <v>966</v>
      </c>
      <c r="S5" t="s">
        <v>967</v>
      </c>
      <c r="T5" t="s">
        <v>968</v>
      </c>
      <c r="U5" t="s">
        <v>969</v>
      </c>
      <c r="V5" t="s">
        <v>927</v>
      </c>
    </row>
    <row r="6" spans="1:22" x14ac:dyDescent="0.35">
      <c r="A6">
        <v>21</v>
      </c>
      <c r="B6" t="s">
        <v>513</v>
      </c>
      <c r="C6" t="s">
        <v>131</v>
      </c>
      <c r="D6" t="s">
        <v>970</v>
      </c>
      <c r="E6" t="s">
        <v>926</v>
      </c>
      <c r="F6" t="s">
        <v>927</v>
      </c>
      <c r="H6" t="s">
        <v>314</v>
      </c>
      <c r="I6" t="s">
        <v>961</v>
      </c>
      <c r="J6" t="s">
        <v>962</v>
      </c>
      <c r="L6" t="s">
        <v>500</v>
      </c>
      <c r="M6" t="s">
        <v>313</v>
      </c>
      <c r="N6" t="s">
        <v>971</v>
      </c>
      <c r="O6" t="s">
        <v>972</v>
      </c>
      <c r="P6" t="s">
        <v>515</v>
      </c>
      <c r="Q6" t="s">
        <v>973</v>
      </c>
      <c r="R6" t="s">
        <v>966</v>
      </c>
      <c r="S6" t="s">
        <v>967</v>
      </c>
      <c r="T6" t="s">
        <v>974</v>
      </c>
      <c r="U6" t="s">
        <v>975</v>
      </c>
      <c r="V6" t="s">
        <v>927</v>
      </c>
    </row>
    <row r="7" spans="1:22" x14ac:dyDescent="0.35">
      <c r="A7">
        <v>22</v>
      </c>
      <c r="B7" t="s">
        <v>509</v>
      </c>
      <c r="C7" t="s">
        <v>133</v>
      </c>
      <c r="D7" t="s">
        <v>976</v>
      </c>
      <c r="E7" t="s">
        <v>926</v>
      </c>
      <c r="F7" t="s">
        <v>927</v>
      </c>
      <c r="H7" t="s">
        <v>314</v>
      </c>
      <c r="I7" t="s">
        <v>977</v>
      </c>
      <c r="L7" t="s">
        <v>426</v>
      </c>
      <c r="M7" t="s">
        <v>313</v>
      </c>
      <c r="N7" t="s">
        <v>978</v>
      </c>
      <c r="O7" t="s">
        <v>510</v>
      </c>
      <c r="P7" t="s">
        <v>511</v>
      </c>
      <c r="Q7" t="s">
        <v>979</v>
      </c>
      <c r="R7" t="s">
        <v>944</v>
      </c>
      <c r="S7" t="s">
        <v>945</v>
      </c>
      <c r="T7" t="s">
        <v>980</v>
      </c>
      <c r="U7" t="s">
        <v>981</v>
      </c>
      <c r="V7" t="s">
        <v>927</v>
      </c>
    </row>
    <row r="8" spans="1:22" x14ac:dyDescent="0.35">
      <c r="A8">
        <v>25</v>
      </c>
      <c r="B8" t="s">
        <v>982</v>
      </c>
      <c r="C8" t="s">
        <v>249</v>
      </c>
      <c r="D8" t="s">
        <v>983</v>
      </c>
      <c r="E8" t="s">
        <v>926</v>
      </c>
      <c r="F8" t="s">
        <v>927</v>
      </c>
      <c r="H8" t="s">
        <v>239</v>
      </c>
      <c r="I8" t="s">
        <v>950</v>
      </c>
      <c r="L8" t="s">
        <v>951</v>
      </c>
      <c r="M8" t="s">
        <v>252</v>
      </c>
      <c r="N8" t="s">
        <v>984</v>
      </c>
      <c r="O8" t="s">
        <v>985</v>
      </c>
      <c r="P8" t="s">
        <v>986</v>
      </c>
      <c r="Q8" t="s">
        <v>987</v>
      </c>
      <c r="R8" t="s">
        <v>944</v>
      </c>
      <c r="S8" t="s">
        <v>945</v>
      </c>
      <c r="T8" t="s">
        <v>946</v>
      </c>
      <c r="U8" t="s">
        <v>947</v>
      </c>
      <c r="V8" t="s">
        <v>927</v>
      </c>
    </row>
    <row r="9" spans="1:22" x14ac:dyDescent="0.35">
      <c r="A9">
        <v>26</v>
      </c>
      <c r="B9" t="s">
        <v>988</v>
      </c>
      <c r="C9" t="s">
        <v>252</v>
      </c>
      <c r="D9" t="s">
        <v>989</v>
      </c>
      <c r="E9" t="s">
        <v>926</v>
      </c>
      <c r="F9" t="s">
        <v>927</v>
      </c>
      <c r="H9" t="s">
        <v>239</v>
      </c>
      <c r="I9" t="s">
        <v>950</v>
      </c>
      <c r="L9" t="s">
        <v>951</v>
      </c>
      <c r="M9" t="s">
        <v>229</v>
      </c>
      <c r="N9" t="s">
        <v>990</v>
      </c>
      <c r="O9" t="s">
        <v>991</v>
      </c>
      <c r="P9" t="s">
        <v>992</v>
      </c>
      <c r="Q9" t="s">
        <v>987</v>
      </c>
      <c r="R9" t="s">
        <v>934</v>
      </c>
      <c r="S9" t="s">
        <v>935</v>
      </c>
      <c r="T9" t="s">
        <v>993</v>
      </c>
      <c r="U9" t="s">
        <v>994</v>
      </c>
      <c r="V9" t="s">
        <v>927</v>
      </c>
    </row>
    <row r="10" spans="1:22" x14ac:dyDescent="0.35">
      <c r="A10">
        <v>27</v>
      </c>
      <c r="B10" t="s">
        <v>995</v>
      </c>
      <c r="C10" t="s">
        <v>253</v>
      </c>
      <c r="D10" t="s">
        <v>996</v>
      </c>
      <c r="E10" t="s">
        <v>926</v>
      </c>
      <c r="F10" t="s">
        <v>927</v>
      </c>
      <c r="H10" t="s">
        <v>239</v>
      </c>
      <c r="I10" t="s">
        <v>997</v>
      </c>
      <c r="L10" t="s">
        <v>448</v>
      </c>
      <c r="M10" t="s">
        <v>229</v>
      </c>
      <c r="N10" t="s">
        <v>998</v>
      </c>
      <c r="O10" t="s">
        <v>999</v>
      </c>
      <c r="P10" t="s">
        <v>1000</v>
      </c>
      <c r="Q10" t="s">
        <v>973</v>
      </c>
      <c r="R10" t="s">
        <v>934</v>
      </c>
      <c r="S10" t="s">
        <v>935</v>
      </c>
      <c r="T10" t="s">
        <v>993</v>
      </c>
      <c r="U10" t="s">
        <v>994</v>
      </c>
      <c r="V10" t="s">
        <v>927</v>
      </c>
    </row>
    <row r="11" spans="1:22" x14ac:dyDescent="0.35">
      <c r="A11">
        <v>32</v>
      </c>
      <c r="B11" t="s">
        <v>421</v>
      </c>
      <c r="C11" t="s">
        <v>143</v>
      </c>
      <c r="D11" t="s">
        <v>1001</v>
      </c>
      <c r="E11" t="s">
        <v>926</v>
      </c>
      <c r="F11" t="s">
        <v>927</v>
      </c>
      <c r="H11" t="s">
        <v>317</v>
      </c>
      <c r="I11" t="s">
        <v>1002</v>
      </c>
      <c r="J11" t="s">
        <v>1003</v>
      </c>
      <c r="L11" t="s">
        <v>407</v>
      </c>
      <c r="M11" t="s">
        <v>170</v>
      </c>
      <c r="N11" t="s">
        <v>1004</v>
      </c>
      <c r="O11" t="s">
        <v>422</v>
      </c>
      <c r="P11" t="s">
        <v>423</v>
      </c>
      <c r="Q11" t="s">
        <v>1005</v>
      </c>
      <c r="R11" t="s">
        <v>956</v>
      </c>
      <c r="S11" t="s">
        <v>957</v>
      </c>
      <c r="T11" t="s">
        <v>958</v>
      </c>
      <c r="U11" t="s">
        <v>959</v>
      </c>
      <c r="V11" t="s">
        <v>927</v>
      </c>
    </row>
    <row r="12" spans="1:22" x14ac:dyDescent="0.35">
      <c r="A12">
        <v>33</v>
      </c>
      <c r="B12" t="s">
        <v>1006</v>
      </c>
      <c r="C12" t="s">
        <v>291</v>
      </c>
      <c r="D12" t="s">
        <v>1007</v>
      </c>
      <c r="E12" t="s">
        <v>926</v>
      </c>
      <c r="F12" t="s">
        <v>927</v>
      </c>
      <c r="H12" t="s">
        <v>317</v>
      </c>
      <c r="I12" t="s">
        <v>928</v>
      </c>
      <c r="L12" t="s">
        <v>929</v>
      </c>
      <c r="M12" t="s">
        <v>288</v>
      </c>
      <c r="N12" t="s">
        <v>1008</v>
      </c>
      <c r="O12" t="s">
        <v>1009</v>
      </c>
      <c r="P12" t="s">
        <v>1010</v>
      </c>
      <c r="Q12" t="s">
        <v>1011</v>
      </c>
      <c r="R12" t="s">
        <v>956</v>
      </c>
      <c r="S12" t="s">
        <v>957</v>
      </c>
      <c r="T12" t="s">
        <v>1012</v>
      </c>
      <c r="U12" t="s">
        <v>1013</v>
      </c>
      <c r="V12" t="s">
        <v>927</v>
      </c>
    </row>
    <row r="13" spans="1:22" x14ac:dyDescent="0.35">
      <c r="A13">
        <v>35</v>
      </c>
      <c r="B13" t="s">
        <v>471</v>
      </c>
      <c r="C13" t="s">
        <v>146</v>
      </c>
      <c r="D13" t="s">
        <v>1014</v>
      </c>
      <c r="E13" t="s">
        <v>926</v>
      </c>
      <c r="F13" t="s">
        <v>927</v>
      </c>
      <c r="H13" t="s">
        <v>317</v>
      </c>
      <c r="I13" t="s">
        <v>1002</v>
      </c>
      <c r="J13" t="s">
        <v>1003</v>
      </c>
      <c r="L13" t="s">
        <v>407</v>
      </c>
      <c r="M13" t="s">
        <v>170</v>
      </c>
      <c r="N13" t="s">
        <v>1015</v>
      </c>
      <c r="O13" t="s">
        <v>472</v>
      </c>
      <c r="P13" t="s">
        <v>473</v>
      </c>
      <c r="Q13" t="s">
        <v>1016</v>
      </c>
      <c r="R13" t="s">
        <v>966</v>
      </c>
      <c r="S13" t="s">
        <v>967</v>
      </c>
      <c r="T13" t="s">
        <v>968</v>
      </c>
      <c r="U13" t="s">
        <v>969</v>
      </c>
      <c r="V13" t="s">
        <v>927</v>
      </c>
    </row>
    <row r="14" spans="1:22" x14ac:dyDescent="0.35">
      <c r="A14">
        <v>43</v>
      </c>
      <c r="B14" t="s">
        <v>1017</v>
      </c>
      <c r="C14" t="s">
        <v>261</v>
      </c>
      <c r="D14" t="s">
        <v>1018</v>
      </c>
      <c r="E14" t="s">
        <v>926</v>
      </c>
      <c r="F14" t="s">
        <v>927</v>
      </c>
      <c r="H14" t="s">
        <v>239</v>
      </c>
      <c r="I14" t="s">
        <v>1019</v>
      </c>
      <c r="J14" t="s">
        <v>1020</v>
      </c>
      <c r="L14" t="s">
        <v>798</v>
      </c>
      <c r="M14" t="s">
        <v>252</v>
      </c>
      <c r="N14" t="s">
        <v>1021</v>
      </c>
      <c r="O14" t="s">
        <v>1022</v>
      </c>
      <c r="P14" t="s">
        <v>1023</v>
      </c>
      <c r="Q14" t="s">
        <v>1024</v>
      </c>
      <c r="R14" t="s">
        <v>956</v>
      </c>
      <c r="S14" t="s">
        <v>957</v>
      </c>
      <c r="T14" t="s">
        <v>1012</v>
      </c>
      <c r="U14" t="s">
        <v>1013</v>
      </c>
      <c r="V14" t="s">
        <v>927</v>
      </c>
    </row>
    <row r="15" spans="1:22" x14ac:dyDescent="0.35">
      <c r="A15">
        <v>45</v>
      </c>
      <c r="B15" t="s">
        <v>1025</v>
      </c>
      <c r="C15" t="s">
        <v>262</v>
      </c>
      <c r="D15" t="s">
        <v>1026</v>
      </c>
      <c r="E15" t="s">
        <v>926</v>
      </c>
      <c r="F15" t="s">
        <v>927</v>
      </c>
      <c r="H15" t="s">
        <v>239</v>
      </c>
      <c r="I15" t="s">
        <v>950</v>
      </c>
      <c r="L15" t="s">
        <v>951</v>
      </c>
      <c r="M15" t="s">
        <v>254</v>
      </c>
      <c r="N15" t="s">
        <v>1027</v>
      </c>
      <c r="O15" t="s">
        <v>953</v>
      </c>
      <c r="P15" t="s">
        <v>1028</v>
      </c>
      <c r="Q15" t="s">
        <v>1029</v>
      </c>
      <c r="R15" t="s">
        <v>956</v>
      </c>
      <c r="S15" t="s">
        <v>957</v>
      </c>
      <c r="T15" t="s">
        <v>958</v>
      </c>
      <c r="U15" t="s">
        <v>959</v>
      </c>
      <c r="V15" t="s">
        <v>927</v>
      </c>
    </row>
    <row r="16" spans="1:22" x14ac:dyDescent="0.35">
      <c r="A16">
        <v>49</v>
      </c>
      <c r="B16" t="s">
        <v>1030</v>
      </c>
      <c r="C16" t="s">
        <v>263</v>
      </c>
      <c r="D16" t="s">
        <v>1031</v>
      </c>
      <c r="E16" t="s">
        <v>926</v>
      </c>
      <c r="F16" t="s">
        <v>927</v>
      </c>
      <c r="H16" t="s">
        <v>239</v>
      </c>
      <c r="I16" t="s">
        <v>997</v>
      </c>
      <c r="L16" t="s">
        <v>448</v>
      </c>
      <c r="M16" t="s">
        <v>253</v>
      </c>
      <c r="N16" t="s">
        <v>1032</v>
      </c>
      <c r="O16" t="s">
        <v>466</v>
      </c>
      <c r="P16" t="s">
        <v>1033</v>
      </c>
      <c r="Q16" t="s">
        <v>1034</v>
      </c>
      <c r="R16" t="s">
        <v>944</v>
      </c>
      <c r="S16" t="s">
        <v>945</v>
      </c>
      <c r="T16" t="s">
        <v>980</v>
      </c>
      <c r="U16" t="s">
        <v>981</v>
      </c>
      <c r="V16" t="s">
        <v>927</v>
      </c>
    </row>
    <row r="17" spans="1:22" x14ac:dyDescent="0.35">
      <c r="A17">
        <v>53</v>
      </c>
      <c r="B17" t="s">
        <v>615</v>
      </c>
      <c r="C17" t="s">
        <v>160</v>
      </c>
      <c r="D17" t="s">
        <v>1035</v>
      </c>
      <c r="E17" t="s">
        <v>926</v>
      </c>
      <c r="F17" t="s">
        <v>927</v>
      </c>
      <c r="H17" t="s">
        <v>239</v>
      </c>
      <c r="I17" t="s">
        <v>997</v>
      </c>
      <c r="L17" t="s">
        <v>448</v>
      </c>
      <c r="M17" t="s">
        <v>283</v>
      </c>
      <c r="N17" t="s">
        <v>1036</v>
      </c>
      <c r="O17" t="s">
        <v>616</v>
      </c>
      <c r="P17" t="s">
        <v>617</v>
      </c>
      <c r="Q17" t="s">
        <v>1037</v>
      </c>
      <c r="R17" t="s">
        <v>944</v>
      </c>
      <c r="S17" t="s">
        <v>945</v>
      </c>
      <c r="T17" t="s">
        <v>946</v>
      </c>
      <c r="U17" t="s">
        <v>947</v>
      </c>
      <c r="V17" t="s">
        <v>927</v>
      </c>
    </row>
    <row r="18" spans="1:22" x14ac:dyDescent="0.35">
      <c r="A18">
        <v>60</v>
      </c>
      <c r="B18" t="s">
        <v>406</v>
      </c>
      <c r="C18" t="s">
        <v>170</v>
      </c>
      <c r="D18" t="s">
        <v>1038</v>
      </c>
      <c r="E18" t="s">
        <v>926</v>
      </c>
      <c r="F18" t="s">
        <v>927</v>
      </c>
      <c r="H18" t="s">
        <v>317</v>
      </c>
      <c r="I18" t="s">
        <v>1002</v>
      </c>
      <c r="J18" t="s">
        <v>1003</v>
      </c>
      <c r="L18" t="s">
        <v>407</v>
      </c>
      <c r="M18" t="s">
        <v>305</v>
      </c>
      <c r="N18" t="s">
        <v>1039</v>
      </c>
      <c r="O18" t="s">
        <v>408</v>
      </c>
      <c r="P18" t="s">
        <v>409</v>
      </c>
      <c r="Q18" t="s">
        <v>1040</v>
      </c>
      <c r="R18" t="s">
        <v>966</v>
      </c>
      <c r="S18" t="s">
        <v>967</v>
      </c>
      <c r="T18" t="s">
        <v>1041</v>
      </c>
      <c r="U18" t="s">
        <v>1042</v>
      </c>
      <c r="V18" t="s">
        <v>927</v>
      </c>
    </row>
    <row r="19" spans="1:22" x14ac:dyDescent="0.35">
      <c r="A19">
        <v>63</v>
      </c>
      <c r="B19" t="s">
        <v>529</v>
      </c>
      <c r="C19" t="s">
        <v>176</v>
      </c>
      <c r="D19" t="s">
        <v>1043</v>
      </c>
      <c r="E19" t="s">
        <v>926</v>
      </c>
      <c r="F19" t="s">
        <v>927</v>
      </c>
      <c r="H19" t="s">
        <v>317</v>
      </c>
      <c r="I19" t="s">
        <v>1044</v>
      </c>
      <c r="L19" t="s">
        <v>521</v>
      </c>
      <c r="M19" t="s">
        <v>305</v>
      </c>
      <c r="N19" t="s">
        <v>1045</v>
      </c>
      <c r="O19" t="s">
        <v>530</v>
      </c>
      <c r="P19" t="s">
        <v>531</v>
      </c>
      <c r="Q19" t="s">
        <v>1046</v>
      </c>
      <c r="R19" t="s">
        <v>944</v>
      </c>
      <c r="S19" t="s">
        <v>945</v>
      </c>
      <c r="T19" t="s">
        <v>946</v>
      </c>
      <c r="U19" t="s">
        <v>947</v>
      </c>
      <c r="V19" t="s">
        <v>1047</v>
      </c>
    </row>
    <row r="20" spans="1:22" x14ac:dyDescent="0.35">
      <c r="A20">
        <v>68</v>
      </c>
      <c r="B20" t="s">
        <v>1048</v>
      </c>
      <c r="C20" t="s">
        <v>275</v>
      </c>
      <c r="D20" t="s">
        <v>1049</v>
      </c>
      <c r="E20" t="s">
        <v>926</v>
      </c>
      <c r="F20" t="s">
        <v>927</v>
      </c>
      <c r="H20" t="s">
        <v>239</v>
      </c>
      <c r="I20" t="s">
        <v>997</v>
      </c>
      <c r="L20" t="s">
        <v>448</v>
      </c>
      <c r="M20" t="s">
        <v>253</v>
      </c>
      <c r="N20" t="s">
        <v>1050</v>
      </c>
      <c r="O20" t="s">
        <v>466</v>
      </c>
      <c r="P20" t="s">
        <v>1051</v>
      </c>
      <c r="Q20" t="s">
        <v>1052</v>
      </c>
      <c r="R20" t="s">
        <v>944</v>
      </c>
      <c r="S20" t="s">
        <v>945</v>
      </c>
      <c r="T20" t="s">
        <v>980</v>
      </c>
      <c r="U20" t="s">
        <v>981</v>
      </c>
      <c r="V20" t="s">
        <v>927</v>
      </c>
    </row>
    <row r="21" spans="1:22" x14ac:dyDescent="0.35">
      <c r="A21">
        <v>73</v>
      </c>
      <c r="B21" t="s">
        <v>1053</v>
      </c>
      <c r="C21" t="s">
        <v>283</v>
      </c>
      <c r="D21" t="s">
        <v>1054</v>
      </c>
      <c r="E21" t="s">
        <v>926</v>
      </c>
      <c r="F21" t="s">
        <v>927</v>
      </c>
      <c r="H21" t="s">
        <v>239</v>
      </c>
      <c r="I21" t="s">
        <v>997</v>
      </c>
      <c r="L21" t="s">
        <v>448</v>
      </c>
      <c r="M21" t="s">
        <v>1055</v>
      </c>
      <c r="N21" t="s">
        <v>1056</v>
      </c>
      <c r="O21" t="s">
        <v>1057</v>
      </c>
      <c r="P21" t="s">
        <v>1058</v>
      </c>
      <c r="Q21" t="s">
        <v>1037</v>
      </c>
      <c r="R21" t="s">
        <v>944</v>
      </c>
      <c r="S21" t="s">
        <v>945</v>
      </c>
      <c r="T21" t="s">
        <v>1059</v>
      </c>
      <c r="U21" t="s">
        <v>1060</v>
      </c>
      <c r="V21" t="s">
        <v>927</v>
      </c>
    </row>
    <row r="22" spans="1:22" x14ac:dyDescent="0.35">
      <c r="A22">
        <v>74</v>
      </c>
      <c r="B22" t="s">
        <v>533</v>
      </c>
      <c r="C22" t="s">
        <v>188</v>
      </c>
      <c r="D22" t="s">
        <v>1061</v>
      </c>
      <c r="E22" t="s">
        <v>926</v>
      </c>
      <c r="F22" t="s">
        <v>927</v>
      </c>
      <c r="H22" t="s">
        <v>317</v>
      </c>
      <c r="I22" t="s">
        <v>1002</v>
      </c>
      <c r="J22" t="s">
        <v>1062</v>
      </c>
      <c r="L22" t="s">
        <v>489</v>
      </c>
      <c r="M22" t="s">
        <v>170</v>
      </c>
      <c r="N22" t="s">
        <v>1063</v>
      </c>
      <c r="O22" t="s">
        <v>534</v>
      </c>
      <c r="P22" t="s">
        <v>535</v>
      </c>
      <c r="Q22" t="s">
        <v>1064</v>
      </c>
      <c r="R22" t="s">
        <v>956</v>
      </c>
      <c r="S22" t="s">
        <v>957</v>
      </c>
      <c r="T22" t="s">
        <v>1065</v>
      </c>
      <c r="U22" t="s">
        <v>1066</v>
      </c>
      <c r="V22" t="s">
        <v>927</v>
      </c>
    </row>
    <row r="23" spans="1:22" x14ac:dyDescent="0.35">
      <c r="A23">
        <v>75</v>
      </c>
      <c r="B23" t="s">
        <v>1067</v>
      </c>
      <c r="C23" t="s">
        <v>242</v>
      </c>
      <c r="D23" t="s">
        <v>1068</v>
      </c>
      <c r="E23" t="s">
        <v>926</v>
      </c>
      <c r="F23" t="s">
        <v>927</v>
      </c>
      <c r="H23" t="s">
        <v>239</v>
      </c>
      <c r="I23" t="s">
        <v>997</v>
      </c>
      <c r="L23" t="s">
        <v>448</v>
      </c>
      <c r="M23" t="s">
        <v>275</v>
      </c>
      <c r="N23" t="s">
        <v>1069</v>
      </c>
      <c r="O23" t="s">
        <v>466</v>
      </c>
      <c r="P23" t="s">
        <v>1070</v>
      </c>
      <c r="Q23" t="s">
        <v>1071</v>
      </c>
      <c r="R23" t="s">
        <v>944</v>
      </c>
      <c r="S23" t="s">
        <v>945</v>
      </c>
      <c r="T23" t="s">
        <v>980</v>
      </c>
      <c r="U23" t="s">
        <v>981</v>
      </c>
      <c r="V23" t="s">
        <v>927</v>
      </c>
    </row>
    <row r="24" spans="1:22" x14ac:dyDescent="0.35">
      <c r="A24">
        <v>76</v>
      </c>
      <c r="B24" t="s">
        <v>1072</v>
      </c>
      <c r="C24" t="s">
        <v>286</v>
      </c>
      <c r="D24" t="s">
        <v>1073</v>
      </c>
      <c r="E24" t="s">
        <v>926</v>
      </c>
      <c r="F24" t="s">
        <v>927</v>
      </c>
      <c r="H24" t="s">
        <v>239</v>
      </c>
      <c r="I24" t="s">
        <v>997</v>
      </c>
      <c r="L24" t="s">
        <v>448</v>
      </c>
      <c r="M24" t="s">
        <v>242</v>
      </c>
      <c r="N24" t="s">
        <v>1074</v>
      </c>
      <c r="O24" t="s">
        <v>484</v>
      </c>
      <c r="P24" t="s">
        <v>1075</v>
      </c>
      <c r="Q24" t="s">
        <v>1052</v>
      </c>
      <c r="R24" t="s">
        <v>966</v>
      </c>
      <c r="S24" t="s">
        <v>967</v>
      </c>
      <c r="T24" t="s">
        <v>1041</v>
      </c>
      <c r="U24" t="s">
        <v>1042</v>
      </c>
      <c r="V24" t="s">
        <v>927</v>
      </c>
    </row>
    <row r="25" spans="1:22" x14ac:dyDescent="0.35">
      <c r="A25">
        <v>78</v>
      </c>
      <c r="B25" t="s">
        <v>1076</v>
      </c>
      <c r="C25" t="s">
        <v>244</v>
      </c>
      <c r="D25" t="s">
        <v>1077</v>
      </c>
      <c r="E25" t="s">
        <v>926</v>
      </c>
      <c r="F25" t="s">
        <v>927</v>
      </c>
      <c r="H25" t="s">
        <v>317</v>
      </c>
      <c r="I25" t="s">
        <v>928</v>
      </c>
      <c r="L25" t="s">
        <v>929</v>
      </c>
      <c r="M25" t="s">
        <v>288</v>
      </c>
      <c r="N25" t="s">
        <v>1078</v>
      </c>
      <c r="O25" t="s">
        <v>1079</v>
      </c>
      <c r="P25" t="s">
        <v>1080</v>
      </c>
      <c r="Q25" t="s">
        <v>1081</v>
      </c>
      <c r="R25" t="s">
        <v>956</v>
      </c>
      <c r="S25" t="s">
        <v>957</v>
      </c>
      <c r="T25" t="s">
        <v>958</v>
      </c>
      <c r="U25" t="s">
        <v>959</v>
      </c>
      <c r="V25" t="s">
        <v>927</v>
      </c>
    </row>
    <row r="26" spans="1:22" x14ac:dyDescent="0.35">
      <c r="A26">
        <v>99</v>
      </c>
      <c r="B26" t="s">
        <v>524</v>
      </c>
      <c r="C26" t="s">
        <v>79</v>
      </c>
      <c r="D26" t="s">
        <v>1082</v>
      </c>
      <c r="E26" t="s">
        <v>926</v>
      </c>
      <c r="F26" t="s">
        <v>927</v>
      </c>
      <c r="H26" t="s">
        <v>317</v>
      </c>
      <c r="I26" t="s">
        <v>1002</v>
      </c>
      <c r="J26" t="s">
        <v>1003</v>
      </c>
      <c r="L26" t="s">
        <v>407</v>
      </c>
      <c r="M26" t="s">
        <v>170</v>
      </c>
      <c r="N26" t="s">
        <v>1083</v>
      </c>
      <c r="O26" t="s">
        <v>422</v>
      </c>
      <c r="P26" t="s">
        <v>525</v>
      </c>
      <c r="Q26" t="s">
        <v>1084</v>
      </c>
      <c r="R26" t="s">
        <v>956</v>
      </c>
      <c r="S26" t="s">
        <v>957</v>
      </c>
      <c r="T26" t="s">
        <v>958</v>
      </c>
      <c r="U26" t="s">
        <v>959</v>
      </c>
      <c r="V26" t="s">
        <v>927</v>
      </c>
    </row>
    <row r="27" spans="1:22" x14ac:dyDescent="0.35">
      <c r="A27">
        <v>100</v>
      </c>
      <c r="B27" t="s">
        <v>626</v>
      </c>
      <c r="C27" t="s">
        <v>145</v>
      </c>
      <c r="D27" t="s">
        <v>1085</v>
      </c>
      <c r="E27" t="s">
        <v>926</v>
      </c>
      <c r="F27" t="s">
        <v>927</v>
      </c>
      <c r="H27" t="s">
        <v>106</v>
      </c>
      <c r="L27" t="s">
        <v>106</v>
      </c>
      <c r="M27" t="s">
        <v>347</v>
      </c>
      <c r="N27" t="s">
        <v>1086</v>
      </c>
      <c r="O27" t="s">
        <v>539</v>
      </c>
      <c r="P27" t="s">
        <v>627</v>
      </c>
      <c r="Q27" t="s">
        <v>1087</v>
      </c>
      <c r="R27" t="s">
        <v>956</v>
      </c>
      <c r="S27" t="s">
        <v>957</v>
      </c>
      <c r="T27" t="s">
        <v>958</v>
      </c>
      <c r="U27" t="s">
        <v>959</v>
      </c>
      <c r="V27" t="s">
        <v>927</v>
      </c>
    </row>
    <row r="28" spans="1:22" x14ac:dyDescent="0.35">
      <c r="A28">
        <v>124</v>
      </c>
      <c r="B28" t="s">
        <v>640</v>
      </c>
      <c r="C28" t="s">
        <v>125</v>
      </c>
      <c r="D28" t="s">
        <v>1088</v>
      </c>
      <c r="E28" t="s">
        <v>926</v>
      </c>
      <c r="F28" t="s">
        <v>927</v>
      </c>
      <c r="H28" t="s">
        <v>317</v>
      </c>
      <c r="I28" t="s">
        <v>1002</v>
      </c>
      <c r="J28" t="s">
        <v>1089</v>
      </c>
      <c r="K28" t="s">
        <v>1090</v>
      </c>
      <c r="L28" t="s">
        <v>641</v>
      </c>
      <c r="M28" t="s">
        <v>305</v>
      </c>
      <c r="N28" t="s">
        <v>1091</v>
      </c>
      <c r="O28" t="s">
        <v>1092</v>
      </c>
      <c r="P28" t="s">
        <v>643</v>
      </c>
      <c r="Q28" t="s">
        <v>1093</v>
      </c>
      <c r="R28" t="s">
        <v>956</v>
      </c>
      <c r="S28" t="s">
        <v>957</v>
      </c>
      <c r="T28" t="s">
        <v>1065</v>
      </c>
      <c r="U28" t="s">
        <v>1066</v>
      </c>
      <c r="V28" t="s">
        <v>927</v>
      </c>
    </row>
    <row r="29" spans="1:22" x14ac:dyDescent="0.35">
      <c r="A29">
        <v>135</v>
      </c>
      <c r="B29" t="s">
        <v>24</v>
      </c>
      <c r="C29" t="s">
        <v>22</v>
      </c>
      <c r="D29" t="s">
        <v>1094</v>
      </c>
      <c r="E29" t="s">
        <v>926</v>
      </c>
      <c r="F29" t="s">
        <v>927</v>
      </c>
      <c r="G29" t="s">
        <v>1095</v>
      </c>
      <c r="H29" t="s">
        <v>326</v>
      </c>
      <c r="I29" t="s">
        <v>1096</v>
      </c>
      <c r="J29" t="s">
        <v>1097</v>
      </c>
      <c r="L29" t="s">
        <v>25</v>
      </c>
      <c r="M29" t="s">
        <v>330</v>
      </c>
      <c r="N29" t="s">
        <v>1098</v>
      </c>
      <c r="O29" t="s">
        <v>26</v>
      </c>
      <c r="P29" t="s">
        <v>27</v>
      </c>
      <c r="Q29" t="s">
        <v>1099</v>
      </c>
      <c r="R29" t="s">
        <v>956</v>
      </c>
      <c r="S29" t="s">
        <v>957</v>
      </c>
      <c r="T29" t="s">
        <v>958</v>
      </c>
      <c r="U29" t="s">
        <v>959</v>
      </c>
      <c r="V29" t="s">
        <v>927</v>
      </c>
    </row>
    <row r="30" spans="1:22" x14ac:dyDescent="0.35">
      <c r="A30">
        <v>152</v>
      </c>
      <c r="B30" t="s">
        <v>702</v>
      </c>
      <c r="C30" t="s">
        <v>210</v>
      </c>
      <c r="D30" t="s">
        <v>1100</v>
      </c>
      <c r="E30" t="s">
        <v>926</v>
      </c>
      <c r="F30" t="s">
        <v>927</v>
      </c>
      <c r="H30" t="s">
        <v>314</v>
      </c>
      <c r="I30" t="s">
        <v>1101</v>
      </c>
      <c r="L30" t="s">
        <v>703</v>
      </c>
      <c r="M30" t="s">
        <v>233</v>
      </c>
      <c r="N30" t="s">
        <v>1102</v>
      </c>
      <c r="O30" t="s">
        <v>704</v>
      </c>
      <c r="P30" t="s">
        <v>705</v>
      </c>
      <c r="Q30" t="s">
        <v>1103</v>
      </c>
      <c r="R30" t="s">
        <v>944</v>
      </c>
      <c r="S30" t="s">
        <v>945</v>
      </c>
      <c r="T30" t="s">
        <v>946</v>
      </c>
      <c r="U30" t="s">
        <v>947</v>
      </c>
      <c r="V30" t="s">
        <v>927</v>
      </c>
    </row>
    <row r="31" spans="1:22" x14ac:dyDescent="0.35">
      <c r="A31">
        <v>172</v>
      </c>
      <c r="B31" t="s">
        <v>750</v>
      </c>
      <c r="C31" t="s">
        <v>198</v>
      </c>
      <c r="D31" t="s">
        <v>1104</v>
      </c>
      <c r="E31" t="s">
        <v>926</v>
      </c>
      <c r="F31" t="s">
        <v>927</v>
      </c>
      <c r="H31" t="s">
        <v>341</v>
      </c>
      <c r="I31" t="s">
        <v>1105</v>
      </c>
      <c r="L31" t="s">
        <v>746</v>
      </c>
      <c r="M31" t="s">
        <v>332</v>
      </c>
      <c r="N31" t="s">
        <v>1106</v>
      </c>
      <c r="O31" t="s">
        <v>751</v>
      </c>
      <c r="P31" t="s">
        <v>752</v>
      </c>
      <c r="Q31" t="s">
        <v>1107</v>
      </c>
      <c r="R31" t="s">
        <v>956</v>
      </c>
      <c r="S31" t="s">
        <v>957</v>
      </c>
      <c r="T31" t="s">
        <v>1012</v>
      </c>
      <c r="U31" t="s">
        <v>1013</v>
      </c>
      <c r="V31" t="s">
        <v>927</v>
      </c>
    </row>
    <row r="32" spans="1:22" x14ac:dyDescent="0.35">
      <c r="A32">
        <v>176</v>
      </c>
      <c r="B32" t="s">
        <v>758</v>
      </c>
      <c r="C32" t="s">
        <v>222</v>
      </c>
      <c r="D32" t="s">
        <v>1108</v>
      </c>
      <c r="E32" t="s">
        <v>926</v>
      </c>
      <c r="F32" t="s">
        <v>927</v>
      </c>
      <c r="H32" t="s">
        <v>341</v>
      </c>
      <c r="I32" t="s">
        <v>1109</v>
      </c>
      <c r="L32" t="s">
        <v>759</v>
      </c>
      <c r="M32" t="s">
        <v>332</v>
      </c>
      <c r="N32" t="s">
        <v>1110</v>
      </c>
      <c r="O32" t="s">
        <v>760</v>
      </c>
      <c r="P32" t="s">
        <v>761</v>
      </c>
      <c r="Q32" t="s">
        <v>1107</v>
      </c>
      <c r="R32" t="s">
        <v>934</v>
      </c>
      <c r="S32" t="s">
        <v>935</v>
      </c>
      <c r="T32" t="s">
        <v>936</v>
      </c>
      <c r="U32" t="s">
        <v>937</v>
      </c>
      <c r="V32" t="s">
        <v>927</v>
      </c>
    </row>
    <row r="33" spans="1:22" x14ac:dyDescent="0.35">
      <c r="A33">
        <v>186</v>
      </c>
      <c r="B33" t="s">
        <v>499</v>
      </c>
      <c r="C33" t="s">
        <v>178</v>
      </c>
      <c r="D33" t="s">
        <v>1111</v>
      </c>
      <c r="E33" t="s">
        <v>926</v>
      </c>
      <c r="F33" t="s">
        <v>927</v>
      </c>
      <c r="H33" t="s">
        <v>314</v>
      </c>
      <c r="I33" t="s">
        <v>961</v>
      </c>
      <c r="J33" t="s">
        <v>962</v>
      </c>
      <c r="L33" t="s">
        <v>500</v>
      </c>
      <c r="M33" t="s">
        <v>313</v>
      </c>
      <c r="N33" t="s">
        <v>1112</v>
      </c>
      <c r="O33" t="s">
        <v>1113</v>
      </c>
      <c r="P33" t="s">
        <v>502</v>
      </c>
      <c r="Q33" t="s">
        <v>1114</v>
      </c>
      <c r="R33" t="s">
        <v>966</v>
      </c>
      <c r="S33" t="s">
        <v>967</v>
      </c>
      <c r="T33" t="s">
        <v>1041</v>
      </c>
      <c r="U33" t="s">
        <v>1042</v>
      </c>
      <c r="V33" t="s">
        <v>927</v>
      </c>
    </row>
    <row r="34" spans="1:22" x14ac:dyDescent="0.35">
      <c r="A34">
        <v>187</v>
      </c>
      <c r="B34" t="s">
        <v>1115</v>
      </c>
      <c r="C34" t="s">
        <v>251</v>
      </c>
      <c r="D34" t="s">
        <v>1116</v>
      </c>
      <c r="E34" t="s">
        <v>926</v>
      </c>
      <c r="F34" t="s">
        <v>927</v>
      </c>
      <c r="H34" t="s">
        <v>314</v>
      </c>
      <c r="I34" t="s">
        <v>1117</v>
      </c>
      <c r="L34" t="s">
        <v>566</v>
      </c>
      <c r="M34" t="s">
        <v>233</v>
      </c>
      <c r="N34" t="s">
        <v>1118</v>
      </c>
      <c r="O34" t="s">
        <v>739</v>
      </c>
      <c r="P34" t="s">
        <v>1119</v>
      </c>
      <c r="Q34" t="s">
        <v>1114</v>
      </c>
      <c r="R34" t="s">
        <v>944</v>
      </c>
      <c r="S34" t="s">
        <v>945</v>
      </c>
      <c r="T34" t="s">
        <v>980</v>
      </c>
      <c r="U34" t="s">
        <v>981</v>
      </c>
      <c r="V34" t="s">
        <v>927</v>
      </c>
    </row>
    <row r="35" spans="1:22" x14ac:dyDescent="0.35">
      <c r="A35">
        <v>226</v>
      </c>
      <c r="B35" t="s">
        <v>734</v>
      </c>
      <c r="C35" t="s">
        <v>202</v>
      </c>
      <c r="D35" t="s">
        <v>1120</v>
      </c>
      <c r="E35" t="s">
        <v>926</v>
      </c>
      <c r="F35" t="s">
        <v>927</v>
      </c>
      <c r="H35" t="s">
        <v>314</v>
      </c>
      <c r="I35" t="s">
        <v>1117</v>
      </c>
      <c r="L35" t="s">
        <v>566</v>
      </c>
      <c r="M35" t="s">
        <v>206</v>
      </c>
      <c r="N35" t="s">
        <v>1121</v>
      </c>
      <c r="O35" t="s">
        <v>735</v>
      </c>
      <c r="P35" t="s">
        <v>736</v>
      </c>
      <c r="Q35" t="s">
        <v>1071</v>
      </c>
      <c r="R35" t="s">
        <v>966</v>
      </c>
      <c r="S35" t="s">
        <v>967</v>
      </c>
      <c r="T35" t="s">
        <v>974</v>
      </c>
      <c r="U35" t="s">
        <v>975</v>
      </c>
      <c r="V35" t="s">
        <v>927</v>
      </c>
    </row>
    <row r="36" spans="1:22" x14ac:dyDescent="0.35">
      <c r="A36">
        <v>228</v>
      </c>
      <c r="B36" t="s">
        <v>1122</v>
      </c>
      <c r="C36" t="s">
        <v>257</v>
      </c>
      <c r="D36" t="s">
        <v>1123</v>
      </c>
      <c r="E36" t="s">
        <v>926</v>
      </c>
      <c r="F36" t="s">
        <v>927</v>
      </c>
      <c r="H36" t="s">
        <v>239</v>
      </c>
      <c r="I36" t="s">
        <v>997</v>
      </c>
      <c r="L36" t="s">
        <v>448</v>
      </c>
      <c r="M36" t="s">
        <v>283</v>
      </c>
      <c r="N36" t="s">
        <v>1124</v>
      </c>
      <c r="O36" t="s">
        <v>449</v>
      </c>
      <c r="P36" t="s">
        <v>1125</v>
      </c>
      <c r="Q36" t="s">
        <v>1126</v>
      </c>
      <c r="R36" t="s">
        <v>956</v>
      </c>
      <c r="S36" t="s">
        <v>957</v>
      </c>
      <c r="T36" t="s">
        <v>1012</v>
      </c>
      <c r="U36" t="s">
        <v>1013</v>
      </c>
      <c r="V36" t="s">
        <v>927</v>
      </c>
    </row>
    <row r="37" spans="1:22" x14ac:dyDescent="0.35">
      <c r="A37">
        <v>231</v>
      </c>
      <c r="B37" t="s">
        <v>1127</v>
      </c>
      <c r="C37" t="s">
        <v>292</v>
      </c>
      <c r="D37" t="s">
        <v>1128</v>
      </c>
      <c r="E37" t="s">
        <v>926</v>
      </c>
      <c r="F37" t="s">
        <v>927</v>
      </c>
      <c r="H37" t="s">
        <v>289</v>
      </c>
      <c r="I37" t="s">
        <v>1129</v>
      </c>
      <c r="L37" t="s">
        <v>1130</v>
      </c>
      <c r="M37" t="s">
        <v>309</v>
      </c>
      <c r="N37" t="s">
        <v>1131</v>
      </c>
      <c r="O37" t="s">
        <v>1132</v>
      </c>
      <c r="P37" t="s">
        <v>1133</v>
      </c>
      <c r="Q37" t="s">
        <v>1134</v>
      </c>
      <c r="R37" t="s">
        <v>956</v>
      </c>
      <c r="S37" t="s">
        <v>957</v>
      </c>
      <c r="T37" t="s">
        <v>1012</v>
      </c>
      <c r="U37" t="s">
        <v>1013</v>
      </c>
      <c r="V37" t="s">
        <v>927</v>
      </c>
    </row>
    <row r="38" spans="1:22" x14ac:dyDescent="0.35">
      <c r="A38">
        <v>233</v>
      </c>
      <c r="B38" t="s">
        <v>1135</v>
      </c>
      <c r="C38" t="s">
        <v>254</v>
      </c>
      <c r="D38" t="s">
        <v>1136</v>
      </c>
      <c r="E38" t="s">
        <v>926</v>
      </c>
      <c r="F38" t="s">
        <v>927</v>
      </c>
      <c r="H38" t="s">
        <v>239</v>
      </c>
      <c r="I38" t="s">
        <v>950</v>
      </c>
      <c r="L38" t="s">
        <v>951</v>
      </c>
      <c r="M38" t="s">
        <v>252</v>
      </c>
      <c r="N38" t="s">
        <v>1137</v>
      </c>
      <c r="O38" t="s">
        <v>1138</v>
      </c>
      <c r="P38" t="s">
        <v>1139</v>
      </c>
      <c r="Q38" t="s">
        <v>1134</v>
      </c>
      <c r="R38" t="s">
        <v>966</v>
      </c>
      <c r="S38" t="s">
        <v>967</v>
      </c>
      <c r="T38" t="s">
        <v>974</v>
      </c>
      <c r="U38" t="s">
        <v>975</v>
      </c>
      <c r="V38" t="s">
        <v>927</v>
      </c>
    </row>
    <row r="39" spans="1:22" x14ac:dyDescent="0.35">
      <c r="A39">
        <v>234</v>
      </c>
      <c r="B39" t="s">
        <v>1140</v>
      </c>
      <c r="C39" t="s">
        <v>191</v>
      </c>
      <c r="D39" t="s">
        <v>1141</v>
      </c>
      <c r="E39" t="s">
        <v>926</v>
      </c>
      <c r="F39" t="s">
        <v>927</v>
      </c>
      <c r="H39" t="s">
        <v>239</v>
      </c>
      <c r="I39" t="s">
        <v>997</v>
      </c>
      <c r="L39" t="s">
        <v>448</v>
      </c>
      <c r="M39" t="s">
        <v>160</v>
      </c>
      <c r="N39" t="s">
        <v>1142</v>
      </c>
      <c r="O39" t="s">
        <v>458</v>
      </c>
      <c r="P39" t="s">
        <v>1143</v>
      </c>
      <c r="Q39" t="s">
        <v>1144</v>
      </c>
      <c r="R39" t="s">
        <v>956</v>
      </c>
      <c r="S39" t="s">
        <v>957</v>
      </c>
      <c r="T39" t="s">
        <v>958</v>
      </c>
      <c r="U39" t="s">
        <v>959</v>
      </c>
      <c r="V39" t="s">
        <v>927</v>
      </c>
    </row>
    <row r="40" spans="1:22" x14ac:dyDescent="0.35">
      <c r="A40">
        <v>237</v>
      </c>
      <c r="B40" t="s">
        <v>729</v>
      </c>
      <c r="C40" t="s">
        <v>201</v>
      </c>
      <c r="D40" t="s">
        <v>1145</v>
      </c>
      <c r="E40" t="s">
        <v>926</v>
      </c>
      <c r="F40" t="s">
        <v>927</v>
      </c>
      <c r="H40" t="s">
        <v>341</v>
      </c>
      <c r="I40" t="s">
        <v>1146</v>
      </c>
      <c r="J40" t="s">
        <v>1147</v>
      </c>
      <c r="L40" t="s">
        <v>730</v>
      </c>
      <c r="M40" t="s">
        <v>222</v>
      </c>
      <c r="N40" t="s">
        <v>1148</v>
      </c>
      <c r="O40" t="s">
        <v>731</v>
      </c>
      <c r="P40" t="s">
        <v>732</v>
      </c>
      <c r="Q40" t="s">
        <v>1149</v>
      </c>
      <c r="R40" t="s">
        <v>944</v>
      </c>
      <c r="S40" t="s">
        <v>945</v>
      </c>
      <c r="T40" t="s">
        <v>980</v>
      </c>
      <c r="U40" t="s">
        <v>981</v>
      </c>
      <c r="V40" t="s">
        <v>927</v>
      </c>
    </row>
    <row r="41" spans="1:22" x14ac:dyDescent="0.35">
      <c r="A41">
        <v>239</v>
      </c>
      <c r="B41" t="s">
        <v>1150</v>
      </c>
      <c r="C41" t="s">
        <v>268</v>
      </c>
      <c r="D41" t="s">
        <v>1151</v>
      </c>
      <c r="E41" t="s">
        <v>926</v>
      </c>
      <c r="F41" t="s">
        <v>927</v>
      </c>
      <c r="H41" t="s">
        <v>239</v>
      </c>
      <c r="I41" t="s">
        <v>997</v>
      </c>
      <c r="L41" t="s">
        <v>448</v>
      </c>
      <c r="M41" t="s">
        <v>286</v>
      </c>
      <c r="N41" t="s">
        <v>1152</v>
      </c>
      <c r="O41" t="s">
        <v>458</v>
      </c>
      <c r="P41" t="s">
        <v>1153</v>
      </c>
      <c r="Q41" t="s">
        <v>1149</v>
      </c>
      <c r="R41" t="s">
        <v>956</v>
      </c>
      <c r="S41" t="s">
        <v>957</v>
      </c>
      <c r="T41" t="s">
        <v>958</v>
      </c>
      <c r="U41" t="s">
        <v>959</v>
      </c>
      <c r="V41" t="s">
        <v>927</v>
      </c>
    </row>
    <row r="42" spans="1:22" x14ac:dyDescent="0.35">
      <c r="A42">
        <v>242</v>
      </c>
      <c r="B42" t="s">
        <v>1154</v>
      </c>
      <c r="C42" t="s">
        <v>309</v>
      </c>
      <c r="D42" t="s">
        <v>1155</v>
      </c>
      <c r="E42" t="s">
        <v>926</v>
      </c>
      <c r="F42" t="s">
        <v>927</v>
      </c>
      <c r="H42" t="s">
        <v>289</v>
      </c>
      <c r="I42" t="s">
        <v>1156</v>
      </c>
      <c r="J42" t="s">
        <v>1157</v>
      </c>
      <c r="L42" t="s">
        <v>583</v>
      </c>
      <c r="M42" t="s">
        <v>290</v>
      </c>
      <c r="N42" t="s">
        <v>1158</v>
      </c>
      <c r="O42" t="s">
        <v>1159</v>
      </c>
      <c r="P42" t="s">
        <v>1160</v>
      </c>
      <c r="Q42" t="s">
        <v>1149</v>
      </c>
      <c r="R42" t="s">
        <v>944</v>
      </c>
      <c r="S42" t="s">
        <v>945</v>
      </c>
      <c r="T42" t="s">
        <v>946</v>
      </c>
      <c r="U42" t="s">
        <v>947</v>
      </c>
      <c r="V42" t="s">
        <v>927</v>
      </c>
    </row>
    <row r="43" spans="1:22" x14ac:dyDescent="0.35">
      <c r="A43">
        <v>245</v>
      </c>
      <c r="B43" t="s">
        <v>1161</v>
      </c>
      <c r="C43" t="s">
        <v>321</v>
      </c>
      <c r="D43" t="s">
        <v>1162</v>
      </c>
      <c r="E43" t="s">
        <v>926</v>
      </c>
      <c r="F43" t="s">
        <v>927</v>
      </c>
      <c r="H43" t="s">
        <v>317</v>
      </c>
      <c r="I43" t="s">
        <v>928</v>
      </c>
      <c r="L43" t="s">
        <v>929</v>
      </c>
      <c r="M43" t="s">
        <v>319</v>
      </c>
      <c r="N43" t="s">
        <v>1163</v>
      </c>
      <c r="O43" t="s">
        <v>1079</v>
      </c>
      <c r="P43" t="s">
        <v>1164</v>
      </c>
      <c r="Q43" t="s">
        <v>1165</v>
      </c>
      <c r="R43" t="s">
        <v>956</v>
      </c>
      <c r="S43" t="s">
        <v>957</v>
      </c>
      <c r="T43" t="s">
        <v>958</v>
      </c>
      <c r="U43" t="s">
        <v>959</v>
      </c>
      <c r="V43" t="s">
        <v>927</v>
      </c>
    </row>
    <row r="44" spans="1:22" x14ac:dyDescent="0.35">
      <c r="A44">
        <v>258</v>
      </c>
      <c r="B44" t="s">
        <v>1166</v>
      </c>
      <c r="C44" t="s">
        <v>256</v>
      </c>
      <c r="D44" t="s">
        <v>1167</v>
      </c>
      <c r="E44" t="s">
        <v>926</v>
      </c>
      <c r="F44" t="s">
        <v>927</v>
      </c>
      <c r="H44" t="s">
        <v>239</v>
      </c>
      <c r="I44" t="s">
        <v>997</v>
      </c>
      <c r="L44" t="s">
        <v>448</v>
      </c>
      <c r="M44" t="s">
        <v>160</v>
      </c>
      <c r="N44" t="s">
        <v>1168</v>
      </c>
      <c r="O44" t="s">
        <v>458</v>
      </c>
      <c r="P44" t="s">
        <v>1169</v>
      </c>
      <c r="Q44" t="s">
        <v>1170</v>
      </c>
      <c r="R44" t="s">
        <v>956</v>
      </c>
      <c r="S44" t="s">
        <v>957</v>
      </c>
      <c r="T44" t="s">
        <v>958</v>
      </c>
      <c r="U44" t="s">
        <v>959</v>
      </c>
      <c r="V44" t="s">
        <v>927</v>
      </c>
    </row>
    <row r="45" spans="1:22" x14ac:dyDescent="0.35">
      <c r="A45">
        <v>265</v>
      </c>
      <c r="B45" t="s">
        <v>463</v>
      </c>
      <c r="C45" t="s">
        <v>141</v>
      </c>
      <c r="D45" t="s">
        <v>1171</v>
      </c>
      <c r="E45" t="s">
        <v>926</v>
      </c>
      <c r="F45" t="s">
        <v>927</v>
      </c>
      <c r="H45" t="s">
        <v>317</v>
      </c>
      <c r="I45" t="s">
        <v>1002</v>
      </c>
      <c r="J45" t="s">
        <v>1003</v>
      </c>
      <c r="L45" t="s">
        <v>407</v>
      </c>
      <c r="M45" t="s">
        <v>170</v>
      </c>
      <c r="N45" t="s">
        <v>1172</v>
      </c>
      <c r="O45" t="s">
        <v>422</v>
      </c>
      <c r="P45" t="s">
        <v>464</v>
      </c>
      <c r="Q45" t="s">
        <v>1173</v>
      </c>
      <c r="R45" t="s">
        <v>956</v>
      </c>
      <c r="S45" t="s">
        <v>957</v>
      </c>
      <c r="T45" t="s">
        <v>958</v>
      </c>
      <c r="U45" t="s">
        <v>959</v>
      </c>
      <c r="V45" t="s">
        <v>927</v>
      </c>
    </row>
    <row r="46" spans="1:22" x14ac:dyDescent="0.35">
      <c r="A46">
        <v>273</v>
      </c>
      <c r="B46" t="s">
        <v>1174</v>
      </c>
      <c r="C46" t="s">
        <v>258</v>
      </c>
      <c r="D46" t="s">
        <v>1175</v>
      </c>
      <c r="E46" t="s">
        <v>926</v>
      </c>
      <c r="F46" t="s">
        <v>927</v>
      </c>
      <c r="H46" t="s">
        <v>341</v>
      </c>
      <c r="I46" t="s">
        <v>1146</v>
      </c>
      <c r="J46" t="s">
        <v>1176</v>
      </c>
      <c r="K46" t="s">
        <v>1177</v>
      </c>
      <c r="L46" t="s">
        <v>666</v>
      </c>
      <c r="M46" t="s">
        <v>220</v>
      </c>
      <c r="N46" t="s">
        <v>1178</v>
      </c>
      <c r="O46" t="s">
        <v>1179</v>
      </c>
      <c r="P46" t="s">
        <v>1180</v>
      </c>
      <c r="Q46" t="s">
        <v>1181</v>
      </c>
      <c r="R46" t="s">
        <v>1182</v>
      </c>
      <c r="S46" t="s">
        <v>1183</v>
      </c>
      <c r="T46" t="s">
        <v>1184</v>
      </c>
      <c r="U46" t="s">
        <v>1185</v>
      </c>
      <c r="V46" t="s">
        <v>927</v>
      </c>
    </row>
    <row r="47" spans="1:22" x14ac:dyDescent="0.35">
      <c r="A47">
        <v>279</v>
      </c>
      <c r="B47" t="s">
        <v>784</v>
      </c>
      <c r="C47" t="s">
        <v>211</v>
      </c>
      <c r="D47" t="s">
        <v>1186</v>
      </c>
      <c r="E47" t="s">
        <v>926</v>
      </c>
      <c r="F47" t="s">
        <v>927</v>
      </c>
      <c r="H47" t="s">
        <v>341</v>
      </c>
      <c r="I47" t="s">
        <v>1146</v>
      </c>
      <c r="J47" t="s">
        <v>1176</v>
      </c>
      <c r="K47" t="s">
        <v>1187</v>
      </c>
      <c r="L47" t="s">
        <v>768</v>
      </c>
      <c r="M47" t="s">
        <v>201</v>
      </c>
      <c r="N47" t="s">
        <v>1188</v>
      </c>
      <c r="O47" t="s">
        <v>785</v>
      </c>
      <c r="P47" t="s">
        <v>786</v>
      </c>
      <c r="Q47" t="s">
        <v>1189</v>
      </c>
      <c r="R47" t="s">
        <v>956</v>
      </c>
      <c r="S47" t="s">
        <v>957</v>
      </c>
      <c r="T47" t="s">
        <v>1065</v>
      </c>
      <c r="U47" t="s">
        <v>1066</v>
      </c>
      <c r="V47" t="s">
        <v>927</v>
      </c>
    </row>
    <row r="48" spans="1:22" x14ac:dyDescent="0.35">
      <c r="A48">
        <v>288</v>
      </c>
      <c r="B48" t="s">
        <v>624</v>
      </c>
      <c r="C48" t="s">
        <v>98</v>
      </c>
      <c r="D48" t="s">
        <v>1190</v>
      </c>
      <c r="E48" t="s">
        <v>926</v>
      </c>
      <c r="F48" t="s">
        <v>927</v>
      </c>
      <c r="H48" t="s">
        <v>239</v>
      </c>
      <c r="I48" t="s">
        <v>997</v>
      </c>
      <c r="L48" t="s">
        <v>448</v>
      </c>
      <c r="M48" t="s">
        <v>160</v>
      </c>
      <c r="N48" t="s">
        <v>1191</v>
      </c>
      <c r="O48" t="s">
        <v>484</v>
      </c>
      <c r="P48" t="s">
        <v>485</v>
      </c>
      <c r="Q48" t="s">
        <v>1192</v>
      </c>
      <c r="R48" t="s">
        <v>966</v>
      </c>
      <c r="S48" t="s">
        <v>967</v>
      </c>
      <c r="T48" t="s">
        <v>1041</v>
      </c>
      <c r="U48" t="s">
        <v>1042</v>
      </c>
      <c r="V48" t="s">
        <v>927</v>
      </c>
    </row>
    <row r="49" spans="1:22" x14ac:dyDescent="0.35">
      <c r="A49">
        <v>289</v>
      </c>
      <c r="B49" t="s">
        <v>1193</v>
      </c>
      <c r="C49" t="s">
        <v>248</v>
      </c>
      <c r="D49" t="s">
        <v>1194</v>
      </c>
      <c r="E49" t="s">
        <v>926</v>
      </c>
      <c r="F49" t="s">
        <v>927</v>
      </c>
      <c r="H49" t="s">
        <v>239</v>
      </c>
      <c r="I49" t="s">
        <v>997</v>
      </c>
      <c r="L49" t="s">
        <v>448</v>
      </c>
      <c r="M49" t="s">
        <v>160</v>
      </c>
      <c r="N49" t="s">
        <v>1195</v>
      </c>
      <c r="O49" t="s">
        <v>449</v>
      </c>
      <c r="P49" t="s">
        <v>1196</v>
      </c>
      <c r="Q49" t="s">
        <v>1093</v>
      </c>
      <c r="R49" t="s">
        <v>956</v>
      </c>
      <c r="S49" t="s">
        <v>957</v>
      </c>
      <c r="T49" t="s">
        <v>1012</v>
      </c>
      <c r="U49" t="s">
        <v>1013</v>
      </c>
      <c r="V49" t="s">
        <v>927</v>
      </c>
    </row>
    <row r="50" spans="1:22" x14ac:dyDescent="0.35">
      <c r="A50">
        <v>292</v>
      </c>
      <c r="B50" t="s">
        <v>772</v>
      </c>
      <c r="C50" t="s">
        <v>221</v>
      </c>
      <c r="D50" t="s">
        <v>1197</v>
      </c>
      <c r="E50" t="s">
        <v>926</v>
      </c>
      <c r="F50" t="s">
        <v>927</v>
      </c>
      <c r="H50" t="s">
        <v>341</v>
      </c>
      <c r="I50" t="s">
        <v>1146</v>
      </c>
      <c r="J50" t="s">
        <v>1147</v>
      </c>
      <c r="L50" t="s">
        <v>730</v>
      </c>
      <c r="M50" t="s">
        <v>222</v>
      </c>
      <c r="N50" t="s">
        <v>1198</v>
      </c>
      <c r="O50" t="s">
        <v>773</v>
      </c>
      <c r="P50" t="s">
        <v>774</v>
      </c>
      <c r="Q50" t="s">
        <v>1199</v>
      </c>
      <c r="R50" t="s">
        <v>966</v>
      </c>
      <c r="S50" t="s">
        <v>967</v>
      </c>
      <c r="T50" t="s">
        <v>1041</v>
      </c>
      <c r="U50" t="s">
        <v>1042</v>
      </c>
      <c r="V50" t="s">
        <v>927</v>
      </c>
    </row>
    <row r="51" spans="1:22" x14ac:dyDescent="0.35">
      <c r="A51">
        <v>295</v>
      </c>
      <c r="B51" t="s">
        <v>415</v>
      </c>
      <c r="C51" t="s">
        <v>161</v>
      </c>
      <c r="D51" t="s">
        <v>1200</v>
      </c>
      <c r="E51" t="s">
        <v>926</v>
      </c>
      <c r="F51" t="s">
        <v>927</v>
      </c>
      <c r="H51" t="s">
        <v>239</v>
      </c>
      <c r="I51" t="s">
        <v>1201</v>
      </c>
      <c r="L51" t="s">
        <v>416</v>
      </c>
      <c r="M51" t="s">
        <v>229</v>
      </c>
      <c r="N51" t="s">
        <v>1202</v>
      </c>
      <c r="O51" t="s">
        <v>417</v>
      </c>
      <c r="P51" t="s">
        <v>418</v>
      </c>
      <c r="Q51" t="s">
        <v>1203</v>
      </c>
      <c r="R51" t="s">
        <v>934</v>
      </c>
      <c r="S51" t="s">
        <v>935</v>
      </c>
      <c r="T51" t="s">
        <v>936</v>
      </c>
      <c r="U51" t="s">
        <v>937</v>
      </c>
      <c r="V51" t="s">
        <v>927</v>
      </c>
    </row>
    <row r="52" spans="1:22" x14ac:dyDescent="0.35">
      <c r="A52">
        <v>296</v>
      </c>
      <c r="B52" t="s">
        <v>720</v>
      </c>
      <c r="C52" t="s">
        <v>207</v>
      </c>
      <c r="D52" t="s">
        <v>1204</v>
      </c>
      <c r="E52" t="s">
        <v>926</v>
      </c>
      <c r="F52" t="s">
        <v>927</v>
      </c>
      <c r="H52" t="s">
        <v>314</v>
      </c>
      <c r="I52" t="s">
        <v>1205</v>
      </c>
      <c r="L52" t="s">
        <v>711</v>
      </c>
      <c r="M52" t="s">
        <v>233</v>
      </c>
      <c r="N52" t="s">
        <v>1206</v>
      </c>
      <c r="O52" t="s">
        <v>721</v>
      </c>
      <c r="P52" t="s">
        <v>722</v>
      </c>
      <c r="Q52" t="s">
        <v>1207</v>
      </c>
      <c r="R52" t="s">
        <v>944</v>
      </c>
      <c r="S52" t="s">
        <v>945</v>
      </c>
      <c r="T52" t="s">
        <v>980</v>
      </c>
      <c r="U52" t="s">
        <v>981</v>
      </c>
      <c r="V52" t="s">
        <v>927</v>
      </c>
    </row>
    <row r="53" spans="1:22" x14ac:dyDescent="0.35">
      <c r="A53">
        <v>297</v>
      </c>
      <c r="B53" t="s">
        <v>546</v>
      </c>
      <c r="C53" t="s">
        <v>148</v>
      </c>
      <c r="D53" t="s">
        <v>1208</v>
      </c>
      <c r="E53" t="s">
        <v>926</v>
      </c>
      <c r="F53" t="s">
        <v>927</v>
      </c>
      <c r="H53" t="s">
        <v>239</v>
      </c>
      <c r="I53" t="s">
        <v>1201</v>
      </c>
      <c r="L53" t="s">
        <v>416</v>
      </c>
      <c r="M53" t="s">
        <v>161</v>
      </c>
      <c r="N53" t="s">
        <v>1209</v>
      </c>
      <c r="O53" t="s">
        <v>547</v>
      </c>
      <c r="P53" t="s">
        <v>548</v>
      </c>
      <c r="Q53" t="s">
        <v>1210</v>
      </c>
      <c r="R53" t="s">
        <v>944</v>
      </c>
      <c r="S53" t="s">
        <v>945</v>
      </c>
      <c r="T53" t="s">
        <v>946</v>
      </c>
      <c r="U53" t="s">
        <v>947</v>
      </c>
      <c r="V53" t="s">
        <v>927</v>
      </c>
    </row>
    <row r="54" spans="1:22" x14ac:dyDescent="0.35">
      <c r="A54">
        <v>299</v>
      </c>
      <c r="B54" t="s">
        <v>710</v>
      </c>
      <c r="C54" t="s">
        <v>199</v>
      </c>
      <c r="D54" t="s">
        <v>1211</v>
      </c>
      <c r="E54" t="s">
        <v>926</v>
      </c>
      <c r="F54" t="s">
        <v>927</v>
      </c>
      <c r="H54" t="s">
        <v>314</v>
      </c>
      <c r="I54" t="s">
        <v>1205</v>
      </c>
      <c r="L54" t="s">
        <v>711</v>
      </c>
      <c r="M54" t="s">
        <v>207</v>
      </c>
      <c r="N54" t="s">
        <v>1212</v>
      </c>
      <c r="O54" t="s">
        <v>712</v>
      </c>
      <c r="P54" t="s">
        <v>713</v>
      </c>
      <c r="Q54" t="s">
        <v>1210</v>
      </c>
      <c r="R54" t="s">
        <v>956</v>
      </c>
      <c r="S54" t="s">
        <v>957</v>
      </c>
      <c r="T54" t="s">
        <v>958</v>
      </c>
      <c r="U54" t="s">
        <v>959</v>
      </c>
      <c r="V54" t="s">
        <v>927</v>
      </c>
    </row>
    <row r="55" spans="1:22" x14ac:dyDescent="0.35">
      <c r="A55">
        <v>300</v>
      </c>
      <c r="B55" t="s">
        <v>596</v>
      </c>
      <c r="C55" t="s">
        <v>107</v>
      </c>
      <c r="D55" t="s">
        <v>1213</v>
      </c>
      <c r="E55" t="s">
        <v>926</v>
      </c>
      <c r="F55" t="s">
        <v>927</v>
      </c>
      <c r="H55" t="s">
        <v>93</v>
      </c>
      <c r="L55" t="s">
        <v>93</v>
      </c>
      <c r="M55" t="s">
        <v>305</v>
      </c>
      <c r="N55" t="s">
        <v>1214</v>
      </c>
      <c r="O55" t="s">
        <v>597</v>
      </c>
      <c r="P55" t="s">
        <v>598</v>
      </c>
      <c r="Q55" t="s">
        <v>1215</v>
      </c>
      <c r="R55" t="s">
        <v>944</v>
      </c>
      <c r="S55" t="s">
        <v>945</v>
      </c>
      <c r="T55" t="s">
        <v>980</v>
      </c>
      <c r="U55" t="s">
        <v>981</v>
      </c>
      <c r="V55" t="s">
        <v>927</v>
      </c>
    </row>
    <row r="56" spans="1:22" x14ac:dyDescent="0.35">
      <c r="A56">
        <v>301</v>
      </c>
      <c r="B56" t="s">
        <v>619</v>
      </c>
      <c r="C56" t="s">
        <v>115</v>
      </c>
      <c r="D56" t="s">
        <v>1216</v>
      </c>
      <c r="E56" t="s">
        <v>926</v>
      </c>
      <c r="F56" t="s">
        <v>927</v>
      </c>
      <c r="H56" t="s">
        <v>239</v>
      </c>
      <c r="I56" t="s">
        <v>1201</v>
      </c>
      <c r="L56" t="s">
        <v>416</v>
      </c>
      <c r="M56" t="s">
        <v>161</v>
      </c>
      <c r="N56" t="s">
        <v>1217</v>
      </c>
      <c r="O56" t="s">
        <v>620</v>
      </c>
      <c r="P56" t="s">
        <v>621</v>
      </c>
      <c r="Q56" t="s">
        <v>1218</v>
      </c>
      <c r="R56" t="s">
        <v>966</v>
      </c>
      <c r="S56" t="s">
        <v>967</v>
      </c>
      <c r="T56" t="s">
        <v>1041</v>
      </c>
      <c r="U56" t="s">
        <v>1042</v>
      </c>
      <c r="V56" t="s">
        <v>927</v>
      </c>
    </row>
    <row r="57" spans="1:22" x14ac:dyDescent="0.35">
      <c r="A57">
        <v>303</v>
      </c>
      <c r="B57" t="s">
        <v>363</v>
      </c>
      <c r="C57" t="s">
        <v>140</v>
      </c>
      <c r="D57" t="s">
        <v>1219</v>
      </c>
      <c r="E57" t="s">
        <v>926</v>
      </c>
      <c r="F57" t="s">
        <v>927</v>
      </c>
      <c r="H57" t="s">
        <v>335</v>
      </c>
      <c r="I57" t="s">
        <v>1220</v>
      </c>
      <c r="J57" t="s">
        <v>1221</v>
      </c>
      <c r="L57" t="s">
        <v>364</v>
      </c>
      <c r="M57" t="s">
        <v>177</v>
      </c>
      <c r="N57" t="s">
        <v>1222</v>
      </c>
      <c r="O57" t="s">
        <v>365</v>
      </c>
      <c r="P57" t="s">
        <v>366</v>
      </c>
      <c r="Q57" t="s">
        <v>1223</v>
      </c>
      <c r="R57" t="s">
        <v>1182</v>
      </c>
      <c r="S57" t="s">
        <v>1183</v>
      </c>
      <c r="T57" t="s">
        <v>1184</v>
      </c>
      <c r="U57" t="s">
        <v>1185</v>
      </c>
      <c r="V57" t="s">
        <v>927</v>
      </c>
    </row>
    <row r="58" spans="1:22" x14ac:dyDescent="0.35">
      <c r="A58">
        <v>307</v>
      </c>
      <c r="B58" t="s">
        <v>1224</v>
      </c>
      <c r="C58" t="s">
        <v>264</v>
      </c>
      <c r="D58" t="s">
        <v>1225</v>
      </c>
      <c r="E58" t="s">
        <v>926</v>
      </c>
      <c r="F58" t="s">
        <v>927</v>
      </c>
      <c r="H58" t="s">
        <v>239</v>
      </c>
      <c r="I58" t="s">
        <v>997</v>
      </c>
      <c r="L58" t="s">
        <v>448</v>
      </c>
      <c r="M58" t="s">
        <v>286</v>
      </c>
      <c r="N58" t="s">
        <v>1226</v>
      </c>
      <c r="O58" t="s">
        <v>458</v>
      </c>
      <c r="P58" t="s">
        <v>1227</v>
      </c>
      <c r="Q58" t="s">
        <v>1228</v>
      </c>
      <c r="R58" t="s">
        <v>956</v>
      </c>
      <c r="S58" t="s">
        <v>957</v>
      </c>
      <c r="T58" t="s">
        <v>958</v>
      </c>
      <c r="U58" t="s">
        <v>959</v>
      </c>
      <c r="V58" t="s">
        <v>927</v>
      </c>
    </row>
    <row r="59" spans="1:22" x14ac:dyDescent="0.35">
      <c r="A59">
        <v>312</v>
      </c>
      <c r="B59" t="s">
        <v>565</v>
      </c>
      <c r="C59" t="s">
        <v>163</v>
      </c>
      <c r="D59" t="s">
        <v>1229</v>
      </c>
      <c r="E59" t="s">
        <v>926</v>
      </c>
      <c r="F59" t="s">
        <v>927</v>
      </c>
      <c r="H59" t="s">
        <v>314</v>
      </c>
      <c r="I59" t="s">
        <v>1117</v>
      </c>
      <c r="L59" t="s">
        <v>566</v>
      </c>
      <c r="M59" t="s">
        <v>251</v>
      </c>
      <c r="N59" t="s">
        <v>1230</v>
      </c>
      <c r="O59" t="s">
        <v>567</v>
      </c>
      <c r="P59" t="s">
        <v>568</v>
      </c>
      <c r="Q59" t="s">
        <v>1114</v>
      </c>
      <c r="R59" t="s">
        <v>944</v>
      </c>
      <c r="S59" t="s">
        <v>945</v>
      </c>
      <c r="T59" t="s">
        <v>946</v>
      </c>
      <c r="U59" t="s">
        <v>947</v>
      </c>
      <c r="V59" t="s">
        <v>927</v>
      </c>
    </row>
    <row r="60" spans="1:22" x14ac:dyDescent="0.35">
      <c r="A60">
        <v>316</v>
      </c>
      <c r="B60" t="s">
        <v>1231</v>
      </c>
      <c r="C60" t="s">
        <v>231</v>
      </c>
      <c r="D60" t="s">
        <v>1232</v>
      </c>
      <c r="E60" t="s">
        <v>926</v>
      </c>
      <c r="F60" t="s">
        <v>927</v>
      </c>
      <c r="H60" t="s">
        <v>230</v>
      </c>
      <c r="L60" t="s">
        <v>230</v>
      </c>
      <c r="M60" t="s">
        <v>229</v>
      </c>
      <c r="N60" t="s">
        <v>1233</v>
      </c>
      <c r="O60" t="s">
        <v>1234</v>
      </c>
      <c r="P60" t="s">
        <v>1235</v>
      </c>
      <c r="Q60" t="s">
        <v>987</v>
      </c>
      <c r="R60" t="s">
        <v>1236</v>
      </c>
      <c r="S60" t="s">
        <v>1237</v>
      </c>
      <c r="T60" t="s">
        <v>1238</v>
      </c>
      <c r="U60" t="s">
        <v>1239</v>
      </c>
      <c r="V60" t="s">
        <v>927</v>
      </c>
    </row>
    <row r="61" spans="1:22" x14ac:dyDescent="0.35">
      <c r="A61">
        <v>319</v>
      </c>
      <c r="B61" t="s">
        <v>1240</v>
      </c>
      <c r="C61" t="s">
        <v>233</v>
      </c>
      <c r="D61" t="s">
        <v>1241</v>
      </c>
      <c r="E61" t="s">
        <v>926</v>
      </c>
      <c r="F61" t="s">
        <v>927</v>
      </c>
      <c r="H61" t="s">
        <v>230</v>
      </c>
      <c r="L61" t="s">
        <v>230</v>
      </c>
      <c r="M61" t="s">
        <v>229</v>
      </c>
      <c r="N61" t="s">
        <v>1242</v>
      </c>
      <c r="O61" t="s">
        <v>1234</v>
      </c>
      <c r="P61" t="s">
        <v>1243</v>
      </c>
      <c r="Q61" t="s">
        <v>1244</v>
      </c>
      <c r="R61" t="s">
        <v>1236</v>
      </c>
      <c r="S61" t="s">
        <v>1237</v>
      </c>
      <c r="T61" t="s">
        <v>1238</v>
      </c>
      <c r="U61" t="s">
        <v>1239</v>
      </c>
      <c r="V61" t="s">
        <v>927</v>
      </c>
    </row>
    <row r="62" spans="1:22" x14ac:dyDescent="0.35">
      <c r="A62">
        <v>320</v>
      </c>
      <c r="B62" t="s">
        <v>738</v>
      </c>
      <c r="C62" t="s">
        <v>206</v>
      </c>
      <c r="D62" t="s">
        <v>1245</v>
      </c>
      <c r="E62" t="s">
        <v>926</v>
      </c>
      <c r="F62" t="s">
        <v>927</v>
      </c>
      <c r="H62" t="s">
        <v>314</v>
      </c>
      <c r="I62" t="s">
        <v>1117</v>
      </c>
      <c r="L62" t="s">
        <v>566</v>
      </c>
      <c r="M62" t="s">
        <v>233</v>
      </c>
      <c r="N62" t="s">
        <v>1246</v>
      </c>
      <c r="O62" t="s">
        <v>739</v>
      </c>
      <c r="P62" t="s">
        <v>740</v>
      </c>
      <c r="Q62" t="s">
        <v>1247</v>
      </c>
      <c r="R62" t="s">
        <v>944</v>
      </c>
      <c r="S62" t="s">
        <v>945</v>
      </c>
      <c r="T62" t="s">
        <v>980</v>
      </c>
      <c r="U62" t="s">
        <v>981</v>
      </c>
      <c r="V62" t="s">
        <v>927</v>
      </c>
    </row>
    <row r="63" spans="1:22" x14ac:dyDescent="0.35">
      <c r="A63">
        <v>323</v>
      </c>
      <c r="B63" t="s">
        <v>715</v>
      </c>
      <c r="C63" t="s">
        <v>208</v>
      </c>
      <c r="D63" t="s">
        <v>1248</v>
      </c>
      <c r="E63" t="s">
        <v>926</v>
      </c>
      <c r="F63" t="s">
        <v>927</v>
      </c>
      <c r="H63" t="s">
        <v>314</v>
      </c>
      <c r="I63" t="s">
        <v>1249</v>
      </c>
      <c r="L63" t="s">
        <v>716</v>
      </c>
      <c r="M63" t="s">
        <v>233</v>
      </c>
      <c r="N63" t="s">
        <v>1250</v>
      </c>
      <c r="O63" t="s">
        <v>717</v>
      </c>
      <c r="P63" t="s">
        <v>718</v>
      </c>
      <c r="Q63" t="s">
        <v>1251</v>
      </c>
      <c r="R63" t="s">
        <v>944</v>
      </c>
      <c r="S63" t="s">
        <v>945</v>
      </c>
      <c r="T63" t="s">
        <v>946</v>
      </c>
      <c r="U63" t="s">
        <v>947</v>
      </c>
      <c r="V63" t="s">
        <v>927</v>
      </c>
    </row>
    <row r="64" spans="1:22" x14ac:dyDescent="0.35">
      <c r="A64">
        <v>352</v>
      </c>
      <c r="B64" t="s">
        <v>1252</v>
      </c>
      <c r="C64" t="s">
        <v>236</v>
      </c>
      <c r="D64" t="s">
        <v>1253</v>
      </c>
      <c r="E64" t="s">
        <v>926</v>
      </c>
      <c r="F64" t="s">
        <v>927</v>
      </c>
      <c r="H64" t="s">
        <v>289</v>
      </c>
      <c r="I64" t="s">
        <v>1254</v>
      </c>
      <c r="L64" t="s">
        <v>1255</v>
      </c>
      <c r="M64" t="s">
        <v>229</v>
      </c>
      <c r="N64" t="s">
        <v>1256</v>
      </c>
      <c r="O64" t="s">
        <v>1257</v>
      </c>
      <c r="P64" t="s">
        <v>1258</v>
      </c>
      <c r="Q64" t="s">
        <v>1259</v>
      </c>
      <c r="R64" t="s">
        <v>934</v>
      </c>
      <c r="S64" t="s">
        <v>935</v>
      </c>
      <c r="T64" t="s">
        <v>993</v>
      </c>
      <c r="U64" t="s">
        <v>994</v>
      </c>
      <c r="V64" t="s">
        <v>927</v>
      </c>
    </row>
    <row r="65" spans="1:22" x14ac:dyDescent="0.35">
      <c r="A65">
        <v>359</v>
      </c>
      <c r="B65" t="s">
        <v>1260</v>
      </c>
      <c r="C65" t="s">
        <v>255</v>
      </c>
      <c r="D65" t="s">
        <v>1261</v>
      </c>
      <c r="E65" t="s">
        <v>926</v>
      </c>
      <c r="F65" t="s">
        <v>927</v>
      </c>
      <c r="H65" t="s">
        <v>239</v>
      </c>
      <c r="I65" t="s">
        <v>997</v>
      </c>
      <c r="L65" t="s">
        <v>448</v>
      </c>
      <c r="M65" t="s">
        <v>160</v>
      </c>
      <c r="N65" t="s">
        <v>1262</v>
      </c>
      <c r="O65" t="s">
        <v>449</v>
      </c>
      <c r="P65" t="s">
        <v>1263</v>
      </c>
      <c r="Q65" t="s">
        <v>1264</v>
      </c>
      <c r="R65" t="s">
        <v>956</v>
      </c>
      <c r="S65" t="s">
        <v>957</v>
      </c>
      <c r="T65" t="s">
        <v>1012</v>
      </c>
      <c r="U65" t="s">
        <v>1013</v>
      </c>
      <c r="V65" t="s">
        <v>927</v>
      </c>
    </row>
    <row r="66" spans="1:22" x14ac:dyDescent="0.35">
      <c r="A66">
        <v>376</v>
      </c>
      <c r="B66" t="s">
        <v>810</v>
      </c>
      <c r="C66" t="s">
        <v>223</v>
      </c>
      <c r="D66" t="s">
        <v>1265</v>
      </c>
      <c r="E66" t="s">
        <v>926</v>
      </c>
      <c r="F66" t="s">
        <v>927</v>
      </c>
      <c r="H66" t="s">
        <v>341</v>
      </c>
      <c r="I66" t="s">
        <v>1105</v>
      </c>
      <c r="L66" t="s">
        <v>746</v>
      </c>
      <c r="M66" t="s">
        <v>332</v>
      </c>
      <c r="N66" t="s">
        <v>1266</v>
      </c>
      <c r="O66" t="s">
        <v>811</v>
      </c>
      <c r="P66" t="s">
        <v>812</v>
      </c>
      <c r="Q66" t="s">
        <v>1267</v>
      </c>
      <c r="R66" t="s">
        <v>944</v>
      </c>
      <c r="S66" t="s">
        <v>945</v>
      </c>
      <c r="T66" t="s">
        <v>946</v>
      </c>
      <c r="U66" t="s">
        <v>947</v>
      </c>
      <c r="V66" t="s">
        <v>927</v>
      </c>
    </row>
    <row r="67" spans="1:22" x14ac:dyDescent="0.35">
      <c r="A67">
        <v>377</v>
      </c>
      <c r="B67" t="s">
        <v>780</v>
      </c>
      <c r="C67" t="s">
        <v>224</v>
      </c>
      <c r="D67" t="s">
        <v>1268</v>
      </c>
      <c r="E67" t="s">
        <v>926</v>
      </c>
      <c r="F67" t="s">
        <v>927</v>
      </c>
      <c r="H67" t="s">
        <v>341</v>
      </c>
      <c r="I67" t="s">
        <v>1146</v>
      </c>
      <c r="J67" t="s">
        <v>1176</v>
      </c>
      <c r="K67" t="s">
        <v>1177</v>
      </c>
      <c r="L67" t="s">
        <v>666</v>
      </c>
      <c r="M67" t="s">
        <v>201</v>
      </c>
      <c r="N67" t="s">
        <v>1269</v>
      </c>
      <c r="O67" t="s">
        <v>781</v>
      </c>
      <c r="P67" t="s">
        <v>782</v>
      </c>
      <c r="Q67" t="s">
        <v>1270</v>
      </c>
      <c r="R67" t="s">
        <v>956</v>
      </c>
      <c r="S67" t="s">
        <v>957</v>
      </c>
      <c r="T67" t="s">
        <v>1065</v>
      </c>
      <c r="U67" t="s">
        <v>1066</v>
      </c>
      <c r="V67" t="s">
        <v>927</v>
      </c>
    </row>
    <row r="68" spans="1:22" x14ac:dyDescent="0.35">
      <c r="A68">
        <v>378</v>
      </c>
      <c r="B68" t="s">
        <v>690</v>
      </c>
      <c r="C68" t="s">
        <v>193</v>
      </c>
      <c r="D68" t="s">
        <v>689</v>
      </c>
      <c r="E68" t="s">
        <v>926</v>
      </c>
      <c r="F68" t="s">
        <v>927</v>
      </c>
      <c r="H68" t="s">
        <v>289</v>
      </c>
      <c r="I68" t="s">
        <v>670</v>
      </c>
      <c r="L68" t="s">
        <v>671</v>
      </c>
      <c r="M68" t="s">
        <v>138</v>
      </c>
      <c r="N68" t="s">
        <v>1271</v>
      </c>
      <c r="O68" t="s">
        <v>1272</v>
      </c>
      <c r="P68" t="s">
        <v>688</v>
      </c>
      <c r="Q68" t="s">
        <v>1273</v>
      </c>
      <c r="R68" t="s">
        <v>956</v>
      </c>
      <c r="S68" t="s">
        <v>957</v>
      </c>
      <c r="T68" t="s">
        <v>1012</v>
      </c>
      <c r="U68" t="s">
        <v>1013</v>
      </c>
      <c r="V68" t="s">
        <v>927</v>
      </c>
    </row>
    <row r="69" spans="1:22" x14ac:dyDescent="0.35">
      <c r="A69">
        <v>452</v>
      </c>
      <c r="B69" t="s">
        <v>1274</v>
      </c>
      <c r="C69" t="s">
        <v>302</v>
      </c>
      <c r="D69" t="s">
        <v>1275</v>
      </c>
      <c r="E69" t="s">
        <v>926</v>
      </c>
      <c r="F69" t="s">
        <v>927</v>
      </c>
      <c r="H69" t="s">
        <v>331</v>
      </c>
      <c r="L69" t="s">
        <v>331</v>
      </c>
      <c r="M69" t="s">
        <v>229</v>
      </c>
      <c r="N69" t="s">
        <v>1276</v>
      </c>
      <c r="O69" t="s">
        <v>1277</v>
      </c>
      <c r="P69" t="s">
        <v>1278</v>
      </c>
      <c r="Q69" t="s">
        <v>1016</v>
      </c>
      <c r="R69" t="s">
        <v>1236</v>
      </c>
      <c r="S69" t="s">
        <v>1237</v>
      </c>
      <c r="T69" t="s">
        <v>1279</v>
      </c>
      <c r="U69" t="s">
        <v>1280</v>
      </c>
      <c r="V69" t="s">
        <v>927</v>
      </c>
    </row>
    <row r="70" spans="1:22" x14ac:dyDescent="0.35">
      <c r="A70">
        <v>721</v>
      </c>
      <c r="B70" t="s">
        <v>1281</v>
      </c>
      <c r="C70" t="s">
        <v>270</v>
      </c>
      <c r="D70" t="s">
        <v>1282</v>
      </c>
      <c r="E70" t="s">
        <v>926</v>
      </c>
      <c r="F70" t="s">
        <v>927</v>
      </c>
      <c r="H70" t="s">
        <v>312</v>
      </c>
      <c r="L70" t="s">
        <v>312</v>
      </c>
      <c r="M70" t="s">
        <v>231</v>
      </c>
      <c r="N70" t="s">
        <v>1283</v>
      </c>
      <c r="O70" t="s">
        <v>1284</v>
      </c>
      <c r="P70" t="s">
        <v>1285</v>
      </c>
      <c r="Q70" t="s">
        <v>1286</v>
      </c>
      <c r="R70" t="s">
        <v>934</v>
      </c>
      <c r="S70" t="s">
        <v>935</v>
      </c>
      <c r="T70" t="s">
        <v>936</v>
      </c>
      <c r="U70" t="s">
        <v>937</v>
      </c>
      <c r="V70" t="s">
        <v>927</v>
      </c>
    </row>
    <row r="71" spans="1:22" x14ac:dyDescent="0.35">
      <c r="A71">
        <v>802</v>
      </c>
      <c r="B71" t="s">
        <v>381</v>
      </c>
      <c r="C71" t="s">
        <v>91</v>
      </c>
      <c r="D71" t="s">
        <v>380</v>
      </c>
      <c r="E71" t="s">
        <v>926</v>
      </c>
      <c r="F71" t="s">
        <v>927</v>
      </c>
      <c r="H71" t="s">
        <v>326</v>
      </c>
      <c r="I71" t="s">
        <v>1287</v>
      </c>
      <c r="L71" t="s">
        <v>382</v>
      </c>
      <c r="M71" t="s">
        <v>273</v>
      </c>
      <c r="N71" t="s">
        <v>1288</v>
      </c>
      <c r="O71" t="s">
        <v>383</v>
      </c>
      <c r="P71" t="s">
        <v>384</v>
      </c>
      <c r="Q71" t="s">
        <v>1189</v>
      </c>
      <c r="R71" t="s">
        <v>934</v>
      </c>
      <c r="S71" t="s">
        <v>935</v>
      </c>
      <c r="T71" t="s">
        <v>936</v>
      </c>
      <c r="U71" t="s">
        <v>937</v>
      </c>
      <c r="V71" t="s">
        <v>927</v>
      </c>
    </row>
    <row r="72" spans="1:22" x14ac:dyDescent="0.35">
      <c r="A72">
        <v>904</v>
      </c>
      <c r="B72" t="s">
        <v>462</v>
      </c>
      <c r="C72" t="s">
        <v>129</v>
      </c>
      <c r="D72" t="s">
        <v>1289</v>
      </c>
      <c r="E72" t="s">
        <v>926</v>
      </c>
      <c r="F72" t="s">
        <v>927</v>
      </c>
      <c r="H72" t="s">
        <v>239</v>
      </c>
      <c r="I72" t="s">
        <v>997</v>
      </c>
      <c r="L72" t="s">
        <v>448</v>
      </c>
      <c r="M72" t="s">
        <v>263</v>
      </c>
      <c r="N72" t="s">
        <v>1290</v>
      </c>
      <c r="O72" t="s">
        <v>449</v>
      </c>
      <c r="P72" t="s">
        <v>1291</v>
      </c>
      <c r="Q72" t="s">
        <v>1034</v>
      </c>
      <c r="R72" t="s">
        <v>956</v>
      </c>
      <c r="S72" t="s">
        <v>957</v>
      </c>
      <c r="T72" t="s">
        <v>1012</v>
      </c>
      <c r="U72" t="s">
        <v>1013</v>
      </c>
      <c r="V72" t="s">
        <v>927</v>
      </c>
    </row>
    <row r="73" spans="1:22" x14ac:dyDescent="0.35">
      <c r="A73">
        <v>927</v>
      </c>
      <c r="B73" t="s">
        <v>1292</v>
      </c>
      <c r="C73" t="s">
        <v>229</v>
      </c>
      <c r="D73" t="s">
        <v>1293</v>
      </c>
      <c r="E73" t="s">
        <v>926</v>
      </c>
      <c r="F73" t="s">
        <v>927</v>
      </c>
      <c r="H73" t="s">
        <v>230</v>
      </c>
      <c r="L73" t="s">
        <v>230</v>
      </c>
      <c r="M73" t="s">
        <v>1294</v>
      </c>
      <c r="N73" t="s">
        <v>1295</v>
      </c>
      <c r="O73" t="s">
        <v>1296</v>
      </c>
      <c r="P73" t="s">
        <v>1297</v>
      </c>
      <c r="Q73" t="s">
        <v>1298</v>
      </c>
      <c r="R73" t="s">
        <v>1236</v>
      </c>
      <c r="S73" t="s">
        <v>1237</v>
      </c>
      <c r="T73" t="s">
        <v>1238</v>
      </c>
      <c r="U73" t="s">
        <v>1239</v>
      </c>
      <c r="V73" t="s">
        <v>927</v>
      </c>
    </row>
    <row r="74" spans="1:22" x14ac:dyDescent="0.35">
      <c r="A74">
        <v>1008</v>
      </c>
      <c r="B74" t="s">
        <v>1299</v>
      </c>
      <c r="C74" t="s">
        <v>250</v>
      </c>
      <c r="D74" t="s">
        <v>1300</v>
      </c>
      <c r="E74" t="s">
        <v>926</v>
      </c>
      <c r="F74" t="s">
        <v>927</v>
      </c>
      <c r="H74" t="s">
        <v>239</v>
      </c>
      <c r="I74" t="s">
        <v>1129</v>
      </c>
      <c r="L74" t="s">
        <v>1130</v>
      </c>
      <c r="M74" t="s">
        <v>229</v>
      </c>
      <c r="N74" t="s">
        <v>1301</v>
      </c>
      <c r="O74" t="s">
        <v>1302</v>
      </c>
      <c r="P74" t="s">
        <v>1303</v>
      </c>
      <c r="Q74" t="s">
        <v>1149</v>
      </c>
      <c r="R74" t="s">
        <v>944</v>
      </c>
      <c r="S74" t="s">
        <v>945</v>
      </c>
      <c r="T74" t="s">
        <v>946</v>
      </c>
      <c r="U74" t="s">
        <v>947</v>
      </c>
      <c r="V74" t="s">
        <v>927</v>
      </c>
    </row>
    <row r="75" spans="1:22" x14ac:dyDescent="0.35">
      <c r="A75">
        <v>1138</v>
      </c>
      <c r="B75" t="s">
        <v>1304</v>
      </c>
      <c r="C75" t="s">
        <v>305</v>
      </c>
      <c r="D75" t="s">
        <v>1305</v>
      </c>
      <c r="E75" t="s">
        <v>926</v>
      </c>
      <c r="F75" t="s">
        <v>927</v>
      </c>
      <c r="H75" t="s">
        <v>93</v>
      </c>
      <c r="L75" t="s">
        <v>93</v>
      </c>
      <c r="M75" t="s">
        <v>229</v>
      </c>
      <c r="N75" t="s">
        <v>1306</v>
      </c>
      <c r="O75" t="s">
        <v>1307</v>
      </c>
      <c r="P75" t="s">
        <v>1308</v>
      </c>
      <c r="Q75" t="s">
        <v>1309</v>
      </c>
      <c r="R75" t="s">
        <v>1236</v>
      </c>
      <c r="S75" t="s">
        <v>1237</v>
      </c>
      <c r="T75" t="s">
        <v>1279</v>
      </c>
      <c r="U75" t="s">
        <v>1280</v>
      </c>
      <c r="V75" t="s">
        <v>927</v>
      </c>
    </row>
    <row r="76" spans="1:22" x14ac:dyDescent="0.35">
      <c r="A76">
        <v>1888</v>
      </c>
      <c r="B76" t="s">
        <v>1310</v>
      </c>
      <c r="C76" t="s">
        <v>306</v>
      </c>
      <c r="D76" t="s">
        <v>1311</v>
      </c>
      <c r="E76" t="s">
        <v>926</v>
      </c>
      <c r="F76" t="s">
        <v>927</v>
      </c>
      <c r="H76" t="s">
        <v>314</v>
      </c>
      <c r="I76" t="s">
        <v>1101</v>
      </c>
      <c r="L76" t="s">
        <v>703</v>
      </c>
      <c r="M76" t="s">
        <v>210</v>
      </c>
      <c r="N76" t="s">
        <v>1312</v>
      </c>
      <c r="O76" t="s">
        <v>1313</v>
      </c>
      <c r="P76" t="s">
        <v>1314</v>
      </c>
      <c r="Q76" t="s">
        <v>1315</v>
      </c>
      <c r="R76" t="s">
        <v>956</v>
      </c>
      <c r="S76" t="s">
        <v>957</v>
      </c>
      <c r="T76" t="s">
        <v>1012</v>
      </c>
      <c r="U76" t="s">
        <v>1013</v>
      </c>
      <c r="V76" t="s">
        <v>927</v>
      </c>
    </row>
    <row r="77" spans="1:22" x14ac:dyDescent="0.35">
      <c r="A77">
        <v>1987</v>
      </c>
      <c r="B77" t="s">
        <v>1316</v>
      </c>
      <c r="C77" t="s">
        <v>269</v>
      </c>
      <c r="D77" t="s">
        <v>1317</v>
      </c>
      <c r="E77" t="s">
        <v>926</v>
      </c>
      <c r="F77" t="s">
        <v>927</v>
      </c>
      <c r="H77" t="s">
        <v>239</v>
      </c>
      <c r="I77" t="s">
        <v>997</v>
      </c>
      <c r="L77" t="s">
        <v>448</v>
      </c>
      <c r="M77" t="s">
        <v>121</v>
      </c>
      <c r="N77" t="s">
        <v>1318</v>
      </c>
      <c r="O77" t="s">
        <v>456</v>
      </c>
      <c r="P77" t="s">
        <v>1319</v>
      </c>
      <c r="Q77" t="s">
        <v>1228</v>
      </c>
      <c r="R77" t="s">
        <v>956</v>
      </c>
      <c r="S77" t="s">
        <v>957</v>
      </c>
      <c r="T77" t="s">
        <v>1065</v>
      </c>
      <c r="U77" t="s">
        <v>1066</v>
      </c>
      <c r="V77" t="s">
        <v>927</v>
      </c>
    </row>
    <row r="78" spans="1:22" x14ac:dyDescent="0.35">
      <c r="A78">
        <v>2500</v>
      </c>
      <c r="B78" t="s">
        <v>1320</v>
      </c>
      <c r="C78" t="s">
        <v>315</v>
      </c>
      <c r="D78" t="s">
        <v>1321</v>
      </c>
      <c r="E78" t="s">
        <v>926</v>
      </c>
      <c r="F78" t="s">
        <v>927</v>
      </c>
      <c r="H78" t="s">
        <v>326</v>
      </c>
      <c r="I78" t="s">
        <v>1322</v>
      </c>
      <c r="J78" t="s">
        <v>1323</v>
      </c>
      <c r="L78" t="s">
        <v>1324</v>
      </c>
      <c r="M78" t="s">
        <v>91</v>
      </c>
      <c r="N78" t="s">
        <v>1325</v>
      </c>
      <c r="O78" t="s">
        <v>1326</v>
      </c>
      <c r="P78" t="s">
        <v>1327</v>
      </c>
      <c r="Q78" t="s">
        <v>1328</v>
      </c>
      <c r="R78" t="s">
        <v>966</v>
      </c>
      <c r="S78" t="s">
        <v>967</v>
      </c>
      <c r="T78" t="s">
        <v>974</v>
      </c>
      <c r="U78" t="s">
        <v>975</v>
      </c>
      <c r="V78" t="s">
        <v>927</v>
      </c>
    </row>
    <row r="79" spans="1:22" x14ac:dyDescent="0.35">
      <c r="A79">
        <v>2503</v>
      </c>
      <c r="B79" t="s">
        <v>1329</v>
      </c>
      <c r="C79" t="s">
        <v>271</v>
      </c>
      <c r="D79" t="s">
        <v>1330</v>
      </c>
      <c r="E79" t="s">
        <v>926</v>
      </c>
      <c r="F79" t="s">
        <v>927</v>
      </c>
      <c r="H79" t="s">
        <v>335</v>
      </c>
      <c r="I79" t="s">
        <v>1331</v>
      </c>
      <c r="L79" t="s">
        <v>493</v>
      </c>
      <c r="M79" t="s">
        <v>333</v>
      </c>
      <c r="N79" t="s">
        <v>1332</v>
      </c>
      <c r="O79" t="s">
        <v>1333</v>
      </c>
      <c r="P79" t="s">
        <v>1334</v>
      </c>
      <c r="Q79" t="s">
        <v>1335</v>
      </c>
      <c r="R79" t="s">
        <v>944</v>
      </c>
      <c r="S79" t="s">
        <v>945</v>
      </c>
      <c r="T79" t="s">
        <v>980</v>
      </c>
      <c r="U79" t="s">
        <v>981</v>
      </c>
      <c r="V79" t="s">
        <v>927</v>
      </c>
    </row>
    <row r="80" spans="1:22" x14ac:dyDescent="0.35">
      <c r="A80">
        <v>2588</v>
      </c>
      <c r="B80" t="s">
        <v>444</v>
      </c>
      <c r="C80" t="s">
        <v>180</v>
      </c>
      <c r="D80" t="s">
        <v>1336</v>
      </c>
      <c r="E80" t="s">
        <v>926</v>
      </c>
      <c r="F80" t="s">
        <v>927</v>
      </c>
      <c r="H80" t="s">
        <v>239</v>
      </c>
      <c r="I80" t="s">
        <v>1201</v>
      </c>
      <c r="L80" t="s">
        <v>416</v>
      </c>
      <c r="M80" t="s">
        <v>161</v>
      </c>
      <c r="N80" t="s">
        <v>1337</v>
      </c>
      <c r="O80" t="s">
        <v>445</v>
      </c>
      <c r="P80" t="s">
        <v>446</v>
      </c>
      <c r="Q80" t="s">
        <v>1338</v>
      </c>
      <c r="R80" t="s">
        <v>956</v>
      </c>
      <c r="S80" t="s">
        <v>957</v>
      </c>
      <c r="T80" t="s">
        <v>958</v>
      </c>
      <c r="U80" t="s">
        <v>959</v>
      </c>
      <c r="V80" t="s">
        <v>927</v>
      </c>
    </row>
    <row r="81" spans="1:22" x14ac:dyDescent="0.35">
      <c r="A81">
        <v>2692</v>
      </c>
      <c r="B81" t="s">
        <v>386</v>
      </c>
      <c r="C81" t="s">
        <v>185</v>
      </c>
      <c r="D81" t="s">
        <v>385</v>
      </c>
      <c r="E81" t="s">
        <v>926</v>
      </c>
      <c r="F81" t="s">
        <v>927</v>
      </c>
      <c r="H81" t="s">
        <v>326</v>
      </c>
      <c r="I81" t="s">
        <v>1339</v>
      </c>
      <c r="L81" t="s">
        <v>387</v>
      </c>
      <c r="M81" t="s">
        <v>273</v>
      </c>
      <c r="N81" t="s">
        <v>1340</v>
      </c>
      <c r="O81" t="s">
        <v>388</v>
      </c>
      <c r="P81" t="s">
        <v>389</v>
      </c>
      <c r="Q81" t="s">
        <v>1341</v>
      </c>
      <c r="R81" t="s">
        <v>934</v>
      </c>
      <c r="S81" t="s">
        <v>935</v>
      </c>
      <c r="T81" t="s">
        <v>936</v>
      </c>
      <c r="U81" t="s">
        <v>937</v>
      </c>
      <c r="V81" t="s">
        <v>927</v>
      </c>
    </row>
    <row r="82" spans="1:22" x14ac:dyDescent="0.35">
      <c r="A82">
        <v>3100</v>
      </c>
      <c r="B82" t="s">
        <v>1342</v>
      </c>
      <c r="C82" t="s">
        <v>273</v>
      </c>
      <c r="D82" t="s">
        <v>1343</v>
      </c>
      <c r="E82" t="s">
        <v>926</v>
      </c>
      <c r="F82" t="s">
        <v>927</v>
      </c>
      <c r="H82" t="s">
        <v>20</v>
      </c>
      <c r="L82" t="s">
        <v>20</v>
      </c>
      <c r="M82" t="s">
        <v>229</v>
      </c>
      <c r="N82" t="s">
        <v>1344</v>
      </c>
      <c r="O82" t="s">
        <v>1345</v>
      </c>
      <c r="P82" t="s">
        <v>1346</v>
      </c>
      <c r="Q82" t="s">
        <v>1347</v>
      </c>
      <c r="R82" t="s">
        <v>1236</v>
      </c>
      <c r="S82" t="s">
        <v>1237</v>
      </c>
      <c r="T82" t="s">
        <v>1279</v>
      </c>
      <c r="U82" t="s">
        <v>1280</v>
      </c>
      <c r="V82" t="s">
        <v>927</v>
      </c>
    </row>
    <row r="83" spans="1:22" x14ac:dyDescent="0.35">
      <c r="A83">
        <v>3354</v>
      </c>
      <c r="B83" t="s">
        <v>496</v>
      </c>
      <c r="C83" t="s">
        <v>147</v>
      </c>
      <c r="D83" t="s">
        <v>1348</v>
      </c>
      <c r="E83" t="s">
        <v>926</v>
      </c>
      <c r="F83" t="s">
        <v>927</v>
      </c>
      <c r="H83" t="s">
        <v>335</v>
      </c>
      <c r="I83" t="s">
        <v>1331</v>
      </c>
      <c r="L83" t="s">
        <v>493</v>
      </c>
      <c r="M83" t="s">
        <v>336</v>
      </c>
      <c r="N83" t="s">
        <v>1349</v>
      </c>
      <c r="O83" t="s">
        <v>497</v>
      </c>
      <c r="P83" t="s">
        <v>498</v>
      </c>
      <c r="Q83" t="s">
        <v>1223</v>
      </c>
      <c r="R83" t="s">
        <v>956</v>
      </c>
      <c r="S83" t="s">
        <v>957</v>
      </c>
      <c r="T83" t="s">
        <v>1012</v>
      </c>
      <c r="U83" t="s">
        <v>1013</v>
      </c>
      <c r="V83" t="s">
        <v>927</v>
      </c>
    </row>
    <row r="84" spans="1:22" x14ac:dyDescent="0.35">
      <c r="A84">
        <v>3444</v>
      </c>
      <c r="B84" t="s">
        <v>425</v>
      </c>
      <c r="C84" t="s">
        <v>139</v>
      </c>
      <c r="D84" t="s">
        <v>1350</v>
      </c>
      <c r="E84" t="s">
        <v>926</v>
      </c>
      <c r="F84" t="s">
        <v>927</v>
      </c>
      <c r="H84" t="s">
        <v>314</v>
      </c>
      <c r="I84" t="s">
        <v>977</v>
      </c>
      <c r="L84" t="s">
        <v>426</v>
      </c>
      <c r="M84" t="s">
        <v>313</v>
      </c>
      <c r="N84" t="s">
        <v>1351</v>
      </c>
      <c r="O84" t="s">
        <v>427</v>
      </c>
      <c r="P84" t="s">
        <v>428</v>
      </c>
      <c r="Q84" t="s">
        <v>1352</v>
      </c>
      <c r="R84" t="s">
        <v>966</v>
      </c>
      <c r="S84" t="s">
        <v>967</v>
      </c>
      <c r="T84" t="s">
        <v>974</v>
      </c>
      <c r="U84" t="s">
        <v>975</v>
      </c>
      <c r="V84" t="s">
        <v>927</v>
      </c>
    </row>
    <row r="85" spans="1:22" x14ac:dyDescent="0.35">
      <c r="A85">
        <v>3479</v>
      </c>
      <c r="B85" t="s">
        <v>1353</v>
      </c>
      <c r="C85" t="s">
        <v>334</v>
      </c>
      <c r="D85" t="s">
        <v>1354</v>
      </c>
      <c r="E85" t="s">
        <v>926</v>
      </c>
      <c r="F85" t="s">
        <v>927</v>
      </c>
      <c r="H85" t="s">
        <v>335</v>
      </c>
      <c r="I85" t="s">
        <v>1220</v>
      </c>
      <c r="J85" t="s">
        <v>1355</v>
      </c>
      <c r="L85" t="s">
        <v>481</v>
      </c>
      <c r="M85" t="s">
        <v>177</v>
      </c>
      <c r="N85" t="s">
        <v>1356</v>
      </c>
      <c r="O85" t="s">
        <v>482</v>
      </c>
      <c r="P85" t="s">
        <v>1357</v>
      </c>
      <c r="Q85" t="s">
        <v>1352</v>
      </c>
      <c r="R85" t="s">
        <v>956</v>
      </c>
      <c r="S85" t="s">
        <v>957</v>
      </c>
      <c r="T85" t="s">
        <v>1012</v>
      </c>
      <c r="U85" t="s">
        <v>1013</v>
      </c>
      <c r="V85" t="s">
        <v>927</v>
      </c>
    </row>
    <row r="86" spans="1:22" x14ac:dyDescent="0.35">
      <c r="A86">
        <v>3483</v>
      </c>
      <c r="B86" t="s">
        <v>1358</v>
      </c>
      <c r="C86" t="s">
        <v>259</v>
      </c>
      <c r="D86" t="s">
        <v>1359</v>
      </c>
      <c r="E86" t="s">
        <v>926</v>
      </c>
      <c r="F86" t="s">
        <v>927</v>
      </c>
      <c r="H86" t="s">
        <v>239</v>
      </c>
      <c r="I86" t="s">
        <v>950</v>
      </c>
      <c r="L86" t="s">
        <v>951</v>
      </c>
      <c r="M86" t="s">
        <v>249</v>
      </c>
      <c r="N86" t="s">
        <v>1360</v>
      </c>
      <c r="O86" t="s">
        <v>1361</v>
      </c>
      <c r="P86" t="s">
        <v>1362</v>
      </c>
      <c r="Q86" t="s">
        <v>1352</v>
      </c>
      <c r="R86" t="s">
        <v>956</v>
      </c>
      <c r="S86" t="s">
        <v>957</v>
      </c>
      <c r="T86" t="s">
        <v>1065</v>
      </c>
      <c r="U86" t="s">
        <v>1066</v>
      </c>
      <c r="V86" t="s">
        <v>927</v>
      </c>
    </row>
    <row r="87" spans="1:22" x14ac:dyDescent="0.35">
      <c r="A87">
        <v>3512</v>
      </c>
      <c r="B87" t="s">
        <v>1363</v>
      </c>
      <c r="C87" t="s">
        <v>232</v>
      </c>
      <c r="E87" t="s">
        <v>926</v>
      </c>
      <c r="F87" t="s">
        <v>927</v>
      </c>
      <c r="H87" t="s">
        <v>289</v>
      </c>
      <c r="I87" t="s">
        <v>1364</v>
      </c>
      <c r="J87" t="s">
        <v>665</v>
      </c>
      <c r="K87" t="s">
        <v>1365</v>
      </c>
      <c r="L87" t="s">
        <v>560</v>
      </c>
      <c r="M87" t="s">
        <v>236</v>
      </c>
      <c r="N87" t="s">
        <v>1366</v>
      </c>
      <c r="O87" t="s">
        <v>1367</v>
      </c>
      <c r="P87" t="s">
        <v>1368</v>
      </c>
      <c r="Q87" t="s">
        <v>1369</v>
      </c>
      <c r="R87" t="s">
        <v>966</v>
      </c>
      <c r="S87" t="s">
        <v>967</v>
      </c>
      <c r="T87" t="s">
        <v>1041</v>
      </c>
      <c r="U87" t="s">
        <v>1042</v>
      </c>
      <c r="V87" t="s">
        <v>927</v>
      </c>
    </row>
    <row r="88" spans="1:22" x14ac:dyDescent="0.35">
      <c r="A88">
        <v>3770</v>
      </c>
      <c r="B88" t="s">
        <v>1370</v>
      </c>
      <c r="C88" t="s">
        <v>276</v>
      </c>
      <c r="D88" t="s">
        <v>1371</v>
      </c>
      <c r="E88" t="s">
        <v>926</v>
      </c>
      <c r="F88" t="s">
        <v>927</v>
      </c>
      <c r="H88" t="s">
        <v>289</v>
      </c>
      <c r="I88" t="s">
        <v>1364</v>
      </c>
      <c r="J88" t="s">
        <v>655</v>
      </c>
      <c r="K88" t="s">
        <v>1372</v>
      </c>
      <c r="L88" t="s">
        <v>656</v>
      </c>
      <c r="M88" t="s">
        <v>285</v>
      </c>
      <c r="N88" t="s">
        <v>1373</v>
      </c>
      <c r="O88" t="s">
        <v>1374</v>
      </c>
      <c r="P88" t="s">
        <v>1375</v>
      </c>
      <c r="Q88" t="s">
        <v>1376</v>
      </c>
      <c r="R88" t="s">
        <v>1182</v>
      </c>
      <c r="S88" t="s">
        <v>1183</v>
      </c>
      <c r="T88" t="s">
        <v>1184</v>
      </c>
      <c r="U88" t="s">
        <v>1185</v>
      </c>
      <c r="V88" t="s">
        <v>927</v>
      </c>
    </row>
    <row r="89" spans="1:22" x14ac:dyDescent="0.35">
      <c r="A89">
        <v>3772</v>
      </c>
      <c r="B89" t="s">
        <v>1377</v>
      </c>
      <c r="C89" t="s">
        <v>278</v>
      </c>
      <c r="D89" t="s">
        <v>1378</v>
      </c>
      <c r="E89" t="s">
        <v>926</v>
      </c>
      <c r="F89" t="s">
        <v>927</v>
      </c>
      <c r="H89" t="s">
        <v>289</v>
      </c>
      <c r="I89" t="s">
        <v>1156</v>
      </c>
      <c r="J89" t="s">
        <v>1157</v>
      </c>
      <c r="L89" t="s">
        <v>583</v>
      </c>
      <c r="M89" t="s">
        <v>308</v>
      </c>
      <c r="N89" t="s">
        <v>1379</v>
      </c>
      <c r="O89" t="s">
        <v>584</v>
      </c>
      <c r="P89" t="s">
        <v>1380</v>
      </c>
      <c r="Q89" t="s">
        <v>1381</v>
      </c>
      <c r="R89" t="s">
        <v>956</v>
      </c>
      <c r="S89" t="s">
        <v>957</v>
      </c>
      <c r="T89" t="s">
        <v>1065</v>
      </c>
      <c r="U89" t="s">
        <v>1066</v>
      </c>
      <c r="V89" t="s">
        <v>927</v>
      </c>
    </row>
    <row r="90" spans="1:22" x14ac:dyDescent="0.35">
      <c r="A90">
        <v>3941</v>
      </c>
      <c r="B90" t="s">
        <v>1382</v>
      </c>
      <c r="C90" t="s">
        <v>280</v>
      </c>
      <c r="D90" t="s">
        <v>1383</v>
      </c>
      <c r="E90" t="s">
        <v>926</v>
      </c>
      <c r="F90" t="s">
        <v>927</v>
      </c>
      <c r="H90" t="s">
        <v>289</v>
      </c>
      <c r="I90" t="s">
        <v>1364</v>
      </c>
      <c r="J90" t="s">
        <v>1384</v>
      </c>
      <c r="L90" t="s">
        <v>1385</v>
      </c>
      <c r="M90" t="s">
        <v>232</v>
      </c>
      <c r="N90" t="s">
        <v>1386</v>
      </c>
      <c r="O90" t="s">
        <v>1387</v>
      </c>
      <c r="P90" t="s">
        <v>1388</v>
      </c>
      <c r="Q90" t="s">
        <v>1046</v>
      </c>
      <c r="R90" t="s">
        <v>966</v>
      </c>
      <c r="S90" t="s">
        <v>967</v>
      </c>
      <c r="T90" t="s">
        <v>968</v>
      </c>
      <c r="U90" t="s">
        <v>969</v>
      </c>
      <c r="V90" t="s">
        <v>927</v>
      </c>
    </row>
    <row r="91" spans="1:22" x14ac:dyDescent="0.35">
      <c r="A91">
        <v>4028</v>
      </c>
      <c r="B91" t="s">
        <v>1389</v>
      </c>
      <c r="C91" t="s">
        <v>301</v>
      </c>
      <c r="D91" t="s">
        <v>1390</v>
      </c>
      <c r="E91" t="s">
        <v>926</v>
      </c>
      <c r="F91" t="s">
        <v>927</v>
      </c>
      <c r="H91" t="s">
        <v>289</v>
      </c>
      <c r="I91" t="s">
        <v>1156</v>
      </c>
      <c r="J91" t="s">
        <v>1391</v>
      </c>
      <c r="K91" t="s">
        <v>1392</v>
      </c>
      <c r="L91" t="s">
        <v>1393</v>
      </c>
      <c r="M91" t="s">
        <v>294</v>
      </c>
      <c r="N91" t="s">
        <v>1394</v>
      </c>
      <c r="O91" t="s">
        <v>1395</v>
      </c>
      <c r="P91" t="s">
        <v>1396</v>
      </c>
      <c r="Q91" t="s">
        <v>1397</v>
      </c>
      <c r="R91" t="s">
        <v>956</v>
      </c>
      <c r="S91" t="s">
        <v>957</v>
      </c>
      <c r="T91" t="s">
        <v>1012</v>
      </c>
      <c r="U91" t="s">
        <v>1013</v>
      </c>
      <c r="V91" t="s">
        <v>927</v>
      </c>
    </row>
    <row r="92" spans="1:22" x14ac:dyDescent="0.35">
      <c r="A92">
        <v>4098</v>
      </c>
      <c r="B92" t="s">
        <v>536</v>
      </c>
      <c r="C92" t="s">
        <v>175</v>
      </c>
      <c r="D92" t="s">
        <v>1398</v>
      </c>
      <c r="E92" t="s">
        <v>926</v>
      </c>
      <c r="F92" t="s">
        <v>927</v>
      </c>
      <c r="G92" t="s">
        <v>1095</v>
      </c>
      <c r="H92" t="s">
        <v>317</v>
      </c>
      <c r="I92" t="s">
        <v>1002</v>
      </c>
      <c r="J92" t="s">
        <v>1062</v>
      </c>
      <c r="L92" t="s">
        <v>489</v>
      </c>
      <c r="M92" t="s">
        <v>305</v>
      </c>
      <c r="N92" t="s">
        <v>1399</v>
      </c>
      <c r="O92" t="s">
        <v>534</v>
      </c>
      <c r="P92" t="s">
        <v>537</v>
      </c>
      <c r="Q92" t="s">
        <v>1400</v>
      </c>
      <c r="R92" t="s">
        <v>956</v>
      </c>
      <c r="S92" t="s">
        <v>957</v>
      </c>
      <c r="T92" t="s">
        <v>1065</v>
      </c>
      <c r="U92" t="s">
        <v>1066</v>
      </c>
      <c r="V92" t="s">
        <v>1047</v>
      </c>
    </row>
    <row r="93" spans="1:22" x14ac:dyDescent="0.35">
      <c r="A93">
        <v>4247</v>
      </c>
      <c r="B93" t="s">
        <v>492</v>
      </c>
      <c r="C93" t="s">
        <v>144</v>
      </c>
      <c r="D93" t="s">
        <v>1401</v>
      </c>
      <c r="E93" t="s">
        <v>926</v>
      </c>
      <c r="F93" t="s">
        <v>927</v>
      </c>
      <c r="H93" t="s">
        <v>335</v>
      </c>
      <c r="I93" t="s">
        <v>1331</v>
      </c>
      <c r="L93" t="s">
        <v>493</v>
      </c>
      <c r="M93" t="s">
        <v>271</v>
      </c>
      <c r="N93" t="s">
        <v>1402</v>
      </c>
      <c r="O93" t="s">
        <v>494</v>
      </c>
      <c r="P93" t="s">
        <v>495</v>
      </c>
      <c r="Q93" t="s">
        <v>1403</v>
      </c>
      <c r="R93" t="s">
        <v>966</v>
      </c>
      <c r="S93" t="s">
        <v>967</v>
      </c>
      <c r="T93" t="s">
        <v>1041</v>
      </c>
      <c r="U93" t="s">
        <v>1042</v>
      </c>
      <c r="V93" t="s">
        <v>927</v>
      </c>
    </row>
    <row r="94" spans="1:22" x14ac:dyDescent="0.35">
      <c r="A94">
        <v>4321</v>
      </c>
      <c r="B94" t="s">
        <v>1404</v>
      </c>
      <c r="C94" t="s">
        <v>303</v>
      </c>
      <c r="D94" t="s">
        <v>1405</v>
      </c>
      <c r="E94" t="s">
        <v>926</v>
      </c>
      <c r="F94" t="s">
        <v>927</v>
      </c>
      <c r="H94" t="s">
        <v>289</v>
      </c>
      <c r="I94" t="s">
        <v>1406</v>
      </c>
      <c r="L94" t="s">
        <v>634</v>
      </c>
      <c r="M94" t="s">
        <v>231</v>
      </c>
      <c r="N94" t="s">
        <v>1407</v>
      </c>
      <c r="O94" t="s">
        <v>1408</v>
      </c>
      <c r="P94" t="s">
        <v>1409</v>
      </c>
      <c r="Q94" t="s">
        <v>1400</v>
      </c>
      <c r="R94" t="s">
        <v>934</v>
      </c>
      <c r="S94" t="s">
        <v>935</v>
      </c>
      <c r="T94" t="s">
        <v>936</v>
      </c>
      <c r="U94" t="s">
        <v>937</v>
      </c>
      <c r="V94" t="s">
        <v>927</v>
      </c>
    </row>
    <row r="95" spans="1:22" x14ac:dyDescent="0.35">
      <c r="A95">
        <v>4353</v>
      </c>
      <c r="B95" t="s">
        <v>1410</v>
      </c>
      <c r="C95" t="s">
        <v>282</v>
      </c>
      <c r="D95" t="s">
        <v>1411</v>
      </c>
      <c r="E95" t="s">
        <v>926</v>
      </c>
      <c r="F95" t="s">
        <v>927</v>
      </c>
      <c r="H95" t="s">
        <v>314</v>
      </c>
      <c r="I95" t="s">
        <v>961</v>
      </c>
      <c r="J95" t="s">
        <v>1412</v>
      </c>
      <c r="L95" t="s">
        <v>436</v>
      </c>
      <c r="M95" t="s">
        <v>313</v>
      </c>
      <c r="N95" t="s">
        <v>1413</v>
      </c>
      <c r="O95" t="s">
        <v>437</v>
      </c>
      <c r="P95" t="s">
        <v>1414</v>
      </c>
      <c r="Q95" t="s">
        <v>1400</v>
      </c>
      <c r="R95" t="s">
        <v>966</v>
      </c>
      <c r="S95" t="s">
        <v>967</v>
      </c>
      <c r="T95" t="s">
        <v>974</v>
      </c>
      <c r="U95" t="s">
        <v>975</v>
      </c>
      <c r="V95" t="s">
        <v>927</v>
      </c>
    </row>
    <row r="96" spans="1:22" x14ac:dyDescent="0.35">
      <c r="A96">
        <v>4414</v>
      </c>
      <c r="B96" t="s">
        <v>480</v>
      </c>
      <c r="C96" t="s">
        <v>190</v>
      </c>
      <c r="D96" t="s">
        <v>1415</v>
      </c>
      <c r="E96" t="s">
        <v>926</v>
      </c>
      <c r="F96" t="s">
        <v>927</v>
      </c>
      <c r="H96" t="s">
        <v>335</v>
      </c>
      <c r="I96" t="s">
        <v>1220</v>
      </c>
      <c r="J96" t="s">
        <v>1355</v>
      </c>
      <c r="L96" t="s">
        <v>481</v>
      </c>
      <c r="M96" t="s">
        <v>177</v>
      </c>
      <c r="N96" t="s">
        <v>1416</v>
      </c>
      <c r="O96" t="s">
        <v>482</v>
      </c>
      <c r="P96" t="s">
        <v>483</v>
      </c>
      <c r="Q96" t="s">
        <v>1417</v>
      </c>
      <c r="R96" t="s">
        <v>956</v>
      </c>
      <c r="S96" t="s">
        <v>957</v>
      </c>
      <c r="T96" t="s">
        <v>1012</v>
      </c>
      <c r="U96" t="s">
        <v>1013</v>
      </c>
      <c r="V96" t="s">
        <v>927</v>
      </c>
    </row>
    <row r="97" spans="1:22" x14ac:dyDescent="0.35">
      <c r="A97">
        <v>4471</v>
      </c>
      <c r="B97" t="s">
        <v>669</v>
      </c>
      <c r="C97" t="s">
        <v>138</v>
      </c>
      <c r="D97" t="s">
        <v>668</v>
      </c>
      <c r="E97" t="s">
        <v>926</v>
      </c>
      <c r="F97" t="s">
        <v>927</v>
      </c>
      <c r="H97" t="s">
        <v>289</v>
      </c>
      <c r="I97" t="s">
        <v>670</v>
      </c>
      <c r="L97" t="s">
        <v>671</v>
      </c>
      <c r="M97" t="s">
        <v>231</v>
      </c>
      <c r="N97" t="s">
        <v>1418</v>
      </c>
      <c r="O97" t="s">
        <v>1419</v>
      </c>
      <c r="P97" t="s">
        <v>667</v>
      </c>
      <c r="Q97" t="s">
        <v>1400</v>
      </c>
      <c r="R97" t="s">
        <v>934</v>
      </c>
      <c r="S97" t="s">
        <v>935</v>
      </c>
      <c r="T97" t="s">
        <v>993</v>
      </c>
      <c r="U97" t="s">
        <v>994</v>
      </c>
      <c r="V97" t="s">
        <v>927</v>
      </c>
    </row>
    <row r="98" spans="1:22" x14ac:dyDescent="0.35">
      <c r="A98">
        <v>4600</v>
      </c>
      <c r="B98" t="s">
        <v>1420</v>
      </c>
      <c r="C98" t="s">
        <v>247</v>
      </c>
      <c r="D98" t="s">
        <v>1421</v>
      </c>
      <c r="E98" t="s">
        <v>926</v>
      </c>
      <c r="F98" t="s">
        <v>927</v>
      </c>
      <c r="H98" t="s">
        <v>239</v>
      </c>
      <c r="I98" t="s">
        <v>997</v>
      </c>
      <c r="L98" t="s">
        <v>448</v>
      </c>
      <c r="M98" t="s">
        <v>121</v>
      </c>
      <c r="N98" t="s">
        <v>1422</v>
      </c>
      <c r="O98" t="s">
        <v>449</v>
      </c>
      <c r="P98" t="s">
        <v>1423</v>
      </c>
      <c r="Q98" t="s">
        <v>1228</v>
      </c>
      <c r="R98" t="s">
        <v>956</v>
      </c>
      <c r="S98" t="s">
        <v>957</v>
      </c>
      <c r="T98" t="s">
        <v>1012</v>
      </c>
      <c r="U98" t="s">
        <v>1013</v>
      </c>
      <c r="V98" t="s">
        <v>927</v>
      </c>
    </row>
    <row r="99" spans="1:22" x14ac:dyDescent="0.35">
      <c r="A99">
        <v>4681</v>
      </c>
      <c r="B99" t="s">
        <v>1424</v>
      </c>
      <c r="C99" t="s">
        <v>285</v>
      </c>
      <c r="D99" t="s">
        <v>1425</v>
      </c>
      <c r="E99" t="s">
        <v>926</v>
      </c>
      <c r="F99" t="s">
        <v>927</v>
      </c>
      <c r="H99" t="s">
        <v>289</v>
      </c>
      <c r="I99" t="s">
        <v>1364</v>
      </c>
      <c r="J99" t="s">
        <v>655</v>
      </c>
      <c r="K99" t="s">
        <v>1372</v>
      </c>
      <c r="L99" t="s">
        <v>656</v>
      </c>
      <c r="M99" t="s">
        <v>137</v>
      </c>
      <c r="N99" t="s">
        <v>1426</v>
      </c>
      <c r="O99" t="s">
        <v>1427</v>
      </c>
      <c r="P99" t="s">
        <v>1428</v>
      </c>
      <c r="Q99" t="s">
        <v>1429</v>
      </c>
      <c r="R99" t="s">
        <v>966</v>
      </c>
      <c r="S99" t="s">
        <v>967</v>
      </c>
      <c r="T99" t="s">
        <v>974</v>
      </c>
      <c r="U99" t="s">
        <v>975</v>
      </c>
      <c r="V99" t="s">
        <v>927</v>
      </c>
    </row>
    <row r="100" spans="1:22" x14ac:dyDescent="0.35">
      <c r="A100">
        <v>4815</v>
      </c>
      <c r="B100" t="s">
        <v>391</v>
      </c>
      <c r="C100" t="s">
        <v>104</v>
      </c>
      <c r="D100" t="s">
        <v>390</v>
      </c>
      <c r="E100" t="s">
        <v>926</v>
      </c>
      <c r="F100" t="s">
        <v>927</v>
      </c>
      <c r="H100" t="s">
        <v>326</v>
      </c>
      <c r="I100" t="s">
        <v>1287</v>
      </c>
      <c r="L100" t="s">
        <v>382</v>
      </c>
      <c r="M100" t="s">
        <v>91</v>
      </c>
      <c r="N100" t="s">
        <v>1430</v>
      </c>
      <c r="O100" t="s">
        <v>392</v>
      </c>
      <c r="P100" t="s">
        <v>393</v>
      </c>
      <c r="Q100" t="s">
        <v>1431</v>
      </c>
      <c r="R100" t="s">
        <v>944</v>
      </c>
      <c r="S100" t="s">
        <v>945</v>
      </c>
      <c r="T100" t="s">
        <v>946</v>
      </c>
      <c r="U100" t="s">
        <v>947</v>
      </c>
      <c r="V100" t="s">
        <v>927</v>
      </c>
    </row>
    <row r="101" spans="1:22" x14ac:dyDescent="0.35">
      <c r="A101">
        <v>4854</v>
      </c>
      <c r="B101" t="s">
        <v>395</v>
      </c>
      <c r="C101" t="s">
        <v>130</v>
      </c>
      <c r="D101" t="s">
        <v>394</v>
      </c>
      <c r="E101" t="s">
        <v>926</v>
      </c>
      <c r="F101" t="s">
        <v>927</v>
      </c>
      <c r="H101" t="s">
        <v>326</v>
      </c>
      <c r="I101" t="s">
        <v>1287</v>
      </c>
      <c r="L101" t="s">
        <v>382</v>
      </c>
      <c r="M101" t="s">
        <v>91</v>
      </c>
      <c r="N101" t="s">
        <v>1432</v>
      </c>
      <c r="O101" t="s">
        <v>392</v>
      </c>
      <c r="P101" t="s">
        <v>396</v>
      </c>
      <c r="Q101" t="s">
        <v>1431</v>
      </c>
      <c r="R101" t="s">
        <v>944</v>
      </c>
      <c r="S101" t="s">
        <v>945</v>
      </c>
      <c r="T101" t="s">
        <v>946</v>
      </c>
      <c r="U101" t="s">
        <v>947</v>
      </c>
      <c r="V101" t="s">
        <v>927</v>
      </c>
    </row>
    <row r="102" spans="1:22" x14ac:dyDescent="0.35">
      <c r="A102">
        <v>5043</v>
      </c>
      <c r="B102" t="s">
        <v>1433</v>
      </c>
      <c r="C102" t="s">
        <v>332</v>
      </c>
      <c r="D102" t="s">
        <v>1434</v>
      </c>
      <c r="E102" t="s">
        <v>926</v>
      </c>
      <c r="F102" t="s">
        <v>927</v>
      </c>
      <c r="H102" t="s">
        <v>103</v>
      </c>
      <c r="L102" t="s">
        <v>103</v>
      </c>
      <c r="M102" t="s">
        <v>233</v>
      </c>
      <c r="N102" t="s">
        <v>1435</v>
      </c>
      <c r="O102" t="s">
        <v>1436</v>
      </c>
      <c r="P102" t="s">
        <v>1437</v>
      </c>
      <c r="Q102" t="s">
        <v>1438</v>
      </c>
      <c r="R102" t="s">
        <v>1236</v>
      </c>
      <c r="S102" t="s">
        <v>1237</v>
      </c>
      <c r="T102" t="s">
        <v>1279</v>
      </c>
      <c r="U102" t="s">
        <v>1280</v>
      </c>
      <c r="V102" t="s">
        <v>927</v>
      </c>
    </row>
    <row r="103" spans="1:22" x14ac:dyDescent="0.35">
      <c r="A103">
        <v>5237</v>
      </c>
      <c r="B103" t="s">
        <v>411</v>
      </c>
      <c r="C103" t="s">
        <v>168</v>
      </c>
      <c r="D103" t="s">
        <v>1439</v>
      </c>
      <c r="E103" t="s">
        <v>926</v>
      </c>
      <c r="F103" t="s">
        <v>927</v>
      </c>
      <c r="H103" t="s">
        <v>289</v>
      </c>
      <c r="I103" t="s">
        <v>1440</v>
      </c>
      <c r="J103" t="s">
        <v>1441</v>
      </c>
      <c r="L103" t="s">
        <v>369</v>
      </c>
      <c r="M103" t="s">
        <v>166</v>
      </c>
      <c r="N103" t="s">
        <v>1442</v>
      </c>
      <c r="O103" t="s">
        <v>412</v>
      </c>
      <c r="P103" t="s">
        <v>413</v>
      </c>
      <c r="Q103" t="s">
        <v>1443</v>
      </c>
      <c r="R103" t="s">
        <v>956</v>
      </c>
      <c r="S103" t="s">
        <v>957</v>
      </c>
      <c r="T103" t="s">
        <v>1012</v>
      </c>
      <c r="U103" t="s">
        <v>1013</v>
      </c>
      <c r="V103" t="s">
        <v>927</v>
      </c>
    </row>
    <row r="104" spans="1:22" x14ac:dyDescent="0.35">
      <c r="A104">
        <v>5239</v>
      </c>
      <c r="B104" t="s">
        <v>582</v>
      </c>
      <c r="C104" t="s">
        <v>152</v>
      </c>
      <c r="D104" t="s">
        <v>1444</v>
      </c>
      <c r="E104" t="s">
        <v>926</v>
      </c>
      <c r="F104" t="s">
        <v>927</v>
      </c>
      <c r="H104" t="s">
        <v>289</v>
      </c>
      <c r="I104" t="s">
        <v>1156</v>
      </c>
      <c r="J104" t="s">
        <v>1157</v>
      </c>
      <c r="L104" t="s">
        <v>583</v>
      </c>
      <c r="M104" t="s">
        <v>290</v>
      </c>
      <c r="N104" t="s">
        <v>1445</v>
      </c>
      <c r="O104" t="s">
        <v>584</v>
      </c>
      <c r="P104" t="s">
        <v>585</v>
      </c>
      <c r="Q104" t="s">
        <v>1443</v>
      </c>
      <c r="R104" t="s">
        <v>956</v>
      </c>
      <c r="S104" t="s">
        <v>957</v>
      </c>
      <c r="T104" t="s">
        <v>1065</v>
      </c>
      <c r="U104" t="s">
        <v>1066</v>
      </c>
      <c r="V104" t="s">
        <v>927</v>
      </c>
    </row>
    <row r="105" spans="1:22" x14ac:dyDescent="0.35">
      <c r="A105">
        <v>5711</v>
      </c>
      <c r="B105" t="s">
        <v>1446</v>
      </c>
      <c r="C105" t="s">
        <v>290</v>
      </c>
      <c r="D105" t="s">
        <v>1447</v>
      </c>
      <c r="E105" t="s">
        <v>926</v>
      </c>
      <c r="F105" t="s">
        <v>927</v>
      </c>
      <c r="H105" t="s">
        <v>289</v>
      </c>
      <c r="I105" t="s">
        <v>1448</v>
      </c>
      <c r="L105" t="s">
        <v>1449</v>
      </c>
      <c r="M105" t="s">
        <v>229</v>
      </c>
      <c r="N105" t="s">
        <v>1450</v>
      </c>
      <c r="O105" t="s">
        <v>1451</v>
      </c>
      <c r="P105" t="s">
        <v>1452</v>
      </c>
      <c r="Q105" t="s">
        <v>1453</v>
      </c>
      <c r="R105" t="s">
        <v>934</v>
      </c>
      <c r="S105" t="s">
        <v>935</v>
      </c>
      <c r="T105" t="s">
        <v>993</v>
      </c>
      <c r="U105" t="s">
        <v>994</v>
      </c>
      <c r="V105" t="s">
        <v>927</v>
      </c>
    </row>
    <row r="106" spans="1:22" x14ac:dyDescent="0.35">
      <c r="A106">
        <v>5712</v>
      </c>
      <c r="B106" t="s">
        <v>1454</v>
      </c>
      <c r="C106" t="s">
        <v>304</v>
      </c>
      <c r="D106" t="s">
        <v>1455</v>
      </c>
      <c r="E106" t="s">
        <v>926</v>
      </c>
      <c r="F106" t="s">
        <v>927</v>
      </c>
      <c r="H106" t="s">
        <v>289</v>
      </c>
      <c r="I106" t="s">
        <v>1364</v>
      </c>
      <c r="J106" t="s">
        <v>665</v>
      </c>
      <c r="K106" t="s">
        <v>1177</v>
      </c>
      <c r="L106" t="s">
        <v>666</v>
      </c>
      <c r="M106" t="s">
        <v>280</v>
      </c>
      <c r="N106" t="s">
        <v>1456</v>
      </c>
      <c r="O106" t="s">
        <v>781</v>
      </c>
      <c r="P106" t="s">
        <v>1457</v>
      </c>
      <c r="Q106" t="s">
        <v>1443</v>
      </c>
      <c r="R106" t="s">
        <v>956</v>
      </c>
      <c r="S106" t="s">
        <v>957</v>
      </c>
      <c r="T106" t="s">
        <v>1065</v>
      </c>
      <c r="U106" t="s">
        <v>1066</v>
      </c>
      <c r="V106" t="s">
        <v>927</v>
      </c>
    </row>
    <row r="107" spans="1:22" x14ac:dyDescent="0.35">
      <c r="A107">
        <v>5713</v>
      </c>
      <c r="B107" t="s">
        <v>368</v>
      </c>
      <c r="C107" t="s">
        <v>136</v>
      </c>
      <c r="D107" t="s">
        <v>1458</v>
      </c>
      <c r="E107" t="s">
        <v>926</v>
      </c>
      <c r="F107" t="s">
        <v>927</v>
      </c>
      <c r="H107" t="s">
        <v>289</v>
      </c>
      <c r="I107" t="s">
        <v>1440</v>
      </c>
      <c r="J107" t="s">
        <v>1441</v>
      </c>
      <c r="L107" t="s">
        <v>369</v>
      </c>
      <c r="M107" t="s">
        <v>290</v>
      </c>
      <c r="N107" t="s">
        <v>1459</v>
      </c>
      <c r="O107" t="s">
        <v>370</v>
      </c>
      <c r="P107" t="s">
        <v>371</v>
      </c>
      <c r="Q107" t="s">
        <v>1460</v>
      </c>
      <c r="R107" t="s">
        <v>1182</v>
      </c>
      <c r="S107" t="s">
        <v>1183</v>
      </c>
      <c r="T107" t="s">
        <v>1184</v>
      </c>
      <c r="U107" t="s">
        <v>1185</v>
      </c>
      <c r="V107" t="s">
        <v>927</v>
      </c>
    </row>
    <row r="108" spans="1:22" x14ac:dyDescent="0.35">
      <c r="A108">
        <v>6232</v>
      </c>
      <c r="B108" t="s">
        <v>637</v>
      </c>
      <c r="C108" t="s">
        <v>195</v>
      </c>
      <c r="D108" t="s">
        <v>1461</v>
      </c>
      <c r="E108" t="s">
        <v>926</v>
      </c>
      <c r="F108" t="s">
        <v>927</v>
      </c>
      <c r="H108" t="s">
        <v>289</v>
      </c>
      <c r="I108" t="s">
        <v>1156</v>
      </c>
      <c r="J108" t="s">
        <v>1157</v>
      </c>
      <c r="L108" t="s">
        <v>583</v>
      </c>
      <c r="M108" t="s">
        <v>308</v>
      </c>
      <c r="N108" t="s">
        <v>1462</v>
      </c>
      <c r="O108" t="s">
        <v>584</v>
      </c>
      <c r="P108" t="s">
        <v>638</v>
      </c>
      <c r="Q108" t="s">
        <v>1463</v>
      </c>
      <c r="R108" t="s">
        <v>956</v>
      </c>
      <c r="S108" t="s">
        <v>957</v>
      </c>
      <c r="T108" t="s">
        <v>1065</v>
      </c>
      <c r="U108" t="s">
        <v>1066</v>
      </c>
      <c r="V108" t="s">
        <v>927</v>
      </c>
    </row>
    <row r="109" spans="1:22" x14ac:dyDescent="0.35">
      <c r="A109">
        <v>6293</v>
      </c>
      <c r="B109" t="s">
        <v>1464</v>
      </c>
      <c r="C109" t="s">
        <v>294</v>
      </c>
      <c r="D109" t="s">
        <v>1465</v>
      </c>
      <c r="E109" t="s">
        <v>926</v>
      </c>
      <c r="F109" t="s">
        <v>927</v>
      </c>
      <c r="H109" t="s">
        <v>289</v>
      </c>
      <c r="I109" t="s">
        <v>1156</v>
      </c>
      <c r="J109" t="s">
        <v>1391</v>
      </c>
      <c r="K109" t="s">
        <v>1392</v>
      </c>
      <c r="L109" t="s">
        <v>1393</v>
      </c>
      <c r="M109" t="s">
        <v>290</v>
      </c>
      <c r="N109" t="s">
        <v>1466</v>
      </c>
      <c r="O109" t="s">
        <v>1467</v>
      </c>
      <c r="P109" t="s">
        <v>1468</v>
      </c>
      <c r="Q109" t="s">
        <v>1469</v>
      </c>
      <c r="R109" t="s">
        <v>966</v>
      </c>
      <c r="S109" t="s">
        <v>967</v>
      </c>
      <c r="T109" t="s">
        <v>968</v>
      </c>
      <c r="U109" t="s">
        <v>969</v>
      </c>
      <c r="V109" t="s">
        <v>927</v>
      </c>
    </row>
    <row r="110" spans="1:22" x14ac:dyDescent="0.35">
      <c r="A110">
        <v>6304</v>
      </c>
      <c r="B110" t="s">
        <v>1470</v>
      </c>
      <c r="C110" t="s">
        <v>345</v>
      </c>
      <c r="D110" t="s">
        <v>1471</v>
      </c>
      <c r="E110" t="s">
        <v>926</v>
      </c>
      <c r="F110" t="s">
        <v>927</v>
      </c>
      <c r="H110" t="s">
        <v>106</v>
      </c>
      <c r="L110" t="s">
        <v>106</v>
      </c>
      <c r="M110" t="s">
        <v>229</v>
      </c>
      <c r="N110" t="s">
        <v>1472</v>
      </c>
      <c r="O110" t="s">
        <v>1473</v>
      </c>
      <c r="P110" t="s">
        <v>1474</v>
      </c>
      <c r="Q110" t="s">
        <v>1475</v>
      </c>
      <c r="R110" t="s">
        <v>934</v>
      </c>
      <c r="S110" t="s">
        <v>935</v>
      </c>
      <c r="T110" t="s">
        <v>993</v>
      </c>
      <c r="U110" t="s">
        <v>994</v>
      </c>
      <c r="V110" t="s">
        <v>927</v>
      </c>
    </row>
    <row r="111" spans="1:22" x14ac:dyDescent="0.35">
      <c r="A111">
        <v>6449</v>
      </c>
      <c r="B111" t="s">
        <v>440</v>
      </c>
      <c r="C111" t="s">
        <v>166</v>
      </c>
      <c r="D111" t="s">
        <v>1476</v>
      </c>
      <c r="E111" t="s">
        <v>926</v>
      </c>
      <c r="F111" t="s">
        <v>927</v>
      </c>
      <c r="H111" t="s">
        <v>289</v>
      </c>
      <c r="I111" t="s">
        <v>1440</v>
      </c>
      <c r="J111" t="s">
        <v>1441</v>
      </c>
      <c r="L111" t="s">
        <v>369</v>
      </c>
      <c r="M111" t="s">
        <v>303</v>
      </c>
      <c r="N111" t="s">
        <v>1477</v>
      </c>
      <c r="O111" t="s">
        <v>441</v>
      </c>
      <c r="P111" t="s">
        <v>442</v>
      </c>
      <c r="Q111" t="s">
        <v>1478</v>
      </c>
      <c r="R111" t="s">
        <v>944</v>
      </c>
      <c r="S111" t="s">
        <v>945</v>
      </c>
      <c r="T111" t="s">
        <v>946</v>
      </c>
      <c r="U111" t="s">
        <v>947</v>
      </c>
      <c r="V111" t="s">
        <v>927</v>
      </c>
    </row>
    <row r="112" spans="1:22" x14ac:dyDescent="0.35">
      <c r="A112">
        <v>6862</v>
      </c>
      <c r="B112" t="s">
        <v>687</v>
      </c>
      <c r="C112" t="s">
        <v>187</v>
      </c>
      <c r="D112" t="s">
        <v>686</v>
      </c>
      <c r="E112" t="s">
        <v>926</v>
      </c>
      <c r="F112" t="s">
        <v>927</v>
      </c>
      <c r="H112" t="s">
        <v>289</v>
      </c>
      <c r="I112" t="s">
        <v>670</v>
      </c>
      <c r="L112" t="s">
        <v>671</v>
      </c>
      <c r="M112" t="s">
        <v>138</v>
      </c>
      <c r="N112" t="s">
        <v>1479</v>
      </c>
      <c r="O112" t="s">
        <v>1480</v>
      </c>
      <c r="P112" t="s">
        <v>685</v>
      </c>
      <c r="Q112" t="s">
        <v>1481</v>
      </c>
      <c r="R112" t="s">
        <v>1182</v>
      </c>
      <c r="S112" t="s">
        <v>1183</v>
      </c>
      <c r="T112" t="s">
        <v>1184</v>
      </c>
      <c r="U112" t="s">
        <v>1185</v>
      </c>
      <c r="V112" t="s">
        <v>927</v>
      </c>
    </row>
    <row r="113" spans="1:22" x14ac:dyDescent="0.35">
      <c r="A113">
        <v>7266</v>
      </c>
      <c r="B113" t="s">
        <v>30</v>
      </c>
      <c r="C113" t="s">
        <v>28</v>
      </c>
      <c r="D113" t="s">
        <v>1482</v>
      </c>
      <c r="E113" t="s">
        <v>926</v>
      </c>
      <c r="F113" t="s">
        <v>927</v>
      </c>
      <c r="H113" t="s">
        <v>326</v>
      </c>
      <c r="I113" t="s">
        <v>1483</v>
      </c>
      <c r="L113" t="s">
        <v>16</v>
      </c>
      <c r="M113" t="s">
        <v>330</v>
      </c>
      <c r="N113" t="s">
        <v>1484</v>
      </c>
      <c r="O113" t="s">
        <v>17</v>
      </c>
      <c r="P113" t="s">
        <v>31</v>
      </c>
      <c r="Q113" t="s">
        <v>1485</v>
      </c>
      <c r="R113" t="s">
        <v>956</v>
      </c>
      <c r="S113" t="s">
        <v>957</v>
      </c>
      <c r="T113" t="s">
        <v>958</v>
      </c>
      <c r="U113" t="s">
        <v>959</v>
      </c>
      <c r="V113" t="s">
        <v>927</v>
      </c>
    </row>
    <row r="114" spans="1:22" x14ac:dyDescent="0.35">
      <c r="A114">
        <v>7556</v>
      </c>
      <c r="B114" t="s">
        <v>1486</v>
      </c>
      <c r="C114" t="s">
        <v>240</v>
      </c>
      <c r="D114" t="s">
        <v>1487</v>
      </c>
      <c r="E114" t="s">
        <v>926</v>
      </c>
      <c r="F114" t="s">
        <v>927</v>
      </c>
      <c r="H114" t="s">
        <v>239</v>
      </c>
      <c r="I114" t="s">
        <v>997</v>
      </c>
      <c r="L114" t="s">
        <v>448</v>
      </c>
      <c r="M114" t="s">
        <v>286</v>
      </c>
      <c r="N114" t="s">
        <v>1488</v>
      </c>
      <c r="O114" t="s">
        <v>458</v>
      </c>
      <c r="P114" t="s">
        <v>1489</v>
      </c>
      <c r="Q114" t="s">
        <v>1490</v>
      </c>
      <c r="R114" t="s">
        <v>956</v>
      </c>
      <c r="S114" t="s">
        <v>957</v>
      </c>
      <c r="T114" t="s">
        <v>958</v>
      </c>
      <c r="U114" t="s">
        <v>959</v>
      </c>
      <c r="V114" t="s">
        <v>927</v>
      </c>
    </row>
    <row r="115" spans="1:22" x14ac:dyDescent="0.35">
      <c r="A115">
        <v>7558</v>
      </c>
      <c r="B115" t="s">
        <v>788</v>
      </c>
      <c r="C115" t="s">
        <v>213</v>
      </c>
      <c r="D115" t="s">
        <v>1491</v>
      </c>
      <c r="E115" t="s">
        <v>926</v>
      </c>
      <c r="F115" t="s">
        <v>927</v>
      </c>
      <c r="H115" t="s">
        <v>341</v>
      </c>
      <c r="I115" t="s">
        <v>1146</v>
      </c>
      <c r="J115" t="s">
        <v>1492</v>
      </c>
      <c r="L115" t="s">
        <v>789</v>
      </c>
      <c r="M115" t="s">
        <v>332</v>
      </c>
      <c r="N115" t="s">
        <v>1493</v>
      </c>
      <c r="O115" t="s">
        <v>790</v>
      </c>
      <c r="P115" t="s">
        <v>791</v>
      </c>
      <c r="Q115" t="s">
        <v>1490</v>
      </c>
      <c r="R115" t="s">
        <v>934</v>
      </c>
      <c r="S115" t="s">
        <v>935</v>
      </c>
      <c r="T115" t="s">
        <v>936</v>
      </c>
      <c r="U115" t="s">
        <v>937</v>
      </c>
      <c r="V115" t="s">
        <v>927</v>
      </c>
    </row>
    <row r="116" spans="1:22" x14ac:dyDescent="0.35">
      <c r="A116">
        <v>7564</v>
      </c>
      <c r="B116" t="s">
        <v>1494</v>
      </c>
      <c r="C116" t="s">
        <v>293</v>
      </c>
      <c r="D116" t="s">
        <v>1495</v>
      </c>
      <c r="E116" t="s">
        <v>926</v>
      </c>
      <c r="F116" t="s">
        <v>927</v>
      </c>
      <c r="H116" t="s">
        <v>289</v>
      </c>
      <c r="I116" t="s">
        <v>1156</v>
      </c>
      <c r="J116" t="s">
        <v>1157</v>
      </c>
      <c r="L116" t="s">
        <v>583</v>
      </c>
      <c r="M116" t="s">
        <v>308</v>
      </c>
      <c r="N116" t="s">
        <v>1496</v>
      </c>
      <c r="O116" t="s">
        <v>1497</v>
      </c>
      <c r="P116" t="s">
        <v>1498</v>
      </c>
      <c r="Q116" t="s">
        <v>1490</v>
      </c>
      <c r="R116" t="s">
        <v>956</v>
      </c>
      <c r="S116" t="s">
        <v>957</v>
      </c>
      <c r="T116" t="s">
        <v>1012</v>
      </c>
      <c r="U116" t="s">
        <v>1013</v>
      </c>
      <c r="V116" t="s">
        <v>927</v>
      </c>
    </row>
    <row r="117" spans="1:22" x14ac:dyDescent="0.35">
      <c r="A117">
        <v>7569</v>
      </c>
      <c r="B117" t="s">
        <v>1499</v>
      </c>
      <c r="C117" t="s">
        <v>318</v>
      </c>
      <c r="D117" t="s">
        <v>1500</v>
      </c>
      <c r="E117" t="s">
        <v>926</v>
      </c>
      <c r="F117" t="s">
        <v>927</v>
      </c>
      <c r="H117" t="s">
        <v>317</v>
      </c>
      <c r="I117" t="s">
        <v>928</v>
      </c>
      <c r="L117" t="s">
        <v>929</v>
      </c>
      <c r="M117" t="s">
        <v>319</v>
      </c>
      <c r="N117" t="s">
        <v>1501</v>
      </c>
      <c r="O117" t="s">
        <v>1009</v>
      </c>
      <c r="P117" t="s">
        <v>1502</v>
      </c>
      <c r="Q117" t="s">
        <v>1503</v>
      </c>
      <c r="R117" t="s">
        <v>956</v>
      </c>
      <c r="S117" t="s">
        <v>957</v>
      </c>
      <c r="T117" t="s">
        <v>1012</v>
      </c>
      <c r="U117" t="s">
        <v>1013</v>
      </c>
      <c r="V117" t="s">
        <v>927</v>
      </c>
    </row>
    <row r="118" spans="1:22" x14ac:dyDescent="0.35">
      <c r="A118">
        <v>7571</v>
      </c>
      <c r="B118" t="s">
        <v>1504</v>
      </c>
      <c r="C118" t="s">
        <v>337</v>
      </c>
      <c r="D118" t="s">
        <v>1505</v>
      </c>
      <c r="E118" t="s">
        <v>926</v>
      </c>
      <c r="F118" t="s">
        <v>927</v>
      </c>
      <c r="H118" t="s">
        <v>335</v>
      </c>
      <c r="I118" t="s">
        <v>1331</v>
      </c>
      <c r="L118" t="s">
        <v>493</v>
      </c>
      <c r="M118" t="s">
        <v>333</v>
      </c>
      <c r="N118" t="s">
        <v>1506</v>
      </c>
      <c r="O118" t="s">
        <v>1507</v>
      </c>
      <c r="P118" t="s">
        <v>1508</v>
      </c>
      <c r="Q118" t="s">
        <v>1503</v>
      </c>
      <c r="R118" t="s">
        <v>944</v>
      </c>
      <c r="S118" t="s">
        <v>945</v>
      </c>
      <c r="T118" t="s">
        <v>946</v>
      </c>
      <c r="U118" t="s">
        <v>947</v>
      </c>
      <c r="V118" t="s">
        <v>927</v>
      </c>
    </row>
    <row r="119" spans="1:22" x14ac:dyDescent="0.35">
      <c r="A119">
        <v>7572</v>
      </c>
      <c r="B119" t="s">
        <v>520</v>
      </c>
      <c r="C119" t="s">
        <v>174</v>
      </c>
      <c r="D119" t="s">
        <v>1509</v>
      </c>
      <c r="E119" t="s">
        <v>926</v>
      </c>
      <c r="F119" t="s">
        <v>927</v>
      </c>
      <c r="H119" t="s">
        <v>317</v>
      </c>
      <c r="I119" t="s">
        <v>1044</v>
      </c>
      <c r="L119" t="s">
        <v>521</v>
      </c>
      <c r="M119" t="s">
        <v>305</v>
      </c>
      <c r="N119" t="s">
        <v>1510</v>
      </c>
      <c r="O119" t="s">
        <v>522</v>
      </c>
      <c r="P119" t="s">
        <v>523</v>
      </c>
      <c r="Q119" t="s">
        <v>1490</v>
      </c>
      <c r="R119" t="s">
        <v>934</v>
      </c>
      <c r="S119" t="s">
        <v>935</v>
      </c>
      <c r="T119" t="s">
        <v>936</v>
      </c>
      <c r="U119" t="s">
        <v>937</v>
      </c>
      <c r="V119" t="s">
        <v>1047</v>
      </c>
    </row>
    <row r="120" spans="1:22" x14ac:dyDescent="0.35">
      <c r="A120">
        <v>7573</v>
      </c>
      <c r="B120" t="s">
        <v>1511</v>
      </c>
      <c r="C120" t="s">
        <v>323</v>
      </c>
      <c r="D120" t="s">
        <v>1512</v>
      </c>
      <c r="E120" t="s">
        <v>926</v>
      </c>
      <c r="F120" t="s">
        <v>927</v>
      </c>
      <c r="H120" t="s">
        <v>317</v>
      </c>
      <c r="I120" t="s">
        <v>1002</v>
      </c>
      <c r="J120" t="s">
        <v>1062</v>
      </c>
      <c r="L120" t="s">
        <v>489</v>
      </c>
      <c r="M120" t="s">
        <v>305</v>
      </c>
      <c r="N120" t="s">
        <v>1513</v>
      </c>
      <c r="O120" t="s">
        <v>1514</v>
      </c>
      <c r="P120" t="s">
        <v>1515</v>
      </c>
      <c r="Q120" t="s">
        <v>1490</v>
      </c>
      <c r="R120" t="s">
        <v>956</v>
      </c>
      <c r="S120" t="s">
        <v>957</v>
      </c>
      <c r="T120" t="s">
        <v>958</v>
      </c>
      <c r="U120" t="s">
        <v>959</v>
      </c>
      <c r="V120" t="s">
        <v>1047</v>
      </c>
    </row>
    <row r="121" spans="1:22" x14ac:dyDescent="0.35">
      <c r="A121">
        <v>7574</v>
      </c>
      <c r="B121" t="s">
        <v>1516</v>
      </c>
      <c r="C121" t="s">
        <v>316</v>
      </c>
      <c r="D121" t="s">
        <v>1517</v>
      </c>
      <c r="E121" t="s">
        <v>926</v>
      </c>
      <c r="F121" t="s">
        <v>927</v>
      </c>
      <c r="H121" t="s">
        <v>317</v>
      </c>
      <c r="I121" t="s">
        <v>1002</v>
      </c>
      <c r="J121" t="s">
        <v>1062</v>
      </c>
      <c r="L121" t="s">
        <v>489</v>
      </c>
      <c r="M121" t="s">
        <v>305</v>
      </c>
      <c r="N121" t="s">
        <v>1518</v>
      </c>
      <c r="O121" t="s">
        <v>490</v>
      </c>
      <c r="P121" t="s">
        <v>1519</v>
      </c>
      <c r="Q121" t="s">
        <v>1490</v>
      </c>
      <c r="R121" t="s">
        <v>966</v>
      </c>
      <c r="S121" t="s">
        <v>967</v>
      </c>
      <c r="T121" t="s">
        <v>968</v>
      </c>
      <c r="U121" t="s">
        <v>969</v>
      </c>
      <c r="V121" t="s">
        <v>1047</v>
      </c>
    </row>
    <row r="122" spans="1:22" x14ac:dyDescent="0.35">
      <c r="A122">
        <v>7605</v>
      </c>
      <c r="B122" t="s">
        <v>1520</v>
      </c>
      <c r="C122" t="s">
        <v>325</v>
      </c>
      <c r="D122" t="s">
        <v>1521</v>
      </c>
      <c r="E122" t="s">
        <v>926</v>
      </c>
      <c r="F122" t="s">
        <v>927</v>
      </c>
      <c r="H122" t="s">
        <v>326</v>
      </c>
      <c r="I122" t="s">
        <v>1522</v>
      </c>
      <c r="L122" t="s">
        <v>1523</v>
      </c>
      <c r="M122" t="s">
        <v>329</v>
      </c>
      <c r="N122" t="s">
        <v>1524</v>
      </c>
      <c r="O122" t="s">
        <v>1525</v>
      </c>
      <c r="P122" t="s">
        <v>1526</v>
      </c>
      <c r="Q122" t="s">
        <v>1527</v>
      </c>
      <c r="R122" t="s">
        <v>966</v>
      </c>
      <c r="S122" t="s">
        <v>967</v>
      </c>
      <c r="T122" t="s">
        <v>974</v>
      </c>
      <c r="U122" t="s">
        <v>975</v>
      </c>
      <c r="V122" t="s">
        <v>927</v>
      </c>
    </row>
    <row r="123" spans="1:22" x14ac:dyDescent="0.35">
      <c r="A123">
        <v>7686</v>
      </c>
      <c r="B123" t="s">
        <v>659</v>
      </c>
      <c r="C123" t="s">
        <v>111</v>
      </c>
      <c r="D123" t="s">
        <v>658</v>
      </c>
      <c r="E123" t="s">
        <v>926</v>
      </c>
      <c r="F123" t="s">
        <v>927</v>
      </c>
      <c r="H123" t="s">
        <v>289</v>
      </c>
      <c r="I123" t="s">
        <v>1364</v>
      </c>
      <c r="J123" t="s">
        <v>655</v>
      </c>
      <c r="K123" t="s">
        <v>1528</v>
      </c>
      <c r="L123" t="s">
        <v>661</v>
      </c>
      <c r="M123" t="s">
        <v>285</v>
      </c>
      <c r="N123" t="s">
        <v>1529</v>
      </c>
      <c r="O123" t="s">
        <v>1530</v>
      </c>
      <c r="P123" t="s">
        <v>657</v>
      </c>
      <c r="Q123" t="s">
        <v>1369</v>
      </c>
      <c r="R123" t="s">
        <v>956</v>
      </c>
      <c r="S123" t="s">
        <v>957</v>
      </c>
      <c r="T123" t="s">
        <v>1065</v>
      </c>
      <c r="U123" t="s">
        <v>1066</v>
      </c>
      <c r="V123" t="s">
        <v>927</v>
      </c>
    </row>
    <row r="124" spans="1:22" x14ac:dyDescent="0.35">
      <c r="A124">
        <v>8705</v>
      </c>
      <c r="B124" t="s">
        <v>543</v>
      </c>
      <c r="C124" t="s">
        <v>162</v>
      </c>
      <c r="D124" t="s">
        <v>1531</v>
      </c>
      <c r="E124" t="s">
        <v>926</v>
      </c>
      <c r="F124" t="s">
        <v>927</v>
      </c>
      <c r="H124" t="s">
        <v>106</v>
      </c>
      <c r="L124" t="s">
        <v>106</v>
      </c>
      <c r="M124" t="s">
        <v>345</v>
      </c>
      <c r="N124" t="s">
        <v>1532</v>
      </c>
      <c r="O124" t="s">
        <v>544</v>
      </c>
      <c r="P124" t="s">
        <v>545</v>
      </c>
      <c r="Q124" t="s">
        <v>1533</v>
      </c>
      <c r="R124" t="s">
        <v>944</v>
      </c>
      <c r="S124" t="s">
        <v>945</v>
      </c>
      <c r="T124" t="s">
        <v>946</v>
      </c>
      <c r="U124" t="s">
        <v>947</v>
      </c>
      <c r="V124" t="s">
        <v>927</v>
      </c>
    </row>
    <row r="125" spans="1:22" x14ac:dyDescent="0.35">
      <c r="A125">
        <v>8742</v>
      </c>
      <c r="B125" t="s">
        <v>1534</v>
      </c>
      <c r="C125" t="s">
        <v>347</v>
      </c>
      <c r="D125" t="s">
        <v>1535</v>
      </c>
      <c r="E125" t="s">
        <v>926</v>
      </c>
      <c r="F125" t="s">
        <v>927</v>
      </c>
      <c r="H125" t="s">
        <v>106</v>
      </c>
      <c r="L125" t="s">
        <v>106</v>
      </c>
      <c r="M125" t="s">
        <v>345</v>
      </c>
      <c r="N125" t="s">
        <v>1536</v>
      </c>
      <c r="O125" t="s">
        <v>1537</v>
      </c>
      <c r="P125" t="s">
        <v>1538</v>
      </c>
      <c r="Q125" t="s">
        <v>1539</v>
      </c>
      <c r="R125" t="s">
        <v>944</v>
      </c>
      <c r="S125" t="s">
        <v>945</v>
      </c>
      <c r="T125" t="s">
        <v>980</v>
      </c>
      <c r="U125" t="s">
        <v>981</v>
      </c>
      <c r="V125" t="s">
        <v>927</v>
      </c>
    </row>
    <row r="126" spans="1:22" x14ac:dyDescent="0.35">
      <c r="A126">
        <v>8758</v>
      </c>
      <c r="B126" t="s">
        <v>767</v>
      </c>
      <c r="C126" t="s">
        <v>219</v>
      </c>
      <c r="D126" t="s">
        <v>1540</v>
      </c>
      <c r="E126" t="s">
        <v>926</v>
      </c>
      <c r="F126" t="s">
        <v>927</v>
      </c>
      <c r="H126" t="s">
        <v>341</v>
      </c>
      <c r="I126" t="s">
        <v>1146</v>
      </c>
      <c r="J126" t="s">
        <v>1176</v>
      </c>
      <c r="K126" t="s">
        <v>1187</v>
      </c>
      <c r="L126" t="s">
        <v>768</v>
      </c>
      <c r="M126" t="s">
        <v>221</v>
      </c>
      <c r="N126" t="s">
        <v>1541</v>
      </c>
      <c r="O126" t="s">
        <v>769</v>
      </c>
      <c r="P126" t="s">
        <v>770</v>
      </c>
      <c r="Q126" t="s">
        <v>1542</v>
      </c>
      <c r="R126" t="s">
        <v>956</v>
      </c>
      <c r="S126" t="s">
        <v>957</v>
      </c>
      <c r="T126" t="s">
        <v>1012</v>
      </c>
      <c r="U126" t="s">
        <v>1013</v>
      </c>
      <c r="V126" t="s">
        <v>927</v>
      </c>
    </row>
    <row r="127" spans="1:22" x14ac:dyDescent="0.35">
      <c r="A127">
        <v>8759</v>
      </c>
      <c r="B127" t="s">
        <v>763</v>
      </c>
      <c r="C127" t="s">
        <v>220</v>
      </c>
      <c r="D127" t="s">
        <v>1543</v>
      </c>
      <c r="E127" t="s">
        <v>926</v>
      </c>
      <c r="F127" t="s">
        <v>927</v>
      </c>
      <c r="H127" t="s">
        <v>341</v>
      </c>
      <c r="I127" t="s">
        <v>1146</v>
      </c>
      <c r="J127" t="s">
        <v>1147</v>
      </c>
      <c r="L127" t="s">
        <v>730</v>
      </c>
      <c r="M127" t="s">
        <v>222</v>
      </c>
      <c r="N127" t="s">
        <v>1544</v>
      </c>
      <c r="O127" t="s">
        <v>764</v>
      </c>
      <c r="P127" t="s">
        <v>765</v>
      </c>
      <c r="Q127" t="s">
        <v>1542</v>
      </c>
      <c r="R127" t="s">
        <v>944</v>
      </c>
      <c r="S127" t="s">
        <v>945</v>
      </c>
      <c r="T127" t="s">
        <v>946</v>
      </c>
      <c r="U127" t="s">
        <v>947</v>
      </c>
      <c r="V127" t="s">
        <v>927</v>
      </c>
    </row>
    <row r="128" spans="1:22" x14ac:dyDescent="0.35">
      <c r="A128">
        <v>8760</v>
      </c>
      <c r="B128" t="s">
        <v>587</v>
      </c>
      <c r="C128" t="s">
        <v>151</v>
      </c>
      <c r="D128" t="s">
        <v>1545</v>
      </c>
      <c r="E128" t="s">
        <v>926</v>
      </c>
      <c r="F128" t="s">
        <v>927</v>
      </c>
      <c r="H128" t="s">
        <v>341</v>
      </c>
      <c r="I128" t="s">
        <v>1546</v>
      </c>
      <c r="J128" t="s">
        <v>1547</v>
      </c>
      <c r="L128" t="s">
        <v>588</v>
      </c>
      <c r="M128" t="s">
        <v>332</v>
      </c>
      <c r="N128" t="s">
        <v>1548</v>
      </c>
      <c r="O128" t="s">
        <v>589</v>
      </c>
      <c r="P128" t="s">
        <v>590</v>
      </c>
      <c r="Q128" t="s">
        <v>1542</v>
      </c>
      <c r="R128" t="s">
        <v>944</v>
      </c>
      <c r="S128" t="s">
        <v>945</v>
      </c>
      <c r="T128" t="s">
        <v>980</v>
      </c>
      <c r="U128" t="s">
        <v>981</v>
      </c>
      <c r="V128" t="s">
        <v>927</v>
      </c>
    </row>
    <row r="129" spans="1:22" x14ac:dyDescent="0.35">
      <c r="A129">
        <v>9167</v>
      </c>
      <c r="B129" t="s">
        <v>577</v>
      </c>
      <c r="C129" t="s">
        <v>192</v>
      </c>
      <c r="D129" t="s">
        <v>1549</v>
      </c>
      <c r="E129" t="s">
        <v>926</v>
      </c>
      <c r="F129" t="s">
        <v>927</v>
      </c>
      <c r="H129" t="s">
        <v>335</v>
      </c>
      <c r="I129" t="s">
        <v>1550</v>
      </c>
      <c r="L129" t="s">
        <v>578</v>
      </c>
      <c r="M129" t="s">
        <v>333</v>
      </c>
      <c r="N129" t="s">
        <v>1551</v>
      </c>
      <c r="O129" t="s">
        <v>579</v>
      </c>
      <c r="P129" t="s">
        <v>580</v>
      </c>
      <c r="Q129" t="s">
        <v>1552</v>
      </c>
      <c r="R129" t="s">
        <v>944</v>
      </c>
      <c r="S129" t="s">
        <v>945</v>
      </c>
      <c r="T129" t="s">
        <v>946</v>
      </c>
      <c r="U129" t="s">
        <v>947</v>
      </c>
      <c r="V129" t="s">
        <v>927</v>
      </c>
    </row>
    <row r="130" spans="1:22" x14ac:dyDescent="0.35">
      <c r="A130">
        <v>9178</v>
      </c>
      <c r="B130" t="s">
        <v>447</v>
      </c>
      <c r="C130" t="s">
        <v>60</v>
      </c>
      <c r="D130" t="s">
        <v>1553</v>
      </c>
      <c r="E130" t="s">
        <v>926</v>
      </c>
      <c r="F130" t="s">
        <v>927</v>
      </c>
      <c r="H130" t="s">
        <v>239</v>
      </c>
      <c r="I130" t="s">
        <v>997</v>
      </c>
      <c r="L130" t="s">
        <v>448</v>
      </c>
      <c r="M130" t="s">
        <v>160</v>
      </c>
      <c r="N130" t="s">
        <v>1554</v>
      </c>
      <c r="O130" t="s">
        <v>449</v>
      </c>
      <c r="P130" t="s">
        <v>450</v>
      </c>
      <c r="Q130" t="s">
        <v>1555</v>
      </c>
      <c r="R130" t="s">
        <v>956</v>
      </c>
      <c r="S130" t="s">
        <v>957</v>
      </c>
      <c r="T130" t="s">
        <v>1012</v>
      </c>
      <c r="U130" t="s">
        <v>1013</v>
      </c>
      <c r="V130" t="s">
        <v>927</v>
      </c>
    </row>
    <row r="131" spans="1:22" x14ac:dyDescent="0.35">
      <c r="A131">
        <v>9643</v>
      </c>
      <c r="B131" t="s">
        <v>1556</v>
      </c>
      <c r="C131" t="s">
        <v>343</v>
      </c>
      <c r="D131" t="s">
        <v>1557</v>
      </c>
      <c r="E131" t="s">
        <v>926</v>
      </c>
      <c r="F131" t="s">
        <v>927</v>
      </c>
      <c r="G131" t="s">
        <v>1558</v>
      </c>
      <c r="H131" t="s">
        <v>344</v>
      </c>
      <c r="I131" t="s">
        <v>1559</v>
      </c>
      <c r="L131" t="s">
        <v>1560</v>
      </c>
      <c r="M131" t="s">
        <v>1561</v>
      </c>
      <c r="N131" t="s">
        <v>1562</v>
      </c>
      <c r="O131" t="s">
        <v>1563</v>
      </c>
      <c r="P131" t="s">
        <v>1564</v>
      </c>
      <c r="Q131" t="s">
        <v>1565</v>
      </c>
      <c r="R131" t="s">
        <v>934</v>
      </c>
      <c r="S131" t="s">
        <v>935</v>
      </c>
      <c r="T131" t="s">
        <v>936</v>
      </c>
      <c r="U131" t="s">
        <v>937</v>
      </c>
      <c r="V131" t="s">
        <v>1566</v>
      </c>
    </row>
    <row r="132" spans="1:22" x14ac:dyDescent="0.35">
      <c r="A132">
        <v>9743</v>
      </c>
      <c r="B132" t="s">
        <v>1567</v>
      </c>
      <c r="C132" t="s">
        <v>338</v>
      </c>
      <c r="D132" t="s">
        <v>1568</v>
      </c>
      <c r="E132" t="s">
        <v>926</v>
      </c>
      <c r="F132" t="s">
        <v>927</v>
      </c>
      <c r="H132" t="s">
        <v>339</v>
      </c>
      <c r="L132" t="s">
        <v>339</v>
      </c>
      <c r="M132" t="s">
        <v>1569</v>
      </c>
      <c r="N132" t="s">
        <v>1570</v>
      </c>
      <c r="O132" t="s">
        <v>1571</v>
      </c>
      <c r="P132" t="s">
        <v>1572</v>
      </c>
      <c r="Q132" t="s">
        <v>1573</v>
      </c>
      <c r="R132" t="s">
        <v>956</v>
      </c>
      <c r="S132" t="s">
        <v>957</v>
      </c>
      <c r="T132" t="s">
        <v>958</v>
      </c>
      <c r="U132" t="s">
        <v>959</v>
      </c>
      <c r="V132" t="s">
        <v>927</v>
      </c>
    </row>
    <row r="133" spans="1:22" x14ac:dyDescent="0.35">
      <c r="A133">
        <v>9751</v>
      </c>
      <c r="B133" t="s">
        <v>538</v>
      </c>
      <c r="C133" t="s">
        <v>171</v>
      </c>
      <c r="D133" t="s">
        <v>1574</v>
      </c>
      <c r="E133" t="s">
        <v>926</v>
      </c>
      <c r="F133" t="s">
        <v>927</v>
      </c>
      <c r="H133" t="s">
        <v>106</v>
      </c>
      <c r="L133" t="s">
        <v>106</v>
      </c>
      <c r="M133" t="s">
        <v>162</v>
      </c>
      <c r="N133" t="s">
        <v>1575</v>
      </c>
      <c r="O133" t="s">
        <v>539</v>
      </c>
      <c r="P133" t="s">
        <v>540</v>
      </c>
      <c r="Q133" t="s">
        <v>1565</v>
      </c>
      <c r="R133" t="s">
        <v>956</v>
      </c>
      <c r="S133" t="s">
        <v>957</v>
      </c>
      <c r="T133" t="s">
        <v>958</v>
      </c>
      <c r="U133" t="s">
        <v>959</v>
      </c>
      <c r="V133" t="s">
        <v>927</v>
      </c>
    </row>
    <row r="134" spans="1:22" x14ac:dyDescent="0.35">
      <c r="A134">
        <v>10125</v>
      </c>
      <c r="B134" t="s">
        <v>1576</v>
      </c>
      <c r="C134" t="s">
        <v>295</v>
      </c>
      <c r="D134" t="s">
        <v>1577</v>
      </c>
      <c r="E134" t="s">
        <v>926</v>
      </c>
      <c r="F134" t="s">
        <v>927</v>
      </c>
      <c r="H134" t="s">
        <v>289</v>
      </c>
      <c r="I134" t="s">
        <v>1156</v>
      </c>
      <c r="J134" t="s">
        <v>1391</v>
      </c>
      <c r="K134" t="s">
        <v>1578</v>
      </c>
      <c r="L134" t="s">
        <v>551</v>
      </c>
      <c r="M134" t="s">
        <v>290</v>
      </c>
      <c r="N134" t="s">
        <v>1579</v>
      </c>
      <c r="O134" t="s">
        <v>1580</v>
      </c>
      <c r="P134" t="s">
        <v>1581</v>
      </c>
      <c r="Q134" t="s">
        <v>1582</v>
      </c>
      <c r="R134" t="s">
        <v>966</v>
      </c>
      <c r="S134" t="s">
        <v>967</v>
      </c>
      <c r="T134" t="s">
        <v>1041</v>
      </c>
      <c r="U134" t="s">
        <v>1042</v>
      </c>
      <c r="V134" t="s">
        <v>927</v>
      </c>
    </row>
    <row r="135" spans="1:22" x14ac:dyDescent="0.35">
      <c r="A135">
        <v>10134</v>
      </c>
      <c r="B135" t="s">
        <v>677</v>
      </c>
      <c r="C135" t="s">
        <v>165</v>
      </c>
      <c r="D135" t="s">
        <v>676</v>
      </c>
      <c r="E135" t="s">
        <v>926</v>
      </c>
      <c r="F135" t="s">
        <v>927</v>
      </c>
      <c r="H135" t="s">
        <v>289</v>
      </c>
      <c r="I135" t="s">
        <v>1364</v>
      </c>
      <c r="J135" t="s">
        <v>655</v>
      </c>
      <c r="K135" t="s">
        <v>1372</v>
      </c>
      <c r="L135" t="s">
        <v>656</v>
      </c>
      <c r="M135" t="s">
        <v>137</v>
      </c>
      <c r="N135" t="s">
        <v>1583</v>
      </c>
      <c r="O135" t="s">
        <v>1584</v>
      </c>
      <c r="P135" t="s">
        <v>675</v>
      </c>
      <c r="Q135" t="s">
        <v>1481</v>
      </c>
      <c r="R135" t="s">
        <v>1182</v>
      </c>
      <c r="S135" t="s">
        <v>1183</v>
      </c>
      <c r="T135" t="s">
        <v>1184</v>
      </c>
      <c r="U135" t="s">
        <v>1185</v>
      </c>
      <c r="V135" t="s">
        <v>927</v>
      </c>
    </row>
    <row r="136" spans="1:22" x14ac:dyDescent="0.35">
      <c r="A136">
        <v>10139</v>
      </c>
      <c r="B136" t="s">
        <v>486</v>
      </c>
      <c r="C136" t="s">
        <v>181</v>
      </c>
      <c r="D136" t="s">
        <v>1585</v>
      </c>
      <c r="E136" t="s">
        <v>926</v>
      </c>
      <c r="F136" t="s">
        <v>927</v>
      </c>
      <c r="H136" t="s">
        <v>239</v>
      </c>
      <c r="I136" t="s">
        <v>997</v>
      </c>
      <c r="L136" t="s">
        <v>448</v>
      </c>
      <c r="M136" t="s">
        <v>98</v>
      </c>
      <c r="N136" t="s">
        <v>1586</v>
      </c>
      <c r="O136" t="s">
        <v>458</v>
      </c>
      <c r="P136" t="s">
        <v>487</v>
      </c>
      <c r="Q136" t="s">
        <v>1587</v>
      </c>
      <c r="R136" t="s">
        <v>956</v>
      </c>
      <c r="S136" t="s">
        <v>957</v>
      </c>
      <c r="T136" t="s">
        <v>958</v>
      </c>
      <c r="U136" t="s">
        <v>959</v>
      </c>
      <c r="V136" t="s">
        <v>927</v>
      </c>
    </row>
    <row r="137" spans="1:22" x14ac:dyDescent="0.35">
      <c r="A137">
        <v>10143</v>
      </c>
      <c r="B137" t="s">
        <v>802</v>
      </c>
      <c r="C137" t="s">
        <v>218</v>
      </c>
      <c r="D137" t="s">
        <v>1588</v>
      </c>
      <c r="E137" t="s">
        <v>926</v>
      </c>
      <c r="F137" t="s">
        <v>927</v>
      </c>
      <c r="H137" t="s">
        <v>103</v>
      </c>
      <c r="L137" t="s">
        <v>103</v>
      </c>
      <c r="M137" t="s">
        <v>332</v>
      </c>
      <c r="N137" t="s">
        <v>1589</v>
      </c>
      <c r="O137" t="s">
        <v>803</v>
      </c>
      <c r="P137" t="s">
        <v>804</v>
      </c>
      <c r="Q137" t="s">
        <v>1590</v>
      </c>
      <c r="R137" t="s">
        <v>966</v>
      </c>
      <c r="S137" t="s">
        <v>967</v>
      </c>
      <c r="T137" t="s">
        <v>1041</v>
      </c>
      <c r="U137" t="s">
        <v>1042</v>
      </c>
      <c r="V137" t="s">
        <v>927</v>
      </c>
    </row>
    <row r="138" spans="1:22" x14ac:dyDescent="0.35">
      <c r="A138">
        <v>10155</v>
      </c>
      <c r="B138" t="s">
        <v>474</v>
      </c>
      <c r="C138" t="s">
        <v>156</v>
      </c>
      <c r="D138" t="s">
        <v>1591</v>
      </c>
      <c r="E138" t="s">
        <v>926</v>
      </c>
      <c r="F138" t="s">
        <v>927</v>
      </c>
      <c r="H138" t="s">
        <v>317</v>
      </c>
      <c r="I138" t="s">
        <v>1002</v>
      </c>
      <c r="J138" t="s">
        <v>1592</v>
      </c>
      <c r="L138" t="s">
        <v>475</v>
      </c>
      <c r="M138" t="s">
        <v>305</v>
      </c>
      <c r="N138" t="s">
        <v>1593</v>
      </c>
      <c r="O138" t="s">
        <v>476</v>
      </c>
      <c r="P138" t="s">
        <v>477</v>
      </c>
      <c r="Q138" t="s">
        <v>1590</v>
      </c>
      <c r="R138" t="s">
        <v>966</v>
      </c>
      <c r="S138" t="s">
        <v>967</v>
      </c>
      <c r="T138" t="s">
        <v>968</v>
      </c>
      <c r="U138" t="s">
        <v>969</v>
      </c>
      <c r="V138" t="s">
        <v>927</v>
      </c>
    </row>
    <row r="139" spans="1:22" x14ac:dyDescent="0.35">
      <c r="A139">
        <v>10584</v>
      </c>
      <c r="B139" t="s">
        <v>1594</v>
      </c>
      <c r="C139" t="s">
        <v>299</v>
      </c>
      <c r="D139" t="s">
        <v>1595</v>
      </c>
      <c r="E139" t="s">
        <v>926</v>
      </c>
      <c r="F139" t="s">
        <v>927</v>
      </c>
      <c r="H139" t="s">
        <v>289</v>
      </c>
      <c r="I139" t="s">
        <v>670</v>
      </c>
      <c r="L139" t="s">
        <v>671</v>
      </c>
      <c r="M139" t="s">
        <v>138</v>
      </c>
      <c r="N139" t="s">
        <v>1596</v>
      </c>
      <c r="O139" t="s">
        <v>1597</v>
      </c>
      <c r="P139" t="s">
        <v>1598</v>
      </c>
      <c r="Q139" t="s">
        <v>1599</v>
      </c>
      <c r="R139" t="s">
        <v>1182</v>
      </c>
      <c r="S139" t="s">
        <v>1183</v>
      </c>
      <c r="T139" t="s">
        <v>1600</v>
      </c>
      <c r="U139" t="s">
        <v>1183</v>
      </c>
      <c r="V139" t="s">
        <v>927</v>
      </c>
    </row>
    <row r="140" spans="1:22" x14ac:dyDescent="0.35">
      <c r="A140">
        <v>10726</v>
      </c>
      <c r="B140" t="s">
        <v>1601</v>
      </c>
      <c r="C140" t="s">
        <v>297</v>
      </c>
      <c r="D140" t="s">
        <v>1602</v>
      </c>
      <c r="E140" t="s">
        <v>926</v>
      </c>
      <c r="F140" t="s">
        <v>927</v>
      </c>
      <c r="H140" t="s">
        <v>289</v>
      </c>
      <c r="I140" t="s">
        <v>670</v>
      </c>
      <c r="L140" t="s">
        <v>671</v>
      </c>
      <c r="M140" t="s">
        <v>138</v>
      </c>
      <c r="N140" t="s">
        <v>1603</v>
      </c>
      <c r="O140" t="s">
        <v>1480</v>
      </c>
      <c r="P140" t="s">
        <v>1604</v>
      </c>
      <c r="Q140" t="s">
        <v>1481</v>
      </c>
      <c r="R140" t="s">
        <v>1182</v>
      </c>
      <c r="S140" t="s">
        <v>1183</v>
      </c>
      <c r="T140" t="s">
        <v>1184</v>
      </c>
      <c r="U140" t="s">
        <v>1185</v>
      </c>
      <c r="V140" t="s">
        <v>927</v>
      </c>
    </row>
    <row r="141" spans="1:22" x14ac:dyDescent="0.35">
      <c r="A141">
        <v>10743</v>
      </c>
      <c r="B141" t="s">
        <v>674</v>
      </c>
      <c r="C141" t="s">
        <v>155</v>
      </c>
      <c r="D141" t="s">
        <v>673</v>
      </c>
      <c r="E141" t="s">
        <v>926</v>
      </c>
      <c r="F141" t="s">
        <v>927</v>
      </c>
      <c r="H141" t="s">
        <v>289</v>
      </c>
      <c r="I141" t="s">
        <v>1364</v>
      </c>
      <c r="J141" t="s">
        <v>655</v>
      </c>
      <c r="K141" t="s">
        <v>1528</v>
      </c>
      <c r="L141" t="s">
        <v>661</v>
      </c>
      <c r="M141" t="s">
        <v>111</v>
      </c>
      <c r="N141" t="s">
        <v>1605</v>
      </c>
      <c r="O141" t="s">
        <v>1606</v>
      </c>
      <c r="P141" t="s">
        <v>672</v>
      </c>
      <c r="Q141" t="s">
        <v>1369</v>
      </c>
      <c r="R141" t="s">
        <v>1607</v>
      </c>
      <c r="S141" t="s">
        <v>1185</v>
      </c>
      <c r="T141" t="s">
        <v>1608</v>
      </c>
      <c r="U141" t="s">
        <v>957</v>
      </c>
      <c r="V141" t="s">
        <v>927</v>
      </c>
    </row>
    <row r="142" spans="1:22" x14ac:dyDescent="0.35">
      <c r="A142">
        <v>10814</v>
      </c>
      <c r="B142" t="s">
        <v>681</v>
      </c>
      <c r="C142" t="s">
        <v>173</v>
      </c>
      <c r="D142" t="s">
        <v>680</v>
      </c>
      <c r="E142" t="s">
        <v>926</v>
      </c>
      <c r="F142" t="s">
        <v>927</v>
      </c>
      <c r="H142" t="s">
        <v>289</v>
      </c>
      <c r="I142" t="s">
        <v>670</v>
      </c>
      <c r="L142" t="s">
        <v>671</v>
      </c>
      <c r="M142" t="s">
        <v>138</v>
      </c>
      <c r="N142" t="s">
        <v>1609</v>
      </c>
      <c r="O142" t="s">
        <v>1610</v>
      </c>
      <c r="P142" t="s">
        <v>679</v>
      </c>
      <c r="Q142" t="s">
        <v>1369</v>
      </c>
      <c r="R142" t="s">
        <v>956</v>
      </c>
      <c r="S142" t="s">
        <v>957</v>
      </c>
      <c r="T142" t="s">
        <v>1065</v>
      </c>
      <c r="U142" t="s">
        <v>1066</v>
      </c>
      <c r="V142" t="s">
        <v>927</v>
      </c>
    </row>
    <row r="143" spans="1:22" x14ac:dyDescent="0.35">
      <c r="A143">
        <v>10850</v>
      </c>
      <c r="B143" t="s">
        <v>684</v>
      </c>
      <c r="C143" t="s">
        <v>183</v>
      </c>
      <c r="D143" t="s">
        <v>683</v>
      </c>
      <c r="E143" t="s">
        <v>926</v>
      </c>
      <c r="F143" t="s">
        <v>927</v>
      </c>
      <c r="H143" t="s">
        <v>289</v>
      </c>
      <c r="I143" t="s">
        <v>1364</v>
      </c>
      <c r="J143" t="s">
        <v>655</v>
      </c>
      <c r="K143" t="s">
        <v>1528</v>
      </c>
      <c r="L143" t="s">
        <v>661</v>
      </c>
      <c r="M143" t="s">
        <v>111</v>
      </c>
      <c r="N143" t="s">
        <v>1611</v>
      </c>
      <c r="O143" t="s">
        <v>1606</v>
      </c>
      <c r="P143" t="s">
        <v>682</v>
      </c>
      <c r="Q143" t="s">
        <v>1369</v>
      </c>
      <c r="R143" t="s">
        <v>1607</v>
      </c>
      <c r="S143" t="s">
        <v>1185</v>
      </c>
      <c r="T143" t="s">
        <v>1608</v>
      </c>
      <c r="U143" t="s">
        <v>957</v>
      </c>
      <c r="V143" t="s">
        <v>927</v>
      </c>
    </row>
    <row r="144" spans="1:22" x14ac:dyDescent="0.35">
      <c r="A144">
        <v>10937</v>
      </c>
      <c r="B144" t="s">
        <v>430</v>
      </c>
      <c r="C144" t="s">
        <v>189</v>
      </c>
      <c r="D144" t="s">
        <v>1612</v>
      </c>
      <c r="E144" t="s">
        <v>926</v>
      </c>
      <c r="F144" t="s">
        <v>927</v>
      </c>
      <c r="H144" t="s">
        <v>314</v>
      </c>
      <c r="I144" t="s">
        <v>961</v>
      </c>
      <c r="J144" t="s">
        <v>1613</v>
      </c>
      <c r="L144" t="s">
        <v>431</v>
      </c>
      <c r="M144" t="s">
        <v>133</v>
      </c>
      <c r="N144" t="s">
        <v>1614</v>
      </c>
      <c r="O144" t="s">
        <v>432</v>
      </c>
      <c r="P144" t="s">
        <v>433</v>
      </c>
      <c r="Q144" t="s">
        <v>1615</v>
      </c>
      <c r="R144" t="s">
        <v>966</v>
      </c>
      <c r="S144" t="s">
        <v>967</v>
      </c>
      <c r="T144" t="s">
        <v>974</v>
      </c>
      <c r="U144" t="s">
        <v>975</v>
      </c>
      <c r="V144" t="s">
        <v>927</v>
      </c>
    </row>
    <row r="145" spans="1:22" x14ac:dyDescent="0.35">
      <c r="A145">
        <v>10964</v>
      </c>
      <c r="B145" t="s">
        <v>1616</v>
      </c>
      <c r="C145" t="s">
        <v>329</v>
      </c>
      <c r="D145" t="s">
        <v>1617</v>
      </c>
      <c r="E145" t="s">
        <v>926</v>
      </c>
      <c r="F145" t="s">
        <v>927</v>
      </c>
      <c r="G145" t="s">
        <v>1095</v>
      </c>
      <c r="H145" t="s">
        <v>326</v>
      </c>
      <c r="I145" t="s">
        <v>1522</v>
      </c>
      <c r="L145" t="s">
        <v>1523</v>
      </c>
      <c r="M145" t="s">
        <v>273</v>
      </c>
      <c r="N145" t="s">
        <v>1618</v>
      </c>
      <c r="O145" t="s">
        <v>1619</v>
      </c>
      <c r="P145" t="s">
        <v>1620</v>
      </c>
      <c r="Q145" t="s">
        <v>1615</v>
      </c>
      <c r="R145" t="s">
        <v>934</v>
      </c>
      <c r="S145" t="s">
        <v>935</v>
      </c>
      <c r="T145" t="s">
        <v>936</v>
      </c>
      <c r="U145" t="s">
        <v>937</v>
      </c>
      <c r="V145" t="s">
        <v>927</v>
      </c>
    </row>
    <row r="146" spans="1:22" x14ac:dyDescent="0.35">
      <c r="A146">
        <v>10971</v>
      </c>
      <c r="B146" t="s">
        <v>1621</v>
      </c>
      <c r="C146" t="s">
        <v>281</v>
      </c>
      <c r="D146" t="s">
        <v>1622</v>
      </c>
      <c r="E146" t="s">
        <v>926</v>
      </c>
      <c r="F146" t="s">
        <v>927</v>
      </c>
      <c r="H146" t="s">
        <v>239</v>
      </c>
      <c r="I146" t="s">
        <v>997</v>
      </c>
      <c r="L146" t="s">
        <v>448</v>
      </c>
      <c r="M146" t="s">
        <v>286</v>
      </c>
      <c r="N146" t="s">
        <v>1623</v>
      </c>
      <c r="O146" t="s">
        <v>456</v>
      </c>
      <c r="P146" t="s">
        <v>1624</v>
      </c>
      <c r="Q146" t="s">
        <v>1625</v>
      </c>
      <c r="R146" t="s">
        <v>956</v>
      </c>
      <c r="S146" t="s">
        <v>957</v>
      </c>
      <c r="T146" t="s">
        <v>1065</v>
      </c>
      <c r="U146" t="s">
        <v>1066</v>
      </c>
      <c r="V146" t="s">
        <v>927</v>
      </c>
    </row>
    <row r="147" spans="1:22" x14ac:dyDescent="0.35">
      <c r="A147">
        <v>11097</v>
      </c>
      <c r="B147" t="s">
        <v>526</v>
      </c>
      <c r="C147" t="s">
        <v>164</v>
      </c>
      <c r="D147" t="s">
        <v>1626</v>
      </c>
      <c r="E147" t="s">
        <v>926</v>
      </c>
      <c r="F147" t="s">
        <v>927</v>
      </c>
      <c r="H147" t="s">
        <v>106</v>
      </c>
      <c r="L147" t="s">
        <v>106</v>
      </c>
      <c r="M147" t="s">
        <v>347</v>
      </c>
      <c r="N147" t="s">
        <v>1627</v>
      </c>
      <c r="O147" t="s">
        <v>527</v>
      </c>
      <c r="P147" t="s">
        <v>528</v>
      </c>
      <c r="Q147" t="s">
        <v>1628</v>
      </c>
      <c r="R147" t="s">
        <v>1182</v>
      </c>
      <c r="S147" t="s">
        <v>1183</v>
      </c>
      <c r="T147" t="s">
        <v>1184</v>
      </c>
      <c r="U147" t="s">
        <v>1185</v>
      </c>
      <c r="V147" t="s">
        <v>927</v>
      </c>
    </row>
    <row r="148" spans="1:22" x14ac:dyDescent="0.35">
      <c r="A148">
        <v>11423</v>
      </c>
      <c r="B148" t="s">
        <v>1629</v>
      </c>
      <c r="C148" t="s">
        <v>313</v>
      </c>
      <c r="D148" t="s">
        <v>1630</v>
      </c>
      <c r="E148" t="s">
        <v>926</v>
      </c>
      <c r="F148" t="s">
        <v>927</v>
      </c>
      <c r="H148" t="s">
        <v>314</v>
      </c>
      <c r="I148" t="s">
        <v>977</v>
      </c>
      <c r="L148" t="s">
        <v>426</v>
      </c>
      <c r="M148" t="s">
        <v>233</v>
      </c>
      <c r="N148" t="s">
        <v>1631</v>
      </c>
      <c r="O148" t="s">
        <v>1632</v>
      </c>
      <c r="P148" t="s">
        <v>1633</v>
      </c>
      <c r="Q148" t="s">
        <v>1634</v>
      </c>
      <c r="R148" t="s">
        <v>934</v>
      </c>
      <c r="S148" t="s">
        <v>935</v>
      </c>
      <c r="T148" t="s">
        <v>1635</v>
      </c>
      <c r="U148" t="s">
        <v>1636</v>
      </c>
      <c r="V148" t="s">
        <v>927</v>
      </c>
    </row>
    <row r="149" spans="1:22" x14ac:dyDescent="0.35">
      <c r="A149">
        <v>11437</v>
      </c>
      <c r="B149" t="s">
        <v>601</v>
      </c>
      <c r="C149" t="s">
        <v>73</v>
      </c>
      <c r="D149" t="s">
        <v>1637</v>
      </c>
      <c r="E149" t="s">
        <v>926</v>
      </c>
      <c r="F149" t="s">
        <v>927</v>
      </c>
      <c r="H149" t="s">
        <v>93</v>
      </c>
      <c r="L149" t="s">
        <v>93</v>
      </c>
      <c r="M149" t="s">
        <v>305</v>
      </c>
      <c r="N149" t="s">
        <v>1638</v>
      </c>
      <c r="O149" t="s">
        <v>602</v>
      </c>
      <c r="P149" t="s">
        <v>603</v>
      </c>
      <c r="Q149" t="s">
        <v>1634</v>
      </c>
      <c r="R149" t="s">
        <v>956</v>
      </c>
      <c r="S149" t="s">
        <v>957</v>
      </c>
      <c r="T149" t="s">
        <v>1012</v>
      </c>
      <c r="U149" t="s">
        <v>1013</v>
      </c>
      <c r="V149" t="s">
        <v>927</v>
      </c>
    </row>
    <row r="150" spans="1:22" x14ac:dyDescent="0.35">
      <c r="A150">
        <v>11480</v>
      </c>
      <c r="B150" t="s">
        <v>398</v>
      </c>
      <c r="C150" t="s">
        <v>135</v>
      </c>
      <c r="D150" t="s">
        <v>397</v>
      </c>
      <c r="E150" t="s">
        <v>926</v>
      </c>
      <c r="F150" t="s">
        <v>927</v>
      </c>
      <c r="H150" t="s">
        <v>326</v>
      </c>
      <c r="I150" t="s">
        <v>1287</v>
      </c>
      <c r="L150" t="s">
        <v>382</v>
      </c>
      <c r="M150" t="s">
        <v>91</v>
      </c>
      <c r="N150" t="s">
        <v>1639</v>
      </c>
      <c r="O150" t="s">
        <v>392</v>
      </c>
      <c r="P150" t="s">
        <v>399</v>
      </c>
      <c r="Q150" t="s">
        <v>1640</v>
      </c>
      <c r="R150" t="s">
        <v>944</v>
      </c>
      <c r="S150" t="s">
        <v>945</v>
      </c>
      <c r="T150" t="s">
        <v>946</v>
      </c>
      <c r="U150" t="s">
        <v>947</v>
      </c>
      <c r="V150" t="s">
        <v>927</v>
      </c>
    </row>
    <row r="151" spans="1:22" x14ac:dyDescent="0.35">
      <c r="A151">
        <v>11553</v>
      </c>
      <c r="B151" t="s">
        <v>1641</v>
      </c>
      <c r="C151" t="s">
        <v>234</v>
      </c>
      <c r="D151" t="s">
        <v>1642</v>
      </c>
      <c r="E151" t="s">
        <v>926</v>
      </c>
      <c r="F151" t="s">
        <v>927</v>
      </c>
      <c r="H151" t="s">
        <v>235</v>
      </c>
      <c r="I151" t="s">
        <v>1643</v>
      </c>
      <c r="L151" t="s">
        <v>1644</v>
      </c>
      <c r="M151" t="s">
        <v>229</v>
      </c>
      <c r="N151" t="s">
        <v>1645</v>
      </c>
      <c r="O151" t="s">
        <v>1646</v>
      </c>
      <c r="P151" t="s">
        <v>1647</v>
      </c>
      <c r="Q151" t="s">
        <v>1640</v>
      </c>
      <c r="R151" t="s">
        <v>944</v>
      </c>
      <c r="S151" t="s">
        <v>945</v>
      </c>
      <c r="T151" t="s">
        <v>946</v>
      </c>
      <c r="U151" t="s">
        <v>947</v>
      </c>
      <c r="V151" t="s">
        <v>927</v>
      </c>
    </row>
    <row r="152" spans="1:22" x14ac:dyDescent="0.35">
      <c r="A152">
        <v>11621</v>
      </c>
      <c r="B152" t="s">
        <v>503</v>
      </c>
      <c r="C152" t="s">
        <v>194</v>
      </c>
      <c r="D152" t="s">
        <v>1648</v>
      </c>
      <c r="E152" t="s">
        <v>926</v>
      </c>
      <c r="F152" t="s">
        <v>927</v>
      </c>
      <c r="H152" t="s">
        <v>314</v>
      </c>
      <c r="I152" t="s">
        <v>961</v>
      </c>
      <c r="J152" t="s">
        <v>1613</v>
      </c>
      <c r="L152" t="s">
        <v>431</v>
      </c>
      <c r="M152" t="s">
        <v>133</v>
      </c>
      <c r="N152" t="s">
        <v>1649</v>
      </c>
      <c r="O152" t="s">
        <v>1650</v>
      </c>
      <c r="P152" t="s">
        <v>505</v>
      </c>
      <c r="Q152" t="s">
        <v>1651</v>
      </c>
      <c r="R152" t="s">
        <v>956</v>
      </c>
      <c r="S152" t="s">
        <v>957</v>
      </c>
      <c r="T152" t="s">
        <v>1012</v>
      </c>
      <c r="U152" t="s">
        <v>1013</v>
      </c>
      <c r="V152" t="s">
        <v>927</v>
      </c>
    </row>
    <row r="153" spans="1:22" x14ac:dyDescent="0.35">
      <c r="A153">
        <v>11640</v>
      </c>
      <c r="B153" t="s">
        <v>1652</v>
      </c>
      <c r="C153" t="s">
        <v>311</v>
      </c>
      <c r="D153" t="s">
        <v>1653</v>
      </c>
      <c r="E153" t="s">
        <v>926</v>
      </c>
      <c r="F153" t="s">
        <v>927</v>
      </c>
      <c r="H153" t="s">
        <v>312</v>
      </c>
      <c r="L153" t="s">
        <v>312</v>
      </c>
      <c r="M153" t="s">
        <v>270</v>
      </c>
      <c r="N153" t="s">
        <v>1654</v>
      </c>
      <c r="O153" t="s">
        <v>1655</v>
      </c>
      <c r="P153" t="s">
        <v>1656</v>
      </c>
      <c r="Q153" t="s">
        <v>1657</v>
      </c>
      <c r="R153" t="s">
        <v>956</v>
      </c>
      <c r="S153" t="s">
        <v>957</v>
      </c>
      <c r="T153" t="s">
        <v>958</v>
      </c>
      <c r="U153" t="s">
        <v>959</v>
      </c>
      <c r="V153" t="s">
        <v>927</v>
      </c>
    </row>
    <row r="154" spans="1:22" x14ac:dyDescent="0.35">
      <c r="A154">
        <v>12218</v>
      </c>
      <c r="B154" t="s">
        <v>1658</v>
      </c>
      <c r="C154" t="s">
        <v>308</v>
      </c>
      <c r="D154" t="s">
        <v>1659</v>
      </c>
      <c r="E154" t="s">
        <v>926</v>
      </c>
      <c r="F154" t="s">
        <v>927</v>
      </c>
      <c r="H154" t="s">
        <v>289</v>
      </c>
      <c r="I154" t="s">
        <v>1156</v>
      </c>
      <c r="J154" t="s">
        <v>1157</v>
      </c>
      <c r="L154" t="s">
        <v>583</v>
      </c>
      <c r="M154" t="s">
        <v>294</v>
      </c>
      <c r="N154" t="s">
        <v>1660</v>
      </c>
      <c r="O154" t="s">
        <v>1661</v>
      </c>
      <c r="P154" t="s">
        <v>1662</v>
      </c>
      <c r="Q154" t="s">
        <v>1046</v>
      </c>
      <c r="R154" t="s">
        <v>956</v>
      </c>
      <c r="S154" t="s">
        <v>957</v>
      </c>
      <c r="T154" t="s">
        <v>958</v>
      </c>
      <c r="U154" t="s">
        <v>959</v>
      </c>
      <c r="V154" t="s">
        <v>927</v>
      </c>
    </row>
    <row r="155" spans="1:22" x14ac:dyDescent="0.35">
      <c r="A155">
        <v>12219</v>
      </c>
      <c r="B155" t="s">
        <v>1663</v>
      </c>
      <c r="C155" t="s">
        <v>300</v>
      </c>
      <c r="D155" t="s">
        <v>1664</v>
      </c>
      <c r="E155" t="s">
        <v>926</v>
      </c>
      <c r="F155" t="s">
        <v>927</v>
      </c>
      <c r="H155" t="s">
        <v>289</v>
      </c>
      <c r="I155" t="s">
        <v>1156</v>
      </c>
      <c r="J155" t="s">
        <v>1157</v>
      </c>
      <c r="L155" t="s">
        <v>583</v>
      </c>
      <c r="M155" t="s">
        <v>294</v>
      </c>
      <c r="N155" t="s">
        <v>1665</v>
      </c>
      <c r="O155" t="s">
        <v>1661</v>
      </c>
      <c r="P155" t="s">
        <v>1666</v>
      </c>
      <c r="Q155" t="s">
        <v>1046</v>
      </c>
      <c r="R155" t="s">
        <v>956</v>
      </c>
      <c r="S155" t="s">
        <v>957</v>
      </c>
      <c r="T155" t="s">
        <v>958</v>
      </c>
      <c r="U155" t="s">
        <v>959</v>
      </c>
      <c r="V155" t="s">
        <v>927</v>
      </c>
    </row>
    <row r="156" spans="1:22" x14ac:dyDescent="0.35">
      <c r="A156">
        <v>12222</v>
      </c>
      <c r="B156" t="s">
        <v>465</v>
      </c>
      <c r="C156" t="s">
        <v>121</v>
      </c>
      <c r="D156" t="s">
        <v>1667</v>
      </c>
      <c r="E156" t="s">
        <v>926</v>
      </c>
      <c r="F156" t="s">
        <v>927</v>
      </c>
      <c r="H156" t="s">
        <v>239</v>
      </c>
      <c r="I156" t="s">
        <v>997</v>
      </c>
      <c r="L156" t="s">
        <v>448</v>
      </c>
      <c r="M156" t="s">
        <v>1055</v>
      </c>
      <c r="N156" t="s">
        <v>1668</v>
      </c>
      <c r="O156" t="s">
        <v>466</v>
      </c>
      <c r="P156" t="s">
        <v>467</v>
      </c>
      <c r="Q156" t="s">
        <v>1669</v>
      </c>
      <c r="R156" t="s">
        <v>944</v>
      </c>
      <c r="S156" t="s">
        <v>945</v>
      </c>
      <c r="T156" t="s">
        <v>980</v>
      </c>
      <c r="U156" t="s">
        <v>981</v>
      </c>
      <c r="V156" t="s">
        <v>927</v>
      </c>
    </row>
    <row r="157" spans="1:22" x14ac:dyDescent="0.35">
      <c r="A157">
        <v>12454</v>
      </c>
      <c r="B157" t="s">
        <v>1670</v>
      </c>
      <c r="C157" t="s">
        <v>298</v>
      </c>
      <c r="D157" t="s">
        <v>1671</v>
      </c>
      <c r="E157" t="s">
        <v>926</v>
      </c>
      <c r="F157" t="s">
        <v>927</v>
      </c>
      <c r="H157" t="s">
        <v>289</v>
      </c>
      <c r="I157" t="s">
        <v>1156</v>
      </c>
      <c r="J157" t="s">
        <v>1157</v>
      </c>
      <c r="L157" t="s">
        <v>583</v>
      </c>
      <c r="M157" t="s">
        <v>309</v>
      </c>
      <c r="N157" t="s">
        <v>1672</v>
      </c>
      <c r="O157" t="s">
        <v>584</v>
      </c>
      <c r="P157" t="s">
        <v>1673</v>
      </c>
      <c r="Q157" t="s">
        <v>1669</v>
      </c>
      <c r="R157" t="s">
        <v>956</v>
      </c>
      <c r="S157" t="s">
        <v>957</v>
      </c>
      <c r="T157" t="s">
        <v>1065</v>
      </c>
      <c r="U157" t="s">
        <v>1066</v>
      </c>
      <c r="V157" t="s">
        <v>927</v>
      </c>
    </row>
    <row r="158" spans="1:22" x14ac:dyDescent="0.35">
      <c r="A158">
        <v>12577</v>
      </c>
      <c r="B158" t="s">
        <v>1674</v>
      </c>
      <c r="C158" t="s">
        <v>322</v>
      </c>
      <c r="D158" t="s">
        <v>1675</v>
      </c>
      <c r="E158" t="s">
        <v>926</v>
      </c>
      <c r="F158" t="s">
        <v>927</v>
      </c>
      <c r="H158" t="s">
        <v>317</v>
      </c>
      <c r="I158" t="s">
        <v>1002</v>
      </c>
      <c r="J158" t="s">
        <v>1062</v>
      </c>
      <c r="L158" t="s">
        <v>489</v>
      </c>
      <c r="M158" t="s">
        <v>305</v>
      </c>
      <c r="N158" t="s">
        <v>1676</v>
      </c>
      <c r="O158" t="s">
        <v>1677</v>
      </c>
      <c r="P158" t="s">
        <v>1678</v>
      </c>
      <c r="Q158" t="s">
        <v>1679</v>
      </c>
      <c r="R158" t="s">
        <v>956</v>
      </c>
      <c r="S158" t="s">
        <v>957</v>
      </c>
      <c r="T158" t="s">
        <v>1012</v>
      </c>
      <c r="U158" t="s">
        <v>1013</v>
      </c>
      <c r="V158" t="s">
        <v>1047</v>
      </c>
    </row>
    <row r="159" spans="1:22" x14ac:dyDescent="0.35">
      <c r="A159">
        <v>12628</v>
      </c>
      <c r="B159" t="s">
        <v>1680</v>
      </c>
      <c r="C159" t="s">
        <v>266</v>
      </c>
      <c r="D159" t="s">
        <v>1681</v>
      </c>
      <c r="E159" t="s">
        <v>926</v>
      </c>
      <c r="F159" t="s">
        <v>927</v>
      </c>
      <c r="H159" t="s">
        <v>239</v>
      </c>
      <c r="I159" t="s">
        <v>997</v>
      </c>
      <c r="L159" t="s">
        <v>448</v>
      </c>
      <c r="M159" t="s">
        <v>121</v>
      </c>
      <c r="N159" t="s">
        <v>1682</v>
      </c>
      <c r="O159" t="s">
        <v>458</v>
      </c>
      <c r="P159" t="s">
        <v>1683</v>
      </c>
      <c r="Q159" t="s">
        <v>1669</v>
      </c>
      <c r="R159" t="s">
        <v>956</v>
      </c>
      <c r="S159" t="s">
        <v>957</v>
      </c>
      <c r="T159" t="s">
        <v>958</v>
      </c>
      <c r="U159" t="s">
        <v>959</v>
      </c>
      <c r="V159" t="s">
        <v>927</v>
      </c>
    </row>
    <row r="160" spans="1:22" x14ac:dyDescent="0.35">
      <c r="A160">
        <v>12739</v>
      </c>
      <c r="B160" t="s">
        <v>1684</v>
      </c>
      <c r="C160" t="s">
        <v>346</v>
      </c>
      <c r="D160" t="s">
        <v>1685</v>
      </c>
      <c r="E160" t="s">
        <v>926</v>
      </c>
      <c r="F160" t="s">
        <v>927</v>
      </c>
      <c r="G160" t="s">
        <v>1095</v>
      </c>
      <c r="H160" t="s">
        <v>106</v>
      </c>
      <c r="L160" t="s">
        <v>106</v>
      </c>
      <c r="M160" t="s">
        <v>162</v>
      </c>
      <c r="N160" t="s">
        <v>1686</v>
      </c>
      <c r="O160" t="s">
        <v>527</v>
      </c>
      <c r="P160" t="s">
        <v>1687</v>
      </c>
      <c r="Q160" t="s">
        <v>1688</v>
      </c>
      <c r="R160" t="s">
        <v>1182</v>
      </c>
      <c r="S160" t="s">
        <v>1183</v>
      </c>
      <c r="T160" t="s">
        <v>1184</v>
      </c>
      <c r="U160" t="s">
        <v>1185</v>
      </c>
      <c r="V160" t="s">
        <v>927</v>
      </c>
    </row>
    <row r="161" spans="1:22" x14ac:dyDescent="0.35">
      <c r="A161">
        <v>12766</v>
      </c>
      <c r="B161" t="s">
        <v>592</v>
      </c>
      <c r="C161" t="s">
        <v>67</v>
      </c>
      <c r="D161" t="s">
        <v>1689</v>
      </c>
      <c r="E161" t="s">
        <v>926</v>
      </c>
      <c r="F161" t="s">
        <v>927</v>
      </c>
      <c r="G161" t="s">
        <v>1095</v>
      </c>
      <c r="H161" t="s">
        <v>106</v>
      </c>
      <c r="L161" t="s">
        <v>106</v>
      </c>
      <c r="M161" t="s">
        <v>347</v>
      </c>
      <c r="N161" t="s">
        <v>1690</v>
      </c>
      <c r="O161" t="s">
        <v>527</v>
      </c>
      <c r="P161" t="s">
        <v>594</v>
      </c>
      <c r="Q161" t="s">
        <v>1691</v>
      </c>
      <c r="R161" t="s">
        <v>1182</v>
      </c>
      <c r="S161" t="s">
        <v>1183</v>
      </c>
      <c r="T161" t="s">
        <v>1184</v>
      </c>
      <c r="U161" t="s">
        <v>1185</v>
      </c>
      <c r="V161" t="s">
        <v>927</v>
      </c>
    </row>
    <row r="162" spans="1:22" x14ac:dyDescent="0.35">
      <c r="A162">
        <v>12847</v>
      </c>
      <c r="B162" t="s">
        <v>488</v>
      </c>
      <c r="C162" t="s">
        <v>157</v>
      </c>
      <c r="D162" t="s">
        <v>1692</v>
      </c>
      <c r="E162" t="s">
        <v>926</v>
      </c>
      <c r="F162" t="s">
        <v>927</v>
      </c>
      <c r="G162" t="s">
        <v>1095</v>
      </c>
      <c r="H162" t="s">
        <v>317</v>
      </c>
      <c r="I162" t="s">
        <v>1002</v>
      </c>
      <c r="J162" t="s">
        <v>1062</v>
      </c>
      <c r="L162" t="s">
        <v>489</v>
      </c>
      <c r="M162" t="s">
        <v>305</v>
      </c>
      <c r="N162" t="s">
        <v>1693</v>
      </c>
      <c r="O162" t="s">
        <v>490</v>
      </c>
      <c r="P162" t="s">
        <v>491</v>
      </c>
      <c r="Q162" t="s">
        <v>1694</v>
      </c>
      <c r="R162" t="s">
        <v>966</v>
      </c>
      <c r="S162" t="s">
        <v>967</v>
      </c>
      <c r="T162" t="s">
        <v>968</v>
      </c>
      <c r="U162" t="s">
        <v>969</v>
      </c>
      <c r="V162" t="s">
        <v>927</v>
      </c>
    </row>
    <row r="163" spans="1:22" x14ac:dyDescent="0.35">
      <c r="A163">
        <v>12974</v>
      </c>
      <c r="B163" t="s">
        <v>754</v>
      </c>
      <c r="C163" t="s">
        <v>197</v>
      </c>
      <c r="D163" t="s">
        <v>1695</v>
      </c>
      <c r="E163" t="s">
        <v>926</v>
      </c>
      <c r="F163" t="s">
        <v>927</v>
      </c>
      <c r="H163" t="s">
        <v>289</v>
      </c>
      <c r="I163" t="s">
        <v>1440</v>
      </c>
      <c r="J163" t="s">
        <v>1441</v>
      </c>
      <c r="L163" t="s">
        <v>369</v>
      </c>
      <c r="M163" t="s">
        <v>166</v>
      </c>
      <c r="N163" t="s">
        <v>1696</v>
      </c>
      <c r="O163" t="s">
        <v>370</v>
      </c>
      <c r="P163" t="s">
        <v>755</v>
      </c>
      <c r="Q163" t="s">
        <v>1697</v>
      </c>
      <c r="R163" t="s">
        <v>1182</v>
      </c>
      <c r="S163" t="s">
        <v>1183</v>
      </c>
      <c r="T163" t="s">
        <v>1184</v>
      </c>
      <c r="U163" t="s">
        <v>1185</v>
      </c>
      <c r="V163" t="s">
        <v>927</v>
      </c>
    </row>
    <row r="164" spans="1:22" x14ac:dyDescent="0.35">
      <c r="A164">
        <v>12975</v>
      </c>
      <c r="B164" t="s">
        <v>1698</v>
      </c>
      <c r="C164" t="s">
        <v>245</v>
      </c>
      <c r="D164" t="s">
        <v>1699</v>
      </c>
      <c r="E164" t="s">
        <v>926</v>
      </c>
      <c r="F164" t="s">
        <v>927</v>
      </c>
      <c r="H164" t="s">
        <v>239</v>
      </c>
      <c r="I164" t="s">
        <v>1019</v>
      </c>
      <c r="J164" t="s">
        <v>1020</v>
      </c>
      <c r="L164" t="s">
        <v>798</v>
      </c>
      <c r="M164" t="s">
        <v>252</v>
      </c>
      <c r="N164" t="s">
        <v>1700</v>
      </c>
      <c r="O164" t="s">
        <v>1022</v>
      </c>
      <c r="P164" t="s">
        <v>1701</v>
      </c>
      <c r="Q164" t="s">
        <v>1697</v>
      </c>
      <c r="R164" t="s">
        <v>956</v>
      </c>
      <c r="S164" t="s">
        <v>957</v>
      </c>
      <c r="T164" t="s">
        <v>1012</v>
      </c>
      <c r="U164" t="s">
        <v>1013</v>
      </c>
      <c r="V164" t="s">
        <v>927</v>
      </c>
    </row>
    <row r="165" spans="1:22" x14ac:dyDescent="0.35">
      <c r="A165">
        <v>13025</v>
      </c>
      <c r="B165" t="s">
        <v>664</v>
      </c>
      <c r="C165" t="s">
        <v>123</v>
      </c>
      <c r="D165" t="s">
        <v>663</v>
      </c>
      <c r="E165" t="s">
        <v>926</v>
      </c>
      <c r="F165" t="s">
        <v>927</v>
      </c>
      <c r="H165" t="s">
        <v>289</v>
      </c>
      <c r="I165" t="s">
        <v>1364</v>
      </c>
      <c r="J165" t="s">
        <v>665</v>
      </c>
      <c r="K165" t="s">
        <v>1177</v>
      </c>
      <c r="L165" t="s">
        <v>666</v>
      </c>
      <c r="M165" t="s">
        <v>280</v>
      </c>
      <c r="N165" t="s">
        <v>1702</v>
      </c>
      <c r="O165" t="s">
        <v>1703</v>
      </c>
      <c r="P165" t="s">
        <v>662</v>
      </c>
      <c r="Q165" t="s">
        <v>1704</v>
      </c>
      <c r="R165" t="s">
        <v>1182</v>
      </c>
      <c r="S165" t="s">
        <v>1183</v>
      </c>
      <c r="T165" t="s">
        <v>1600</v>
      </c>
      <c r="U165" t="s">
        <v>1183</v>
      </c>
      <c r="V165" t="s">
        <v>927</v>
      </c>
    </row>
    <row r="166" spans="1:22" x14ac:dyDescent="0.35">
      <c r="A166">
        <v>13321</v>
      </c>
      <c r="B166" t="s">
        <v>724</v>
      </c>
      <c r="C166" t="s">
        <v>203</v>
      </c>
      <c r="D166" t="s">
        <v>1705</v>
      </c>
      <c r="E166" t="s">
        <v>926</v>
      </c>
      <c r="F166" t="s">
        <v>927</v>
      </c>
      <c r="H166" t="s">
        <v>341</v>
      </c>
      <c r="I166" t="s">
        <v>1546</v>
      </c>
      <c r="J166" t="s">
        <v>1706</v>
      </c>
      <c r="K166" t="s">
        <v>1707</v>
      </c>
      <c r="L166" t="s">
        <v>725</v>
      </c>
      <c r="M166" t="s">
        <v>332</v>
      </c>
      <c r="N166" t="s">
        <v>1708</v>
      </c>
      <c r="O166" t="s">
        <v>726</v>
      </c>
      <c r="P166" t="s">
        <v>727</v>
      </c>
      <c r="Q166" t="s">
        <v>1709</v>
      </c>
      <c r="R166" t="s">
        <v>944</v>
      </c>
      <c r="S166" t="s">
        <v>945</v>
      </c>
      <c r="T166" t="s">
        <v>980</v>
      </c>
      <c r="U166" t="s">
        <v>981</v>
      </c>
      <c r="V166" t="s">
        <v>927</v>
      </c>
    </row>
    <row r="167" spans="1:22" x14ac:dyDescent="0.35">
      <c r="A167">
        <v>13322</v>
      </c>
      <c r="B167" t="s">
        <v>1710</v>
      </c>
      <c r="C167" t="s">
        <v>310</v>
      </c>
      <c r="D167" t="s">
        <v>1711</v>
      </c>
      <c r="E167" t="s">
        <v>926</v>
      </c>
      <c r="F167" t="s">
        <v>927</v>
      </c>
      <c r="H167" t="s">
        <v>289</v>
      </c>
      <c r="I167" t="s">
        <v>1156</v>
      </c>
      <c r="J167" t="s">
        <v>1157</v>
      </c>
      <c r="L167" t="s">
        <v>583</v>
      </c>
      <c r="M167" t="s">
        <v>309</v>
      </c>
      <c r="N167" t="s">
        <v>1712</v>
      </c>
      <c r="O167" t="s">
        <v>1661</v>
      </c>
      <c r="P167" t="s">
        <v>1713</v>
      </c>
      <c r="Q167" t="s">
        <v>1709</v>
      </c>
      <c r="R167" t="s">
        <v>956</v>
      </c>
      <c r="S167" t="s">
        <v>957</v>
      </c>
      <c r="T167" t="s">
        <v>958</v>
      </c>
      <c r="U167" t="s">
        <v>959</v>
      </c>
      <c r="V167" t="s">
        <v>927</v>
      </c>
    </row>
    <row r="168" spans="1:22" x14ac:dyDescent="0.35">
      <c r="A168">
        <v>13377</v>
      </c>
      <c r="B168" t="s">
        <v>478</v>
      </c>
      <c r="C168" t="s">
        <v>113</v>
      </c>
      <c r="D168" t="s">
        <v>1714</v>
      </c>
      <c r="E168" t="s">
        <v>926</v>
      </c>
      <c r="F168" t="s">
        <v>927</v>
      </c>
      <c r="G168" t="s">
        <v>1095</v>
      </c>
      <c r="H168" t="s">
        <v>317</v>
      </c>
      <c r="I168" t="s">
        <v>1002</v>
      </c>
      <c r="J168" t="s">
        <v>1592</v>
      </c>
      <c r="L168" t="s">
        <v>475</v>
      </c>
      <c r="M168" t="s">
        <v>305</v>
      </c>
      <c r="N168" t="s">
        <v>1715</v>
      </c>
      <c r="O168" t="s">
        <v>476</v>
      </c>
      <c r="P168" t="s">
        <v>479</v>
      </c>
      <c r="Q168" t="s">
        <v>1709</v>
      </c>
      <c r="R168" t="s">
        <v>966</v>
      </c>
      <c r="S168" t="s">
        <v>967</v>
      </c>
      <c r="T168" t="s">
        <v>968</v>
      </c>
      <c r="U168" t="s">
        <v>969</v>
      </c>
      <c r="V168" t="s">
        <v>927</v>
      </c>
    </row>
    <row r="169" spans="1:22" x14ac:dyDescent="0.35">
      <c r="A169">
        <v>13795</v>
      </c>
      <c r="B169" t="s">
        <v>1716</v>
      </c>
      <c r="C169" t="s">
        <v>277</v>
      </c>
      <c r="D169" t="s">
        <v>1717</v>
      </c>
      <c r="E169" t="s">
        <v>926</v>
      </c>
      <c r="F169" t="s">
        <v>927</v>
      </c>
      <c r="H169" t="s">
        <v>239</v>
      </c>
      <c r="I169" t="s">
        <v>997</v>
      </c>
      <c r="L169" t="s">
        <v>448</v>
      </c>
      <c r="M169" t="s">
        <v>286</v>
      </c>
      <c r="N169" t="s">
        <v>1718</v>
      </c>
      <c r="O169" t="s">
        <v>449</v>
      </c>
      <c r="P169" t="s">
        <v>1719</v>
      </c>
      <c r="Q169" t="s">
        <v>1720</v>
      </c>
      <c r="R169" t="s">
        <v>956</v>
      </c>
      <c r="S169" t="s">
        <v>957</v>
      </c>
      <c r="T169" t="s">
        <v>1012</v>
      </c>
      <c r="U169" t="s">
        <v>1013</v>
      </c>
      <c r="V169" t="s">
        <v>927</v>
      </c>
    </row>
    <row r="170" spans="1:22" x14ac:dyDescent="0.35">
      <c r="A170">
        <v>13798</v>
      </c>
      <c r="B170" t="s">
        <v>1721</v>
      </c>
      <c r="C170" t="s">
        <v>272</v>
      </c>
      <c r="D170" t="s">
        <v>1722</v>
      </c>
      <c r="E170" t="s">
        <v>926</v>
      </c>
      <c r="F170" t="s">
        <v>927</v>
      </c>
      <c r="H170" t="s">
        <v>239</v>
      </c>
      <c r="I170" t="s">
        <v>997</v>
      </c>
      <c r="L170" t="s">
        <v>448</v>
      </c>
      <c r="M170" t="s">
        <v>286</v>
      </c>
      <c r="N170" t="s">
        <v>1723</v>
      </c>
      <c r="O170" t="s">
        <v>456</v>
      </c>
      <c r="P170" t="s">
        <v>1724</v>
      </c>
      <c r="Q170" t="s">
        <v>1725</v>
      </c>
      <c r="R170" t="s">
        <v>956</v>
      </c>
      <c r="S170" t="s">
        <v>957</v>
      </c>
      <c r="T170" t="s">
        <v>1065</v>
      </c>
      <c r="U170" t="s">
        <v>1066</v>
      </c>
      <c r="V170" t="s">
        <v>927</v>
      </c>
    </row>
    <row r="171" spans="1:22" x14ac:dyDescent="0.35">
      <c r="A171">
        <v>13800</v>
      </c>
      <c r="B171" t="s">
        <v>611</v>
      </c>
      <c r="C171" t="s">
        <v>154</v>
      </c>
      <c r="D171" t="s">
        <v>1726</v>
      </c>
      <c r="E171" t="s">
        <v>926</v>
      </c>
      <c r="F171" t="s">
        <v>927</v>
      </c>
      <c r="H171" t="s">
        <v>314</v>
      </c>
      <c r="I171" t="s">
        <v>977</v>
      </c>
      <c r="L171" t="s">
        <v>426</v>
      </c>
      <c r="M171" t="s">
        <v>313</v>
      </c>
      <c r="N171" t="s">
        <v>1727</v>
      </c>
      <c r="O171" t="s">
        <v>510</v>
      </c>
      <c r="P171" t="s">
        <v>612</v>
      </c>
      <c r="Q171" t="s">
        <v>1728</v>
      </c>
      <c r="R171" t="s">
        <v>944</v>
      </c>
      <c r="S171" t="s">
        <v>945</v>
      </c>
      <c r="T171" t="s">
        <v>980</v>
      </c>
      <c r="U171" t="s">
        <v>981</v>
      </c>
      <c r="V171" t="s">
        <v>927</v>
      </c>
    </row>
    <row r="172" spans="1:22" x14ac:dyDescent="0.35">
      <c r="A172">
        <v>13802</v>
      </c>
      <c r="B172" t="s">
        <v>1729</v>
      </c>
      <c r="C172" t="s">
        <v>237</v>
      </c>
      <c r="D172" t="s">
        <v>1730</v>
      </c>
      <c r="E172" t="s">
        <v>926</v>
      </c>
      <c r="F172" t="s">
        <v>927</v>
      </c>
      <c r="H172" t="s">
        <v>235</v>
      </c>
      <c r="I172" t="s">
        <v>1643</v>
      </c>
      <c r="L172" t="s">
        <v>1644</v>
      </c>
      <c r="M172" t="s">
        <v>231</v>
      </c>
      <c r="N172" t="s">
        <v>1731</v>
      </c>
      <c r="O172" t="s">
        <v>1732</v>
      </c>
      <c r="P172" t="s">
        <v>1733</v>
      </c>
      <c r="Q172" t="s">
        <v>1728</v>
      </c>
      <c r="R172" t="s">
        <v>966</v>
      </c>
      <c r="S172" t="s">
        <v>967</v>
      </c>
      <c r="T172" t="s">
        <v>968</v>
      </c>
      <c r="U172" t="s">
        <v>969</v>
      </c>
      <c r="V172" t="s">
        <v>927</v>
      </c>
    </row>
    <row r="173" spans="1:22" x14ac:dyDescent="0.35">
      <c r="A173">
        <v>13805</v>
      </c>
      <c r="B173" t="s">
        <v>1734</v>
      </c>
      <c r="C173" t="s">
        <v>260</v>
      </c>
      <c r="D173" t="s">
        <v>1735</v>
      </c>
      <c r="E173" t="s">
        <v>926</v>
      </c>
      <c r="F173" t="s">
        <v>927</v>
      </c>
      <c r="H173" t="s">
        <v>239</v>
      </c>
      <c r="I173" t="s">
        <v>1019</v>
      </c>
      <c r="J173" t="s">
        <v>1105</v>
      </c>
      <c r="L173" t="s">
        <v>746</v>
      </c>
      <c r="M173" t="s">
        <v>252</v>
      </c>
      <c r="N173" t="s">
        <v>1736</v>
      </c>
      <c r="O173" t="s">
        <v>1737</v>
      </c>
      <c r="P173" t="s">
        <v>1738</v>
      </c>
      <c r="Q173" t="s">
        <v>1739</v>
      </c>
      <c r="R173" t="s">
        <v>1182</v>
      </c>
      <c r="S173" t="s">
        <v>1183</v>
      </c>
      <c r="T173" t="s">
        <v>1184</v>
      </c>
      <c r="U173" t="s">
        <v>1185</v>
      </c>
      <c r="V173" t="s">
        <v>927</v>
      </c>
    </row>
    <row r="174" spans="1:22" x14ac:dyDescent="0.35">
      <c r="A174">
        <v>15119</v>
      </c>
      <c r="B174" t="s">
        <v>1740</v>
      </c>
      <c r="C174" t="s">
        <v>324</v>
      </c>
      <c r="D174" t="s">
        <v>1741</v>
      </c>
      <c r="E174" t="s">
        <v>926</v>
      </c>
      <c r="F174" t="s">
        <v>927</v>
      </c>
      <c r="H174" t="s">
        <v>317</v>
      </c>
      <c r="I174" t="s">
        <v>928</v>
      </c>
      <c r="L174" t="s">
        <v>929</v>
      </c>
      <c r="M174" t="s">
        <v>321</v>
      </c>
      <c r="N174" t="s">
        <v>1742</v>
      </c>
      <c r="O174" t="s">
        <v>1009</v>
      </c>
      <c r="P174" t="s">
        <v>1743</v>
      </c>
      <c r="Q174" t="s">
        <v>1744</v>
      </c>
      <c r="R174" t="s">
        <v>956</v>
      </c>
      <c r="S174" t="s">
        <v>957</v>
      </c>
      <c r="T174" t="s">
        <v>1012</v>
      </c>
      <c r="U174" t="s">
        <v>1013</v>
      </c>
      <c r="V174" t="s">
        <v>927</v>
      </c>
    </row>
    <row r="175" spans="1:22" x14ac:dyDescent="0.35">
      <c r="A175">
        <v>15191</v>
      </c>
      <c r="B175" t="s">
        <v>435</v>
      </c>
      <c r="C175" t="s">
        <v>95</v>
      </c>
      <c r="D175" t="s">
        <v>1745</v>
      </c>
      <c r="E175" t="s">
        <v>926</v>
      </c>
      <c r="F175" t="s">
        <v>927</v>
      </c>
      <c r="H175" t="s">
        <v>314</v>
      </c>
      <c r="I175" t="s">
        <v>961</v>
      </c>
      <c r="J175" t="s">
        <v>1412</v>
      </c>
      <c r="L175" t="s">
        <v>436</v>
      </c>
      <c r="M175" t="s">
        <v>282</v>
      </c>
      <c r="N175" t="s">
        <v>1746</v>
      </c>
      <c r="O175" t="s">
        <v>437</v>
      </c>
      <c r="P175" t="s">
        <v>438</v>
      </c>
      <c r="Q175" t="s">
        <v>1747</v>
      </c>
      <c r="R175" t="s">
        <v>966</v>
      </c>
      <c r="S175" t="s">
        <v>967</v>
      </c>
      <c r="T175" t="s">
        <v>974</v>
      </c>
      <c r="U175" t="s">
        <v>975</v>
      </c>
      <c r="V175" t="s">
        <v>927</v>
      </c>
    </row>
    <row r="176" spans="1:22" x14ac:dyDescent="0.35">
      <c r="A176">
        <v>15194</v>
      </c>
      <c r="B176" t="s">
        <v>1748</v>
      </c>
      <c r="C176" t="s">
        <v>238</v>
      </c>
      <c r="D176" t="s">
        <v>1749</v>
      </c>
      <c r="E176" t="s">
        <v>926</v>
      </c>
      <c r="F176" t="s">
        <v>927</v>
      </c>
      <c r="H176" t="s">
        <v>239</v>
      </c>
      <c r="I176" t="s">
        <v>997</v>
      </c>
      <c r="L176" t="s">
        <v>448</v>
      </c>
      <c r="M176" t="s">
        <v>121</v>
      </c>
      <c r="N176" t="s">
        <v>1750</v>
      </c>
      <c r="O176" t="s">
        <v>456</v>
      </c>
      <c r="P176" t="s">
        <v>1751</v>
      </c>
      <c r="Q176" t="s">
        <v>1228</v>
      </c>
      <c r="R176" t="s">
        <v>956</v>
      </c>
      <c r="S176" t="s">
        <v>957</v>
      </c>
      <c r="T176" t="s">
        <v>1065</v>
      </c>
      <c r="U176" t="s">
        <v>1066</v>
      </c>
      <c r="V176" t="s">
        <v>927</v>
      </c>
    </row>
    <row r="177" spans="1:22" x14ac:dyDescent="0.35">
      <c r="A177">
        <v>15195</v>
      </c>
      <c r="B177" t="s">
        <v>697</v>
      </c>
      <c r="C177" t="s">
        <v>200</v>
      </c>
      <c r="D177" t="s">
        <v>1752</v>
      </c>
      <c r="E177" t="s">
        <v>926</v>
      </c>
      <c r="F177" t="s">
        <v>927</v>
      </c>
      <c r="H177" t="s">
        <v>341</v>
      </c>
      <c r="I177" t="s">
        <v>1546</v>
      </c>
      <c r="J177" t="s">
        <v>1706</v>
      </c>
      <c r="K177" t="s">
        <v>1753</v>
      </c>
      <c r="L177" t="s">
        <v>698</v>
      </c>
      <c r="M177" t="s">
        <v>332</v>
      </c>
      <c r="N177" t="s">
        <v>1754</v>
      </c>
      <c r="O177" t="s">
        <v>699</v>
      </c>
      <c r="P177" t="s">
        <v>700</v>
      </c>
      <c r="Q177" t="s">
        <v>1228</v>
      </c>
      <c r="R177" t="s">
        <v>944</v>
      </c>
      <c r="S177" t="s">
        <v>945</v>
      </c>
      <c r="T177" t="s">
        <v>946</v>
      </c>
      <c r="U177" t="s">
        <v>947</v>
      </c>
      <c r="V177" t="s">
        <v>927</v>
      </c>
    </row>
    <row r="178" spans="1:22" x14ac:dyDescent="0.35">
      <c r="A178">
        <v>15196</v>
      </c>
      <c r="B178" t="s">
        <v>1755</v>
      </c>
      <c r="C178" t="s">
        <v>340</v>
      </c>
      <c r="D178" t="s">
        <v>1756</v>
      </c>
      <c r="E178" t="s">
        <v>926</v>
      </c>
      <c r="F178" t="s">
        <v>927</v>
      </c>
      <c r="H178" t="s">
        <v>341</v>
      </c>
      <c r="I178" t="s">
        <v>1109</v>
      </c>
      <c r="L178" t="s">
        <v>759</v>
      </c>
      <c r="M178" t="s">
        <v>332</v>
      </c>
      <c r="N178" t="s">
        <v>1757</v>
      </c>
      <c r="O178" t="s">
        <v>1758</v>
      </c>
      <c r="P178" t="s">
        <v>1759</v>
      </c>
      <c r="Q178" t="s">
        <v>1228</v>
      </c>
      <c r="R178" t="s">
        <v>934</v>
      </c>
      <c r="S178" t="s">
        <v>935</v>
      </c>
      <c r="T178" t="s">
        <v>993</v>
      </c>
      <c r="U178" t="s">
        <v>994</v>
      </c>
      <c r="V178" t="s">
        <v>927</v>
      </c>
    </row>
    <row r="179" spans="1:22" x14ac:dyDescent="0.35">
      <c r="A179">
        <v>15197</v>
      </c>
      <c r="B179" t="s">
        <v>1760</v>
      </c>
      <c r="C179" t="s">
        <v>246</v>
      </c>
      <c r="D179" t="s">
        <v>1761</v>
      </c>
      <c r="E179" t="s">
        <v>926</v>
      </c>
      <c r="F179" t="s">
        <v>927</v>
      </c>
      <c r="H179" t="s">
        <v>239</v>
      </c>
      <c r="I179" t="s">
        <v>997</v>
      </c>
      <c r="L179" t="s">
        <v>448</v>
      </c>
      <c r="M179" t="s">
        <v>286</v>
      </c>
      <c r="N179" t="s">
        <v>1762</v>
      </c>
      <c r="O179" t="s">
        <v>456</v>
      </c>
      <c r="P179" t="s">
        <v>1763</v>
      </c>
      <c r="Q179" t="s">
        <v>1228</v>
      </c>
      <c r="R179" t="s">
        <v>956</v>
      </c>
      <c r="S179" t="s">
        <v>957</v>
      </c>
      <c r="T179" t="s">
        <v>1065</v>
      </c>
      <c r="U179" t="s">
        <v>1066</v>
      </c>
      <c r="V179" t="s">
        <v>927</v>
      </c>
    </row>
    <row r="180" spans="1:22" x14ac:dyDescent="0.35">
      <c r="A180">
        <v>15354</v>
      </c>
      <c r="B180" t="s">
        <v>1764</v>
      </c>
      <c r="C180" t="s">
        <v>287</v>
      </c>
      <c r="D180" t="s">
        <v>1765</v>
      </c>
      <c r="E180" t="s">
        <v>926</v>
      </c>
      <c r="F180" t="s">
        <v>927</v>
      </c>
      <c r="H180" t="s">
        <v>239</v>
      </c>
      <c r="I180" t="s">
        <v>997</v>
      </c>
      <c r="L180" t="s">
        <v>448</v>
      </c>
      <c r="M180" t="s">
        <v>286</v>
      </c>
      <c r="N180" t="s">
        <v>1766</v>
      </c>
      <c r="O180" t="s">
        <v>456</v>
      </c>
      <c r="P180" t="s">
        <v>1767</v>
      </c>
      <c r="Q180" t="s">
        <v>1228</v>
      </c>
      <c r="R180" t="s">
        <v>956</v>
      </c>
      <c r="S180" t="s">
        <v>957</v>
      </c>
      <c r="T180" t="s">
        <v>1065</v>
      </c>
      <c r="U180" t="s">
        <v>1066</v>
      </c>
      <c r="V180" t="s">
        <v>927</v>
      </c>
    </row>
    <row r="181" spans="1:22" x14ac:dyDescent="0.35">
      <c r="A181">
        <v>15355</v>
      </c>
      <c r="B181" t="s">
        <v>376</v>
      </c>
      <c r="C181" t="s">
        <v>153</v>
      </c>
      <c r="D181" t="s">
        <v>1768</v>
      </c>
      <c r="E181" t="s">
        <v>926</v>
      </c>
      <c r="F181" t="s">
        <v>927</v>
      </c>
      <c r="H181" t="s">
        <v>289</v>
      </c>
      <c r="I181" t="s">
        <v>1440</v>
      </c>
      <c r="J181" t="s">
        <v>1441</v>
      </c>
      <c r="L181" t="s">
        <v>369</v>
      </c>
      <c r="M181" t="s">
        <v>166</v>
      </c>
      <c r="N181" t="s">
        <v>1769</v>
      </c>
      <c r="O181" t="s">
        <v>370</v>
      </c>
      <c r="P181" t="s">
        <v>377</v>
      </c>
      <c r="Q181" t="s">
        <v>1770</v>
      </c>
      <c r="R181" t="s">
        <v>1182</v>
      </c>
      <c r="S181" t="s">
        <v>1183</v>
      </c>
      <c r="T181" t="s">
        <v>1184</v>
      </c>
      <c r="U181" t="s">
        <v>1185</v>
      </c>
      <c r="V181" t="s">
        <v>927</v>
      </c>
    </row>
    <row r="182" spans="1:22" x14ac:dyDescent="0.35">
      <c r="A182">
        <v>15356</v>
      </c>
      <c r="B182" t="s">
        <v>468</v>
      </c>
      <c r="C182" t="s">
        <v>142</v>
      </c>
      <c r="D182" t="s">
        <v>1771</v>
      </c>
      <c r="E182" t="s">
        <v>926</v>
      </c>
      <c r="F182" t="s">
        <v>927</v>
      </c>
      <c r="H182" t="s">
        <v>239</v>
      </c>
      <c r="I182" t="s">
        <v>997</v>
      </c>
      <c r="L182" t="s">
        <v>448</v>
      </c>
      <c r="M182" t="s">
        <v>121</v>
      </c>
      <c r="N182" t="s">
        <v>1772</v>
      </c>
      <c r="O182" t="s">
        <v>449</v>
      </c>
      <c r="P182" t="s">
        <v>469</v>
      </c>
      <c r="Q182" t="s">
        <v>1228</v>
      </c>
      <c r="R182" t="s">
        <v>956</v>
      </c>
      <c r="S182" t="s">
        <v>957</v>
      </c>
      <c r="T182" t="s">
        <v>1012</v>
      </c>
      <c r="U182" t="s">
        <v>1013</v>
      </c>
      <c r="V182" t="s">
        <v>927</v>
      </c>
    </row>
    <row r="183" spans="1:22" x14ac:dyDescent="0.35">
      <c r="A183">
        <v>15508</v>
      </c>
      <c r="B183" t="s">
        <v>559</v>
      </c>
      <c r="C183" t="s">
        <v>179</v>
      </c>
      <c r="D183" t="s">
        <v>1773</v>
      </c>
      <c r="E183" t="s">
        <v>926</v>
      </c>
      <c r="F183" t="s">
        <v>927</v>
      </c>
      <c r="H183" t="s">
        <v>289</v>
      </c>
      <c r="I183" t="s">
        <v>1364</v>
      </c>
      <c r="J183" t="s">
        <v>665</v>
      </c>
      <c r="K183" t="s">
        <v>1365</v>
      </c>
      <c r="L183" t="s">
        <v>560</v>
      </c>
      <c r="M183" t="s">
        <v>232</v>
      </c>
      <c r="N183" t="s">
        <v>1774</v>
      </c>
      <c r="O183" t="s">
        <v>561</v>
      </c>
      <c r="P183" t="s">
        <v>562</v>
      </c>
      <c r="Q183" t="s">
        <v>1775</v>
      </c>
      <c r="R183" t="s">
        <v>956</v>
      </c>
      <c r="S183" t="s">
        <v>957</v>
      </c>
      <c r="T183" t="s">
        <v>1065</v>
      </c>
      <c r="U183" t="s">
        <v>1066</v>
      </c>
      <c r="V183" t="s">
        <v>927</v>
      </c>
    </row>
    <row r="184" spans="1:22" x14ac:dyDescent="0.35">
      <c r="A184">
        <v>15510</v>
      </c>
      <c r="B184" t="s">
        <v>1776</v>
      </c>
      <c r="C184" t="s">
        <v>307</v>
      </c>
      <c r="D184" t="s">
        <v>1777</v>
      </c>
      <c r="E184" t="s">
        <v>926</v>
      </c>
      <c r="F184" t="s">
        <v>927</v>
      </c>
      <c r="H184" t="s">
        <v>289</v>
      </c>
      <c r="I184" t="s">
        <v>1156</v>
      </c>
      <c r="J184" t="s">
        <v>1157</v>
      </c>
      <c r="L184" t="s">
        <v>583</v>
      </c>
      <c r="M184" t="s">
        <v>309</v>
      </c>
      <c r="N184" t="s">
        <v>1778</v>
      </c>
      <c r="O184" t="s">
        <v>1497</v>
      </c>
      <c r="P184" t="s">
        <v>1779</v>
      </c>
      <c r="Q184" t="s">
        <v>1780</v>
      </c>
      <c r="R184" t="s">
        <v>956</v>
      </c>
      <c r="S184" t="s">
        <v>957</v>
      </c>
      <c r="T184" t="s">
        <v>1012</v>
      </c>
      <c r="U184" t="s">
        <v>1013</v>
      </c>
      <c r="V184" t="s">
        <v>927</v>
      </c>
    </row>
    <row r="185" spans="1:22" x14ac:dyDescent="0.35">
      <c r="A185">
        <v>15511</v>
      </c>
      <c r="B185" t="s">
        <v>1781</v>
      </c>
      <c r="C185" t="s">
        <v>336</v>
      </c>
      <c r="D185" t="s">
        <v>1782</v>
      </c>
      <c r="E185" t="s">
        <v>926</v>
      </c>
      <c r="F185" t="s">
        <v>927</v>
      </c>
      <c r="H185" t="s">
        <v>335</v>
      </c>
      <c r="I185" t="s">
        <v>1331</v>
      </c>
      <c r="L185" t="s">
        <v>493</v>
      </c>
      <c r="M185" t="s">
        <v>333</v>
      </c>
      <c r="N185" t="s">
        <v>1783</v>
      </c>
      <c r="O185" t="s">
        <v>1784</v>
      </c>
      <c r="P185" t="s">
        <v>1785</v>
      </c>
      <c r="Q185" t="s">
        <v>1786</v>
      </c>
      <c r="R185" t="s">
        <v>944</v>
      </c>
      <c r="S185" t="s">
        <v>945</v>
      </c>
      <c r="T185" t="s">
        <v>1059</v>
      </c>
      <c r="U185" t="s">
        <v>1060</v>
      </c>
      <c r="V185" t="s">
        <v>927</v>
      </c>
    </row>
    <row r="186" spans="1:22" x14ac:dyDescent="0.35">
      <c r="A186">
        <v>15780</v>
      </c>
      <c r="B186" t="s">
        <v>1787</v>
      </c>
      <c r="C186" t="s">
        <v>333</v>
      </c>
      <c r="E186" t="s">
        <v>926</v>
      </c>
      <c r="F186" t="s">
        <v>927</v>
      </c>
      <c r="H186" t="s">
        <v>100</v>
      </c>
      <c r="L186" t="s">
        <v>100</v>
      </c>
      <c r="M186" t="s">
        <v>231</v>
      </c>
      <c r="N186" t="s">
        <v>1788</v>
      </c>
      <c r="O186" t="s">
        <v>1789</v>
      </c>
      <c r="P186" t="s">
        <v>1790</v>
      </c>
      <c r="Q186" t="s">
        <v>1709</v>
      </c>
      <c r="R186" t="s">
        <v>1791</v>
      </c>
      <c r="S186" t="s">
        <v>1792</v>
      </c>
      <c r="T186" t="s">
        <v>1791</v>
      </c>
      <c r="U186" t="s">
        <v>1792</v>
      </c>
      <c r="V186" t="s">
        <v>927</v>
      </c>
    </row>
    <row r="187" spans="1:22" x14ac:dyDescent="0.35">
      <c r="A187">
        <v>15817</v>
      </c>
      <c r="B187" t="s">
        <v>455</v>
      </c>
      <c r="C187" t="s">
        <v>119</v>
      </c>
      <c r="D187" t="s">
        <v>1793</v>
      </c>
      <c r="E187" t="s">
        <v>926</v>
      </c>
      <c r="F187" t="s">
        <v>927</v>
      </c>
      <c r="H187" t="s">
        <v>239</v>
      </c>
      <c r="I187" t="s">
        <v>997</v>
      </c>
      <c r="L187" t="s">
        <v>448</v>
      </c>
      <c r="M187" t="s">
        <v>98</v>
      </c>
      <c r="N187" t="s">
        <v>1794</v>
      </c>
      <c r="O187" t="s">
        <v>456</v>
      </c>
      <c r="P187" t="s">
        <v>470</v>
      </c>
      <c r="Q187" t="s">
        <v>1795</v>
      </c>
      <c r="R187" t="s">
        <v>956</v>
      </c>
      <c r="S187" t="s">
        <v>957</v>
      </c>
      <c r="T187" t="s">
        <v>1065</v>
      </c>
      <c r="U187" t="s">
        <v>1066</v>
      </c>
      <c r="V187" t="s">
        <v>927</v>
      </c>
    </row>
    <row r="188" spans="1:22" x14ac:dyDescent="0.35">
      <c r="A188">
        <v>15818</v>
      </c>
      <c r="B188" t="s">
        <v>571</v>
      </c>
      <c r="C188" t="s">
        <v>177</v>
      </c>
      <c r="D188" t="s">
        <v>1796</v>
      </c>
      <c r="E188" t="s">
        <v>926</v>
      </c>
      <c r="F188" t="s">
        <v>927</v>
      </c>
      <c r="H188" t="s">
        <v>335</v>
      </c>
      <c r="I188" t="s">
        <v>1797</v>
      </c>
      <c r="L188" t="s">
        <v>572</v>
      </c>
      <c r="M188" t="s">
        <v>333</v>
      </c>
      <c r="N188" t="s">
        <v>1798</v>
      </c>
      <c r="O188" t="s">
        <v>573</v>
      </c>
      <c r="P188" t="s">
        <v>574</v>
      </c>
      <c r="Q188" t="s">
        <v>1799</v>
      </c>
      <c r="R188" t="s">
        <v>944</v>
      </c>
      <c r="S188" t="s">
        <v>945</v>
      </c>
      <c r="T188" t="s">
        <v>1059</v>
      </c>
      <c r="U188" t="s">
        <v>1060</v>
      </c>
      <c r="V188" t="s">
        <v>927</v>
      </c>
    </row>
    <row r="189" spans="1:22" x14ac:dyDescent="0.35">
      <c r="A189">
        <v>15819</v>
      </c>
      <c r="B189" t="s">
        <v>651</v>
      </c>
      <c r="C189" t="s">
        <v>182</v>
      </c>
      <c r="D189" t="s">
        <v>1800</v>
      </c>
      <c r="E189" t="s">
        <v>926</v>
      </c>
      <c r="F189" t="s">
        <v>927</v>
      </c>
      <c r="H189" t="s">
        <v>289</v>
      </c>
      <c r="I189" t="s">
        <v>1440</v>
      </c>
      <c r="J189" t="s">
        <v>1441</v>
      </c>
      <c r="L189" t="s">
        <v>369</v>
      </c>
      <c r="M189" t="s">
        <v>166</v>
      </c>
      <c r="N189" t="s">
        <v>1801</v>
      </c>
      <c r="O189" t="s">
        <v>370</v>
      </c>
      <c r="P189" t="s">
        <v>652</v>
      </c>
      <c r="Q189" t="s">
        <v>1802</v>
      </c>
      <c r="R189" t="s">
        <v>1182</v>
      </c>
      <c r="S189" t="s">
        <v>1183</v>
      </c>
      <c r="T189" t="s">
        <v>1184</v>
      </c>
      <c r="U189" t="s">
        <v>1185</v>
      </c>
      <c r="V189" t="s">
        <v>927</v>
      </c>
    </row>
    <row r="190" spans="1:22" x14ac:dyDescent="0.35">
      <c r="A190">
        <v>15942</v>
      </c>
      <c r="B190" t="s">
        <v>373</v>
      </c>
      <c r="C190" t="s">
        <v>167</v>
      </c>
      <c r="D190" t="s">
        <v>1803</v>
      </c>
      <c r="E190" t="s">
        <v>926</v>
      </c>
      <c r="F190" t="s">
        <v>927</v>
      </c>
      <c r="H190" t="s">
        <v>289</v>
      </c>
      <c r="I190" t="s">
        <v>1440</v>
      </c>
      <c r="J190" t="s">
        <v>1441</v>
      </c>
      <c r="L190" t="s">
        <v>369</v>
      </c>
      <c r="M190" t="s">
        <v>166</v>
      </c>
      <c r="N190" t="s">
        <v>1804</v>
      </c>
      <c r="O190" t="s">
        <v>370</v>
      </c>
      <c r="P190" t="s">
        <v>374</v>
      </c>
      <c r="Q190" t="s">
        <v>1805</v>
      </c>
      <c r="R190" t="s">
        <v>1182</v>
      </c>
      <c r="S190" t="s">
        <v>1183</v>
      </c>
      <c r="T190" t="s">
        <v>1184</v>
      </c>
      <c r="U190" t="s">
        <v>1185</v>
      </c>
      <c r="V190" t="s">
        <v>927</v>
      </c>
    </row>
    <row r="191" spans="1:22" x14ac:dyDescent="0.35">
      <c r="A191">
        <v>15943</v>
      </c>
      <c r="B191" t="s">
        <v>1806</v>
      </c>
      <c r="C191" t="s">
        <v>296</v>
      </c>
      <c r="D191" t="s">
        <v>1807</v>
      </c>
      <c r="E191" t="s">
        <v>926</v>
      </c>
      <c r="F191" t="s">
        <v>927</v>
      </c>
      <c r="H191" t="s">
        <v>289</v>
      </c>
      <c r="I191" t="s">
        <v>1156</v>
      </c>
      <c r="J191" t="s">
        <v>1391</v>
      </c>
      <c r="K191" t="s">
        <v>1392</v>
      </c>
      <c r="L191" t="s">
        <v>1393</v>
      </c>
      <c r="M191" t="s">
        <v>294</v>
      </c>
      <c r="N191" t="s">
        <v>1808</v>
      </c>
      <c r="O191" t="s">
        <v>1809</v>
      </c>
      <c r="P191" t="s">
        <v>1810</v>
      </c>
      <c r="Q191" t="s">
        <v>1799</v>
      </c>
      <c r="R191" t="s">
        <v>956</v>
      </c>
      <c r="S191" t="s">
        <v>957</v>
      </c>
      <c r="T191" t="s">
        <v>1065</v>
      </c>
      <c r="U191" t="s">
        <v>1066</v>
      </c>
      <c r="V191" t="s">
        <v>927</v>
      </c>
    </row>
    <row r="192" spans="1:22" x14ac:dyDescent="0.35">
      <c r="A192">
        <v>15964</v>
      </c>
      <c r="B192" t="s">
        <v>15</v>
      </c>
      <c r="C192" t="s">
        <v>13</v>
      </c>
      <c r="D192" t="s">
        <v>1811</v>
      </c>
      <c r="E192" t="s">
        <v>926</v>
      </c>
      <c r="F192" t="s">
        <v>927</v>
      </c>
      <c r="H192" t="s">
        <v>326</v>
      </c>
      <c r="I192" t="s">
        <v>1483</v>
      </c>
      <c r="L192" t="s">
        <v>16</v>
      </c>
      <c r="M192" t="s">
        <v>330</v>
      </c>
      <c r="N192" t="s">
        <v>1812</v>
      </c>
      <c r="O192" t="s">
        <v>17</v>
      </c>
      <c r="P192" t="s">
        <v>18</v>
      </c>
      <c r="Q192" t="s">
        <v>1813</v>
      </c>
      <c r="R192" t="s">
        <v>956</v>
      </c>
      <c r="S192" t="s">
        <v>957</v>
      </c>
      <c r="T192" t="s">
        <v>958</v>
      </c>
      <c r="U192" t="s">
        <v>959</v>
      </c>
      <c r="V192" t="s">
        <v>927</v>
      </c>
    </row>
    <row r="193" spans="1:22" x14ac:dyDescent="0.35">
      <c r="A193">
        <v>16018</v>
      </c>
      <c r="B193" t="s">
        <v>693</v>
      </c>
      <c r="C193" t="s">
        <v>196</v>
      </c>
      <c r="D193" t="s">
        <v>1814</v>
      </c>
      <c r="E193" t="s">
        <v>926</v>
      </c>
      <c r="F193" t="s">
        <v>927</v>
      </c>
      <c r="H193" t="s">
        <v>314</v>
      </c>
      <c r="I193" t="s">
        <v>977</v>
      </c>
      <c r="L193" t="s">
        <v>426</v>
      </c>
      <c r="M193" t="s">
        <v>313</v>
      </c>
      <c r="N193" t="s">
        <v>1815</v>
      </c>
      <c r="O193" t="s">
        <v>694</v>
      </c>
      <c r="P193" t="s">
        <v>695</v>
      </c>
      <c r="Q193" t="s">
        <v>1816</v>
      </c>
      <c r="R193" t="s">
        <v>1182</v>
      </c>
      <c r="S193" t="s">
        <v>1183</v>
      </c>
      <c r="T193" t="s">
        <v>1184</v>
      </c>
      <c r="U193" t="s">
        <v>1185</v>
      </c>
      <c r="V193" t="s">
        <v>927</v>
      </c>
    </row>
    <row r="194" spans="1:22" x14ac:dyDescent="0.35">
      <c r="A194">
        <v>16127</v>
      </c>
      <c r="B194" t="s">
        <v>1817</v>
      </c>
      <c r="C194" t="s">
        <v>330</v>
      </c>
      <c r="D194" t="s">
        <v>1818</v>
      </c>
      <c r="E194" t="s">
        <v>926</v>
      </c>
      <c r="F194" t="s">
        <v>927</v>
      </c>
      <c r="H194" t="s">
        <v>326</v>
      </c>
      <c r="I194" t="s">
        <v>1483</v>
      </c>
      <c r="L194" t="s">
        <v>16</v>
      </c>
      <c r="M194" t="s">
        <v>273</v>
      </c>
      <c r="N194" t="s">
        <v>1819</v>
      </c>
      <c r="O194" t="s">
        <v>1820</v>
      </c>
      <c r="P194" t="s">
        <v>1821</v>
      </c>
      <c r="Q194" t="s">
        <v>1822</v>
      </c>
      <c r="R194" t="s">
        <v>944</v>
      </c>
      <c r="S194" t="s">
        <v>945</v>
      </c>
      <c r="T194" t="s">
        <v>1059</v>
      </c>
      <c r="U194" t="s">
        <v>1060</v>
      </c>
      <c r="V194" t="s">
        <v>927</v>
      </c>
    </row>
    <row r="195" spans="1:22" x14ac:dyDescent="0.35">
      <c r="A195">
        <v>16140</v>
      </c>
      <c r="B195" t="s">
        <v>707</v>
      </c>
      <c r="C195" t="s">
        <v>204</v>
      </c>
      <c r="D195" t="s">
        <v>1823</v>
      </c>
      <c r="E195" t="s">
        <v>926</v>
      </c>
      <c r="F195" t="s">
        <v>927</v>
      </c>
      <c r="H195" t="s">
        <v>341</v>
      </c>
      <c r="I195" t="s">
        <v>1546</v>
      </c>
      <c r="J195" t="s">
        <v>1706</v>
      </c>
      <c r="K195" t="s">
        <v>1753</v>
      </c>
      <c r="L195" t="s">
        <v>698</v>
      </c>
      <c r="M195" t="s">
        <v>332</v>
      </c>
      <c r="N195" t="s">
        <v>1824</v>
      </c>
      <c r="O195" t="s">
        <v>699</v>
      </c>
      <c r="P195" t="s">
        <v>708</v>
      </c>
      <c r="Q195" t="s">
        <v>1825</v>
      </c>
      <c r="R195" t="s">
        <v>944</v>
      </c>
      <c r="S195" t="s">
        <v>945</v>
      </c>
      <c r="T195" t="s">
        <v>946</v>
      </c>
      <c r="U195" t="s">
        <v>947</v>
      </c>
      <c r="V195" t="s">
        <v>927</v>
      </c>
    </row>
    <row r="196" spans="1:22" x14ac:dyDescent="0.35">
      <c r="A196">
        <v>16171</v>
      </c>
      <c r="B196" t="s">
        <v>1826</v>
      </c>
      <c r="C196" t="s">
        <v>320</v>
      </c>
      <c r="D196" t="s">
        <v>1827</v>
      </c>
      <c r="E196" t="s">
        <v>926</v>
      </c>
      <c r="F196" t="s">
        <v>927</v>
      </c>
      <c r="H196" t="s">
        <v>317</v>
      </c>
      <c r="I196" t="s">
        <v>1002</v>
      </c>
      <c r="J196" t="s">
        <v>1062</v>
      </c>
      <c r="L196" t="s">
        <v>489</v>
      </c>
      <c r="M196" t="s">
        <v>305</v>
      </c>
      <c r="N196" t="s">
        <v>1828</v>
      </c>
      <c r="O196" t="s">
        <v>1677</v>
      </c>
      <c r="P196" t="s">
        <v>1829</v>
      </c>
      <c r="Q196" t="s">
        <v>1034</v>
      </c>
      <c r="R196" t="s">
        <v>956</v>
      </c>
      <c r="S196" t="s">
        <v>957</v>
      </c>
      <c r="T196" t="s">
        <v>1012</v>
      </c>
      <c r="U196" t="s">
        <v>1013</v>
      </c>
      <c r="V196" t="s">
        <v>927</v>
      </c>
    </row>
    <row r="197" spans="1:22" x14ac:dyDescent="0.35">
      <c r="A197">
        <v>16261</v>
      </c>
      <c r="B197" t="s">
        <v>554</v>
      </c>
      <c r="C197" t="s">
        <v>137</v>
      </c>
      <c r="D197" t="s">
        <v>1830</v>
      </c>
      <c r="E197" t="s">
        <v>926</v>
      </c>
      <c r="F197" t="s">
        <v>927</v>
      </c>
      <c r="H197" t="s">
        <v>289</v>
      </c>
      <c r="I197" t="s">
        <v>1364</v>
      </c>
      <c r="J197" t="s">
        <v>678</v>
      </c>
      <c r="L197" t="s">
        <v>555</v>
      </c>
      <c r="M197" t="s">
        <v>236</v>
      </c>
      <c r="N197" t="s">
        <v>1831</v>
      </c>
      <c r="O197" t="s">
        <v>556</v>
      </c>
      <c r="P197" t="s">
        <v>557</v>
      </c>
      <c r="Q197" t="s">
        <v>1034</v>
      </c>
      <c r="R197" t="s">
        <v>944</v>
      </c>
      <c r="S197" t="s">
        <v>945</v>
      </c>
      <c r="T197" t="s">
        <v>980</v>
      </c>
      <c r="U197" t="s">
        <v>981</v>
      </c>
      <c r="V197" t="s">
        <v>927</v>
      </c>
    </row>
    <row r="198" spans="1:22" x14ac:dyDescent="0.35">
      <c r="A198">
        <v>16263</v>
      </c>
      <c r="B198" t="s">
        <v>453</v>
      </c>
      <c r="C198" t="s">
        <v>117</v>
      </c>
      <c r="D198" t="s">
        <v>1832</v>
      </c>
      <c r="E198" t="s">
        <v>926</v>
      </c>
      <c r="F198" t="s">
        <v>927</v>
      </c>
      <c r="H198" t="s">
        <v>239</v>
      </c>
      <c r="I198" t="s">
        <v>997</v>
      </c>
      <c r="L198" t="s">
        <v>448</v>
      </c>
      <c r="M198" t="s">
        <v>98</v>
      </c>
      <c r="N198" t="s">
        <v>1833</v>
      </c>
      <c r="O198" t="s">
        <v>449</v>
      </c>
      <c r="P198" t="s">
        <v>1834</v>
      </c>
      <c r="Q198" t="s">
        <v>1835</v>
      </c>
      <c r="R198" t="s">
        <v>956</v>
      </c>
      <c r="S198" t="s">
        <v>957</v>
      </c>
      <c r="T198" t="s">
        <v>1012</v>
      </c>
      <c r="U198" t="s">
        <v>1013</v>
      </c>
      <c r="V198" t="s">
        <v>927</v>
      </c>
    </row>
    <row r="199" spans="1:22" x14ac:dyDescent="0.35">
      <c r="A199">
        <v>16264</v>
      </c>
      <c r="B199" t="s">
        <v>814</v>
      </c>
      <c r="C199" t="s">
        <v>212</v>
      </c>
      <c r="D199" t="s">
        <v>1836</v>
      </c>
      <c r="E199" t="s">
        <v>926</v>
      </c>
      <c r="F199" t="s">
        <v>927</v>
      </c>
      <c r="H199" t="s">
        <v>341</v>
      </c>
      <c r="I199" t="s">
        <v>1546</v>
      </c>
      <c r="J199" t="s">
        <v>1706</v>
      </c>
      <c r="K199" t="s">
        <v>1753</v>
      </c>
      <c r="L199" t="s">
        <v>698</v>
      </c>
      <c r="M199" t="s">
        <v>204</v>
      </c>
      <c r="N199" t="s">
        <v>1837</v>
      </c>
      <c r="O199" t="s">
        <v>815</v>
      </c>
      <c r="P199" t="s">
        <v>816</v>
      </c>
      <c r="Q199" t="s">
        <v>1838</v>
      </c>
      <c r="R199" t="s">
        <v>956</v>
      </c>
      <c r="S199" t="s">
        <v>957</v>
      </c>
      <c r="T199" t="s">
        <v>1012</v>
      </c>
      <c r="U199" t="s">
        <v>1013</v>
      </c>
      <c r="V199" t="s">
        <v>927</v>
      </c>
    </row>
    <row r="200" spans="1:22" x14ac:dyDescent="0.35">
      <c r="A200">
        <v>16377</v>
      </c>
      <c r="B200" t="s">
        <v>1839</v>
      </c>
      <c r="C200" t="s">
        <v>327</v>
      </c>
      <c r="D200" t="s">
        <v>1840</v>
      </c>
      <c r="E200" t="s">
        <v>926</v>
      </c>
      <c r="F200" t="s">
        <v>927</v>
      </c>
      <c r="G200" t="s">
        <v>1841</v>
      </c>
      <c r="H200" t="s">
        <v>326</v>
      </c>
      <c r="I200" t="s">
        <v>1842</v>
      </c>
      <c r="J200" t="s">
        <v>678</v>
      </c>
      <c r="L200" t="s">
        <v>555</v>
      </c>
      <c r="M200" t="s">
        <v>1843</v>
      </c>
      <c r="N200" t="s">
        <v>1844</v>
      </c>
      <c r="O200" t="s">
        <v>1845</v>
      </c>
      <c r="P200" t="s">
        <v>1846</v>
      </c>
      <c r="Q200" t="s">
        <v>1034</v>
      </c>
      <c r="R200" t="s">
        <v>1607</v>
      </c>
      <c r="S200" t="s">
        <v>1185</v>
      </c>
      <c r="T200" t="s">
        <v>1847</v>
      </c>
      <c r="U200" t="s">
        <v>967</v>
      </c>
      <c r="V200" t="s">
        <v>927</v>
      </c>
    </row>
    <row r="201" spans="1:22" x14ac:dyDescent="0.35">
      <c r="A201">
        <v>16406</v>
      </c>
      <c r="B201" t="s">
        <v>516</v>
      </c>
      <c r="C201" t="s">
        <v>172</v>
      </c>
      <c r="D201" t="s">
        <v>1848</v>
      </c>
      <c r="E201" t="s">
        <v>926</v>
      </c>
      <c r="F201" t="s">
        <v>927</v>
      </c>
      <c r="H201" t="s">
        <v>317</v>
      </c>
      <c r="I201" t="s">
        <v>1849</v>
      </c>
      <c r="L201" t="s">
        <v>517</v>
      </c>
      <c r="M201" t="s">
        <v>305</v>
      </c>
      <c r="N201" t="s">
        <v>1850</v>
      </c>
      <c r="O201" t="s">
        <v>518</v>
      </c>
      <c r="P201" t="s">
        <v>519</v>
      </c>
      <c r="Q201" t="s">
        <v>1555</v>
      </c>
      <c r="R201" t="s">
        <v>956</v>
      </c>
      <c r="S201" t="s">
        <v>957</v>
      </c>
      <c r="T201" t="s">
        <v>1012</v>
      </c>
      <c r="U201" t="s">
        <v>1013</v>
      </c>
      <c r="V201" t="s">
        <v>927</v>
      </c>
    </row>
    <row r="202" spans="1:22" x14ac:dyDescent="0.35">
      <c r="A202">
        <v>16417</v>
      </c>
      <c r="B202" t="s">
        <v>541</v>
      </c>
      <c r="C202" t="s">
        <v>186</v>
      </c>
      <c r="D202" t="s">
        <v>1851</v>
      </c>
      <c r="E202" t="s">
        <v>926</v>
      </c>
      <c r="F202" t="s">
        <v>927</v>
      </c>
      <c r="H202" t="s">
        <v>106</v>
      </c>
      <c r="L202" t="s">
        <v>106</v>
      </c>
      <c r="M202" t="s">
        <v>162</v>
      </c>
      <c r="N202" t="s">
        <v>1852</v>
      </c>
      <c r="O202" t="s">
        <v>527</v>
      </c>
      <c r="P202" t="s">
        <v>542</v>
      </c>
      <c r="Q202" t="s">
        <v>1555</v>
      </c>
      <c r="R202" t="s">
        <v>1182</v>
      </c>
      <c r="S202" t="s">
        <v>1183</v>
      </c>
      <c r="T202" t="s">
        <v>1184</v>
      </c>
      <c r="U202" t="s">
        <v>1185</v>
      </c>
      <c r="V202" t="s">
        <v>927</v>
      </c>
    </row>
    <row r="203" spans="1:22" x14ac:dyDescent="0.35">
      <c r="A203">
        <v>16544</v>
      </c>
      <c r="B203" t="s">
        <v>459</v>
      </c>
      <c r="C203" t="s">
        <v>134</v>
      </c>
      <c r="D203" t="s">
        <v>1853</v>
      </c>
      <c r="E203" t="s">
        <v>926</v>
      </c>
      <c r="F203" t="s">
        <v>927</v>
      </c>
      <c r="H203" t="s">
        <v>239</v>
      </c>
      <c r="I203" t="s">
        <v>997</v>
      </c>
      <c r="L203" t="s">
        <v>448</v>
      </c>
      <c r="M203" t="s">
        <v>160</v>
      </c>
      <c r="N203" t="s">
        <v>1854</v>
      </c>
      <c r="O203" t="s">
        <v>458</v>
      </c>
      <c r="P203" t="s">
        <v>1855</v>
      </c>
      <c r="Q203" t="s">
        <v>1856</v>
      </c>
      <c r="R203" t="s">
        <v>956</v>
      </c>
      <c r="S203" t="s">
        <v>957</v>
      </c>
      <c r="T203" t="s">
        <v>958</v>
      </c>
      <c r="U203" t="s">
        <v>959</v>
      </c>
      <c r="V203" t="s">
        <v>927</v>
      </c>
    </row>
    <row r="204" spans="1:22" x14ac:dyDescent="0.35">
      <c r="A204">
        <v>16624</v>
      </c>
      <c r="B204" t="s">
        <v>401</v>
      </c>
      <c r="C204" t="s">
        <v>84</v>
      </c>
      <c r="D204" t="s">
        <v>400</v>
      </c>
      <c r="E204" t="s">
        <v>926</v>
      </c>
      <c r="F204" t="s">
        <v>927</v>
      </c>
      <c r="H204" t="s">
        <v>326</v>
      </c>
      <c r="I204" t="s">
        <v>1339</v>
      </c>
      <c r="L204" t="s">
        <v>387</v>
      </c>
      <c r="M204" t="s">
        <v>185</v>
      </c>
      <c r="N204" t="s">
        <v>1857</v>
      </c>
      <c r="O204" t="s">
        <v>402</v>
      </c>
      <c r="P204" t="s">
        <v>403</v>
      </c>
      <c r="Q204" t="s">
        <v>1858</v>
      </c>
      <c r="R204" t="s">
        <v>966</v>
      </c>
      <c r="S204" t="s">
        <v>967</v>
      </c>
      <c r="T204" t="s">
        <v>1041</v>
      </c>
      <c r="U204" t="s">
        <v>1042</v>
      </c>
      <c r="V204" t="s">
        <v>927</v>
      </c>
    </row>
    <row r="205" spans="1:22" x14ac:dyDescent="0.35">
      <c r="A205">
        <v>16642</v>
      </c>
      <c r="B205" t="s">
        <v>1859</v>
      </c>
      <c r="C205" t="s">
        <v>279</v>
      </c>
      <c r="D205" t="s">
        <v>1860</v>
      </c>
      <c r="E205" t="s">
        <v>926</v>
      </c>
      <c r="F205" t="s">
        <v>927</v>
      </c>
      <c r="H205" t="s">
        <v>239</v>
      </c>
      <c r="I205" t="s">
        <v>997</v>
      </c>
      <c r="L205" t="s">
        <v>448</v>
      </c>
      <c r="M205" t="s">
        <v>98</v>
      </c>
      <c r="N205" t="s">
        <v>1861</v>
      </c>
      <c r="O205" t="s">
        <v>449</v>
      </c>
      <c r="P205" t="s">
        <v>1862</v>
      </c>
      <c r="Q205" t="s">
        <v>1863</v>
      </c>
      <c r="R205" t="s">
        <v>956</v>
      </c>
      <c r="S205" t="s">
        <v>957</v>
      </c>
      <c r="T205" t="s">
        <v>1012</v>
      </c>
      <c r="U205" t="s">
        <v>1013</v>
      </c>
      <c r="V205" t="s">
        <v>927</v>
      </c>
    </row>
    <row r="206" spans="1:22" x14ac:dyDescent="0.35">
      <c r="A206">
        <v>16743</v>
      </c>
      <c r="B206" t="s">
        <v>1864</v>
      </c>
      <c r="C206" t="s">
        <v>241</v>
      </c>
      <c r="D206" t="s">
        <v>1865</v>
      </c>
      <c r="E206" t="s">
        <v>926</v>
      </c>
      <c r="F206" t="s">
        <v>927</v>
      </c>
      <c r="H206" t="s">
        <v>239</v>
      </c>
      <c r="I206" t="s">
        <v>997</v>
      </c>
      <c r="L206" t="s">
        <v>448</v>
      </c>
      <c r="M206" t="s">
        <v>286</v>
      </c>
      <c r="N206" t="s">
        <v>1866</v>
      </c>
      <c r="O206" t="s">
        <v>458</v>
      </c>
      <c r="P206" t="s">
        <v>1867</v>
      </c>
      <c r="Q206" t="s">
        <v>1863</v>
      </c>
      <c r="R206" t="s">
        <v>956</v>
      </c>
      <c r="S206" t="s">
        <v>957</v>
      </c>
      <c r="T206" t="s">
        <v>958</v>
      </c>
      <c r="U206" t="s">
        <v>959</v>
      </c>
      <c r="V206" t="s">
        <v>927</v>
      </c>
    </row>
    <row r="207" spans="1:22" x14ac:dyDescent="0.35">
      <c r="A207">
        <v>16744</v>
      </c>
      <c r="B207" t="s">
        <v>1868</v>
      </c>
      <c r="C207" t="s">
        <v>265</v>
      </c>
      <c r="D207" t="s">
        <v>1869</v>
      </c>
      <c r="E207" t="s">
        <v>926</v>
      </c>
      <c r="F207" t="s">
        <v>927</v>
      </c>
      <c r="H207" t="s">
        <v>239</v>
      </c>
      <c r="I207" t="s">
        <v>997</v>
      </c>
      <c r="L207" t="s">
        <v>448</v>
      </c>
      <c r="M207" t="s">
        <v>263</v>
      </c>
      <c r="N207" t="s">
        <v>1870</v>
      </c>
      <c r="O207" t="s">
        <v>456</v>
      </c>
      <c r="P207" t="s">
        <v>1871</v>
      </c>
      <c r="Q207" t="s">
        <v>1863</v>
      </c>
      <c r="R207" t="s">
        <v>956</v>
      </c>
      <c r="S207" t="s">
        <v>957</v>
      </c>
      <c r="T207" t="s">
        <v>1065</v>
      </c>
      <c r="U207" t="s">
        <v>1066</v>
      </c>
      <c r="V207" t="s">
        <v>927</v>
      </c>
    </row>
    <row r="208" spans="1:22" x14ac:dyDescent="0.35">
      <c r="A208">
        <v>16746</v>
      </c>
      <c r="B208" t="s">
        <v>1872</v>
      </c>
      <c r="C208" t="s">
        <v>328</v>
      </c>
      <c r="D208" t="s">
        <v>1873</v>
      </c>
      <c r="E208" t="s">
        <v>926</v>
      </c>
      <c r="F208" t="s">
        <v>927</v>
      </c>
      <c r="H208" t="s">
        <v>326</v>
      </c>
      <c r="I208" t="s">
        <v>1322</v>
      </c>
      <c r="J208" t="s">
        <v>1323</v>
      </c>
      <c r="L208" t="s">
        <v>1324</v>
      </c>
      <c r="M208" t="s">
        <v>1874</v>
      </c>
      <c r="N208" t="s">
        <v>1875</v>
      </c>
      <c r="O208" t="s">
        <v>1876</v>
      </c>
      <c r="P208" t="s">
        <v>1877</v>
      </c>
      <c r="Q208" t="s">
        <v>1878</v>
      </c>
      <c r="R208" t="s">
        <v>956</v>
      </c>
      <c r="S208" t="s">
        <v>957</v>
      </c>
      <c r="T208" t="s">
        <v>1012</v>
      </c>
      <c r="U208" t="s">
        <v>1013</v>
      </c>
      <c r="V208" t="s">
        <v>927</v>
      </c>
    </row>
    <row r="209" spans="1:22" x14ac:dyDescent="0.35">
      <c r="A209">
        <v>16747</v>
      </c>
      <c r="B209" t="s">
        <v>1879</v>
      </c>
      <c r="C209" t="s">
        <v>284</v>
      </c>
      <c r="D209" t="s">
        <v>1880</v>
      </c>
      <c r="E209" t="s">
        <v>926</v>
      </c>
      <c r="F209" t="s">
        <v>927</v>
      </c>
      <c r="H209" t="s">
        <v>239</v>
      </c>
      <c r="I209" t="s">
        <v>997</v>
      </c>
      <c r="L209" t="s">
        <v>448</v>
      </c>
      <c r="M209" t="s">
        <v>121</v>
      </c>
      <c r="N209" t="s">
        <v>1881</v>
      </c>
      <c r="O209" t="s">
        <v>456</v>
      </c>
      <c r="P209" t="s">
        <v>1882</v>
      </c>
      <c r="Q209" t="s">
        <v>1878</v>
      </c>
      <c r="R209" t="s">
        <v>956</v>
      </c>
      <c r="S209" t="s">
        <v>957</v>
      </c>
      <c r="T209" t="s">
        <v>1065</v>
      </c>
      <c r="U209" t="s">
        <v>1066</v>
      </c>
      <c r="V209" t="s">
        <v>927</v>
      </c>
    </row>
    <row r="210" spans="1:22" x14ac:dyDescent="0.35">
      <c r="A210">
        <v>16804</v>
      </c>
      <c r="B210" t="s">
        <v>1883</v>
      </c>
      <c r="C210" t="s">
        <v>267</v>
      </c>
      <c r="D210" t="s">
        <v>1884</v>
      </c>
      <c r="E210" t="s">
        <v>926</v>
      </c>
      <c r="F210" t="s">
        <v>927</v>
      </c>
      <c r="H210" t="s">
        <v>239</v>
      </c>
      <c r="I210" t="s">
        <v>997</v>
      </c>
      <c r="L210" t="s">
        <v>448</v>
      </c>
      <c r="M210" t="s">
        <v>1885</v>
      </c>
      <c r="N210" t="s">
        <v>1886</v>
      </c>
      <c r="O210" t="s">
        <v>449</v>
      </c>
      <c r="P210" t="s">
        <v>1887</v>
      </c>
      <c r="Q210" t="s">
        <v>1878</v>
      </c>
      <c r="R210" t="s">
        <v>956</v>
      </c>
      <c r="S210" t="s">
        <v>957</v>
      </c>
      <c r="T210" t="s">
        <v>1012</v>
      </c>
      <c r="U210" t="s">
        <v>1013</v>
      </c>
      <c r="V210" t="s">
        <v>927</v>
      </c>
    </row>
    <row r="211" spans="1:22" x14ac:dyDescent="0.35">
      <c r="A211">
        <v>16805</v>
      </c>
      <c r="B211" t="s">
        <v>648</v>
      </c>
      <c r="C211" t="s">
        <v>150</v>
      </c>
      <c r="D211" t="s">
        <v>1888</v>
      </c>
      <c r="E211" t="s">
        <v>926</v>
      </c>
      <c r="F211" t="s">
        <v>927</v>
      </c>
      <c r="H211" t="s">
        <v>314</v>
      </c>
      <c r="I211" t="s">
        <v>1117</v>
      </c>
      <c r="L211" t="s">
        <v>566</v>
      </c>
      <c r="M211" t="s">
        <v>1889</v>
      </c>
      <c r="N211" t="s">
        <v>1890</v>
      </c>
      <c r="O211" t="s">
        <v>567</v>
      </c>
      <c r="P211" t="s">
        <v>649</v>
      </c>
      <c r="Q211" t="s">
        <v>1891</v>
      </c>
      <c r="R211" t="s">
        <v>944</v>
      </c>
      <c r="S211" t="s">
        <v>945</v>
      </c>
      <c r="T211" t="s">
        <v>946</v>
      </c>
      <c r="U211" t="s">
        <v>947</v>
      </c>
      <c r="V211" t="s">
        <v>927</v>
      </c>
    </row>
    <row r="212" spans="1:22" x14ac:dyDescent="0.35">
      <c r="A212">
        <v>16843</v>
      </c>
      <c r="B212" t="s">
        <v>1892</v>
      </c>
      <c r="C212" t="s">
        <v>274</v>
      </c>
      <c r="D212" t="s">
        <v>1893</v>
      </c>
      <c r="E212" t="s">
        <v>926</v>
      </c>
      <c r="F212" t="s">
        <v>927</v>
      </c>
      <c r="H212" t="s">
        <v>239</v>
      </c>
      <c r="I212" t="s">
        <v>997</v>
      </c>
      <c r="L212" t="s">
        <v>448</v>
      </c>
      <c r="M212" t="s">
        <v>121</v>
      </c>
      <c r="N212" t="s">
        <v>1894</v>
      </c>
      <c r="O212" t="s">
        <v>449</v>
      </c>
      <c r="P212" t="s">
        <v>1895</v>
      </c>
      <c r="Q212" t="s">
        <v>1878</v>
      </c>
      <c r="R212" t="s">
        <v>956</v>
      </c>
      <c r="S212" t="s">
        <v>957</v>
      </c>
      <c r="T212" t="s">
        <v>1012</v>
      </c>
      <c r="U212" t="s">
        <v>1013</v>
      </c>
      <c r="V212" t="s">
        <v>927</v>
      </c>
    </row>
    <row r="213" spans="1:22" x14ac:dyDescent="0.35">
      <c r="A213">
        <v>16926</v>
      </c>
      <c r="B213" t="s">
        <v>1896</v>
      </c>
      <c r="C213" t="s">
        <v>342</v>
      </c>
      <c r="D213" t="s">
        <v>1897</v>
      </c>
      <c r="E213" t="s">
        <v>926</v>
      </c>
      <c r="F213" t="s">
        <v>927</v>
      </c>
      <c r="H213" t="s">
        <v>341</v>
      </c>
      <c r="I213" t="s">
        <v>1146</v>
      </c>
      <c r="J213" t="s">
        <v>1147</v>
      </c>
      <c r="L213" t="s">
        <v>730</v>
      </c>
      <c r="O213" t="s">
        <v>764</v>
      </c>
      <c r="P213" t="s">
        <v>1898</v>
      </c>
      <c r="Q213" t="s">
        <v>1899</v>
      </c>
    </row>
  </sheetData>
  <hyperlinks>
    <hyperlink ref="B2" r:id="rId1" xr:uid="{90DAD501-0EF8-4689-ACC8-EFFA2C60BE6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92FB-2118-4D15-BD69-1D8E976CEA61}">
  <dimension ref="B1:E213"/>
  <sheetViews>
    <sheetView topLeftCell="B1" workbookViewId="0">
      <selection activeCell="B21" sqref="B21"/>
    </sheetView>
  </sheetViews>
  <sheetFormatPr defaultRowHeight="14.5" x14ac:dyDescent="0.35"/>
  <cols>
    <col min="2" max="2" width="52.54296875" bestFit="1" customWidth="1"/>
    <col min="3" max="3" width="59.54296875" bestFit="1" customWidth="1"/>
    <col min="4" max="4" width="42.36328125" customWidth="1"/>
    <col min="5" max="5" width="29.08984375" bestFit="1" customWidth="1"/>
  </cols>
  <sheetData>
    <row r="1" spans="2:5" x14ac:dyDescent="0.35">
      <c r="B1" s="50" t="s">
        <v>225</v>
      </c>
      <c r="C1" s="50" t="s">
        <v>226</v>
      </c>
      <c r="D1" s="85" t="s">
        <v>227</v>
      </c>
      <c r="E1" t="s">
        <v>228</v>
      </c>
    </row>
    <row r="2" spans="2:5" x14ac:dyDescent="0.35">
      <c r="B2" s="4" t="s">
        <v>134</v>
      </c>
      <c r="C2" t="s">
        <v>22</v>
      </c>
      <c r="D2" s="106" t="s">
        <v>229</v>
      </c>
      <c r="E2" s="106" t="s">
        <v>230</v>
      </c>
    </row>
    <row r="3" spans="2:5" x14ac:dyDescent="0.35">
      <c r="B3" s="4" t="s">
        <v>183</v>
      </c>
      <c r="C3" t="s">
        <v>180</v>
      </c>
      <c r="D3" s="106" t="s">
        <v>231</v>
      </c>
      <c r="E3" s="106" t="s">
        <v>230</v>
      </c>
    </row>
    <row r="4" spans="2:5" x14ac:dyDescent="0.35">
      <c r="B4" s="4" t="s">
        <v>190</v>
      </c>
      <c r="C4" t="s">
        <v>232</v>
      </c>
      <c r="D4" s="106" t="s">
        <v>233</v>
      </c>
      <c r="E4" s="106" t="s">
        <v>230</v>
      </c>
    </row>
    <row r="5" spans="2:5" x14ac:dyDescent="0.35">
      <c r="B5" s="4" t="s">
        <v>162</v>
      </c>
      <c r="C5" t="s">
        <v>163</v>
      </c>
      <c r="D5" s="106" t="s">
        <v>234</v>
      </c>
      <c r="E5" s="106" t="s">
        <v>235</v>
      </c>
    </row>
    <row r="6" spans="2:5" x14ac:dyDescent="0.35">
      <c r="B6" s="4" t="s">
        <v>167</v>
      </c>
      <c r="C6" t="s">
        <v>236</v>
      </c>
      <c r="D6" s="106" t="s">
        <v>237</v>
      </c>
      <c r="E6" s="106" t="s">
        <v>235</v>
      </c>
    </row>
    <row r="7" spans="2:5" x14ac:dyDescent="0.35">
      <c r="B7" s="4" t="s">
        <v>101</v>
      </c>
      <c r="C7" t="s">
        <v>143</v>
      </c>
      <c r="D7" t="s">
        <v>238</v>
      </c>
      <c r="E7" t="s">
        <v>239</v>
      </c>
    </row>
    <row r="8" spans="2:5" x14ac:dyDescent="0.35">
      <c r="B8" s="4" t="s">
        <v>107</v>
      </c>
      <c r="C8" t="s">
        <v>146</v>
      </c>
      <c r="D8" t="s">
        <v>240</v>
      </c>
      <c r="E8" t="s">
        <v>239</v>
      </c>
    </row>
    <row r="9" spans="2:5" x14ac:dyDescent="0.35">
      <c r="B9" s="4" t="s">
        <v>119</v>
      </c>
      <c r="C9" t="s">
        <v>176</v>
      </c>
      <c r="D9" t="s">
        <v>241</v>
      </c>
      <c r="E9" t="s">
        <v>239</v>
      </c>
    </row>
    <row r="10" spans="2:5" x14ac:dyDescent="0.35">
      <c r="B10" s="4" t="s">
        <v>127</v>
      </c>
      <c r="C10" t="s">
        <v>242</v>
      </c>
      <c r="D10" t="s">
        <v>243</v>
      </c>
      <c r="E10" t="s">
        <v>239</v>
      </c>
    </row>
    <row r="11" spans="2:5" x14ac:dyDescent="0.35">
      <c r="B11" s="4" t="s">
        <v>130</v>
      </c>
      <c r="C11" t="s">
        <v>244</v>
      </c>
      <c r="D11" t="s">
        <v>245</v>
      </c>
      <c r="E11" t="s">
        <v>239</v>
      </c>
    </row>
    <row r="12" spans="2:5" x14ac:dyDescent="0.35">
      <c r="B12" s="4" t="s">
        <v>131</v>
      </c>
      <c r="C12" t="s">
        <v>79</v>
      </c>
      <c r="D12" t="s">
        <v>246</v>
      </c>
      <c r="E12" t="s">
        <v>239</v>
      </c>
    </row>
    <row r="13" spans="2:5" x14ac:dyDescent="0.35">
      <c r="B13" s="4" t="s">
        <v>132</v>
      </c>
      <c r="C13" t="s">
        <v>145</v>
      </c>
      <c r="D13" t="s">
        <v>247</v>
      </c>
      <c r="E13" t="s">
        <v>239</v>
      </c>
    </row>
    <row r="14" spans="2:5" x14ac:dyDescent="0.35">
      <c r="B14" s="4" t="s">
        <v>13</v>
      </c>
      <c r="C14" t="s">
        <v>210</v>
      </c>
      <c r="D14" t="s">
        <v>248</v>
      </c>
      <c r="E14" t="s">
        <v>239</v>
      </c>
    </row>
    <row r="15" spans="2:5" x14ac:dyDescent="0.35">
      <c r="B15" s="4" t="s">
        <v>135</v>
      </c>
      <c r="C15" t="s">
        <v>198</v>
      </c>
      <c r="D15" t="s">
        <v>249</v>
      </c>
      <c r="E15" t="s">
        <v>239</v>
      </c>
    </row>
    <row r="16" spans="2:5" x14ac:dyDescent="0.35">
      <c r="B16" s="4" t="s">
        <v>137</v>
      </c>
      <c r="C16" t="s">
        <v>178</v>
      </c>
      <c r="D16" t="s">
        <v>250</v>
      </c>
      <c r="E16" t="s">
        <v>239</v>
      </c>
    </row>
    <row r="17" spans="2:5" x14ac:dyDescent="0.35">
      <c r="B17" s="4" t="s">
        <v>138</v>
      </c>
      <c r="C17" t="s">
        <v>251</v>
      </c>
      <c r="D17" t="s">
        <v>252</v>
      </c>
      <c r="E17" t="s">
        <v>239</v>
      </c>
    </row>
    <row r="18" spans="2:5" x14ac:dyDescent="0.35">
      <c r="B18" s="4" t="s">
        <v>139</v>
      </c>
      <c r="C18" t="s">
        <v>202</v>
      </c>
      <c r="D18" t="s">
        <v>253</v>
      </c>
      <c r="E18" t="s">
        <v>239</v>
      </c>
    </row>
    <row r="19" spans="2:5" x14ac:dyDescent="0.35">
      <c r="B19" s="4" t="s">
        <v>142</v>
      </c>
      <c r="C19" t="s">
        <v>254</v>
      </c>
      <c r="D19" t="s">
        <v>255</v>
      </c>
      <c r="E19" t="s">
        <v>239</v>
      </c>
    </row>
    <row r="20" spans="2:5" x14ac:dyDescent="0.35">
      <c r="B20" s="4" t="s">
        <v>143</v>
      </c>
      <c r="C20" t="s">
        <v>191</v>
      </c>
      <c r="D20" t="s">
        <v>256</v>
      </c>
      <c r="E20" t="s">
        <v>239</v>
      </c>
    </row>
    <row r="21" spans="2:5" x14ac:dyDescent="0.35">
      <c r="B21" s="4" t="s">
        <v>149</v>
      </c>
      <c r="C21" t="s">
        <v>141</v>
      </c>
      <c r="D21" t="s">
        <v>257</v>
      </c>
      <c r="E21" t="s">
        <v>239</v>
      </c>
    </row>
    <row r="22" spans="2:5" x14ac:dyDescent="0.35">
      <c r="B22" s="4" t="s">
        <v>150</v>
      </c>
      <c r="C22" t="s">
        <v>258</v>
      </c>
      <c r="D22" t="s">
        <v>259</v>
      </c>
      <c r="E22" t="s">
        <v>239</v>
      </c>
    </row>
    <row r="23" spans="2:5" x14ac:dyDescent="0.35">
      <c r="B23" s="4" t="s">
        <v>153</v>
      </c>
      <c r="C23" t="s">
        <v>248</v>
      </c>
      <c r="D23" t="s">
        <v>260</v>
      </c>
      <c r="E23" t="s">
        <v>239</v>
      </c>
    </row>
    <row r="24" spans="2:5" x14ac:dyDescent="0.35">
      <c r="B24" s="4" t="s">
        <v>154</v>
      </c>
      <c r="C24" t="s">
        <v>221</v>
      </c>
      <c r="D24" t="s">
        <v>261</v>
      </c>
      <c r="E24" t="s">
        <v>239</v>
      </c>
    </row>
    <row r="25" spans="2:5" x14ac:dyDescent="0.35">
      <c r="B25" s="4" t="s">
        <v>155</v>
      </c>
      <c r="C25" t="s">
        <v>161</v>
      </c>
      <c r="D25" t="s">
        <v>262</v>
      </c>
      <c r="E25" t="s">
        <v>239</v>
      </c>
    </row>
    <row r="26" spans="2:5" x14ac:dyDescent="0.35">
      <c r="B26" s="4" t="s">
        <v>158</v>
      </c>
      <c r="C26" t="s">
        <v>199</v>
      </c>
      <c r="D26" t="s">
        <v>263</v>
      </c>
      <c r="E26" t="s">
        <v>239</v>
      </c>
    </row>
    <row r="27" spans="2:5" x14ac:dyDescent="0.35">
      <c r="B27" s="4" t="s">
        <v>159</v>
      </c>
      <c r="C27" t="s">
        <v>115</v>
      </c>
      <c r="D27" t="s">
        <v>264</v>
      </c>
      <c r="E27" t="s">
        <v>239</v>
      </c>
    </row>
    <row r="28" spans="2:5" x14ac:dyDescent="0.35">
      <c r="B28" s="4" t="s">
        <v>160</v>
      </c>
      <c r="C28" t="s">
        <v>140</v>
      </c>
      <c r="D28" t="s">
        <v>265</v>
      </c>
      <c r="E28" t="s">
        <v>239</v>
      </c>
    </row>
    <row r="29" spans="2:5" x14ac:dyDescent="0.35">
      <c r="B29" s="4" t="s">
        <v>161</v>
      </c>
      <c r="C29" t="s">
        <v>264</v>
      </c>
      <c r="D29" t="s">
        <v>266</v>
      </c>
      <c r="E29" t="s">
        <v>239</v>
      </c>
    </row>
    <row r="30" spans="2:5" x14ac:dyDescent="0.35">
      <c r="B30" s="4" t="s">
        <v>163</v>
      </c>
      <c r="C30" t="s">
        <v>231</v>
      </c>
      <c r="D30" t="s">
        <v>267</v>
      </c>
      <c r="E30" t="s">
        <v>239</v>
      </c>
    </row>
    <row r="31" spans="2:5" x14ac:dyDescent="0.35">
      <c r="B31" s="4" t="s">
        <v>166</v>
      </c>
      <c r="C31" t="s">
        <v>208</v>
      </c>
      <c r="D31" t="s">
        <v>268</v>
      </c>
      <c r="E31" t="s">
        <v>239</v>
      </c>
    </row>
    <row r="32" spans="2:5" x14ac:dyDescent="0.35">
      <c r="B32" s="4" t="s">
        <v>168</v>
      </c>
      <c r="C32" t="s">
        <v>255</v>
      </c>
      <c r="D32" t="s">
        <v>269</v>
      </c>
      <c r="E32" t="s">
        <v>239</v>
      </c>
    </row>
    <row r="33" spans="2:5" x14ac:dyDescent="0.35">
      <c r="B33" s="4" t="s">
        <v>173</v>
      </c>
      <c r="C33" t="s">
        <v>270</v>
      </c>
      <c r="D33" t="s">
        <v>254</v>
      </c>
      <c r="E33" t="s">
        <v>239</v>
      </c>
    </row>
    <row r="34" spans="2:5" x14ac:dyDescent="0.35">
      <c r="B34" s="4" t="s">
        <v>182</v>
      </c>
      <c r="C34" t="s">
        <v>271</v>
      </c>
      <c r="D34" t="s">
        <v>272</v>
      </c>
      <c r="E34" t="s">
        <v>239</v>
      </c>
    </row>
    <row r="35" spans="2:5" x14ac:dyDescent="0.35">
      <c r="B35" s="4" t="s">
        <v>185</v>
      </c>
      <c r="C35" t="s">
        <v>273</v>
      </c>
      <c r="D35" t="s">
        <v>274</v>
      </c>
      <c r="E35" t="s">
        <v>239</v>
      </c>
    </row>
    <row r="36" spans="2:5" x14ac:dyDescent="0.35">
      <c r="B36" s="4" t="s">
        <v>189</v>
      </c>
      <c r="C36" t="s">
        <v>259</v>
      </c>
      <c r="D36" t="s">
        <v>275</v>
      </c>
      <c r="E36" t="s">
        <v>239</v>
      </c>
    </row>
    <row r="37" spans="2:5" x14ac:dyDescent="0.35">
      <c r="B37" s="4" t="s">
        <v>191</v>
      </c>
      <c r="C37" t="s">
        <v>276</v>
      </c>
      <c r="D37" t="s">
        <v>277</v>
      </c>
      <c r="E37" t="s">
        <v>239</v>
      </c>
    </row>
    <row r="38" spans="2:5" x14ac:dyDescent="0.35">
      <c r="B38" s="4" t="s">
        <v>192</v>
      </c>
      <c r="C38" t="s">
        <v>278</v>
      </c>
      <c r="D38" t="s">
        <v>279</v>
      </c>
      <c r="E38" t="s">
        <v>239</v>
      </c>
    </row>
    <row r="39" spans="2:5" x14ac:dyDescent="0.35">
      <c r="B39" s="4" t="s">
        <v>22</v>
      </c>
      <c r="C39" t="s">
        <v>280</v>
      </c>
      <c r="D39" t="s">
        <v>281</v>
      </c>
      <c r="E39" t="s">
        <v>239</v>
      </c>
    </row>
    <row r="40" spans="2:5" x14ac:dyDescent="0.35">
      <c r="B40" s="4" t="s">
        <v>197</v>
      </c>
      <c r="C40" t="s">
        <v>282</v>
      </c>
      <c r="D40" t="s">
        <v>283</v>
      </c>
      <c r="E40" t="s">
        <v>239</v>
      </c>
    </row>
    <row r="41" spans="2:5" x14ac:dyDescent="0.35">
      <c r="B41" s="4" t="s">
        <v>198</v>
      </c>
      <c r="C41" t="s">
        <v>190</v>
      </c>
      <c r="D41" t="s">
        <v>242</v>
      </c>
      <c r="E41" t="s">
        <v>239</v>
      </c>
    </row>
    <row r="42" spans="2:5" x14ac:dyDescent="0.35">
      <c r="B42" s="4" t="s">
        <v>199</v>
      </c>
      <c r="C42" t="s">
        <v>138</v>
      </c>
      <c r="D42" t="s">
        <v>284</v>
      </c>
      <c r="E42" t="s">
        <v>239</v>
      </c>
    </row>
    <row r="43" spans="2:5" x14ac:dyDescent="0.35">
      <c r="B43" s="4" t="s">
        <v>201</v>
      </c>
      <c r="C43" t="s">
        <v>285</v>
      </c>
      <c r="D43" t="s">
        <v>286</v>
      </c>
      <c r="E43" t="s">
        <v>239</v>
      </c>
    </row>
    <row r="44" spans="2:5" x14ac:dyDescent="0.35">
      <c r="B44" s="4" t="s">
        <v>205</v>
      </c>
      <c r="C44" t="s">
        <v>168</v>
      </c>
      <c r="D44" t="s">
        <v>287</v>
      </c>
      <c r="E44" t="s">
        <v>239</v>
      </c>
    </row>
    <row r="45" spans="2:5" x14ac:dyDescent="0.35">
      <c r="B45" s="4" t="s">
        <v>67</v>
      </c>
      <c r="C45" t="s">
        <v>288</v>
      </c>
      <c r="D45" t="s">
        <v>276</v>
      </c>
      <c r="E45" t="s">
        <v>289</v>
      </c>
    </row>
    <row r="46" spans="2:5" x14ac:dyDescent="0.35">
      <c r="B46" s="4" t="s">
        <v>84</v>
      </c>
      <c r="C46" t="s">
        <v>131</v>
      </c>
      <c r="D46" t="s">
        <v>278</v>
      </c>
      <c r="E46" t="s">
        <v>289</v>
      </c>
    </row>
    <row r="47" spans="2:5" x14ac:dyDescent="0.35">
      <c r="B47" s="4" t="s">
        <v>87</v>
      </c>
      <c r="C47" t="s">
        <v>133</v>
      </c>
      <c r="D47" t="s">
        <v>290</v>
      </c>
      <c r="E47" t="s">
        <v>289</v>
      </c>
    </row>
    <row r="48" spans="2:5" x14ac:dyDescent="0.35">
      <c r="B48" s="4" t="s">
        <v>104</v>
      </c>
      <c r="C48" t="s">
        <v>291</v>
      </c>
      <c r="D48" t="s">
        <v>292</v>
      </c>
      <c r="E48" t="s">
        <v>289</v>
      </c>
    </row>
    <row r="49" spans="2:5" x14ac:dyDescent="0.35">
      <c r="B49" s="4" t="s">
        <v>121</v>
      </c>
      <c r="C49" t="s">
        <v>275</v>
      </c>
      <c r="D49" t="s">
        <v>293</v>
      </c>
      <c r="E49" t="s">
        <v>289</v>
      </c>
    </row>
    <row r="50" spans="2:5" x14ac:dyDescent="0.35">
      <c r="B50" s="4" t="s">
        <v>125</v>
      </c>
      <c r="C50" t="s">
        <v>188</v>
      </c>
      <c r="D50" t="s">
        <v>294</v>
      </c>
      <c r="E50" t="s">
        <v>289</v>
      </c>
    </row>
    <row r="51" spans="2:5" x14ac:dyDescent="0.35">
      <c r="B51" s="4" t="s">
        <v>144</v>
      </c>
      <c r="C51" t="s">
        <v>201</v>
      </c>
      <c r="D51" t="s">
        <v>295</v>
      </c>
      <c r="E51" t="s">
        <v>289</v>
      </c>
    </row>
    <row r="52" spans="2:5" x14ac:dyDescent="0.35">
      <c r="B52" s="4" t="s">
        <v>148</v>
      </c>
      <c r="C52" t="s">
        <v>256</v>
      </c>
      <c r="D52" t="s">
        <v>296</v>
      </c>
      <c r="E52" t="s">
        <v>289</v>
      </c>
    </row>
    <row r="53" spans="2:5" x14ac:dyDescent="0.35">
      <c r="B53" s="4" t="s">
        <v>151</v>
      </c>
      <c r="C53" t="s">
        <v>211</v>
      </c>
      <c r="D53" t="s">
        <v>297</v>
      </c>
      <c r="E53" t="s">
        <v>289</v>
      </c>
    </row>
    <row r="54" spans="2:5" x14ac:dyDescent="0.35">
      <c r="B54" s="4" t="s">
        <v>156</v>
      </c>
      <c r="C54" t="s">
        <v>207</v>
      </c>
      <c r="D54" t="s">
        <v>298</v>
      </c>
      <c r="E54" t="s">
        <v>289</v>
      </c>
    </row>
    <row r="55" spans="2:5" x14ac:dyDescent="0.35">
      <c r="B55" s="4" t="s">
        <v>157</v>
      </c>
      <c r="C55" t="s">
        <v>148</v>
      </c>
      <c r="D55" t="s">
        <v>299</v>
      </c>
      <c r="E55" t="s">
        <v>289</v>
      </c>
    </row>
    <row r="56" spans="2:5" x14ac:dyDescent="0.35">
      <c r="B56" s="4" t="s">
        <v>164</v>
      </c>
      <c r="C56" t="s">
        <v>233</v>
      </c>
      <c r="D56" t="s">
        <v>300</v>
      </c>
      <c r="E56" t="s">
        <v>289</v>
      </c>
    </row>
    <row r="57" spans="2:5" x14ac:dyDescent="0.35">
      <c r="B57" s="4" t="s">
        <v>171</v>
      </c>
      <c r="C57" t="s">
        <v>193</v>
      </c>
      <c r="D57" t="s">
        <v>301</v>
      </c>
      <c r="E57" t="s">
        <v>289</v>
      </c>
    </row>
    <row r="58" spans="2:5" x14ac:dyDescent="0.35">
      <c r="B58" s="4" t="s">
        <v>172</v>
      </c>
      <c r="C58" t="s">
        <v>302</v>
      </c>
      <c r="D58" t="s">
        <v>232</v>
      </c>
      <c r="E58" t="s">
        <v>289</v>
      </c>
    </row>
    <row r="59" spans="2:5" x14ac:dyDescent="0.35">
      <c r="B59" s="4" t="s">
        <v>175</v>
      </c>
      <c r="C59" t="s">
        <v>129</v>
      </c>
      <c r="D59" t="s">
        <v>303</v>
      </c>
      <c r="E59" t="s">
        <v>289</v>
      </c>
    </row>
    <row r="60" spans="2:5" x14ac:dyDescent="0.35">
      <c r="B60" s="4" t="s">
        <v>176</v>
      </c>
      <c r="C60" t="s">
        <v>229</v>
      </c>
      <c r="D60" t="s">
        <v>304</v>
      </c>
      <c r="E60" t="s">
        <v>289</v>
      </c>
    </row>
    <row r="61" spans="2:5" x14ac:dyDescent="0.35">
      <c r="B61" s="4" t="s">
        <v>178</v>
      </c>
      <c r="C61" t="s">
        <v>305</v>
      </c>
      <c r="D61" t="s">
        <v>285</v>
      </c>
      <c r="E61" t="s">
        <v>289</v>
      </c>
    </row>
    <row r="62" spans="2:5" x14ac:dyDescent="0.35">
      <c r="B62" s="4" t="s">
        <v>179</v>
      </c>
      <c r="C62" t="s">
        <v>306</v>
      </c>
      <c r="D62" t="s">
        <v>236</v>
      </c>
      <c r="E62" t="s">
        <v>289</v>
      </c>
    </row>
    <row r="63" spans="2:5" x14ac:dyDescent="0.35">
      <c r="B63" s="4" t="s">
        <v>184</v>
      </c>
      <c r="C63" t="s">
        <v>185</v>
      </c>
      <c r="D63" t="s">
        <v>280</v>
      </c>
      <c r="E63" t="s">
        <v>289</v>
      </c>
    </row>
    <row r="64" spans="2:5" x14ac:dyDescent="0.35">
      <c r="B64" s="4" t="s">
        <v>186</v>
      </c>
      <c r="C64" t="s">
        <v>147</v>
      </c>
      <c r="D64" t="s">
        <v>307</v>
      </c>
      <c r="E64" t="s">
        <v>289</v>
      </c>
    </row>
    <row r="65" spans="2:5" x14ac:dyDescent="0.35">
      <c r="B65" s="4" t="s">
        <v>200</v>
      </c>
      <c r="C65" t="s">
        <v>247</v>
      </c>
      <c r="D65" t="s">
        <v>308</v>
      </c>
      <c r="E65" t="s">
        <v>289</v>
      </c>
    </row>
    <row r="66" spans="2:5" x14ac:dyDescent="0.35">
      <c r="B66" s="4" t="s">
        <v>207</v>
      </c>
      <c r="C66" t="s">
        <v>290</v>
      </c>
      <c r="D66" t="s">
        <v>309</v>
      </c>
      <c r="E66" t="s">
        <v>289</v>
      </c>
    </row>
    <row r="67" spans="2:5" x14ac:dyDescent="0.35">
      <c r="B67" s="4" t="s">
        <v>209</v>
      </c>
      <c r="C67" t="s">
        <v>136</v>
      </c>
      <c r="D67" t="s">
        <v>310</v>
      </c>
      <c r="E67" t="s">
        <v>289</v>
      </c>
    </row>
    <row r="68" spans="2:5" x14ac:dyDescent="0.35">
      <c r="B68" s="4" t="s">
        <v>113</v>
      </c>
      <c r="C68" t="s">
        <v>263</v>
      </c>
      <c r="D68" t="s">
        <v>311</v>
      </c>
      <c r="E68" t="s">
        <v>312</v>
      </c>
    </row>
    <row r="69" spans="2:5" x14ac:dyDescent="0.35">
      <c r="B69" s="4" t="s">
        <v>117</v>
      </c>
      <c r="C69" t="s">
        <v>170</v>
      </c>
      <c r="D69" t="s">
        <v>270</v>
      </c>
      <c r="E69" t="s">
        <v>312</v>
      </c>
    </row>
    <row r="70" spans="2:5" x14ac:dyDescent="0.35">
      <c r="B70" s="4" t="s">
        <v>129</v>
      </c>
      <c r="C70" t="s">
        <v>286</v>
      </c>
      <c r="D70" t="s">
        <v>313</v>
      </c>
      <c r="E70" t="s">
        <v>314</v>
      </c>
    </row>
    <row r="71" spans="2:5" x14ac:dyDescent="0.35">
      <c r="B71" s="4" t="s">
        <v>165</v>
      </c>
      <c r="C71" t="s">
        <v>206</v>
      </c>
      <c r="D71" t="s">
        <v>306</v>
      </c>
      <c r="E71" t="s">
        <v>314</v>
      </c>
    </row>
    <row r="72" spans="2:5" x14ac:dyDescent="0.35">
      <c r="B72" s="4" t="s">
        <v>181</v>
      </c>
      <c r="C72" t="s">
        <v>315</v>
      </c>
      <c r="D72" t="s">
        <v>282</v>
      </c>
      <c r="E72" t="s">
        <v>314</v>
      </c>
    </row>
    <row r="73" spans="2:5" x14ac:dyDescent="0.35">
      <c r="B73" s="4" t="s">
        <v>193</v>
      </c>
      <c r="C73" t="s">
        <v>301</v>
      </c>
      <c r="D73" t="s">
        <v>251</v>
      </c>
      <c r="E73" t="s">
        <v>314</v>
      </c>
    </row>
    <row r="74" spans="2:5" x14ac:dyDescent="0.35">
      <c r="B74" s="4" t="s">
        <v>79</v>
      </c>
      <c r="C74" t="s">
        <v>127</v>
      </c>
      <c r="D74" t="s">
        <v>316</v>
      </c>
      <c r="E74" t="s">
        <v>317</v>
      </c>
    </row>
    <row r="75" spans="2:5" x14ac:dyDescent="0.35">
      <c r="B75" s="4" t="s">
        <v>98</v>
      </c>
      <c r="C75" t="s">
        <v>253</v>
      </c>
      <c r="D75" t="s">
        <v>318</v>
      </c>
      <c r="E75" t="s">
        <v>317</v>
      </c>
    </row>
    <row r="76" spans="2:5" x14ac:dyDescent="0.35">
      <c r="B76" s="4" t="s">
        <v>109</v>
      </c>
      <c r="C76" t="s">
        <v>261</v>
      </c>
      <c r="D76" t="s">
        <v>319</v>
      </c>
      <c r="E76" t="s">
        <v>317</v>
      </c>
    </row>
    <row r="77" spans="2:5" x14ac:dyDescent="0.35">
      <c r="B77" s="4" t="s">
        <v>115</v>
      </c>
      <c r="C77" t="s">
        <v>160</v>
      </c>
      <c r="D77" t="s">
        <v>288</v>
      </c>
      <c r="E77" t="s">
        <v>317</v>
      </c>
    </row>
    <row r="78" spans="2:5" x14ac:dyDescent="0.35">
      <c r="B78" s="4" t="s">
        <v>140</v>
      </c>
      <c r="C78" t="s">
        <v>257</v>
      </c>
      <c r="D78" t="s">
        <v>320</v>
      </c>
      <c r="E78" t="s">
        <v>317</v>
      </c>
    </row>
    <row r="79" spans="2:5" x14ac:dyDescent="0.35">
      <c r="B79" s="4" t="s">
        <v>146</v>
      </c>
      <c r="C79" t="s">
        <v>309</v>
      </c>
      <c r="D79" t="s">
        <v>291</v>
      </c>
      <c r="E79" t="s">
        <v>317</v>
      </c>
    </row>
    <row r="80" spans="2:5" x14ac:dyDescent="0.35">
      <c r="B80" s="4" t="s">
        <v>147</v>
      </c>
      <c r="C80" t="s">
        <v>321</v>
      </c>
      <c r="D80" t="s">
        <v>322</v>
      </c>
      <c r="E80" t="s">
        <v>317</v>
      </c>
    </row>
    <row r="81" spans="2:5" x14ac:dyDescent="0.35">
      <c r="B81" s="4" t="s">
        <v>152</v>
      </c>
      <c r="C81" t="s">
        <v>98</v>
      </c>
      <c r="D81" t="s">
        <v>321</v>
      </c>
      <c r="E81" t="s">
        <v>317</v>
      </c>
    </row>
    <row r="82" spans="2:5" x14ac:dyDescent="0.35">
      <c r="B82" s="4" t="s">
        <v>28</v>
      </c>
      <c r="C82" t="s">
        <v>107</v>
      </c>
      <c r="D82" t="s">
        <v>323</v>
      </c>
      <c r="E82" t="s">
        <v>317</v>
      </c>
    </row>
    <row r="83" spans="2:5" x14ac:dyDescent="0.35">
      <c r="B83" s="4" t="s">
        <v>203</v>
      </c>
      <c r="C83" t="s">
        <v>130</v>
      </c>
      <c r="D83" t="s">
        <v>244</v>
      </c>
      <c r="E83" t="s">
        <v>317</v>
      </c>
    </row>
    <row r="84" spans="2:5" x14ac:dyDescent="0.35">
      <c r="B84" s="4" t="s">
        <v>208</v>
      </c>
      <c r="C84" t="s">
        <v>304</v>
      </c>
      <c r="D84" t="s">
        <v>324</v>
      </c>
      <c r="E84" t="s">
        <v>317</v>
      </c>
    </row>
    <row r="85" spans="2:5" x14ac:dyDescent="0.35">
      <c r="B85" s="4" t="s">
        <v>206</v>
      </c>
      <c r="C85" t="s">
        <v>152</v>
      </c>
      <c r="D85" t="s">
        <v>273</v>
      </c>
      <c r="E85" t="s">
        <v>20</v>
      </c>
    </row>
    <row r="86" spans="2:5" x14ac:dyDescent="0.35">
      <c r="B86" s="4" t="s">
        <v>91</v>
      </c>
      <c r="C86" t="s">
        <v>249</v>
      </c>
      <c r="D86" t="s">
        <v>325</v>
      </c>
      <c r="E86" t="s">
        <v>326</v>
      </c>
    </row>
    <row r="87" spans="2:5" x14ac:dyDescent="0.35">
      <c r="B87" s="4" t="s">
        <v>133</v>
      </c>
      <c r="C87" t="s">
        <v>125</v>
      </c>
      <c r="D87" t="s">
        <v>327</v>
      </c>
      <c r="E87" t="s">
        <v>326</v>
      </c>
    </row>
    <row r="88" spans="2:5" x14ac:dyDescent="0.35">
      <c r="B88" s="4" t="s">
        <v>136</v>
      </c>
      <c r="C88" t="s">
        <v>222</v>
      </c>
      <c r="D88" t="s">
        <v>328</v>
      </c>
      <c r="E88" t="s">
        <v>326</v>
      </c>
    </row>
    <row r="89" spans="2:5" x14ac:dyDescent="0.35">
      <c r="B89" s="4" t="s">
        <v>177</v>
      </c>
      <c r="C89" t="s">
        <v>250</v>
      </c>
      <c r="D89" t="s">
        <v>329</v>
      </c>
      <c r="E89" t="s">
        <v>326</v>
      </c>
    </row>
    <row r="90" spans="2:5" x14ac:dyDescent="0.35">
      <c r="B90" s="4" t="s">
        <v>187</v>
      </c>
      <c r="C90" t="s">
        <v>139</v>
      </c>
      <c r="D90" t="s">
        <v>315</v>
      </c>
      <c r="E90" t="s">
        <v>326</v>
      </c>
    </row>
    <row r="91" spans="2:5" x14ac:dyDescent="0.35">
      <c r="B91" s="4" t="s">
        <v>195</v>
      </c>
      <c r="C91" t="s">
        <v>144</v>
      </c>
      <c r="D91" t="s">
        <v>330</v>
      </c>
      <c r="E91" t="s">
        <v>326</v>
      </c>
    </row>
    <row r="92" spans="2:5" x14ac:dyDescent="0.35">
      <c r="B92" s="4" t="s">
        <v>73</v>
      </c>
      <c r="C92" t="s">
        <v>243</v>
      </c>
      <c r="D92" t="s">
        <v>302</v>
      </c>
      <c r="E92" t="s">
        <v>331</v>
      </c>
    </row>
    <row r="93" spans="2:5" x14ac:dyDescent="0.35">
      <c r="B93" s="4" t="s">
        <v>141</v>
      </c>
      <c r="C93" t="s">
        <v>292</v>
      </c>
      <c r="D93" t="s">
        <v>305</v>
      </c>
      <c r="E93" t="s">
        <v>93</v>
      </c>
    </row>
    <row r="94" spans="2:5" x14ac:dyDescent="0.35">
      <c r="B94" s="4" t="s">
        <v>204</v>
      </c>
      <c r="C94" t="s">
        <v>332</v>
      </c>
      <c r="D94" t="s">
        <v>333</v>
      </c>
      <c r="E94" t="s">
        <v>100</v>
      </c>
    </row>
    <row r="95" spans="2:5" x14ac:dyDescent="0.35">
      <c r="B95" s="4" t="s">
        <v>145</v>
      </c>
      <c r="C95" t="s">
        <v>268</v>
      </c>
      <c r="D95" t="s">
        <v>334</v>
      </c>
      <c r="E95" t="s">
        <v>335</v>
      </c>
    </row>
    <row r="96" spans="2:5" x14ac:dyDescent="0.35">
      <c r="B96" s="4" t="s">
        <v>169</v>
      </c>
      <c r="C96" t="s">
        <v>223</v>
      </c>
      <c r="D96" t="s">
        <v>336</v>
      </c>
      <c r="E96" t="s">
        <v>335</v>
      </c>
    </row>
    <row r="97" spans="2:5" x14ac:dyDescent="0.35">
      <c r="B97" s="4" t="s">
        <v>188</v>
      </c>
      <c r="C97" t="s">
        <v>334</v>
      </c>
      <c r="D97" t="s">
        <v>271</v>
      </c>
      <c r="E97" t="s">
        <v>335</v>
      </c>
    </row>
    <row r="98" spans="2:5" x14ac:dyDescent="0.35">
      <c r="B98" s="4" t="s">
        <v>202</v>
      </c>
      <c r="C98" t="s">
        <v>104</v>
      </c>
      <c r="D98" t="s">
        <v>337</v>
      </c>
      <c r="E98" t="s">
        <v>335</v>
      </c>
    </row>
    <row r="99" spans="2:5" x14ac:dyDescent="0.35">
      <c r="B99" s="4" t="s">
        <v>60</v>
      </c>
      <c r="C99" t="s">
        <v>319</v>
      </c>
      <c r="D99" t="s">
        <v>338</v>
      </c>
      <c r="E99" t="s">
        <v>339</v>
      </c>
    </row>
    <row r="100" spans="2:5" x14ac:dyDescent="0.35">
      <c r="B100" s="4" t="s">
        <v>174</v>
      </c>
      <c r="C100" t="s">
        <v>91</v>
      </c>
      <c r="D100" t="s">
        <v>332</v>
      </c>
      <c r="E100" t="s">
        <v>103</v>
      </c>
    </row>
    <row r="101" spans="2:5" x14ac:dyDescent="0.35">
      <c r="B101" s="4" t="s">
        <v>111</v>
      </c>
      <c r="C101" t="s">
        <v>262</v>
      </c>
      <c r="D101" t="s">
        <v>340</v>
      </c>
      <c r="E101" t="s">
        <v>341</v>
      </c>
    </row>
    <row r="102" spans="2:5" x14ac:dyDescent="0.35">
      <c r="B102" s="4" t="s">
        <v>170</v>
      </c>
      <c r="C102" t="s">
        <v>224</v>
      </c>
      <c r="D102" t="s">
        <v>342</v>
      </c>
      <c r="E102" t="s">
        <v>341</v>
      </c>
    </row>
    <row r="103" spans="2:5" x14ac:dyDescent="0.35">
      <c r="B103" s="4" t="s">
        <v>180</v>
      </c>
      <c r="C103" t="s">
        <v>269</v>
      </c>
      <c r="D103" t="s">
        <v>258</v>
      </c>
      <c r="E103" t="s">
        <v>341</v>
      </c>
    </row>
    <row r="104" spans="2:5" x14ac:dyDescent="0.35">
      <c r="B104" s="4" t="s">
        <v>194</v>
      </c>
      <c r="C104" t="s">
        <v>175</v>
      </c>
      <c r="D104" t="s">
        <v>343</v>
      </c>
      <c r="E104" t="s">
        <v>344</v>
      </c>
    </row>
    <row r="105" spans="2:5" x14ac:dyDescent="0.35">
      <c r="B105" s="4" t="s">
        <v>95</v>
      </c>
      <c r="C105" t="s">
        <v>252</v>
      </c>
      <c r="D105" t="s">
        <v>345</v>
      </c>
      <c r="E105" t="s">
        <v>106</v>
      </c>
    </row>
    <row r="106" spans="2:5" x14ac:dyDescent="0.35">
      <c r="B106" s="4" t="s">
        <v>123</v>
      </c>
      <c r="C106" t="s">
        <v>283</v>
      </c>
      <c r="D106" t="s">
        <v>346</v>
      </c>
      <c r="E106" t="s">
        <v>106</v>
      </c>
    </row>
    <row r="107" spans="2:5" x14ac:dyDescent="0.35">
      <c r="B107" s="4" t="s">
        <v>196</v>
      </c>
      <c r="C107" t="s">
        <v>303</v>
      </c>
      <c r="D107" t="s">
        <v>347</v>
      </c>
      <c r="E107" t="s">
        <v>106</v>
      </c>
    </row>
    <row r="108" spans="2:5" x14ac:dyDescent="0.35">
      <c r="B108" s="4" t="s">
        <v>210</v>
      </c>
      <c r="C108" t="s">
        <v>195</v>
      </c>
    </row>
    <row r="109" spans="2:5" x14ac:dyDescent="0.35">
      <c r="B109" s="4" t="s">
        <v>211</v>
      </c>
      <c r="C109" t="s">
        <v>294</v>
      </c>
    </row>
    <row r="110" spans="2:5" x14ac:dyDescent="0.35">
      <c r="B110" s="4" t="s">
        <v>212</v>
      </c>
      <c r="C110" t="s">
        <v>345</v>
      </c>
    </row>
    <row r="111" spans="2:5" x14ac:dyDescent="0.35">
      <c r="B111" s="4" t="s">
        <v>213</v>
      </c>
      <c r="C111" t="s">
        <v>166</v>
      </c>
    </row>
    <row r="112" spans="2:5" x14ac:dyDescent="0.35">
      <c r="B112" s="4" t="s">
        <v>214</v>
      </c>
      <c r="C112" t="s">
        <v>187</v>
      </c>
    </row>
    <row r="113" spans="2:3" x14ac:dyDescent="0.35">
      <c r="B113" s="4" t="s">
        <v>215</v>
      </c>
      <c r="C113" t="s">
        <v>28</v>
      </c>
    </row>
    <row r="114" spans="2:3" x14ac:dyDescent="0.35">
      <c r="B114" s="4" t="s">
        <v>216</v>
      </c>
      <c r="C114" t="s">
        <v>240</v>
      </c>
    </row>
    <row r="115" spans="2:3" x14ac:dyDescent="0.35">
      <c r="B115" s="4" t="s">
        <v>217</v>
      </c>
      <c r="C115" t="s">
        <v>213</v>
      </c>
    </row>
    <row r="116" spans="2:3" x14ac:dyDescent="0.35">
      <c r="B116" s="4" t="s">
        <v>218</v>
      </c>
      <c r="C116" t="s">
        <v>293</v>
      </c>
    </row>
    <row r="117" spans="2:3" x14ac:dyDescent="0.35">
      <c r="B117" s="4" t="s">
        <v>219</v>
      </c>
      <c r="C117" t="s">
        <v>318</v>
      </c>
    </row>
    <row r="118" spans="2:3" x14ac:dyDescent="0.35">
      <c r="B118" s="4" t="s">
        <v>220</v>
      </c>
      <c r="C118" t="s">
        <v>337</v>
      </c>
    </row>
    <row r="119" spans="2:3" x14ac:dyDescent="0.35">
      <c r="B119" s="4" t="s">
        <v>221</v>
      </c>
      <c r="C119" t="s">
        <v>174</v>
      </c>
    </row>
    <row r="120" spans="2:3" x14ac:dyDescent="0.35">
      <c r="B120" s="4" t="s">
        <v>222</v>
      </c>
      <c r="C120" t="s">
        <v>323</v>
      </c>
    </row>
    <row r="121" spans="2:3" x14ac:dyDescent="0.35">
      <c r="B121" s="4" t="s">
        <v>223</v>
      </c>
      <c r="C121" t="s">
        <v>316</v>
      </c>
    </row>
    <row r="122" spans="2:3" x14ac:dyDescent="0.35">
      <c r="B122" s="4" t="s">
        <v>224</v>
      </c>
      <c r="C122" t="s">
        <v>325</v>
      </c>
    </row>
    <row r="123" spans="2:3" x14ac:dyDescent="0.35">
      <c r="B123" s="4" t="s">
        <v>68</v>
      </c>
      <c r="C123" t="s">
        <v>111</v>
      </c>
    </row>
    <row r="124" spans="2:3" x14ac:dyDescent="0.35">
      <c r="C124" t="s">
        <v>162</v>
      </c>
    </row>
    <row r="125" spans="2:3" x14ac:dyDescent="0.35">
      <c r="C125" t="s">
        <v>347</v>
      </c>
    </row>
    <row r="126" spans="2:3" x14ac:dyDescent="0.35">
      <c r="C126" t="s">
        <v>219</v>
      </c>
    </row>
    <row r="127" spans="2:3" x14ac:dyDescent="0.35">
      <c r="C127" t="s">
        <v>220</v>
      </c>
    </row>
    <row r="128" spans="2:3" x14ac:dyDescent="0.35">
      <c r="C128" t="s">
        <v>151</v>
      </c>
    </row>
    <row r="129" spans="3:3" x14ac:dyDescent="0.35">
      <c r="C129" t="s">
        <v>192</v>
      </c>
    </row>
    <row r="130" spans="3:3" x14ac:dyDescent="0.35">
      <c r="C130" t="s">
        <v>60</v>
      </c>
    </row>
    <row r="131" spans="3:3" x14ac:dyDescent="0.35">
      <c r="C131" t="s">
        <v>343</v>
      </c>
    </row>
    <row r="132" spans="3:3" x14ac:dyDescent="0.35">
      <c r="C132" t="s">
        <v>338</v>
      </c>
    </row>
    <row r="133" spans="3:3" x14ac:dyDescent="0.35">
      <c r="C133" t="s">
        <v>171</v>
      </c>
    </row>
    <row r="134" spans="3:3" x14ac:dyDescent="0.35">
      <c r="C134" t="s">
        <v>295</v>
      </c>
    </row>
    <row r="135" spans="3:3" x14ac:dyDescent="0.35">
      <c r="C135" t="s">
        <v>165</v>
      </c>
    </row>
    <row r="136" spans="3:3" x14ac:dyDescent="0.35">
      <c r="C136" t="s">
        <v>181</v>
      </c>
    </row>
    <row r="137" spans="3:3" x14ac:dyDescent="0.35">
      <c r="C137" t="s">
        <v>218</v>
      </c>
    </row>
    <row r="138" spans="3:3" x14ac:dyDescent="0.35">
      <c r="C138" t="s">
        <v>156</v>
      </c>
    </row>
    <row r="139" spans="3:3" x14ac:dyDescent="0.35">
      <c r="C139" t="s">
        <v>299</v>
      </c>
    </row>
    <row r="140" spans="3:3" x14ac:dyDescent="0.35">
      <c r="C140" t="s">
        <v>297</v>
      </c>
    </row>
    <row r="141" spans="3:3" x14ac:dyDescent="0.35">
      <c r="C141" t="s">
        <v>155</v>
      </c>
    </row>
    <row r="142" spans="3:3" x14ac:dyDescent="0.35">
      <c r="C142" t="s">
        <v>173</v>
      </c>
    </row>
    <row r="143" spans="3:3" x14ac:dyDescent="0.35">
      <c r="C143" t="s">
        <v>183</v>
      </c>
    </row>
    <row r="144" spans="3:3" x14ac:dyDescent="0.35">
      <c r="C144" t="s">
        <v>189</v>
      </c>
    </row>
    <row r="145" spans="3:3" x14ac:dyDescent="0.35">
      <c r="C145" t="s">
        <v>329</v>
      </c>
    </row>
    <row r="146" spans="3:3" x14ac:dyDescent="0.35">
      <c r="C146" t="s">
        <v>281</v>
      </c>
    </row>
    <row r="147" spans="3:3" x14ac:dyDescent="0.35">
      <c r="C147" t="s">
        <v>164</v>
      </c>
    </row>
    <row r="148" spans="3:3" x14ac:dyDescent="0.35">
      <c r="C148" t="s">
        <v>313</v>
      </c>
    </row>
    <row r="149" spans="3:3" x14ac:dyDescent="0.35">
      <c r="C149" t="s">
        <v>73</v>
      </c>
    </row>
    <row r="150" spans="3:3" x14ac:dyDescent="0.35">
      <c r="C150" t="s">
        <v>135</v>
      </c>
    </row>
    <row r="151" spans="3:3" x14ac:dyDescent="0.35">
      <c r="C151" t="s">
        <v>234</v>
      </c>
    </row>
    <row r="152" spans="3:3" x14ac:dyDescent="0.35">
      <c r="C152" t="s">
        <v>194</v>
      </c>
    </row>
    <row r="153" spans="3:3" x14ac:dyDescent="0.35">
      <c r="C153" t="s">
        <v>311</v>
      </c>
    </row>
    <row r="154" spans="3:3" x14ac:dyDescent="0.35">
      <c r="C154" t="s">
        <v>308</v>
      </c>
    </row>
    <row r="155" spans="3:3" x14ac:dyDescent="0.35">
      <c r="C155" t="s">
        <v>300</v>
      </c>
    </row>
    <row r="156" spans="3:3" x14ac:dyDescent="0.35">
      <c r="C156" t="s">
        <v>121</v>
      </c>
    </row>
    <row r="157" spans="3:3" x14ac:dyDescent="0.35">
      <c r="C157" t="s">
        <v>298</v>
      </c>
    </row>
    <row r="158" spans="3:3" x14ac:dyDescent="0.35">
      <c r="C158" t="s">
        <v>322</v>
      </c>
    </row>
    <row r="159" spans="3:3" x14ac:dyDescent="0.35">
      <c r="C159" t="s">
        <v>266</v>
      </c>
    </row>
    <row r="160" spans="3:3" x14ac:dyDescent="0.35">
      <c r="C160" t="s">
        <v>346</v>
      </c>
    </row>
    <row r="161" spans="3:3" x14ac:dyDescent="0.35">
      <c r="C161" t="s">
        <v>67</v>
      </c>
    </row>
    <row r="162" spans="3:3" x14ac:dyDescent="0.35">
      <c r="C162" t="s">
        <v>157</v>
      </c>
    </row>
    <row r="163" spans="3:3" x14ac:dyDescent="0.35">
      <c r="C163" t="s">
        <v>197</v>
      </c>
    </row>
    <row r="164" spans="3:3" x14ac:dyDescent="0.35">
      <c r="C164" t="s">
        <v>245</v>
      </c>
    </row>
    <row r="165" spans="3:3" x14ac:dyDescent="0.35">
      <c r="C165" t="s">
        <v>123</v>
      </c>
    </row>
    <row r="166" spans="3:3" x14ac:dyDescent="0.35">
      <c r="C166" t="s">
        <v>203</v>
      </c>
    </row>
    <row r="167" spans="3:3" x14ac:dyDescent="0.35">
      <c r="C167" t="s">
        <v>310</v>
      </c>
    </row>
    <row r="168" spans="3:3" x14ac:dyDescent="0.35">
      <c r="C168" t="s">
        <v>113</v>
      </c>
    </row>
    <row r="169" spans="3:3" x14ac:dyDescent="0.35">
      <c r="C169" t="s">
        <v>277</v>
      </c>
    </row>
    <row r="170" spans="3:3" x14ac:dyDescent="0.35">
      <c r="C170" t="s">
        <v>272</v>
      </c>
    </row>
    <row r="171" spans="3:3" x14ac:dyDescent="0.35">
      <c r="C171" t="s">
        <v>154</v>
      </c>
    </row>
    <row r="172" spans="3:3" x14ac:dyDescent="0.35">
      <c r="C172" t="s">
        <v>237</v>
      </c>
    </row>
    <row r="173" spans="3:3" x14ac:dyDescent="0.35">
      <c r="C173" t="s">
        <v>260</v>
      </c>
    </row>
    <row r="174" spans="3:3" x14ac:dyDescent="0.35">
      <c r="C174" t="s">
        <v>324</v>
      </c>
    </row>
    <row r="175" spans="3:3" x14ac:dyDescent="0.35">
      <c r="C175" t="s">
        <v>95</v>
      </c>
    </row>
    <row r="176" spans="3:3" x14ac:dyDescent="0.35">
      <c r="C176" t="s">
        <v>238</v>
      </c>
    </row>
    <row r="177" spans="3:3" x14ac:dyDescent="0.35">
      <c r="C177" t="s">
        <v>200</v>
      </c>
    </row>
    <row r="178" spans="3:3" x14ac:dyDescent="0.35">
      <c r="C178" t="s">
        <v>340</v>
      </c>
    </row>
    <row r="179" spans="3:3" x14ac:dyDescent="0.35">
      <c r="C179" t="s">
        <v>246</v>
      </c>
    </row>
    <row r="180" spans="3:3" x14ac:dyDescent="0.35">
      <c r="C180" t="s">
        <v>287</v>
      </c>
    </row>
    <row r="181" spans="3:3" x14ac:dyDescent="0.35">
      <c r="C181" t="s">
        <v>153</v>
      </c>
    </row>
    <row r="182" spans="3:3" x14ac:dyDescent="0.35">
      <c r="C182" t="s">
        <v>142</v>
      </c>
    </row>
    <row r="183" spans="3:3" x14ac:dyDescent="0.35">
      <c r="C183" t="s">
        <v>179</v>
      </c>
    </row>
    <row r="184" spans="3:3" x14ac:dyDescent="0.35">
      <c r="C184" t="s">
        <v>307</v>
      </c>
    </row>
    <row r="185" spans="3:3" x14ac:dyDescent="0.35">
      <c r="C185" t="s">
        <v>336</v>
      </c>
    </row>
    <row r="186" spans="3:3" x14ac:dyDescent="0.35">
      <c r="C186" t="s">
        <v>333</v>
      </c>
    </row>
    <row r="187" spans="3:3" x14ac:dyDescent="0.35">
      <c r="C187" t="s">
        <v>119</v>
      </c>
    </row>
    <row r="188" spans="3:3" x14ac:dyDescent="0.35">
      <c r="C188" t="s">
        <v>177</v>
      </c>
    </row>
    <row r="189" spans="3:3" x14ac:dyDescent="0.35">
      <c r="C189" t="s">
        <v>182</v>
      </c>
    </row>
    <row r="190" spans="3:3" x14ac:dyDescent="0.35">
      <c r="C190" t="s">
        <v>167</v>
      </c>
    </row>
    <row r="191" spans="3:3" x14ac:dyDescent="0.35">
      <c r="C191" t="s">
        <v>296</v>
      </c>
    </row>
    <row r="192" spans="3:3" x14ac:dyDescent="0.35">
      <c r="C192" t="s">
        <v>13</v>
      </c>
    </row>
    <row r="193" spans="3:3" x14ac:dyDescent="0.35">
      <c r="C193" t="s">
        <v>196</v>
      </c>
    </row>
    <row r="194" spans="3:3" x14ac:dyDescent="0.35">
      <c r="C194" t="s">
        <v>330</v>
      </c>
    </row>
    <row r="195" spans="3:3" x14ac:dyDescent="0.35">
      <c r="C195" t="s">
        <v>204</v>
      </c>
    </row>
    <row r="196" spans="3:3" x14ac:dyDescent="0.35">
      <c r="C196" t="s">
        <v>320</v>
      </c>
    </row>
    <row r="197" spans="3:3" x14ac:dyDescent="0.35">
      <c r="C197" t="s">
        <v>137</v>
      </c>
    </row>
    <row r="198" spans="3:3" x14ac:dyDescent="0.35">
      <c r="C198" t="s">
        <v>117</v>
      </c>
    </row>
    <row r="199" spans="3:3" x14ac:dyDescent="0.35">
      <c r="C199" t="s">
        <v>212</v>
      </c>
    </row>
    <row r="200" spans="3:3" x14ac:dyDescent="0.35">
      <c r="C200" t="s">
        <v>327</v>
      </c>
    </row>
    <row r="201" spans="3:3" x14ac:dyDescent="0.35">
      <c r="C201" t="s">
        <v>172</v>
      </c>
    </row>
    <row r="202" spans="3:3" x14ac:dyDescent="0.35">
      <c r="C202" t="s">
        <v>186</v>
      </c>
    </row>
    <row r="203" spans="3:3" x14ac:dyDescent="0.35">
      <c r="C203" t="s">
        <v>134</v>
      </c>
    </row>
    <row r="204" spans="3:3" x14ac:dyDescent="0.35">
      <c r="C204" t="s">
        <v>84</v>
      </c>
    </row>
    <row r="205" spans="3:3" x14ac:dyDescent="0.35">
      <c r="C205" t="s">
        <v>279</v>
      </c>
    </row>
    <row r="206" spans="3:3" x14ac:dyDescent="0.35">
      <c r="C206" t="s">
        <v>241</v>
      </c>
    </row>
    <row r="207" spans="3:3" x14ac:dyDescent="0.35">
      <c r="C207" t="s">
        <v>265</v>
      </c>
    </row>
    <row r="208" spans="3:3" x14ac:dyDescent="0.35">
      <c r="C208" t="s">
        <v>328</v>
      </c>
    </row>
    <row r="209" spans="3:3" x14ac:dyDescent="0.35">
      <c r="C209" t="s">
        <v>284</v>
      </c>
    </row>
    <row r="210" spans="3:3" x14ac:dyDescent="0.35">
      <c r="C210" t="s">
        <v>267</v>
      </c>
    </row>
    <row r="211" spans="3:3" x14ac:dyDescent="0.35">
      <c r="C211" t="s">
        <v>150</v>
      </c>
    </row>
    <row r="212" spans="3:3" x14ac:dyDescent="0.35">
      <c r="C212" t="s">
        <v>274</v>
      </c>
    </row>
    <row r="213" spans="3:3" x14ac:dyDescent="0.35">
      <c r="C213" t="s">
        <v>342</v>
      </c>
    </row>
  </sheetData>
  <sortState xmlns:xlrd2="http://schemas.microsoft.com/office/spreadsheetml/2017/richdata2" ref="B2:E213">
    <sortCondition ref="E1:E213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6c3143-ef42-413b-863f-a8ab8b6cf632">
      <Terms xmlns="http://schemas.microsoft.com/office/infopath/2007/PartnerControls"/>
    </lcf76f155ced4ddcb4097134ff3c332f>
    <TaxCatchAll xmlns="de359e8a-1e04-4bab-89bf-a4609cc3e278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8DF97ED0745248B61413710FEA34DE" ma:contentTypeVersion="14" ma:contentTypeDescription="Create a new document." ma:contentTypeScope="" ma:versionID="feb0fd0fe4796cee92d1dd6415d6831e">
  <xsd:schema xmlns:xsd="http://www.w3.org/2001/XMLSchema" xmlns:xs="http://www.w3.org/2001/XMLSchema" xmlns:p="http://schemas.microsoft.com/office/2006/metadata/properties" xmlns:ns2="d16c3143-ef42-413b-863f-a8ab8b6cf632" xmlns:ns3="de359e8a-1e04-4bab-89bf-a4609cc3e278" targetNamespace="http://schemas.microsoft.com/office/2006/metadata/properties" ma:root="true" ma:fieldsID="cc103bc148165fe4d9af966cc2b0c3db" ns2:_="" ns3:_="">
    <xsd:import namespace="d16c3143-ef42-413b-863f-a8ab8b6cf632"/>
    <xsd:import namespace="de359e8a-1e04-4bab-89bf-a4609cc3e2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6c3143-ef42-413b-863f-a8ab8b6cf6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24b5c20-7f7b-44f1-af81-894c2f4cf4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359e8a-1e04-4bab-89bf-a4609cc3e27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65bee01-957b-4e27-948f-0a4128e29c7b}" ma:internalName="TaxCatchAll" ma:showField="CatchAllData" ma:web="de359e8a-1e04-4bab-89bf-a4609cc3e2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45036993-6230-4F62-ADDD-3F043242191F}">
  <ds:schemaRefs>
    <ds:schemaRef ds:uri="http://schemas.microsoft.com/office/2006/metadata/properties"/>
    <ds:schemaRef ds:uri="http://schemas.microsoft.com/office/infopath/2007/PartnerControls"/>
    <ds:schemaRef ds:uri="d16c3143-ef42-413b-863f-a8ab8b6cf632"/>
    <ds:schemaRef ds:uri="de359e8a-1e04-4bab-89bf-a4609cc3e278"/>
  </ds:schemaRefs>
</ds:datastoreItem>
</file>

<file path=customXml/itemProps2.xml><?xml version="1.0" encoding="utf-8"?>
<ds:datastoreItem xmlns:ds="http://schemas.openxmlformats.org/officeDocument/2006/customXml" ds:itemID="{E122D636-3D9F-40D1-8906-4FA35FAE41A1}">
  <ds:schemaRefs>
    <ds:schemaRef ds:uri="http://gemini/pivotcustomization/ClientWindowXML"/>
  </ds:schemaRefs>
</ds:datastoreItem>
</file>

<file path=customXml/itemProps3.xml><?xml version="1.0" encoding="utf-8"?>
<ds:datastoreItem xmlns:ds="http://schemas.openxmlformats.org/officeDocument/2006/customXml" ds:itemID="{F4F091EF-4E5F-45C6-8D79-0490209D24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c3143-ef42-413b-863f-a8ab8b6cf632"/>
    <ds:schemaRef ds:uri="de359e8a-1e04-4bab-89bf-a4609cc3e2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DFCB331-6274-4083-8B64-6D5EB7D6B8C8}">
  <ds:schemaRefs>
    <ds:schemaRef ds:uri="http://gemini/pivotcustomization/LinkedTableUpdateMode"/>
  </ds:schemaRefs>
</ds:datastoreItem>
</file>

<file path=customXml/itemProps5.xml><?xml version="1.0" encoding="utf-8"?>
<ds:datastoreItem xmlns:ds="http://schemas.openxmlformats.org/officeDocument/2006/customXml" ds:itemID="{7C945057-0AE5-4278-AD81-ADA0095AA430}">
  <ds:schemaRefs>
    <ds:schemaRef ds:uri="http://gemini/pivotcustomization/MeasureGridState"/>
  </ds:schemaRefs>
</ds:datastoreItem>
</file>

<file path=customXml/itemProps6.xml><?xml version="1.0" encoding="utf-8"?>
<ds:datastoreItem xmlns:ds="http://schemas.openxmlformats.org/officeDocument/2006/customXml" ds:itemID="{B746575B-3596-4365-9B25-53D840187824}">
  <ds:schemaRefs>
    <ds:schemaRef ds:uri="http://gemini/pivotcustomization/IsSandboxEmbedded"/>
  </ds:schemaRefs>
</ds:datastoreItem>
</file>

<file path=customXml/itemProps7.xml><?xml version="1.0" encoding="utf-8"?>
<ds:datastoreItem xmlns:ds="http://schemas.openxmlformats.org/officeDocument/2006/customXml" ds:itemID="{49A5B983-FFFA-4B55-B77C-FE51E097B7EE}">
  <ds:schemaRefs>
    <ds:schemaRef ds:uri="http://gemini/pivotcustomization/RelationshipAutoDetectionEnabled"/>
  </ds:schemaRefs>
</ds:datastoreItem>
</file>

<file path=customXml/itemProps8.xml><?xml version="1.0" encoding="utf-8"?>
<ds:datastoreItem xmlns:ds="http://schemas.openxmlformats.org/officeDocument/2006/customXml" ds:itemID="{BB173622-5800-45AE-910F-EEDE939EC5F2}">
  <ds:schemaRefs>
    <ds:schemaRef ds:uri="http://schemas.microsoft.com/sharepoint/v3/contenttype/forms"/>
  </ds:schemaRefs>
</ds:datastoreItem>
</file>

<file path=customXml/itemProps9.xml><?xml version="1.0" encoding="utf-8"?>
<ds:datastoreItem xmlns:ds="http://schemas.openxmlformats.org/officeDocument/2006/customXml" ds:itemID="{DC031B9B-1CC4-4B71-A1A4-632B1B2A284D}">
  <ds:schemaRefs>
    <ds:schemaRef ds:uri="http://gemini/pivotcustomization/SandboxNonEmpty"/>
  </ds:schemaRefs>
</ds:datastoreItem>
</file>

<file path=customXml/itemProps10.xml><?xml version="1.0" encoding="utf-8"?>
<ds:datastoreItem xmlns:ds="http://schemas.openxmlformats.org/officeDocument/2006/customXml" ds:itemID="{A90DFD08-4F17-4A33-9F70-3932682D134C}">
  <ds:schemaRefs>
    <ds:schemaRef ds:uri="http://gemini/pivotcustomization/TableXML_PARTICIPATION"/>
  </ds:schemaRefs>
</ds:datastoreItem>
</file>

<file path=customXml/itemProps11.xml><?xml version="1.0" encoding="utf-8"?>
<ds:datastoreItem xmlns:ds="http://schemas.openxmlformats.org/officeDocument/2006/customXml" ds:itemID="{DA1FFCB6-6841-4636-B37C-6536D497C538}">
  <ds:schemaRefs>
    <ds:schemaRef ds:uri="http://gemini/pivotcustomization/PowerPivotVersion"/>
  </ds:schemaRefs>
</ds:datastoreItem>
</file>

<file path=customXml/itemProps12.xml><?xml version="1.0" encoding="utf-8"?>
<ds:datastoreItem xmlns:ds="http://schemas.openxmlformats.org/officeDocument/2006/customXml" ds:itemID="{0606F62E-3C53-437C-A242-3759E91D0BC6}">
  <ds:schemaRefs>
    <ds:schemaRef ds:uri="http://gemini/pivotcustomization/ManualCalcMode"/>
  </ds:schemaRefs>
</ds:datastoreItem>
</file>

<file path=customXml/itemProps13.xml><?xml version="1.0" encoding="utf-8"?>
<ds:datastoreItem xmlns:ds="http://schemas.openxmlformats.org/officeDocument/2006/customXml" ds:itemID="{4AC685D2-735D-4883-9C18-A5D0E2C1ACF8}">
  <ds:schemaRefs>
    <ds:schemaRef ds:uri="http://gemini/pivotcustomization/FormulaBarState"/>
  </ds:schemaRefs>
</ds:datastoreItem>
</file>

<file path=customXml/itemProps14.xml><?xml version="1.0" encoding="utf-8"?>
<ds:datastoreItem xmlns:ds="http://schemas.openxmlformats.org/officeDocument/2006/customXml" ds:itemID="{2244A313-1D0C-4BAF-A72A-40E4F5B6CF1C}">
  <ds:schemaRefs>
    <ds:schemaRef ds:uri="http://gemini/pivotcustomization/TableOrder"/>
  </ds:schemaRefs>
</ds:datastoreItem>
</file>

<file path=customXml/itemProps15.xml><?xml version="1.0" encoding="utf-8"?>
<ds:datastoreItem xmlns:ds="http://schemas.openxmlformats.org/officeDocument/2006/customXml" ds:itemID="{45D0C245-AB27-4884-AB79-578079E215CA}">
  <ds:schemaRefs>
    <ds:schemaRef ds:uri="http://gemini/pivotcustomization/ShowHidden"/>
  </ds:schemaRefs>
</ds:datastoreItem>
</file>

<file path=customXml/itemProps16.xml><?xml version="1.0" encoding="utf-8"?>
<ds:datastoreItem xmlns:ds="http://schemas.openxmlformats.org/officeDocument/2006/customXml" ds:itemID="{41ECD15E-19E8-4E47-AE29-41184C4EC8F6}">
  <ds:schemaRefs>
    <ds:schemaRef ds:uri="http://gemini/pivotcustomization/Diagrams"/>
  </ds:schemaRefs>
</ds:datastoreItem>
</file>

<file path=customXml/itemProps17.xml><?xml version="1.0" encoding="utf-8"?>
<ds:datastoreItem xmlns:ds="http://schemas.openxmlformats.org/officeDocument/2006/customXml" ds:itemID="{0BECFB95-B2B5-4A11-8787-16E9084383C4}">
  <ds:schemaRefs>
    <ds:schemaRef ds:uri="http://gemini/pivotcustomization/ShowImplicitMeasures"/>
  </ds:schemaRefs>
</ds:datastoreItem>
</file>

<file path=customXml/itemProps18.xml><?xml version="1.0" encoding="utf-8"?>
<ds:datastoreItem xmlns:ds="http://schemas.openxmlformats.org/officeDocument/2006/customXml" ds:itemID="{F095F737-C79E-49E4-9629-DA40645DC5E7}">
  <ds:schemaRefs>
    <ds:schemaRef ds:uri="http://gemini/pivotcustomization/TableWidget"/>
  </ds:schemaRefs>
</ds:datastoreItem>
</file>

<file path=customXml/itemProps19.xml><?xml version="1.0" encoding="utf-8"?>
<ds:datastoreItem xmlns:ds="http://schemas.openxmlformats.org/officeDocument/2006/customXml" ds:itemID="{D103CBAF-E773-4B97-88D8-D2A566777CA8}">
  <ds:schemaRefs>
    <ds:schemaRef ds:uri="http://gemini/pivotcustomization/ErrorCache"/>
  </ds:schemaRefs>
</ds:datastoreItem>
</file>

<file path=customXml/itemProps20.xml><?xml version="1.0" encoding="utf-8"?>
<ds:datastoreItem xmlns:ds="http://schemas.openxmlformats.org/officeDocument/2006/customXml" ds:itemID="{9CBABFB5-AD9D-4E89-94A8-CEFA02DF06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Program Pivots</vt:lpstr>
      <vt:lpstr>Top Learner</vt:lpstr>
      <vt:lpstr>Evaluation Pivots</vt:lpstr>
      <vt:lpstr>Attendance Master Sheet</vt:lpstr>
      <vt:lpstr>Sheet2</vt:lpstr>
      <vt:lpstr>Evaluation Master Sheet</vt:lpstr>
      <vt:lpstr>Linked In no</vt:lpstr>
      <vt:lpstr>Attendance Prep</vt:lpstr>
      <vt:lpstr>Head Count 212</vt:lpstr>
      <vt:lpstr>HC Email 1st</vt:lpstr>
      <vt:lpstr>Calc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Aya Sameh</dc:creator>
  <cp:keywords/>
  <dc:description/>
  <cp:lastModifiedBy>Aya Sameh</cp:lastModifiedBy>
  <cp:revision/>
  <dcterms:created xsi:type="dcterms:W3CDTF">2026-04-27T11:11:02Z</dcterms:created>
  <dcterms:modified xsi:type="dcterms:W3CDTF">2026-08-11T12:24:21Z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0x010100C78DF97ED0745248B61413710FEA34DE</vt:lpwstr>
  </property>
</Properties>
</file>