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urs\Downloads\"/>
    </mc:Choice>
  </mc:AlternateContent>
  <xr:revisionPtr revIDLastSave="0" documentId="8_{46B32249-203F-498C-A639-54F376B4A63F}" xr6:coauthVersionLast="47" xr6:coauthVersionMax="47" xr10:uidLastSave="{00000000-0000-0000-0000-000000000000}"/>
  <bookViews>
    <workbookView xWindow="-108" yWindow="-108" windowWidth="23256" windowHeight="12456" xr2:uid="{21115435-3A9A-4007-A2FB-017B4820097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5" i="1"/>
  <c r="T9" i="1"/>
  <c r="Q16" i="1" s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9" i="1"/>
  <c r="T3" i="1"/>
  <c r="T4" i="1"/>
  <c r="T5" i="1"/>
  <c r="T6" i="1"/>
  <c r="T2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  <c r="Q10" i="1" s="1"/>
  <c r="Q19" i="1" l="1"/>
  <c r="Q18" i="1"/>
  <c r="P16" i="1"/>
  <c r="N16" i="1"/>
  <c r="L16" i="1"/>
  <c r="J16" i="1"/>
  <c r="I16" i="1"/>
  <c r="H16" i="1"/>
  <c r="G16" i="1"/>
  <c r="F16" i="1"/>
  <c r="E16" i="1"/>
  <c r="O16" i="1"/>
  <c r="M16" i="1"/>
  <c r="K16" i="1"/>
  <c r="T16" i="1"/>
  <c r="D16" i="1"/>
  <c r="B16" i="1"/>
  <c r="C16" i="1"/>
  <c r="R16" i="1"/>
  <c r="P10" i="1"/>
  <c r="O10" i="1"/>
  <c r="N10" i="1"/>
  <c r="M10" i="1"/>
  <c r="L10" i="1"/>
  <c r="K10" i="1"/>
  <c r="T8" i="1"/>
  <c r="J10" i="1"/>
  <c r="I10" i="1"/>
  <c r="H10" i="1"/>
  <c r="G10" i="1"/>
  <c r="F10" i="1"/>
  <c r="E10" i="1"/>
  <c r="D10" i="1"/>
  <c r="B10" i="1"/>
  <c r="C10" i="1"/>
  <c r="R10" i="1"/>
  <c r="L19" i="1" l="1"/>
  <c r="L18" i="1"/>
  <c r="N19" i="1"/>
  <c r="N18" i="1"/>
  <c r="R18" i="1"/>
  <c r="R19" i="1"/>
  <c r="P19" i="1"/>
  <c r="P18" i="1"/>
  <c r="C19" i="1"/>
  <c r="C18" i="1"/>
  <c r="B19" i="1"/>
  <c r="B18" i="1"/>
  <c r="D19" i="1"/>
  <c r="D18" i="1"/>
  <c r="K18" i="1"/>
  <c r="K19" i="1"/>
  <c r="M19" i="1"/>
  <c r="M18" i="1"/>
  <c r="O19" i="1"/>
  <c r="O18" i="1"/>
  <c r="E19" i="1"/>
  <c r="E18" i="1"/>
  <c r="F19" i="1"/>
  <c r="F18" i="1"/>
  <c r="G19" i="1"/>
  <c r="G18" i="1"/>
  <c r="H19" i="1"/>
  <c r="H18" i="1"/>
  <c r="I19" i="1"/>
  <c r="I18" i="1"/>
  <c r="J19" i="1"/>
  <c r="J18" i="1"/>
  <c r="P12" i="1"/>
  <c r="N11" i="1"/>
  <c r="N14" i="1" s="1"/>
  <c r="Q12" i="1"/>
  <c r="O11" i="1"/>
  <c r="O14" i="1" s="1"/>
  <c r="R12" i="1"/>
  <c r="P11" i="1"/>
  <c r="P14" i="1" s="1"/>
  <c r="C12" i="1"/>
  <c r="B12" i="1"/>
  <c r="Q11" i="1"/>
  <c r="Q14" i="1" s="1"/>
  <c r="D12" i="1"/>
  <c r="D13" i="1" s="1"/>
  <c r="T12" i="1"/>
  <c r="R11" i="1"/>
  <c r="R14" i="1" s="1"/>
  <c r="E12" i="1"/>
  <c r="E13" i="1" s="1"/>
  <c r="C11" i="1"/>
  <c r="C14" i="1" s="1"/>
  <c r="B11" i="1"/>
  <c r="B14" i="1" s="1"/>
  <c r="F12" i="1"/>
  <c r="F13" i="1" s="1"/>
  <c r="D11" i="1"/>
  <c r="T11" i="1"/>
  <c r="G12" i="1"/>
  <c r="E11" i="1"/>
  <c r="H12" i="1"/>
  <c r="F11" i="1"/>
  <c r="I12" i="1"/>
  <c r="G11" i="1"/>
  <c r="G14" i="1" s="1"/>
  <c r="J12" i="1"/>
  <c r="H11" i="1"/>
  <c r="H14" i="1" s="1"/>
  <c r="K12" i="1"/>
  <c r="I11" i="1"/>
  <c r="I14" i="1" s="1"/>
  <c r="L12" i="1"/>
  <c r="L13" i="1" s="1"/>
  <c r="J11" i="1"/>
  <c r="J14" i="1" s="1"/>
  <c r="M12" i="1"/>
  <c r="M13" i="1" s="1"/>
  <c r="K11" i="1"/>
  <c r="K14" i="1" s="1"/>
  <c r="N12" i="1"/>
  <c r="L11" i="1"/>
  <c r="O12" i="1"/>
  <c r="M11" i="1"/>
  <c r="K13" i="1" l="1"/>
  <c r="J13" i="1"/>
  <c r="B13" i="1"/>
  <c r="I13" i="1"/>
  <c r="C13" i="1"/>
  <c r="F14" i="1"/>
  <c r="H13" i="1"/>
  <c r="R13" i="1"/>
  <c r="M14" i="1"/>
  <c r="E14" i="1"/>
  <c r="O13" i="1"/>
  <c r="G13" i="1"/>
  <c r="Q13" i="1"/>
  <c r="L14" i="1"/>
  <c r="N13" i="1"/>
  <c r="D14" i="1"/>
  <c r="P13" i="1"/>
</calcChain>
</file>

<file path=xl/sharedStrings.xml><?xml version="1.0" encoding="utf-8"?>
<sst xmlns="http://schemas.openxmlformats.org/spreadsheetml/2006/main" count="29" uniqueCount="21">
  <si>
    <t>Heure</t>
  </si>
  <si>
    <t>X1</t>
  </si>
  <si>
    <t>X2</t>
  </si>
  <si>
    <t>X3</t>
  </si>
  <si>
    <t>X4</t>
  </si>
  <si>
    <t>X5</t>
  </si>
  <si>
    <t>Moyenne</t>
  </si>
  <si>
    <t>moyenne</t>
  </si>
  <si>
    <t>Etendue</t>
  </si>
  <si>
    <t>LCS</t>
  </si>
  <si>
    <t>R</t>
  </si>
  <si>
    <t>X</t>
  </si>
  <si>
    <r>
      <t>A</t>
    </r>
    <r>
      <rPr>
        <sz val="8"/>
        <color theme="1"/>
        <rFont val="Aptos Narrow"/>
        <family val="2"/>
        <scheme val="minor"/>
      </rPr>
      <t>2</t>
    </r>
  </si>
  <si>
    <t>LCI</t>
  </si>
  <si>
    <t>LCI +1/3</t>
  </si>
  <si>
    <t>LCS - 1/3</t>
  </si>
  <si>
    <t>D4</t>
  </si>
  <si>
    <t>D3</t>
  </si>
  <si>
    <t>LCI+1/3</t>
  </si>
  <si>
    <t>LCS-1/3</t>
  </si>
  <si>
    <t>Les courbes X et R oscillent de chaque côté de la moyenne. 2/3 des points sont dans le tiers central de la carte. Pas de points hors ou proches des limites et pas de tendance croissante ou décroissante continue.  Conclusion Générale: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</si>
</sst>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rgb="FF111111"/>
      <name val="Segoe UI"/>
      <family val="2"/>
    </font>
    <font>
      <u/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left" vertical="center" wrapText="1" indent="1"/>
    </xf>
    <xf numFmtId="2" fontId="0" fillId="0" borderId="0" xfId="0" applyNumberFormat="1"/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/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Carte des moyennes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Feuil1!$B$8:$R$8</c:f>
              <c:numCache>
                <c:formatCode>0.00</c:formatCode>
                <c:ptCount val="17"/>
                <c:pt idx="0">
                  <c:v>49.2</c:v>
                </c:pt>
                <c:pt idx="1">
                  <c:v>47.6</c:v>
                </c:pt>
                <c:pt idx="2">
                  <c:v>48.6</c:v>
                </c:pt>
                <c:pt idx="3">
                  <c:v>49.8</c:v>
                </c:pt>
                <c:pt idx="4">
                  <c:v>48.8</c:v>
                </c:pt>
                <c:pt idx="5">
                  <c:v>48</c:v>
                </c:pt>
                <c:pt idx="6">
                  <c:v>46.8</c:v>
                </c:pt>
                <c:pt idx="7">
                  <c:v>49.2</c:v>
                </c:pt>
                <c:pt idx="8">
                  <c:v>49</c:v>
                </c:pt>
                <c:pt idx="9">
                  <c:v>47.4</c:v>
                </c:pt>
                <c:pt idx="10">
                  <c:v>48.2</c:v>
                </c:pt>
                <c:pt idx="11">
                  <c:v>47.6</c:v>
                </c:pt>
                <c:pt idx="12">
                  <c:v>48.8</c:v>
                </c:pt>
                <c:pt idx="13">
                  <c:v>49.6</c:v>
                </c:pt>
                <c:pt idx="14">
                  <c:v>50.2</c:v>
                </c:pt>
                <c:pt idx="15">
                  <c:v>47.6</c:v>
                </c:pt>
                <c:pt idx="16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C-43C0-9B4D-6459244D8087}"/>
            </c:ext>
          </c:extLst>
        </c:ser>
        <c:ser>
          <c:idx val="1"/>
          <c:order val="1"/>
          <c:tx>
            <c:strRef>
              <c:f>Feuil1!$A$10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Feuil1!$B$10:$R$10</c:f>
              <c:numCache>
                <c:formatCode>0.00</c:formatCode>
                <c:ptCount val="17"/>
                <c:pt idx="0">
                  <c:v>48.482352941176472</c:v>
                </c:pt>
                <c:pt idx="1">
                  <c:v>48.482352941176472</c:v>
                </c:pt>
                <c:pt idx="2">
                  <c:v>48.482352941176472</c:v>
                </c:pt>
                <c:pt idx="3">
                  <c:v>48.482352941176472</c:v>
                </c:pt>
                <c:pt idx="4">
                  <c:v>48.482352941176472</c:v>
                </c:pt>
                <c:pt idx="5">
                  <c:v>48.482352941176472</c:v>
                </c:pt>
                <c:pt idx="6">
                  <c:v>48.482352941176472</c:v>
                </c:pt>
                <c:pt idx="7">
                  <c:v>48.482352941176472</c:v>
                </c:pt>
                <c:pt idx="8">
                  <c:v>48.482352941176472</c:v>
                </c:pt>
                <c:pt idx="9">
                  <c:v>48.482352941176472</c:v>
                </c:pt>
                <c:pt idx="10">
                  <c:v>48.482352941176472</c:v>
                </c:pt>
                <c:pt idx="11">
                  <c:v>48.482352941176472</c:v>
                </c:pt>
                <c:pt idx="12">
                  <c:v>48.482352941176472</c:v>
                </c:pt>
                <c:pt idx="13">
                  <c:v>48.482352941176472</c:v>
                </c:pt>
                <c:pt idx="14">
                  <c:v>48.482352941176472</c:v>
                </c:pt>
                <c:pt idx="15">
                  <c:v>48.482352941176472</c:v>
                </c:pt>
                <c:pt idx="16">
                  <c:v>48.482352941176472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C-43C0-9B4D-6459244D8087}"/>
            </c:ext>
          </c:extLst>
        </c:ser>
        <c:ser>
          <c:idx val="2"/>
          <c:order val="2"/>
          <c:tx>
            <c:strRef>
              <c:f>Feuil1!$A$11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Feuil1!$B$11:$R$11</c:f>
              <c:numCache>
                <c:formatCode>0.00</c:formatCode>
                <c:ptCount val="17"/>
                <c:pt idx="0">
                  <c:v>51.333411764705886</c:v>
                </c:pt>
                <c:pt idx="1">
                  <c:v>51.333411764705886</c:v>
                </c:pt>
                <c:pt idx="2">
                  <c:v>51.333411764705886</c:v>
                </c:pt>
                <c:pt idx="3">
                  <c:v>51.333411764705886</c:v>
                </c:pt>
                <c:pt idx="4">
                  <c:v>51.333411764705886</c:v>
                </c:pt>
                <c:pt idx="5">
                  <c:v>51.333411764705886</c:v>
                </c:pt>
                <c:pt idx="6">
                  <c:v>51.333411764705886</c:v>
                </c:pt>
                <c:pt idx="7">
                  <c:v>51.333411764705886</c:v>
                </c:pt>
                <c:pt idx="8">
                  <c:v>51.333411764705886</c:v>
                </c:pt>
                <c:pt idx="9">
                  <c:v>51.333411764705886</c:v>
                </c:pt>
                <c:pt idx="10">
                  <c:v>51.333411764705886</c:v>
                </c:pt>
                <c:pt idx="11">
                  <c:v>51.333411764705886</c:v>
                </c:pt>
                <c:pt idx="12">
                  <c:v>51.333411764705886</c:v>
                </c:pt>
                <c:pt idx="13">
                  <c:v>51.333411764705886</c:v>
                </c:pt>
                <c:pt idx="14">
                  <c:v>51.333411764705886</c:v>
                </c:pt>
                <c:pt idx="15">
                  <c:v>51.333411764705886</c:v>
                </c:pt>
                <c:pt idx="16">
                  <c:v>51.333411764705886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C-43C0-9B4D-6459244D8087}"/>
            </c:ext>
          </c:extLst>
        </c:ser>
        <c:ser>
          <c:idx val="3"/>
          <c:order val="3"/>
          <c:tx>
            <c:strRef>
              <c:f>Feuil1!$A$12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Feuil1!$B$12:$R$12</c:f>
              <c:numCache>
                <c:formatCode>0.00</c:formatCode>
                <c:ptCount val="17"/>
                <c:pt idx="0">
                  <c:v>45.631294117647059</c:v>
                </c:pt>
                <c:pt idx="1">
                  <c:v>45.631294117647059</c:v>
                </c:pt>
                <c:pt idx="2">
                  <c:v>45.631294117647059</c:v>
                </c:pt>
                <c:pt idx="3">
                  <c:v>45.631294117647059</c:v>
                </c:pt>
                <c:pt idx="4">
                  <c:v>45.631294117647059</c:v>
                </c:pt>
                <c:pt idx="5">
                  <c:v>45.631294117647059</c:v>
                </c:pt>
                <c:pt idx="6">
                  <c:v>45.631294117647059</c:v>
                </c:pt>
                <c:pt idx="7">
                  <c:v>45.631294117647059</c:v>
                </c:pt>
                <c:pt idx="8">
                  <c:v>45.631294117647059</c:v>
                </c:pt>
                <c:pt idx="9">
                  <c:v>45.631294117647059</c:v>
                </c:pt>
                <c:pt idx="10">
                  <c:v>45.631294117647059</c:v>
                </c:pt>
                <c:pt idx="11">
                  <c:v>45.631294117647059</c:v>
                </c:pt>
                <c:pt idx="12">
                  <c:v>45.631294117647059</c:v>
                </c:pt>
                <c:pt idx="13">
                  <c:v>45.631294117647059</c:v>
                </c:pt>
                <c:pt idx="14">
                  <c:v>45.631294117647059</c:v>
                </c:pt>
                <c:pt idx="15">
                  <c:v>45.631294117647059</c:v>
                </c:pt>
                <c:pt idx="16">
                  <c:v>45.631294117647059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C-43C0-9B4D-6459244D8087}"/>
            </c:ext>
          </c:extLst>
        </c:ser>
        <c:ser>
          <c:idx val="4"/>
          <c:order val="4"/>
          <c:tx>
            <c:strRef>
              <c:f>Feuil1!$A$13</c:f>
              <c:strCache>
                <c:ptCount val="1"/>
                <c:pt idx="0">
                  <c:v>LCI +1/3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Feuil1!$B$13:$R$13</c:f>
              <c:numCache>
                <c:formatCode>0.00</c:formatCode>
                <c:ptCount val="17"/>
                <c:pt idx="0">
                  <c:v>47.532000000000004</c:v>
                </c:pt>
                <c:pt idx="1">
                  <c:v>47.532000000000004</c:v>
                </c:pt>
                <c:pt idx="2">
                  <c:v>47.532000000000004</c:v>
                </c:pt>
                <c:pt idx="3">
                  <c:v>47.532000000000004</c:v>
                </c:pt>
                <c:pt idx="4">
                  <c:v>47.532000000000004</c:v>
                </c:pt>
                <c:pt idx="5">
                  <c:v>47.532000000000004</c:v>
                </c:pt>
                <c:pt idx="6">
                  <c:v>47.532000000000004</c:v>
                </c:pt>
                <c:pt idx="7">
                  <c:v>47.532000000000004</c:v>
                </c:pt>
                <c:pt idx="8">
                  <c:v>47.532000000000004</c:v>
                </c:pt>
                <c:pt idx="9">
                  <c:v>47.532000000000004</c:v>
                </c:pt>
                <c:pt idx="10">
                  <c:v>47.532000000000004</c:v>
                </c:pt>
                <c:pt idx="11">
                  <c:v>47.532000000000004</c:v>
                </c:pt>
                <c:pt idx="12">
                  <c:v>47.532000000000004</c:v>
                </c:pt>
                <c:pt idx="13">
                  <c:v>47.532000000000004</c:v>
                </c:pt>
                <c:pt idx="14">
                  <c:v>47.532000000000004</c:v>
                </c:pt>
                <c:pt idx="15">
                  <c:v>47.532000000000004</c:v>
                </c:pt>
                <c:pt idx="16">
                  <c:v>47.532000000000004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C-43C0-9B4D-6459244D8087}"/>
            </c:ext>
          </c:extLst>
        </c:ser>
        <c:ser>
          <c:idx val="5"/>
          <c:order val="5"/>
          <c:tx>
            <c:strRef>
              <c:f>Feuil1!$A$14</c:f>
              <c:strCache>
                <c:ptCount val="1"/>
                <c:pt idx="0">
                  <c:v>LCS - 1/3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Feuil1!$B$14:$R$14</c:f>
              <c:numCache>
                <c:formatCode>0.00</c:formatCode>
                <c:ptCount val="17"/>
                <c:pt idx="0">
                  <c:v>49.432705882352941</c:v>
                </c:pt>
                <c:pt idx="1">
                  <c:v>49.432705882352941</c:v>
                </c:pt>
                <c:pt idx="2">
                  <c:v>49.432705882352941</c:v>
                </c:pt>
                <c:pt idx="3">
                  <c:v>49.432705882352941</c:v>
                </c:pt>
                <c:pt idx="4">
                  <c:v>49.432705882352941</c:v>
                </c:pt>
                <c:pt idx="5">
                  <c:v>49.432705882352941</c:v>
                </c:pt>
                <c:pt idx="6">
                  <c:v>49.432705882352941</c:v>
                </c:pt>
                <c:pt idx="7">
                  <c:v>49.432705882352941</c:v>
                </c:pt>
                <c:pt idx="8">
                  <c:v>49.432705882352941</c:v>
                </c:pt>
                <c:pt idx="9">
                  <c:v>49.432705882352941</c:v>
                </c:pt>
                <c:pt idx="10">
                  <c:v>49.432705882352941</c:v>
                </c:pt>
                <c:pt idx="11">
                  <c:v>49.432705882352941</c:v>
                </c:pt>
                <c:pt idx="12">
                  <c:v>49.432705882352941</c:v>
                </c:pt>
                <c:pt idx="13">
                  <c:v>49.432705882352941</c:v>
                </c:pt>
                <c:pt idx="14">
                  <c:v>49.432705882352941</c:v>
                </c:pt>
                <c:pt idx="15">
                  <c:v>49.432705882352941</c:v>
                </c:pt>
                <c:pt idx="16">
                  <c:v>49.432705882352941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EC-43C0-9B4D-6459244D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370991"/>
        <c:axId val="816371951"/>
      </c:lineChart>
      <c:catAx>
        <c:axId val="81637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816371951"/>
        <c:crosses val="autoZero"/>
        <c:auto val="1"/>
        <c:lblAlgn val="ctr"/>
        <c:lblOffset val="100"/>
        <c:noMultiLvlLbl val="0"/>
      </c:catAx>
      <c:valAx>
        <c:axId val="8163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816370991"/>
        <c:crosses val="autoZero"/>
        <c:crossBetween val="between"/>
      </c:valAx>
      <c:spPr>
        <a:noFill/>
        <a:ln>
          <a:solidFill>
            <a:schemeClr val="accent1"/>
          </a:solidFill>
          <a:prstDash val="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Carte des étendues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Feuil1!$A$9</c:f>
              <c:strCache>
                <c:ptCount val="1"/>
                <c:pt idx="0">
                  <c:v>Etendue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Feuil1!$B$9:$R$9</c:f>
              <c:numCache>
                <c:formatCode>0.00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2-409B-8A05-DD628FD76401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Feuil1!$B$15:$R$15</c:f>
              <c:numCache>
                <c:formatCode>0.00</c:formatCode>
                <c:ptCount val="17"/>
                <c:pt idx="0">
                  <c:v>4.9411764705882355</c:v>
                </c:pt>
                <c:pt idx="1">
                  <c:v>4.9411764705882355</c:v>
                </c:pt>
                <c:pt idx="2">
                  <c:v>4.9411764705882355</c:v>
                </c:pt>
                <c:pt idx="3">
                  <c:v>4.9411764705882355</c:v>
                </c:pt>
                <c:pt idx="4">
                  <c:v>4.9411764705882355</c:v>
                </c:pt>
                <c:pt idx="5">
                  <c:v>4.9411764705882355</c:v>
                </c:pt>
                <c:pt idx="6">
                  <c:v>4.9411764705882355</c:v>
                </c:pt>
                <c:pt idx="7">
                  <c:v>4.9411764705882355</c:v>
                </c:pt>
                <c:pt idx="8">
                  <c:v>4.9411764705882355</c:v>
                </c:pt>
                <c:pt idx="9">
                  <c:v>4.9411764705882355</c:v>
                </c:pt>
                <c:pt idx="10">
                  <c:v>4.9411764705882355</c:v>
                </c:pt>
                <c:pt idx="11">
                  <c:v>4.9411764705882355</c:v>
                </c:pt>
                <c:pt idx="12">
                  <c:v>4.9411764705882355</c:v>
                </c:pt>
                <c:pt idx="13">
                  <c:v>4.9411764705882355</c:v>
                </c:pt>
                <c:pt idx="14">
                  <c:v>4.9411764705882355</c:v>
                </c:pt>
                <c:pt idx="15">
                  <c:v>4.9411764705882355</c:v>
                </c:pt>
                <c:pt idx="16">
                  <c:v>4.9411764705882355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2-409B-8A05-DD628FD76401}"/>
            </c:ext>
          </c:extLst>
        </c:ser>
        <c:ser>
          <c:idx val="2"/>
          <c:order val="2"/>
          <c:tx>
            <c:strRef>
              <c:f>Feuil1!$A$16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Feuil1!$B$16:$R$16</c:f>
              <c:numCache>
                <c:formatCode>0.00</c:formatCode>
                <c:ptCount val="17"/>
                <c:pt idx="0">
                  <c:v>10.445647058823528</c:v>
                </c:pt>
                <c:pt idx="1">
                  <c:v>10.445647058823528</c:v>
                </c:pt>
                <c:pt idx="2">
                  <c:v>10.445647058823528</c:v>
                </c:pt>
                <c:pt idx="3">
                  <c:v>10.445647058823528</c:v>
                </c:pt>
                <c:pt idx="4">
                  <c:v>10.445647058823528</c:v>
                </c:pt>
                <c:pt idx="5">
                  <c:v>10.445647058823528</c:v>
                </c:pt>
                <c:pt idx="6">
                  <c:v>10.445647058823528</c:v>
                </c:pt>
                <c:pt idx="7">
                  <c:v>10.445647058823528</c:v>
                </c:pt>
                <c:pt idx="8">
                  <c:v>10.445647058823528</c:v>
                </c:pt>
                <c:pt idx="9">
                  <c:v>10.445647058823528</c:v>
                </c:pt>
                <c:pt idx="10">
                  <c:v>10.445647058823528</c:v>
                </c:pt>
                <c:pt idx="11">
                  <c:v>10.445647058823528</c:v>
                </c:pt>
                <c:pt idx="12">
                  <c:v>10.445647058823528</c:v>
                </c:pt>
                <c:pt idx="13">
                  <c:v>10.445647058823528</c:v>
                </c:pt>
                <c:pt idx="14">
                  <c:v>10.445647058823528</c:v>
                </c:pt>
                <c:pt idx="15">
                  <c:v>10.445647058823528</c:v>
                </c:pt>
                <c:pt idx="16">
                  <c:v>10.445647058823528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2-409B-8A05-DD628FD76401}"/>
            </c:ext>
          </c:extLst>
        </c:ser>
        <c:ser>
          <c:idx val="3"/>
          <c:order val="3"/>
          <c:tx>
            <c:strRef>
              <c:f>Feuil1!$A$17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Feuil1!$B$17:$R$17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2-409B-8A05-DD628FD76401}"/>
            </c:ext>
          </c:extLst>
        </c:ser>
        <c:ser>
          <c:idx val="4"/>
          <c:order val="4"/>
          <c:tx>
            <c:strRef>
              <c:f>Feuil1!$A$18</c:f>
              <c:strCache>
                <c:ptCount val="1"/>
                <c:pt idx="0">
                  <c:v>LCI+1/3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Feuil1!$B$18:$R$18</c:f>
              <c:numCache>
                <c:formatCode>0.00</c:formatCode>
                <c:ptCount val="17"/>
                <c:pt idx="0">
                  <c:v>3.481882352941176</c:v>
                </c:pt>
                <c:pt idx="1">
                  <c:v>3.481882352941176</c:v>
                </c:pt>
                <c:pt idx="2">
                  <c:v>3.481882352941176</c:v>
                </c:pt>
                <c:pt idx="3">
                  <c:v>3.481882352941176</c:v>
                </c:pt>
                <c:pt idx="4">
                  <c:v>3.481882352941176</c:v>
                </c:pt>
                <c:pt idx="5">
                  <c:v>3.481882352941176</c:v>
                </c:pt>
                <c:pt idx="6">
                  <c:v>3.481882352941176</c:v>
                </c:pt>
                <c:pt idx="7">
                  <c:v>3.481882352941176</c:v>
                </c:pt>
                <c:pt idx="8">
                  <c:v>3.481882352941176</c:v>
                </c:pt>
                <c:pt idx="9">
                  <c:v>3.481882352941176</c:v>
                </c:pt>
                <c:pt idx="10">
                  <c:v>3.481882352941176</c:v>
                </c:pt>
                <c:pt idx="11">
                  <c:v>3.481882352941176</c:v>
                </c:pt>
                <c:pt idx="12">
                  <c:v>3.481882352941176</c:v>
                </c:pt>
                <c:pt idx="13">
                  <c:v>3.481882352941176</c:v>
                </c:pt>
                <c:pt idx="14">
                  <c:v>3.481882352941176</c:v>
                </c:pt>
                <c:pt idx="15">
                  <c:v>3.481882352941176</c:v>
                </c:pt>
                <c:pt idx="16">
                  <c:v>3.481882352941176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52-409B-8A05-DD628FD76401}"/>
            </c:ext>
          </c:extLst>
        </c:ser>
        <c:ser>
          <c:idx val="5"/>
          <c:order val="5"/>
          <c:tx>
            <c:strRef>
              <c:f>Feuil1!$A$19</c:f>
              <c:strCache>
                <c:ptCount val="1"/>
                <c:pt idx="0">
                  <c:v>LCS-1/3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Feuil1!$B$19:$R$19</c:f>
              <c:numCache>
                <c:formatCode>0.00</c:formatCode>
                <c:ptCount val="17"/>
                <c:pt idx="0">
                  <c:v>6.963764705882352</c:v>
                </c:pt>
                <c:pt idx="1">
                  <c:v>6.963764705882352</c:v>
                </c:pt>
                <c:pt idx="2">
                  <c:v>6.963764705882352</c:v>
                </c:pt>
                <c:pt idx="3">
                  <c:v>6.963764705882352</c:v>
                </c:pt>
                <c:pt idx="4">
                  <c:v>6.963764705882352</c:v>
                </c:pt>
                <c:pt idx="5">
                  <c:v>6.963764705882352</c:v>
                </c:pt>
                <c:pt idx="6">
                  <c:v>6.963764705882352</c:v>
                </c:pt>
                <c:pt idx="7">
                  <c:v>6.963764705882352</c:v>
                </c:pt>
                <c:pt idx="8">
                  <c:v>6.963764705882352</c:v>
                </c:pt>
                <c:pt idx="9">
                  <c:v>6.963764705882352</c:v>
                </c:pt>
                <c:pt idx="10">
                  <c:v>6.963764705882352</c:v>
                </c:pt>
                <c:pt idx="11">
                  <c:v>6.963764705882352</c:v>
                </c:pt>
                <c:pt idx="12">
                  <c:v>6.963764705882352</c:v>
                </c:pt>
                <c:pt idx="13">
                  <c:v>6.963764705882352</c:v>
                </c:pt>
                <c:pt idx="14">
                  <c:v>6.963764705882352</c:v>
                </c:pt>
                <c:pt idx="15">
                  <c:v>6.963764705882352</c:v>
                </c:pt>
                <c:pt idx="16">
                  <c:v>6.963764705882352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52-409B-8A05-DD628FD76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219807"/>
        <c:axId val="823229887"/>
      </c:lineChart>
      <c:catAx>
        <c:axId val="82321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823229887"/>
        <c:crosses val="autoZero"/>
        <c:auto val="1"/>
        <c:lblAlgn val="ctr"/>
        <c:lblOffset val="100"/>
        <c:noMultiLvlLbl val="0"/>
      </c:catAx>
      <c:valAx>
        <c:axId val="8232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8232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76840</xdr:colOff>
      <xdr:row>20</xdr:row>
      <xdr:rowOff>105976</xdr:rowOff>
    </xdr:from>
    <xdr:to>
      <xdr:col>12</xdr:col>
      <xdr:colOff>224971</xdr:colOff>
      <xdr:row>35</xdr:row>
      <xdr:rowOff>116114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44DA68C-F135-FB00-6BC3-6CB49736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54429</xdr:colOff>
      <xdr:row>20</xdr:row>
      <xdr:rowOff>72571</xdr:rowOff>
    </xdr:from>
    <xdr:to>
      <xdr:col>21</xdr:col>
      <xdr:colOff>758372</xdr:colOff>
      <xdr:row>35</xdr:row>
      <xdr:rowOff>94342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315BD82-2E02-1EBD-B263-B64EEDFA2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1116-3877-4DAB-BA02-9AA1990D7830}">
  <sheetPr>
    <pageSetUpPr fitToPage="1"/>
  </sheetPr>
  <dimension ref="A1:V38"/>
  <sheetViews>
    <sheetView tabSelected="1" topLeftCell="A23" zoomScale="112" zoomScaleNormal="100" workbookViewId="0">
      <selection activeCell="A37" sqref="A37:V38"/>
    </sheetView>
  </sheetViews>
  <sheetFormatPr baseColWidth="10" defaultRowHeight="14.4" x14ac:dyDescent="0.3"/>
  <cols>
    <col min="1" max="1" width="11.88671875" customWidth="1"/>
    <col min="2" max="2" width="7.88671875" customWidth="1"/>
    <col min="3" max="3" width="8" customWidth="1"/>
    <col min="4" max="4" width="5.77734375" customWidth="1"/>
    <col min="5" max="5" width="5.88671875" customWidth="1"/>
    <col min="6" max="6" width="6" customWidth="1"/>
    <col min="7" max="7" width="5.44140625" customWidth="1"/>
    <col min="8" max="8" width="6.33203125" customWidth="1"/>
    <col min="9" max="9" width="6.109375" customWidth="1"/>
    <col min="10" max="10" width="5.77734375" customWidth="1"/>
    <col min="11" max="11" width="6.44140625" customWidth="1"/>
    <col min="12" max="12" width="6.33203125" customWidth="1"/>
    <col min="13" max="13" width="6.6640625" customWidth="1"/>
    <col min="14" max="14" width="6.21875" customWidth="1"/>
    <col min="15" max="15" width="6.33203125" customWidth="1"/>
    <col min="16" max="16" width="5.5546875" customWidth="1"/>
    <col min="17" max="17" width="6.109375" customWidth="1"/>
    <col min="18" max="18" width="5.5546875" customWidth="1"/>
    <col min="19" max="19" width="11.5546875" style="1"/>
    <col min="20" max="20" width="9.5546875" style="3" customWidth="1"/>
  </cols>
  <sheetData>
    <row r="1" spans="1:20" x14ac:dyDescent="0.3">
      <c r="A1" t="s">
        <v>0</v>
      </c>
      <c r="B1">
        <v>9</v>
      </c>
      <c r="C1">
        <v>10</v>
      </c>
      <c r="D1">
        <v>11</v>
      </c>
      <c r="E1">
        <v>13</v>
      </c>
      <c r="F1">
        <v>17</v>
      </c>
      <c r="G1">
        <v>18</v>
      </c>
      <c r="H1">
        <v>9</v>
      </c>
      <c r="I1">
        <v>10</v>
      </c>
      <c r="J1">
        <v>11</v>
      </c>
      <c r="K1">
        <v>12</v>
      </c>
      <c r="L1">
        <v>13</v>
      </c>
      <c r="M1">
        <v>16</v>
      </c>
      <c r="N1">
        <v>17</v>
      </c>
      <c r="O1">
        <v>9</v>
      </c>
      <c r="P1">
        <v>10</v>
      </c>
      <c r="Q1">
        <v>11</v>
      </c>
      <c r="R1">
        <v>12</v>
      </c>
      <c r="T1" s="3" t="s">
        <v>7</v>
      </c>
    </row>
    <row r="2" spans="1:20" x14ac:dyDescent="0.3">
      <c r="A2" t="s">
        <v>1</v>
      </c>
      <c r="B2">
        <v>51</v>
      </c>
      <c r="C2">
        <v>50</v>
      </c>
      <c r="D2">
        <v>46</v>
      </c>
      <c r="E2">
        <v>52</v>
      </c>
      <c r="F2">
        <v>51</v>
      </c>
      <c r="G2">
        <v>49</v>
      </c>
      <c r="H2">
        <v>50</v>
      </c>
      <c r="I2">
        <v>52</v>
      </c>
      <c r="J2">
        <v>49</v>
      </c>
      <c r="K2">
        <v>47</v>
      </c>
      <c r="L2">
        <v>46</v>
      </c>
      <c r="M2">
        <v>50</v>
      </c>
      <c r="N2">
        <v>48</v>
      </c>
      <c r="O2">
        <v>47</v>
      </c>
      <c r="P2">
        <v>48</v>
      </c>
      <c r="Q2">
        <v>48</v>
      </c>
      <c r="R2">
        <v>50</v>
      </c>
      <c r="T2" s="3">
        <f>AVERAGE(B2:R2)</f>
        <v>49.058823529411768</v>
      </c>
    </row>
    <row r="3" spans="1:20" x14ac:dyDescent="0.3">
      <c r="A3" t="s">
        <v>2</v>
      </c>
      <c r="B3">
        <v>49</v>
      </c>
      <c r="C3">
        <v>47</v>
      </c>
      <c r="D3">
        <v>49</v>
      </c>
      <c r="E3">
        <v>49</v>
      </c>
      <c r="F3">
        <v>48</v>
      </c>
      <c r="G3">
        <v>46</v>
      </c>
      <c r="H3">
        <v>47</v>
      </c>
      <c r="I3">
        <v>48</v>
      </c>
      <c r="J3">
        <v>48</v>
      </c>
      <c r="K3">
        <v>48</v>
      </c>
      <c r="L3">
        <v>47</v>
      </c>
      <c r="M3">
        <v>47</v>
      </c>
      <c r="N3">
        <v>49</v>
      </c>
      <c r="O3">
        <v>49</v>
      </c>
      <c r="P3">
        <v>53</v>
      </c>
      <c r="Q3">
        <v>48</v>
      </c>
      <c r="R3">
        <v>44</v>
      </c>
      <c r="T3" s="3">
        <f t="shared" ref="T3:T6" si="0">AVERAGE(B3:R3)</f>
        <v>48</v>
      </c>
    </row>
    <row r="4" spans="1:20" x14ac:dyDescent="0.3">
      <c r="A4" t="s">
        <v>3</v>
      </c>
      <c r="B4">
        <v>51</v>
      </c>
      <c r="C4">
        <v>48</v>
      </c>
      <c r="D4">
        <v>52</v>
      </c>
      <c r="E4">
        <v>52</v>
      </c>
      <c r="F4">
        <v>47</v>
      </c>
      <c r="G4">
        <v>51</v>
      </c>
      <c r="H4">
        <v>49</v>
      </c>
      <c r="I4">
        <v>50</v>
      </c>
      <c r="J4">
        <v>49</v>
      </c>
      <c r="K4">
        <v>47</v>
      </c>
      <c r="L4">
        <v>54</v>
      </c>
      <c r="M4">
        <v>45</v>
      </c>
      <c r="N4">
        <v>49</v>
      </c>
      <c r="O4">
        <v>53</v>
      </c>
      <c r="P4">
        <v>52</v>
      </c>
      <c r="Q4">
        <v>51</v>
      </c>
      <c r="R4">
        <v>48</v>
      </c>
      <c r="T4" s="3">
        <f t="shared" si="0"/>
        <v>49.882352941176471</v>
      </c>
    </row>
    <row r="5" spans="1:20" x14ac:dyDescent="0.3">
      <c r="A5" t="s">
        <v>4</v>
      </c>
      <c r="B5">
        <v>46</v>
      </c>
      <c r="C5">
        <v>46</v>
      </c>
      <c r="D5">
        <v>48</v>
      </c>
      <c r="E5">
        <v>48</v>
      </c>
      <c r="F5">
        <v>49</v>
      </c>
      <c r="G5">
        <v>48</v>
      </c>
      <c r="H5">
        <v>43</v>
      </c>
      <c r="I5">
        <v>50</v>
      </c>
      <c r="J5">
        <v>50</v>
      </c>
      <c r="K5">
        <v>49</v>
      </c>
      <c r="L5">
        <v>48</v>
      </c>
      <c r="M5">
        <v>47</v>
      </c>
      <c r="N5">
        <v>50</v>
      </c>
      <c r="O5">
        <v>50</v>
      </c>
      <c r="P5">
        <v>49</v>
      </c>
      <c r="Q5">
        <v>46</v>
      </c>
      <c r="R5">
        <v>48</v>
      </c>
      <c r="T5" s="3">
        <f t="shared" si="0"/>
        <v>47.941176470588232</v>
      </c>
    </row>
    <row r="6" spans="1:20" x14ac:dyDescent="0.3">
      <c r="A6" t="s">
        <v>5</v>
      </c>
      <c r="B6">
        <v>49</v>
      </c>
      <c r="C6">
        <v>47</v>
      </c>
      <c r="D6">
        <v>48</v>
      </c>
      <c r="E6">
        <v>48</v>
      </c>
      <c r="F6">
        <v>49</v>
      </c>
      <c r="G6">
        <v>46</v>
      </c>
      <c r="H6">
        <v>45</v>
      </c>
      <c r="I6">
        <v>46</v>
      </c>
      <c r="J6">
        <v>49</v>
      </c>
      <c r="K6">
        <v>46</v>
      </c>
      <c r="L6">
        <v>46</v>
      </c>
      <c r="M6">
        <v>49</v>
      </c>
      <c r="N6">
        <v>48</v>
      </c>
      <c r="O6">
        <v>49</v>
      </c>
      <c r="P6">
        <v>49</v>
      </c>
      <c r="Q6">
        <v>45</v>
      </c>
      <c r="R6">
        <v>49</v>
      </c>
      <c r="T6" s="3">
        <f t="shared" si="0"/>
        <v>47.529411764705884</v>
      </c>
    </row>
    <row r="8" spans="1:20" s="3" customFormat="1" ht="16.8" customHeight="1" x14ac:dyDescent="0.3">
      <c r="A8" s="2" t="s">
        <v>6</v>
      </c>
      <c r="B8" s="3">
        <f>AVERAGE(B2:B6)</f>
        <v>49.2</v>
      </c>
      <c r="C8" s="3">
        <f t="shared" ref="C8:R8" si="1">AVERAGE(C2:C6)</f>
        <v>47.6</v>
      </c>
      <c r="D8" s="3">
        <f t="shared" si="1"/>
        <v>48.6</v>
      </c>
      <c r="E8" s="3">
        <f t="shared" si="1"/>
        <v>49.8</v>
      </c>
      <c r="F8" s="3">
        <f t="shared" si="1"/>
        <v>48.8</v>
      </c>
      <c r="G8" s="3">
        <f t="shared" si="1"/>
        <v>48</v>
      </c>
      <c r="H8" s="3">
        <f t="shared" si="1"/>
        <v>46.8</v>
      </c>
      <c r="I8" s="3">
        <f t="shared" si="1"/>
        <v>49.2</v>
      </c>
      <c r="J8" s="3">
        <f t="shared" si="1"/>
        <v>49</v>
      </c>
      <c r="K8" s="3">
        <f t="shared" si="1"/>
        <v>47.4</v>
      </c>
      <c r="L8" s="3">
        <f t="shared" si="1"/>
        <v>48.2</v>
      </c>
      <c r="M8" s="3">
        <f t="shared" si="1"/>
        <v>47.6</v>
      </c>
      <c r="N8" s="3">
        <f t="shared" si="1"/>
        <v>48.8</v>
      </c>
      <c r="O8" s="3">
        <f t="shared" si="1"/>
        <v>49.6</v>
      </c>
      <c r="P8" s="3">
        <f t="shared" si="1"/>
        <v>50.2</v>
      </c>
      <c r="Q8" s="3">
        <f t="shared" si="1"/>
        <v>47.6</v>
      </c>
      <c r="R8" s="3">
        <f t="shared" si="1"/>
        <v>47.8</v>
      </c>
      <c r="S8" s="4" t="s">
        <v>11</v>
      </c>
      <c r="T8" s="3">
        <f>AVERAGE(B8:R8)</f>
        <v>48.482352941176472</v>
      </c>
    </row>
    <row r="9" spans="1:20" s="3" customFormat="1" x14ac:dyDescent="0.3">
      <c r="A9" s="3" t="s">
        <v>8</v>
      </c>
      <c r="B9" s="3">
        <f xml:space="preserve"> MAX(B2:B6)-MIN(B2:B6)</f>
        <v>5</v>
      </c>
      <c r="C9" s="3">
        <f t="shared" ref="C9:R9" si="2" xml:space="preserve"> MAX(C2:C6)-MIN(C2:C6)</f>
        <v>4</v>
      </c>
      <c r="D9" s="3">
        <f t="shared" si="2"/>
        <v>6</v>
      </c>
      <c r="E9" s="3">
        <f t="shared" si="2"/>
        <v>4</v>
      </c>
      <c r="F9" s="3">
        <f t="shared" si="2"/>
        <v>4</v>
      </c>
      <c r="G9" s="3">
        <f t="shared" si="2"/>
        <v>5</v>
      </c>
      <c r="H9" s="3">
        <f t="shared" si="2"/>
        <v>7</v>
      </c>
      <c r="I9" s="3">
        <f t="shared" si="2"/>
        <v>6</v>
      </c>
      <c r="J9" s="3">
        <f t="shared" si="2"/>
        <v>2</v>
      </c>
      <c r="K9" s="3">
        <f t="shared" si="2"/>
        <v>3</v>
      </c>
      <c r="L9" s="3">
        <f t="shared" si="2"/>
        <v>8</v>
      </c>
      <c r="M9" s="3">
        <f t="shared" si="2"/>
        <v>5</v>
      </c>
      <c r="N9" s="3">
        <f t="shared" si="2"/>
        <v>2</v>
      </c>
      <c r="O9" s="3">
        <f t="shared" si="2"/>
        <v>6</v>
      </c>
      <c r="P9" s="3">
        <f t="shared" si="2"/>
        <v>5</v>
      </c>
      <c r="Q9" s="3">
        <f t="shared" si="2"/>
        <v>6</v>
      </c>
      <c r="R9" s="3">
        <f t="shared" si="2"/>
        <v>6</v>
      </c>
      <c r="S9" s="5" t="s">
        <v>10</v>
      </c>
      <c r="T9" s="3">
        <f>AVERAGE($B$9:$R$9)</f>
        <v>4.9411764705882355</v>
      </c>
    </row>
    <row r="10" spans="1:20" s="3" customFormat="1" x14ac:dyDescent="0.3">
      <c r="A10" s="6" t="s">
        <v>11</v>
      </c>
      <c r="B10" s="3">
        <f>AVERAGE($B$8:$R$8)</f>
        <v>48.482352941176472</v>
      </c>
      <c r="C10" s="3">
        <f t="shared" ref="C10:R10" si="3">AVERAGE($B$8:$R$8)</f>
        <v>48.482352941176472</v>
      </c>
      <c r="D10" s="3">
        <f t="shared" si="3"/>
        <v>48.482352941176472</v>
      </c>
      <c r="E10" s="3">
        <f t="shared" si="3"/>
        <v>48.482352941176472</v>
      </c>
      <c r="F10" s="3">
        <f t="shared" si="3"/>
        <v>48.482352941176472</v>
      </c>
      <c r="G10" s="3">
        <f t="shared" si="3"/>
        <v>48.482352941176472</v>
      </c>
      <c r="H10" s="3">
        <f t="shared" si="3"/>
        <v>48.482352941176472</v>
      </c>
      <c r="I10" s="3">
        <f t="shared" si="3"/>
        <v>48.482352941176472</v>
      </c>
      <c r="J10" s="3">
        <f t="shared" si="3"/>
        <v>48.482352941176472</v>
      </c>
      <c r="K10" s="3">
        <f t="shared" si="3"/>
        <v>48.482352941176472</v>
      </c>
      <c r="L10" s="3">
        <f t="shared" si="3"/>
        <v>48.482352941176472</v>
      </c>
      <c r="M10" s="3">
        <f t="shared" si="3"/>
        <v>48.482352941176472</v>
      </c>
      <c r="N10" s="3">
        <f t="shared" si="3"/>
        <v>48.482352941176472</v>
      </c>
      <c r="O10" s="3">
        <f t="shared" si="3"/>
        <v>48.482352941176472</v>
      </c>
      <c r="P10" s="3">
        <f t="shared" si="3"/>
        <v>48.482352941176472</v>
      </c>
      <c r="Q10" s="3">
        <f t="shared" si="3"/>
        <v>48.482352941176472</v>
      </c>
      <c r="R10" s="3">
        <f t="shared" si="3"/>
        <v>48.482352941176472</v>
      </c>
      <c r="S10" s="7" t="s">
        <v>12</v>
      </c>
      <c r="T10" s="3">
        <v>0.57699999999999996</v>
      </c>
    </row>
    <row r="11" spans="1:20" s="3" customFormat="1" x14ac:dyDescent="0.3">
      <c r="A11" s="3" t="s">
        <v>9</v>
      </c>
      <c r="B11" s="3">
        <f>$T$8+$T$10*$T$9</f>
        <v>51.333411764705886</v>
      </c>
      <c r="C11" s="3">
        <f t="shared" ref="C11:R11" si="4">$T$8+$T$10*$T$9</f>
        <v>51.333411764705886</v>
      </c>
      <c r="D11" s="3">
        <f t="shared" si="4"/>
        <v>51.333411764705886</v>
      </c>
      <c r="E11" s="3">
        <f t="shared" si="4"/>
        <v>51.333411764705886</v>
      </c>
      <c r="F11" s="3">
        <f t="shared" si="4"/>
        <v>51.333411764705886</v>
      </c>
      <c r="G11" s="3">
        <f t="shared" si="4"/>
        <v>51.333411764705886</v>
      </c>
      <c r="H11" s="3">
        <f t="shared" si="4"/>
        <v>51.333411764705886</v>
      </c>
      <c r="I11" s="3">
        <f t="shared" si="4"/>
        <v>51.333411764705886</v>
      </c>
      <c r="J11" s="3">
        <f t="shared" si="4"/>
        <v>51.333411764705886</v>
      </c>
      <c r="K11" s="3">
        <f t="shared" si="4"/>
        <v>51.333411764705886</v>
      </c>
      <c r="L11" s="3">
        <f t="shared" si="4"/>
        <v>51.333411764705886</v>
      </c>
      <c r="M11" s="3">
        <f t="shared" si="4"/>
        <v>51.333411764705886</v>
      </c>
      <c r="N11" s="3">
        <f t="shared" si="4"/>
        <v>51.333411764705886</v>
      </c>
      <c r="O11" s="3">
        <f t="shared" si="4"/>
        <v>51.333411764705886</v>
      </c>
      <c r="P11" s="3">
        <f t="shared" si="4"/>
        <v>51.333411764705886</v>
      </c>
      <c r="Q11" s="3">
        <f t="shared" si="4"/>
        <v>51.333411764705886</v>
      </c>
      <c r="R11" s="3">
        <f t="shared" si="4"/>
        <v>51.333411764705886</v>
      </c>
      <c r="S11" s="7" t="s">
        <v>9</v>
      </c>
      <c r="T11" s="3">
        <f>$T$8+$T$10*$T$9</f>
        <v>51.333411764705886</v>
      </c>
    </row>
    <row r="12" spans="1:20" s="3" customFormat="1" x14ac:dyDescent="0.3">
      <c r="A12" s="3" t="s">
        <v>13</v>
      </c>
      <c r="B12" s="3">
        <f>$T$8-$T$10*$T$9</f>
        <v>45.631294117647059</v>
      </c>
      <c r="C12" s="3">
        <f t="shared" ref="C12:R12" si="5">$T$8-$T$10*$T$9</f>
        <v>45.631294117647059</v>
      </c>
      <c r="D12" s="3">
        <f t="shared" si="5"/>
        <v>45.631294117647059</v>
      </c>
      <c r="E12" s="3">
        <f t="shared" si="5"/>
        <v>45.631294117647059</v>
      </c>
      <c r="F12" s="3">
        <f t="shared" si="5"/>
        <v>45.631294117647059</v>
      </c>
      <c r="G12" s="3">
        <f t="shared" si="5"/>
        <v>45.631294117647059</v>
      </c>
      <c r="H12" s="3">
        <f t="shared" si="5"/>
        <v>45.631294117647059</v>
      </c>
      <c r="I12" s="3">
        <f t="shared" si="5"/>
        <v>45.631294117647059</v>
      </c>
      <c r="J12" s="3">
        <f t="shared" si="5"/>
        <v>45.631294117647059</v>
      </c>
      <c r="K12" s="3">
        <f t="shared" si="5"/>
        <v>45.631294117647059</v>
      </c>
      <c r="L12" s="3">
        <f t="shared" si="5"/>
        <v>45.631294117647059</v>
      </c>
      <c r="M12" s="3">
        <f t="shared" si="5"/>
        <v>45.631294117647059</v>
      </c>
      <c r="N12" s="3">
        <f t="shared" si="5"/>
        <v>45.631294117647059</v>
      </c>
      <c r="O12" s="3">
        <f t="shared" si="5"/>
        <v>45.631294117647059</v>
      </c>
      <c r="P12" s="3">
        <f t="shared" si="5"/>
        <v>45.631294117647059</v>
      </c>
      <c r="Q12" s="3">
        <f t="shared" si="5"/>
        <v>45.631294117647059</v>
      </c>
      <c r="R12" s="3">
        <f t="shared" si="5"/>
        <v>45.631294117647059</v>
      </c>
      <c r="S12" s="7" t="s">
        <v>13</v>
      </c>
      <c r="T12" s="3">
        <f>$T$8-$T$10*$T$9</f>
        <v>45.631294117647059</v>
      </c>
    </row>
    <row r="13" spans="1:20" s="3" customFormat="1" x14ac:dyDescent="0.3">
      <c r="A13" s="3" t="s">
        <v>14</v>
      </c>
      <c r="B13" s="3">
        <f>B12+(B11-B12)/3</f>
        <v>47.532000000000004</v>
      </c>
      <c r="C13" s="3">
        <f t="shared" ref="C13:R13" si="6">C12+(C11-C12)/3</f>
        <v>47.532000000000004</v>
      </c>
      <c r="D13" s="3">
        <f t="shared" si="6"/>
        <v>47.532000000000004</v>
      </c>
      <c r="E13" s="3">
        <f t="shared" si="6"/>
        <v>47.532000000000004</v>
      </c>
      <c r="F13" s="3">
        <f t="shared" si="6"/>
        <v>47.532000000000004</v>
      </c>
      <c r="G13" s="3">
        <f t="shared" si="6"/>
        <v>47.532000000000004</v>
      </c>
      <c r="H13" s="3">
        <f t="shared" si="6"/>
        <v>47.532000000000004</v>
      </c>
      <c r="I13" s="3">
        <f t="shared" si="6"/>
        <v>47.532000000000004</v>
      </c>
      <c r="J13" s="3">
        <f t="shared" si="6"/>
        <v>47.532000000000004</v>
      </c>
      <c r="K13" s="3">
        <f t="shared" si="6"/>
        <v>47.532000000000004</v>
      </c>
      <c r="L13" s="3">
        <f t="shared" si="6"/>
        <v>47.532000000000004</v>
      </c>
      <c r="M13" s="3">
        <f t="shared" si="6"/>
        <v>47.532000000000004</v>
      </c>
      <c r="N13" s="3">
        <f t="shared" si="6"/>
        <v>47.532000000000004</v>
      </c>
      <c r="O13" s="3">
        <f t="shared" si="6"/>
        <v>47.532000000000004</v>
      </c>
      <c r="P13" s="3">
        <f t="shared" si="6"/>
        <v>47.532000000000004</v>
      </c>
      <c r="Q13" s="3">
        <f t="shared" si="6"/>
        <v>47.532000000000004</v>
      </c>
      <c r="R13" s="3">
        <f t="shared" si="6"/>
        <v>47.532000000000004</v>
      </c>
      <c r="S13" s="7"/>
    </row>
    <row r="14" spans="1:20" s="3" customFormat="1" x14ac:dyDescent="0.3">
      <c r="A14" s="3" t="s">
        <v>15</v>
      </c>
      <c r="B14" s="3">
        <f>B11-(B11-B12)/3</f>
        <v>49.432705882352941</v>
      </c>
      <c r="C14" s="3">
        <f t="shared" ref="C14:R14" si="7">C11-(C11-C12)/3</f>
        <v>49.432705882352941</v>
      </c>
      <c r="D14" s="3">
        <f t="shared" si="7"/>
        <v>49.432705882352941</v>
      </c>
      <c r="E14" s="3">
        <f t="shared" si="7"/>
        <v>49.432705882352941</v>
      </c>
      <c r="F14" s="3">
        <f t="shared" si="7"/>
        <v>49.432705882352941</v>
      </c>
      <c r="G14" s="3">
        <f t="shared" si="7"/>
        <v>49.432705882352941</v>
      </c>
      <c r="H14" s="3">
        <f t="shared" si="7"/>
        <v>49.432705882352941</v>
      </c>
      <c r="I14" s="3">
        <f t="shared" si="7"/>
        <v>49.432705882352941</v>
      </c>
      <c r="J14" s="3">
        <f t="shared" si="7"/>
        <v>49.432705882352941</v>
      </c>
      <c r="K14" s="3">
        <f t="shared" si="7"/>
        <v>49.432705882352941</v>
      </c>
      <c r="L14" s="3">
        <f t="shared" si="7"/>
        <v>49.432705882352941</v>
      </c>
      <c r="M14" s="3">
        <f t="shared" si="7"/>
        <v>49.432705882352941</v>
      </c>
      <c r="N14" s="3">
        <f t="shared" si="7"/>
        <v>49.432705882352941</v>
      </c>
      <c r="O14" s="3">
        <f t="shared" si="7"/>
        <v>49.432705882352941</v>
      </c>
      <c r="P14" s="3">
        <f t="shared" si="7"/>
        <v>49.432705882352941</v>
      </c>
      <c r="Q14" s="3">
        <f t="shared" si="7"/>
        <v>49.432705882352941</v>
      </c>
      <c r="R14" s="3">
        <f t="shared" si="7"/>
        <v>49.432705882352941</v>
      </c>
      <c r="S14" s="7" t="s">
        <v>17</v>
      </c>
      <c r="T14" s="3">
        <v>0</v>
      </c>
    </row>
    <row r="15" spans="1:20" s="3" customFormat="1" x14ac:dyDescent="0.3">
      <c r="A15" s="6" t="s">
        <v>10</v>
      </c>
      <c r="B15" s="3">
        <f>AVERAGE($B$9:$R$9)</f>
        <v>4.9411764705882355</v>
      </c>
      <c r="C15" s="3">
        <f t="shared" ref="C15:R15" si="8">AVERAGE($B$9:$R$9)</f>
        <v>4.9411764705882355</v>
      </c>
      <c r="D15" s="3">
        <f t="shared" si="8"/>
        <v>4.9411764705882355</v>
      </c>
      <c r="E15" s="3">
        <f t="shared" si="8"/>
        <v>4.9411764705882355</v>
      </c>
      <c r="F15" s="3">
        <f t="shared" si="8"/>
        <v>4.9411764705882355</v>
      </c>
      <c r="G15" s="3">
        <f t="shared" si="8"/>
        <v>4.9411764705882355</v>
      </c>
      <c r="H15" s="3">
        <f t="shared" si="8"/>
        <v>4.9411764705882355</v>
      </c>
      <c r="I15" s="3">
        <f t="shared" si="8"/>
        <v>4.9411764705882355</v>
      </c>
      <c r="J15" s="3">
        <f t="shared" si="8"/>
        <v>4.9411764705882355</v>
      </c>
      <c r="K15" s="3">
        <f t="shared" si="8"/>
        <v>4.9411764705882355</v>
      </c>
      <c r="L15" s="3">
        <f t="shared" si="8"/>
        <v>4.9411764705882355</v>
      </c>
      <c r="M15" s="3">
        <f t="shared" si="8"/>
        <v>4.9411764705882355</v>
      </c>
      <c r="N15" s="3">
        <f t="shared" si="8"/>
        <v>4.9411764705882355</v>
      </c>
      <c r="O15" s="3">
        <f t="shared" si="8"/>
        <v>4.9411764705882355</v>
      </c>
      <c r="P15" s="3">
        <f t="shared" si="8"/>
        <v>4.9411764705882355</v>
      </c>
      <c r="Q15" s="3">
        <f t="shared" si="8"/>
        <v>4.9411764705882355</v>
      </c>
      <c r="R15" s="3">
        <f t="shared" si="8"/>
        <v>4.9411764705882355</v>
      </c>
      <c r="S15" s="7" t="s">
        <v>16</v>
      </c>
      <c r="T15" s="3">
        <v>2.1139999999999999</v>
      </c>
    </row>
    <row r="16" spans="1:20" s="3" customFormat="1" x14ac:dyDescent="0.3">
      <c r="A16" s="3" t="s">
        <v>9</v>
      </c>
      <c r="B16" s="3">
        <f>$T$15*$T$9</f>
        <v>10.445647058823528</v>
      </c>
      <c r="C16" s="3">
        <f t="shared" ref="C16:R16" si="9">$T$15*$T$9</f>
        <v>10.445647058823528</v>
      </c>
      <c r="D16" s="3">
        <f t="shared" si="9"/>
        <v>10.445647058823528</v>
      </c>
      <c r="E16" s="3">
        <f t="shared" si="9"/>
        <v>10.445647058823528</v>
      </c>
      <c r="F16" s="3">
        <f t="shared" si="9"/>
        <v>10.445647058823528</v>
      </c>
      <c r="G16" s="3">
        <f t="shared" si="9"/>
        <v>10.445647058823528</v>
      </c>
      <c r="H16" s="3">
        <f t="shared" si="9"/>
        <v>10.445647058823528</v>
      </c>
      <c r="I16" s="3">
        <f t="shared" si="9"/>
        <v>10.445647058823528</v>
      </c>
      <c r="J16" s="3">
        <f t="shared" si="9"/>
        <v>10.445647058823528</v>
      </c>
      <c r="K16" s="3">
        <f t="shared" si="9"/>
        <v>10.445647058823528</v>
      </c>
      <c r="L16" s="3">
        <f t="shared" si="9"/>
        <v>10.445647058823528</v>
      </c>
      <c r="M16" s="3">
        <f t="shared" si="9"/>
        <v>10.445647058823528</v>
      </c>
      <c r="N16" s="3">
        <f t="shared" si="9"/>
        <v>10.445647058823528</v>
      </c>
      <c r="O16" s="3">
        <f t="shared" si="9"/>
        <v>10.445647058823528</v>
      </c>
      <c r="P16" s="3">
        <f t="shared" si="9"/>
        <v>10.445647058823528</v>
      </c>
      <c r="Q16" s="3">
        <f t="shared" si="9"/>
        <v>10.445647058823528</v>
      </c>
      <c r="R16" s="3">
        <f t="shared" si="9"/>
        <v>10.445647058823528</v>
      </c>
      <c r="S16" s="7" t="s">
        <v>9</v>
      </c>
      <c r="T16" s="3">
        <f>$T$15*$T$9</f>
        <v>10.445647058823528</v>
      </c>
    </row>
    <row r="17" spans="1:20" s="3" customFormat="1" x14ac:dyDescent="0.3">
      <c r="A17" s="3" t="s">
        <v>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7" t="s">
        <v>13</v>
      </c>
      <c r="T17" s="3">
        <v>0</v>
      </c>
    </row>
    <row r="18" spans="1:20" s="3" customFormat="1" x14ac:dyDescent="0.3">
      <c r="A18" s="3" t="s">
        <v>18</v>
      </c>
      <c r="B18" s="3">
        <f>1/3*B16</f>
        <v>3.481882352941176</v>
      </c>
      <c r="C18" s="3">
        <f t="shared" ref="C18:R18" si="10">1/3*C16</f>
        <v>3.481882352941176</v>
      </c>
      <c r="D18" s="3">
        <f t="shared" si="10"/>
        <v>3.481882352941176</v>
      </c>
      <c r="E18" s="3">
        <f t="shared" si="10"/>
        <v>3.481882352941176</v>
      </c>
      <c r="F18" s="3">
        <f t="shared" si="10"/>
        <v>3.481882352941176</v>
      </c>
      <c r="G18" s="3">
        <f t="shared" si="10"/>
        <v>3.481882352941176</v>
      </c>
      <c r="H18" s="3">
        <f t="shared" si="10"/>
        <v>3.481882352941176</v>
      </c>
      <c r="I18" s="3">
        <f t="shared" si="10"/>
        <v>3.481882352941176</v>
      </c>
      <c r="J18" s="3">
        <f t="shared" si="10"/>
        <v>3.481882352941176</v>
      </c>
      <c r="K18" s="3">
        <f t="shared" si="10"/>
        <v>3.481882352941176</v>
      </c>
      <c r="L18" s="3">
        <f t="shared" si="10"/>
        <v>3.481882352941176</v>
      </c>
      <c r="M18" s="3">
        <f t="shared" si="10"/>
        <v>3.481882352941176</v>
      </c>
      <c r="N18" s="3">
        <f t="shared" si="10"/>
        <v>3.481882352941176</v>
      </c>
      <c r="O18" s="3">
        <f t="shared" si="10"/>
        <v>3.481882352941176</v>
      </c>
      <c r="P18" s="3">
        <f t="shared" si="10"/>
        <v>3.481882352941176</v>
      </c>
      <c r="Q18" s="3">
        <f t="shared" si="10"/>
        <v>3.481882352941176</v>
      </c>
      <c r="R18" s="3">
        <f t="shared" si="10"/>
        <v>3.481882352941176</v>
      </c>
      <c r="S18" s="7"/>
    </row>
    <row r="19" spans="1:20" s="3" customFormat="1" x14ac:dyDescent="0.3">
      <c r="A19" s="3" t="s">
        <v>19</v>
      </c>
      <c r="B19" s="3">
        <f>B16*2/3</f>
        <v>6.963764705882352</v>
      </c>
      <c r="C19" s="3">
        <f t="shared" ref="C19:R19" si="11">C16*2/3</f>
        <v>6.963764705882352</v>
      </c>
      <c r="D19" s="3">
        <f t="shared" si="11"/>
        <v>6.963764705882352</v>
      </c>
      <c r="E19" s="3">
        <f t="shared" si="11"/>
        <v>6.963764705882352</v>
      </c>
      <c r="F19" s="3">
        <f t="shared" si="11"/>
        <v>6.963764705882352</v>
      </c>
      <c r="G19" s="3">
        <f t="shared" si="11"/>
        <v>6.963764705882352</v>
      </c>
      <c r="H19" s="3">
        <f t="shared" si="11"/>
        <v>6.963764705882352</v>
      </c>
      <c r="I19" s="3">
        <f t="shared" si="11"/>
        <v>6.963764705882352</v>
      </c>
      <c r="J19" s="3">
        <f t="shared" si="11"/>
        <v>6.963764705882352</v>
      </c>
      <c r="K19" s="3">
        <f t="shared" si="11"/>
        <v>6.963764705882352</v>
      </c>
      <c r="L19" s="3">
        <f t="shared" si="11"/>
        <v>6.963764705882352</v>
      </c>
      <c r="M19" s="3">
        <f t="shared" si="11"/>
        <v>6.963764705882352</v>
      </c>
      <c r="N19" s="3">
        <f t="shared" si="11"/>
        <v>6.963764705882352</v>
      </c>
      <c r="O19" s="3">
        <f t="shared" si="11"/>
        <v>6.963764705882352</v>
      </c>
      <c r="P19" s="3">
        <f t="shared" si="11"/>
        <v>6.963764705882352</v>
      </c>
      <c r="Q19" s="3">
        <f t="shared" si="11"/>
        <v>6.963764705882352</v>
      </c>
      <c r="R19" s="3">
        <f t="shared" si="11"/>
        <v>6.963764705882352</v>
      </c>
      <c r="S19" s="7"/>
    </row>
    <row r="37" spans="1:22" x14ac:dyDescent="0.3">
      <c r="A37" s="8" t="s">
        <v>20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30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</sheetData>
  <mergeCells count="1">
    <mergeCell ref="A37:V38"/>
  </mergeCells>
  <pageMargins left="0.7" right="0.7" top="0.75" bottom="0.75" header="0.3" footer="0.3"/>
  <pageSetup paperSize="9" scale="8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Souki</dc:creator>
  <cp:lastModifiedBy>Nour Souki</cp:lastModifiedBy>
  <cp:lastPrinted>2024-09-21T10:24:45Z</cp:lastPrinted>
  <dcterms:created xsi:type="dcterms:W3CDTF">2024-09-21T09:34:15Z</dcterms:created>
  <dcterms:modified xsi:type="dcterms:W3CDTF">2024-09-21T10:33:06Z</dcterms:modified>
</cp:coreProperties>
</file>