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sham.fawad\Downloads\"/>
    </mc:Choice>
  </mc:AlternateContent>
  <xr:revisionPtr revIDLastSave="0" documentId="13_ncr:1_{B4C823CB-30B1-4B83-A6E2-1428DB484C3B}" xr6:coauthVersionLast="47" xr6:coauthVersionMax="47" xr10:uidLastSave="{00000000-0000-0000-0000-000000000000}"/>
  <bookViews>
    <workbookView xWindow="-108" yWindow="-108" windowWidth="23256" windowHeight="12456" xr2:uid="{82401F18-DD16-4CDF-867D-5FECC96DB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6" i="1" s="1"/>
  <c r="D28" i="1"/>
  <c r="D24" i="1"/>
  <c r="D25" i="1"/>
  <c r="D23" i="1"/>
  <c r="D14" i="1"/>
  <c r="D15" i="1" s="1"/>
  <c r="E8" i="1"/>
  <c r="E5" i="1" s="1"/>
  <c r="E7" i="1"/>
  <c r="E4" i="1"/>
  <c r="J37" i="1" l="1"/>
  <c r="K36" i="1"/>
  <c r="K35" i="1"/>
  <c r="E9" i="1"/>
  <c r="E14" i="1"/>
  <c r="D27" i="1"/>
  <c r="E6" i="1" s="1"/>
  <c r="J38" i="1" l="1"/>
  <c r="K37" i="1"/>
  <c r="F14" i="1"/>
  <c r="E15" i="1"/>
  <c r="K38" i="1" l="1"/>
  <c r="J39" i="1"/>
  <c r="G14" i="1"/>
  <c r="F15" i="1"/>
  <c r="J40" i="1" l="1"/>
  <c r="K39" i="1"/>
  <c r="H14" i="1"/>
  <c r="G15" i="1"/>
  <c r="J41" i="1" l="1"/>
  <c r="K40" i="1"/>
  <c r="I14" i="1"/>
  <c r="H15" i="1"/>
  <c r="J42" i="1" l="1"/>
  <c r="K41" i="1"/>
  <c r="J14" i="1"/>
  <c r="I15" i="1"/>
  <c r="K42" i="1" l="1"/>
  <c r="J43" i="1"/>
  <c r="K14" i="1"/>
  <c r="J15" i="1"/>
  <c r="J44" i="1" l="1"/>
  <c r="K43" i="1"/>
  <c r="L14" i="1"/>
  <c r="K15" i="1"/>
  <c r="J45" i="1" l="1"/>
  <c r="K44" i="1"/>
  <c r="M14" i="1"/>
  <c r="L15" i="1"/>
  <c r="J46" i="1" l="1"/>
  <c r="K45" i="1"/>
  <c r="N14" i="1"/>
  <c r="M15" i="1"/>
  <c r="K46" i="1" l="1"/>
  <c r="J47" i="1"/>
  <c r="O14" i="1"/>
  <c r="N15" i="1"/>
  <c r="J48" i="1" l="1"/>
  <c r="K47" i="1"/>
  <c r="P14" i="1"/>
  <c r="O15" i="1"/>
  <c r="J49" i="1" l="1"/>
  <c r="K48" i="1"/>
  <c r="Q14" i="1"/>
  <c r="P15" i="1"/>
  <c r="J50" i="1" l="1"/>
  <c r="K49" i="1"/>
  <c r="R14" i="1"/>
  <c r="Q15" i="1"/>
  <c r="K50" i="1" l="1"/>
  <c r="J51" i="1"/>
  <c r="S14" i="1"/>
  <c r="R15" i="1"/>
  <c r="J52" i="1" l="1"/>
  <c r="K51" i="1"/>
  <c r="T14" i="1"/>
  <c r="S15" i="1"/>
  <c r="J53" i="1" l="1"/>
  <c r="K52" i="1"/>
  <c r="U14" i="1"/>
  <c r="T15" i="1"/>
  <c r="J54" i="1" l="1"/>
  <c r="K53" i="1"/>
  <c r="V14" i="1"/>
  <c r="U15" i="1"/>
  <c r="K54" i="1" l="1"/>
  <c r="J55" i="1"/>
  <c r="W14" i="1"/>
  <c r="V15" i="1"/>
  <c r="J56" i="1" l="1"/>
  <c r="K55" i="1"/>
  <c r="X14" i="1"/>
  <c r="W15" i="1"/>
  <c r="J57" i="1" l="1"/>
  <c r="K56" i="1"/>
  <c r="Y14" i="1"/>
  <c r="X15" i="1"/>
  <c r="J58" i="1" l="1"/>
  <c r="K58" i="1" s="1"/>
  <c r="K57" i="1"/>
  <c r="Z14" i="1"/>
  <c r="Y15" i="1"/>
  <c r="L35" i="1" l="1"/>
  <c r="AA14" i="1"/>
  <c r="AA15" i="1" s="1"/>
  <c r="Z15" i="1"/>
  <c r="E10" i="1" l="1"/>
  <c r="D16" i="1"/>
</calcChain>
</file>

<file path=xl/sharedStrings.xml><?xml version="1.0" encoding="utf-8"?>
<sst xmlns="http://schemas.openxmlformats.org/spreadsheetml/2006/main" count="73" uniqueCount="44">
  <si>
    <t>Market Size</t>
  </si>
  <si>
    <t>Market Potential</t>
  </si>
  <si>
    <t>Cost</t>
  </si>
  <si>
    <t>Number of Users</t>
  </si>
  <si>
    <t>https://pbbarcouncil.com/</t>
  </si>
  <si>
    <t>Revenue</t>
  </si>
  <si>
    <t>Subscription Charges /Month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</si>
  <si>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</si>
  <si>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</si>
  <si>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</si>
  <si>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</si>
  <si>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</si>
  <si>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</si>
  <si>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</si>
  <si>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</si>
  <si>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</si>
  <si>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</si>
  <si>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</si>
  <si>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</si>
  <si>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</si>
  <si>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</si>
  <si>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</si>
  <si>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</si>
  <si>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</si>
  <si>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</si>
  <si>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</si>
  <si>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</si>
  <si>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</si>
  <si>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</si>
  <si>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</si>
  <si>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</si>
  <si>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Users Acquired</t>
  </si>
  <si>
    <t>2 year Cumulative Revenue</t>
  </si>
  <si>
    <t>Data Annotation</t>
  </si>
  <si>
    <t>Free</t>
  </si>
  <si>
    <t>Hardware</t>
  </si>
  <si>
    <t>100 million Open AI token</t>
  </si>
  <si>
    <t>AWS</t>
  </si>
  <si>
    <t>UI/UX - One Time Cost</t>
  </si>
  <si>
    <t>Cost Per Month</t>
  </si>
  <si>
    <t>Training Cost - One Time Cost</t>
  </si>
  <si>
    <t>Revenue - 1st Thousand Users</t>
  </si>
  <si>
    <t>Month/Cost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</si>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</sst>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2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164" fontId="0" fillId="0" borderId="3" xfId="1" applyNumberFormat="1" applyFont="1" applyBorder="1"/>
    <xf numFmtId="164" fontId="0" fillId="0" borderId="5" xfId="1" applyNumberFormat="1" applyFont="1" applyBorder="1"/>
    <xf numFmtId="0" fontId="0" fillId="0" borderId="5" xfId="0" applyBorder="1"/>
    <xf numFmtId="164" fontId="0" fillId="0" borderId="8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bbarcounc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CF6F-965E-4A4A-B0EA-210A8D0A8CB9}">
  <dimension ref="C3:AA58"/>
  <sheetViews>
    <sheetView tabSelected="1" zoomScale="72" zoomScaleNormal="112" workbookViewId="0">
      <selection activeCell="C20" sqref="C20:D28"/>
    </sheetView>
  </sheetViews>
  <sheetFormatPr defaultRowHeight="14.4" x14ac:dyDescent="0.3"/>
  <cols>
    <col min="2" max="2" width="9.109375" customWidth="1"/>
    <col min="3" max="3" width="30" bestFit="1" customWidth="1"/>
    <col min="4" max="4" width="17" bestFit="1" customWidth="1"/>
    <col min="5" max="5" width="15.33203125" bestFit="1" customWidth="1"/>
    <col min="6" max="7" width="12.6640625" bestFit="1" customWidth="1"/>
    <col min="8" max="8" width="24.88671875" bestFit="1" customWidth="1"/>
    <col min="9" max="10" width="12.33203125" bestFit="1" customWidth="1"/>
    <col min="11" max="11" width="13.5546875" bestFit="1" customWidth="1"/>
    <col min="12" max="12" width="28.6640625" bestFit="1" customWidth="1"/>
    <col min="13" max="13" width="15.33203125" bestFit="1" customWidth="1"/>
    <col min="14" max="14" width="14" bestFit="1" customWidth="1"/>
    <col min="15" max="27" width="15.33203125" bestFit="1" customWidth="1"/>
  </cols>
  <sheetData>
    <row r="3" spans="3:27" ht="15" thickBot="1" x14ac:dyDescent="0.35"/>
    <row r="4" spans="3:27" x14ac:dyDescent="0.3">
      <c r="C4" s="15" t="s">
        <v>0</v>
      </c>
      <c r="D4" s="16"/>
      <c r="E4" s="6">
        <f>150000</f>
        <v>150000</v>
      </c>
      <c r="H4" s="1" t="s">
        <v>4</v>
      </c>
    </row>
    <row r="5" spans="3:27" x14ac:dyDescent="0.3">
      <c r="C5" s="13" t="s">
        <v>1</v>
      </c>
      <c r="D5" s="14"/>
      <c r="E5" s="7">
        <f>E4*E8</f>
        <v>300000000</v>
      </c>
    </row>
    <row r="6" spans="3:27" x14ac:dyDescent="0.3">
      <c r="C6" s="13" t="s">
        <v>2</v>
      </c>
      <c r="D6" s="14"/>
      <c r="E6" s="10">
        <f>D27</f>
        <v>1600000</v>
      </c>
    </row>
    <row r="7" spans="3:27" x14ac:dyDescent="0.3">
      <c r="C7" s="13" t="s">
        <v>3</v>
      </c>
      <c r="D7" s="14"/>
      <c r="E7" s="8">
        <f>1000</f>
        <v>1000</v>
      </c>
    </row>
    <row r="8" spans="3:27" x14ac:dyDescent="0.3">
      <c r="C8" s="13" t="s">
        <v>6</v>
      </c>
      <c r="D8" s="14"/>
      <c r="E8" s="7">
        <f>2000</f>
        <v>2000</v>
      </c>
    </row>
    <row r="9" spans="3:27" x14ac:dyDescent="0.3">
      <c r="C9" s="13" t="s">
        <v>41</v>
      </c>
      <c r="D9" s="14"/>
      <c r="E9" s="10">
        <f>E7*E8</f>
        <v>2000000</v>
      </c>
    </row>
    <row r="10" spans="3:27" ht="15" thickBot="1" x14ac:dyDescent="0.35">
      <c r="C10" s="11" t="s">
        <v>32</v>
      </c>
      <c r="D10" s="12"/>
      <c r="E10" s="9">
        <f>SUM($D$15:$AA$15)</f>
        <v>176994653.51615238</v>
      </c>
    </row>
    <row r="12" spans="3:27" x14ac:dyDescent="0.3"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  <c r="S12" t="s">
        <v>22</v>
      </c>
      <c r="T12" t="s">
        <v>23</v>
      </c>
      <c r="U12" t="s">
        <v>24</v>
      </c>
      <c r="V12" t="s">
        <v>25</v>
      </c>
      <c r="W12" t="s">
        <v>26</v>
      </c>
      <c r="X12" t="s">
        <v>27</v>
      </c>
      <c r="Y12" t="s">
        <v>28</v>
      </c>
      <c r="Z12" t="s">
        <v>29</v>
      </c>
      <c r="AA12" t="s">
        <v>30</v>
      </c>
    </row>
    <row r="13" spans="3:27" x14ac:dyDescent="0.3">
      <c r="C13" t="s">
        <v>2</v>
      </c>
    </row>
    <row r="14" spans="3:27" x14ac:dyDescent="0.3">
      <c r="C14" t="s">
        <v>31</v>
      </c>
      <c r="D14">
        <f>1000</f>
        <v>1000</v>
      </c>
      <c r="E14">
        <f>D14*1.1</f>
        <v>1100</v>
      </c>
      <c r="F14">
        <f t="shared" ref="F14:AA14" si="0">E14*1.1</f>
        <v>1210</v>
      </c>
      <c r="G14">
        <f t="shared" si="0"/>
        <v>1331</v>
      </c>
      <c r="H14">
        <f t="shared" si="0"/>
        <v>1464.1000000000001</v>
      </c>
      <c r="I14">
        <f t="shared" si="0"/>
        <v>1610.5100000000002</v>
      </c>
      <c r="J14">
        <f t="shared" si="0"/>
        <v>1771.5610000000004</v>
      </c>
      <c r="K14">
        <f t="shared" si="0"/>
        <v>1948.7171000000005</v>
      </c>
      <c r="L14">
        <f t="shared" si="0"/>
        <v>2143.5888100000006</v>
      </c>
      <c r="M14">
        <f t="shared" si="0"/>
        <v>2357.9476910000008</v>
      </c>
      <c r="N14">
        <f t="shared" si="0"/>
        <v>2593.7424601000012</v>
      </c>
      <c r="O14">
        <f t="shared" si="0"/>
        <v>2853.1167061100014</v>
      </c>
      <c r="P14">
        <f t="shared" si="0"/>
        <v>3138.4283767210018</v>
      </c>
      <c r="Q14">
        <f t="shared" si="0"/>
        <v>3452.2712143931021</v>
      </c>
      <c r="R14">
        <f t="shared" si="0"/>
        <v>3797.4983358324125</v>
      </c>
      <c r="S14">
        <f t="shared" si="0"/>
        <v>4177.248169415654</v>
      </c>
      <c r="T14">
        <f t="shared" si="0"/>
        <v>4594.9729863572202</v>
      </c>
      <c r="U14">
        <f t="shared" si="0"/>
        <v>5054.4702849929427</v>
      </c>
      <c r="V14">
        <f t="shared" si="0"/>
        <v>5559.9173134922376</v>
      </c>
      <c r="W14">
        <f t="shared" si="0"/>
        <v>6115.9090448414618</v>
      </c>
      <c r="X14">
        <f t="shared" si="0"/>
        <v>6727.4999493256082</v>
      </c>
      <c r="Y14">
        <f t="shared" si="0"/>
        <v>7400.2499442581693</v>
      </c>
      <c r="Z14">
        <f t="shared" si="0"/>
        <v>8140.2749386839869</v>
      </c>
      <c r="AA14">
        <f t="shared" si="0"/>
        <v>8954.3024325523857</v>
      </c>
    </row>
    <row r="15" spans="3:27" x14ac:dyDescent="0.3">
      <c r="C15" t="s">
        <v>5</v>
      </c>
      <c r="D15" s="3">
        <f>D14*$E$8</f>
        <v>2000000</v>
      </c>
      <c r="E15" s="3">
        <f t="shared" ref="E15:AA15" si="1">E14*$E$8</f>
        <v>2200000</v>
      </c>
      <c r="F15" s="3">
        <f t="shared" si="1"/>
        <v>2420000</v>
      </c>
      <c r="G15" s="3">
        <f t="shared" si="1"/>
        <v>2662000</v>
      </c>
      <c r="H15" s="3">
        <f t="shared" si="1"/>
        <v>2928200.0000000005</v>
      </c>
      <c r="I15" s="3">
        <f t="shared" si="1"/>
        <v>3221020.0000000005</v>
      </c>
      <c r="J15" s="3">
        <f t="shared" si="1"/>
        <v>3543122.0000000009</v>
      </c>
      <c r="K15" s="3">
        <f t="shared" si="1"/>
        <v>3897434.2000000011</v>
      </c>
      <c r="L15" s="3">
        <f t="shared" si="1"/>
        <v>4287177.620000001</v>
      </c>
      <c r="M15" s="3">
        <f t="shared" si="1"/>
        <v>4715895.3820000011</v>
      </c>
      <c r="N15" s="3">
        <f t="shared" si="1"/>
        <v>5187484.9202000024</v>
      </c>
      <c r="O15" s="3">
        <f t="shared" si="1"/>
        <v>5706233.4122200031</v>
      </c>
      <c r="P15" s="3">
        <f t="shared" si="1"/>
        <v>6276856.7534420034</v>
      </c>
      <c r="Q15" s="3">
        <f t="shared" si="1"/>
        <v>6904542.4287862042</v>
      </c>
      <c r="R15" s="3">
        <f t="shared" si="1"/>
        <v>7594996.6716648247</v>
      </c>
      <c r="S15" s="3">
        <f t="shared" si="1"/>
        <v>8354496.3388313083</v>
      </c>
      <c r="T15" s="3">
        <f t="shared" si="1"/>
        <v>9189945.9727144409</v>
      </c>
      <c r="U15" s="3">
        <f t="shared" si="1"/>
        <v>10108940.569985885</v>
      </c>
      <c r="V15" s="3">
        <f t="shared" si="1"/>
        <v>11119834.626984475</v>
      </c>
      <c r="W15" s="3">
        <f t="shared" si="1"/>
        <v>12231818.089682924</v>
      </c>
      <c r="X15" s="3">
        <f t="shared" si="1"/>
        <v>13454999.898651216</v>
      </c>
      <c r="Y15" s="3">
        <f t="shared" si="1"/>
        <v>14800499.888516339</v>
      </c>
      <c r="Z15" s="3">
        <f t="shared" si="1"/>
        <v>16280549.877367973</v>
      </c>
      <c r="AA15" s="3">
        <f t="shared" si="1"/>
        <v>17908604.865104772</v>
      </c>
    </row>
    <row r="16" spans="3:27" x14ac:dyDescent="0.3">
      <c r="C16" t="s">
        <v>32</v>
      </c>
      <c r="D16" s="3">
        <f>SUM($D$15:$AA$15)</f>
        <v>176994653.51615238</v>
      </c>
    </row>
    <row r="17" spans="3:5" x14ac:dyDescent="0.3">
      <c r="E17" s="3"/>
    </row>
    <row r="18" spans="3:5" x14ac:dyDescent="0.3">
      <c r="D18" s="4"/>
    </row>
    <row r="20" spans="3:5" x14ac:dyDescent="0.3">
      <c r="C20" t="s">
        <v>43</v>
      </c>
    </row>
    <row r="21" spans="3:5" x14ac:dyDescent="0.3">
      <c r="C21" t="s">
        <v>33</v>
      </c>
      <c r="D21" t="s">
        <v>34</v>
      </c>
    </row>
    <row r="22" spans="3:5" x14ac:dyDescent="0.3">
      <c r="C22" t="s">
        <v>35</v>
      </c>
    </row>
    <row r="23" spans="3:5" x14ac:dyDescent="0.3">
      <c r="C23" s="5" t="s">
        <v>36</v>
      </c>
      <c r="D23" s="2">
        <f>7500*300</f>
        <v>2250000</v>
      </c>
    </row>
    <row r="24" spans="3:5" x14ac:dyDescent="0.3">
      <c r="C24" s="5" t="s">
        <v>37</v>
      </c>
      <c r="D24" s="2">
        <f>2000*300</f>
        <v>600000</v>
      </c>
    </row>
    <row r="25" spans="3:5" x14ac:dyDescent="0.3">
      <c r="C25" s="5" t="s">
        <v>38</v>
      </c>
      <c r="D25" s="2">
        <f>15000*300</f>
        <v>4500000</v>
      </c>
    </row>
    <row r="27" spans="3:5" x14ac:dyDescent="0.3">
      <c r="C27" s="5" t="s">
        <v>39</v>
      </c>
      <c r="D27" s="3">
        <f>1000*D14+D24</f>
        <v>1600000</v>
      </c>
    </row>
    <row r="28" spans="3:5" x14ac:dyDescent="0.3">
      <c r="C28" s="5" t="s">
        <v>40</v>
      </c>
      <c r="D28" s="2">
        <f>15000*300</f>
        <v>4500000</v>
      </c>
    </row>
    <row r="34" spans="8:12" x14ac:dyDescent="0.3">
      <c r="H34" t="s">
        <v>42</v>
      </c>
      <c r="J34" t="s">
        <v>31</v>
      </c>
      <c r="K34" t="s">
        <v>5</v>
      </c>
      <c r="L34" t="s">
        <v>32</v>
      </c>
    </row>
    <row r="35" spans="8:12" x14ac:dyDescent="0.3">
      <c r="H35" t="s">
        <v>7</v>
      </c>
      <c r="J35">
        <f>1000</f>
        <v>1000</v>
      </c>
      <c r="K35" s="3">
        <f t="shared" ref="K35:K58" si="2">J35*$E$8</f>
        <v>2000000</v>
      </c>
      <c r="L35" s="3">
        <f>SUM($K$35:$K$58)</f>
        <v>176994653.51615238</v>
      </c>
    </row>
    <row r="36" spans="8:12" x14ac:dyDescent="0.3">
      <c r="H36" t="s">
        <v>8</v>
      </c>
      <c r="J36">
        <f t="shared" ref="J36:J58" si="3">J35*1.1</f>
        <v>1100</v>
      </c>
      <c r="K36" s="3">
        <f t="shared" si="2"/>
        <v>2200000</v>
      </c>
    </row>
    <row r="37" spans="8:12" x14ac:dyDescent="0.3">
      <c r="H37" t="s">
        <v>9</v>
      </c>
      <c r="J37">
        <f t="shared" si="3"/>
        <v>1210</v>
      </c>
      <c r="K37" s="3">
        <f t="shared" si="2"/>
        <v>2420000</v>
      </c>
    </row>
    <row r="38" spans="8:12" x14ac:dyDescent="0.3">
      <c r="H38" t="s">
        <v>10</v>
      </c>
      <c r="J38">
        <f t="shared" si="3"/>
        <v>1331</v>
      </c>
      <c r="K38" s="3">
        <f t="shared" si="2"/>
        <v>2662000</v>
      </c>
    </row>
    <row r="39" spans="8:12" x14ac:dyDescent="0.3">
      <c r="H39" t="s">
        <v>11</v>
      </c>
      <c r="J39">
        <f t="shared" si="3"/>
        <v>1464.1000000000001</v>
      </c>
      <c r="K39" s="3">
        <f t="shared" si="2"/>
        <v>2928200.0000000005</v>
      </c>
    </row>
    <row r="40" spans="8:12" x14ac:dyDescent="0.3">
      <c r="H40" t="s">
        <v>12</v>
      </c>
      <c r="J40">
        <f t="shared" si="3"/>
        <v>1610.5100000000002</v>
      </c>
      <c r="K40" s="3">
        <f t="shared" si="2"/>
        <v>3221020.0000000005</v>
      </c>
    </row>
    <row r="41" spans="8:12" x14ac:dyDescent="0.3">
      <c r="H41" t="s">
        <v>13</v>
      </c>
      <c r="J41">
        <f t="shared" si="3"/>
        <v>1771.5610000000004</v>
      </c>
      <c r="K41" s="3">
        <f t="shared" si="2"/>
        <v>3543122.0000000009</v>
      </c>
    </row>
    <row r="42" spans="8:12" x14ac:dyDescent="0.3">
      <c r="H42" t="s">
        <v>14</v>
      </c>
      <c r="J42">
        <f t="shared" si="3"/>
        <v>1948.7171000000005</v>
      </c>
      <c r="K42" s="3">
        <f t="shared" si="2"/>
        <v>3897434.2000000011</v>
      </c>
    </row>
    <row r="43" spans="8:12" x14ac:dyDescent="0.3">
      <c r="H43" t="s">
        <v>15</v>
      </c>
      <c r="J43">
        <f t="shared" si="3"/>
        <v>2143.5888100000006</v>
      </c>
      <c r="K43" s="3">
        <f t="shared" si="2"/>
        <v>4287177.620000001</v>
      </c>
    </row>
    <row r="44" spans="8:12" x14ac:dyDescent="0.3">
      <c r="H44" t="s">
        <v>16</v>
      </c>
      <c r="J44">
        <f t="shared" si="3"/>
        <v>2357.9476910000008</v>
      </c>
      <c r="K44" s="3">
        <f t="shared" si="2"/>
        <v>4715895.3820000011</v>
      </c>
    </row>
    <row r="45" spans="8:12" x14ac:dyDescent="0.3">
      <c r="H45" t="s">
        <v>17</v>
      </c>
      <c r="J45">
        <f t="shared" si="3"/>
        <v>2593.7424601000012</v>
      </c>
      <c r="K45" s="3">
        <f t="shared" si="2"/>
        <v>5187484.9202000024</v>
      </c>
    </row>
    <row r="46" spans="8:12" x14ac:dyDescent="0.3">
      <c r="H46" t="s">
        <v>18</v>
      </c>
      <c r="J46">
        <f t="shared" si="3"/>
        <v>2853.1167061100014</v>
      </c>
      <c r="K46" s="3">
        <f t="shared" si="2"/>
        <v>5706233.4122200031</v>
      </c>
    </row>
    <row r="47" spans="8:12" x14ac:dyDescent="0.3">
      <c r="H47" t="s">
        <v>19</v>
      </c>
      <c r="J47">
        <f t="shared" si="3"/>
        <v>3138.4283767210018</v>
      </c>
      <c r="K47" s="3">
        <f t="shared" si="2"/>
        <v>6276856.7534420034</v>
      </c>
    </row>
    <row r="48" spans="8:12" x14ac:dyDescent="0.3">
      <c r="H48" t="s">
        <v>20</v>
      </c>
      <c r="J48">
        <f t="shared" si="3"/>
        <v>3452.2712143931021</v>
      </c>
      <c r="K48" s="3">
        <f t="shared" si="2"/>
        <v>6904542.4287862042</v>
      </c>
    </row>
    <row r="49" spans="8:11" x14ac:dyDescent="0.3">
      <c r="H49" t="s">
        <v>21</v>
      </c>
      <c r="J49">
        <f t="shared" si="3"/>
        <v>3797.4983358324125</v>
      </c>
      <c r="K49" s="3">
        <f t="shared" si="2"/>
        <v>7594996.6716648247</v>
      </c>
    </row>
    <row r="50" spans="8:11" x14ac:dyDescent="0.3">
      <c r="H50" t="s">
        <v>22</v>
      </c>
      <c r="J50">
        <f t="shared" si="3"/>
        <v>4177.248169415654</v>
      </c>
      <c r="K50" s="3">
        <f t="shared" si="2"/>
        <v>8354496.3388313083</v>
      </c>
    </row>
    <row r="51" spans="8:11" x14ac:dyDescent="0.3">
      <c r="H51" t="s">
        <v>23</v>
      </c>
      <c r="J51">
        <f t="shared" si="3"/>
        <v>4594.9729863572202</v>
      </c>
      <c r="K51" s="3">
        <f t="shared" si="2"/>
        <v>9189945.9727144409</v>
      </c>
    </row>
    <row r="52" spans="8:11" x14ac:dyDescent="0.3">
      <c r="H52" t="s">
        <v>24</v>
      </c>
      <c r="J52">
        <f t="shared" si="3"/>
        <v>5054.4702849929427</v>
      </c>
      <c r="K52" s="3">
        <f t="shared" si="2"/>
        <v>10108940.569985885</v>
      </c>
    </row>
    <row r="53" spans="8:11" x14ac:dyDescent="0.3">
      <c r="H53" t="s">
        <v>25</v>
      </c>
      <c r="J53">
        <f t="shared" si="3"/>
        <v>5559.9173134922376</v>
      </c>
      <c r="K53" s="3">
        <f t="shared" si="2"/>
        <v>11119834.626984475</v>
      </c>
    </row>
    <row r="54" spans="8:11" x14ac:dyDescent="0.3">
      <c r="H54" t="s">
        <v>26</v>
      </c>
      <c r="J54">
        <f t="shared" si="3"/>
        <v>6115.9090448414618</v>
      </c>
      <c r="K54" s="3">
        <f t="shared" si="2"/>
        <v>12231818.089682924</v>
      </c>
    </row>
    <row r="55" spans="8:11" x14ac:dyDescent="0.3">
      <c r="H55" t="s">
        <v>27</v>
      </c>
      <c r="J55">
        <f t="shared" si="3"/>
        <v>6727.4999493256082</v>
      </c>
      <c r="K55" s="3">
        <f t="shared" si="2"/>
        <v>13454999.898651216</v>
      </c>
    </row>
    <row r="56" spans="8:11" x14ac:dyDescent="0.3">
      <c r="H56" t="s">
        <v>28</v>
      </c>
      <c r="J56">
        <f t="shared" si="3"/>
        <v>7400.2499442581693</v>
      </c>
      <c r="K56" s="3">
        <f t="shared" si="2"/>
        <v>14800499.888516339</v>
      </c>
    </row>
    <row r="57" spans="8:11" x14ac:dyDescent="0.3">
      <c r="H57" t="s">
        <v>29</v>
      </c>
      <c r="J57">
        <f t="shared" si="3"/>
        <v>8140.2749386839869</v>
      </c>
      <c r="K57" s="3">
        <f t="shared" si="2"/>
        <v>16280549.877367973</v>
      </c>
    </row>
    <row r="58" spans="8:11" x14ac:dyDescent="0.3">
      <c r="H58" t="s">
        <v>30</v>
      </c>
      <c r="J58">
        <f t="shared" si="3"/>
        <v>8954.3024325523857</v>
      </c>
      <c r="K58" s="3">
        <f t="shared" si="2"/>
        <v>17908604.865104772</v>
      </c>
    </row>
  </sheetData>
  <mergeCells count="6">
    <mergeCell ref="C9:D9"/>
    <mergeCell ref="C4:D4"/>
    <mergeCell ref="C5:D5"/>
    <mergeCell ref="C6:D6"/>
    <mergeCell ref="C7:D7"/>
    <mergeCell ref="C8:D8"/>
  </mergeCells>
  <phoneticPr fontId="3" type="noConversion"/>
  <hyperlinks>
    <hyperlink ref="H4" r:id="rId1" xr:uid="{BC49C67F-D789-4E82-9194-021AF04C11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Raza Khan</dc:creator>
  <cp:lastModifiedBy>Muhammad Hisham Bin Fawad/BIZ/ISB</cp:lastModifiedBy>
  <dcterms:created xsi:type="dcterms:W3CDTF">2025-05-03T11:45:49Z</dcterms:created>
  <dcterms:modified xsi:type="dcterms:W3CDTF">2025-05-04T07:37:09Z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86e226-cfd0-4c2d-b2ff-bd9be0eaa4b4_Enabled">
    <vt:lpwstr>true</vt:lpwstr>
  </property>
  <property fmtid="{D5CDD505-2E9C-101B-9397-08002B2CF9AE}" pid="3" name="MSIP_Label_0886e226-cfd0-4c2d-b2ff-bd9be0eaa4b4_SetDate">
    <vt:lpwstr>2025-05-04T07:37:09Z</vt:lpwstr>
  </property>
  <property fmtid="{D5CDD505-2E9C-101B-9397-08002B2CF9AE}" pid="4" name="MSIP_Label_0886e226-cfd0-4c2d-b2ff-bd9be0eaa4b4_Method">
    <vt:lpwstr>Standard</vt:lpwstr>
  </property>
  <property fmtid="{D5CDD505-2E9C-101B-9397-08002B2CF9AE}" pid="5" name="MSIP_Label_0886e226-cfd0-4c2d-b2ff-bd9be0eaa4b4_Name">
    <vt:lpwstr>Internal</vt:lpwstr>
  </property>
  <property fmtid="{D5CDD505-2E9C-101B-9397-08002B2CF9AE}" pid="6" name="MSIP_Label_0886e226-cfd0-4c2d-b2ff-bd9be0eaa4b4_SiteId">
    <vt:lpwstr>5764b349-a60c-4df1-8cf5-62d06dd5b2c3</vt:lpwstr>
  </property>
  <property fmtid="{D5CDD505-2E9C-101B-9397-08002B2CF9AE}" pid="7" name="MSIP_Label_0886e226-cfd0-4c2d-b2ff-bd9be0eaa4b4_ActionId">
    <vt:lpwstr>0efde8ae-8f0f-4936-a09e-bbf46cdeb170</vt:lpwstr>
  </property>
  <property fmtid="{D5CDD505-2E9C-101B-9397-08002B2CF9AE}" pid="8" name="MSIP_Label_0886e226-cfd0-4c2d-b2ff-bd9be0eaa4b4_ContentBits">
    <vt:lpwstr>0</vt:lpwstr>
  </property>
  <property fmtid="{D5CDD505-2E9C-101B-9397-08002B2CF9AE}" pid="9" name="MSIP_Label_0886e226-cfd0-4c2d-b2ff-bd9be0eaa4b4_Tag">
    <vt:lpwstr>10, 3, 0, 1</vt:lpwstr>
  </property>
</Properties>
</file>