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sie\Desktop\Data Analysis Bootcamp\Final Group Project\group_2_final_project\Resources\"/>
    </mc:Choice>
  </mc:AlternateContent>
  <bookViews>
    <workbookView xWindow="0" yWindow="0" windowWidth="24000" windowHeight="9750" firstSheet="33" activeTab="38"/>
  </bookViews>
  <sheets>
    <sheet name="Sheet1" sheetId="1" r:id="rId1"/>
    <sheet name="MSSUBCLASS" sheetId="2" r:id="rId2"/>
    <sheet name="MSZONING" sheetId="3" r:id="rId3"/>
    <sheet name="STREET_ALLEY" sheetId="4" r:id="rId4"/>
    <sheet name="LOTSHAPE" sheetId="5" r:id="rId5"/>
    <sheet name="LANDCONTOUR" sheetId="6" r:id="rId6"/>
    <sheet name="UTILITIES" sheetId="7" r:id="rId7"/>
    <sheet name="LOTCONFIG" sheetId="8" r:id="rId8"/>
    <sheet name="LANDSLOPE" sheetId="9" r:id="rId9"/>
    <sheet name="NEIGHBORHOOD" sheetId="10" r:id="rId10"/>
    <sheet name="CONDITION" sheetId="11" r:id="rId11"/>
    <sheet name="BLDGTYPE" sheetId="12" r:id="rId12"/>
    <sheet name="HOUSESTYLE" sheetId="13" r:id="rId13"/>
    <sheet name="OVERALL_QC" sheetId="14" r:id="rId14"/>
    <sheet name="ROOFSTYLE" sheetId="15" r:id="rId15"/>
    <sheet name="Roof_Material" sheetId="16" r:id="rId16"/>
    <sheet name="ROOFMATL" sheetId="17" r:id="rId17"/>
    <sheet name="EXTERIOR_MASVNR" sheetId="18" r:id="rId18"/>
    <sheet name="EXTERQC" sheetId="19" r:id="rId19"/>
    <sheet name="FOUNDATION" sheetId="20" r:id="rId20"/>
    <sheet name="BSMTQUAL" sheetId="21" r:id="rId21"/>
    <sheet name="BSMTCOND" sheetId="22" r:id="rId22"/>
    <sheet name="BSMTEXPOSURE" sheetId="23" r:id="rId23"/>
    <sheet name="BSMTFINTYPE" sheetId="24" r:id="rId24"/>
    <sheet name="HEATING" sheetId="25" r:id="rId25"/>
    <sheet name="HEATINGQC" sheetId="26" r:id="rId26"/>
    <sheet name="ELECTRICAL" sheetId="27" r:id="rId27"/>
    <sheet name="KITCHENQUAL" sheetId="28" r:id="rId28"/>
    <sheet name="FUNCTIONAL" sheetId="30" r:id="rId29"/>
    <sheet name="FIREPLACEQU" sheetId="31" r:id="rId30"/>
    <sheet name="GARAGETYPE" sheetId="32" r:id="rId31"/>
    <sheet name="GARAGEFINISH" sheetId="33" r:id="rId32"/>
    <sheet name="GARAGE_QC" sheetId="34" r:id="rId33"/>
    <sheet name="PAVEDDRIVE" sheetId="35" r:id="rId34"/>
    <sheet name="POOLQC" sheetId="36" r:id="rId35"/>
    <sheet name="FENCE" sheetId="37" r:id="rId36"/>
    <sheet name="MISCFEATURE" sheetId="38" r:id="rId37"/>
    <sheet name="SALETYPE" sheetId="39" r:id="rId38"/>
    <sheet name="SALECONDITION" sheetId="40" r:id="rId39"/>
  </sheets>
  <definedNames>
    <definedName name="_xlnm._FilterDatabase" localSheetId="0" hidden="1">Sheet1!$A$1:$E$81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5" l="1"/>
  <c r="C3" i="25"/>
  <c r="C4" i="25"/>
  <c r="C5" i="25"/>
  <c r="C6" i="25"/>
  <c r="C1" i="25"/>
  <c r="C2" i="11"/>
  <c r="C3" i="11"/>
  <c r="C4" i="11"/>
  <c r="C5" i="11"/>
  <c r="C6" i="11"/>
  <c r="C7" i="11"/>
  <c r="C8" i="11"/>
  <c r="C9" i="11"/>
  <c r="C1" i="11"/>
  <c r="C2" i="7"/>
  <c r="C3" i="7"/>
  <c r="C4" i="7"/>
  <c r="C1" i="7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3" i="1"/>
  <c r="E2" i="1"/>
  <c r="D38" i="1"/>
  <c r="D18" i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2" i="1"/>
  <c r="C2" i="1" s="1"/>
  <c r="D2" i="1" s="1"/>
</calcChain>
</file>

<file path=xl/sharedStrings.xml><?xml version="1.0" encoding="utf-8"?>
<sst xmlns="http://schemas.openxmlformats.org/spreadsheetml/2006/main" count="617" uniqueCount="494">
  <si>
    <t>house_Id int PK</t>
  </si>
  <si>
    <t>MSSubClass int FK</t>
  </si>
  <si>
    <t>MSZoning varchar(2) FK</t>
  </si>
  <si>
    <t>LotFrontage int</t>
  </si>
  <si>
    <t>LotArea int</t>
  </si>
  <si>
    <t>Street varchar(4) FK</t>
  </si>
  <si>
    <t>Alley varchar(4) FK</t>
  </si>
  <si>
    <t>LotShape varchar(3) FK</t>
  </si>
  <si>
    <t>LandContour varchar(3) FK</t>
  </si>
  <si>
    <t>Utilities varchar(6) FK</t>
  </si>
  <si>
    <t>LotConfig varchar(10) FK</t>
  </si>
  <si>
    <t xml:space="preserve">LandSlope varchar(3)  FK </t>
  </si>
  <si>
    <t>Neighborhood varchar(10) FK</t>
  </si>
  <si>
    <t>Condition1 varchar(10) FK</t>
  </si>
  <si>
    <t>Condition2 varchar(10) FK</t>
  </si>
  <si>
    <t>BldgType varchar(10) FK</t>
  </si>
  <si>
    <t>HouseStyle varchar(10) FK</t>
  </si>
  <si>
    <t>OverallQual int FK</t>
  </si>
  <si>
    <t>OverallCond int FK</t>
  </si>
  <si>
    <t>YearBuilt int</t>
  </si>
  <si>
    <t>YearRemodAdd int</t>
  </si>
  <si>
    <t>RoofStyle varchar(10) FK</t>
  </si>
  <si>
    <t>RoofMatl varchar(10) FK</t>
  </si>
  <si>
    <t>Exterior1st varchar(10) FK</t>
  </si>
  <si>
    <t>Exterior2nd varchar(10) FK</t>
  </si>
  <si>
    <t>MasVnrType varchar(10) FK</t>
  </si>
  <si>
    <t>MasVnrArea int</t>
  </si>
  <si>
    <t>ExterQual varchar(2) FK</t>
  </si>
  <si>
    <t>ExterCond varchar(2) FK</t>
  </si>
  <si>
    <t>Foundation varchar(10) FK</t>
  </si>
  <si>
    <t>BsmtQual varchar(2) FK</t>
  </si>
  <si>
    <t>BsmtCond varchar(2) FK</t>
  </si>
  <si>
    <t>BsmtExposure varchar(2) FK</t>
  </si>
  <si>
    <t>BsmtFinType1 varchar(3) FK</t>
  </si>
  <si>
    <t>BsmtFinSF1 int</t>
  </si>
  <si>
    <t>BsmtFinType2 varchar(3) FK</t>
  </si>
  <si>
    <t>BsmtFinSF2 int</t>
  </si>
  <si>
    <t>BsmtUnfSF int</t>
  </si>
  <si>
    <t>TotalBsmtSF int</t>
  </si>
  <si>
    <t>Heating varchar(10) FK</t>
  </si>
  <si>
    <t>HeatingQC varchar(2) FK</t>
  </si>
  <si>
    <t xml:space="preserve">CentralAir varchar(1) </t>
  </si>
  <si>
    <t>Electrical varchar(10) FK</t>
  </si>
  <si>
    <t>1stFlrSF int</t>
  </si>
  <si>
    <t>2ndFlrSF int</t>
  </si>
  <si>
    <t>LowQualFinSF int</t>
  </si>
  <si>
    <t>GrLivArea int</t>
  </si>
  <si>
    <t>BsmtFullBath int</t>
  </si>
  <si>
    <t>BsmtHalfBath int</t>
  </si>
  <si>
    <t>FullBath int</t>
  </si>
  <si>
    <t>HalfBath int</t>
  </si>
  <si>
    <t>BedroomAbvGr int</t>
  </si>
  <si>
    <t>KitchenAbvGr int</t>
  </si>
  <si>
    <t>KitchenQual varchar(2) FK</t>
  </si>
  <si>
    <t>TotRmsAbvGrd int</t>
  </si>
  <si>
    <t>Functional varchar(10) FK</t>
  </si>
  <si>
    <t>Fireplaces int</t>
  </si>
  <si>
    <t>FireplaceQu varchar(2) FK</t>
  </si>
  <si>
    <t>GarageType varchar(10) FK</t>
  </si>
  <si>
    <t>GarageYrBlt int</t>
  </si>
  <si>
    <t>GarageFinish varchar(3) FK</t>
  </si>
  <si>
    <t>GarageCars int</t>
  </si>
  <si>
    <t xml:space="preserve">GarageArea int </t>
  </si>
  <si>
    <t>GarageQual varchar(2) FK</t>
  </si>
  <si>
    <t>GarageCond varchar(2) FK</t>
  </si>
  <si>
    <t>PavedDrive varchar(1) FK</t>
  </si>
  <si>
    <t>WoodDeckSF int</t>
  </si>
  <si>
    <t xml:space="preserve">OpenPorchSF int </t>
  </si>
  <si>
    <t>EnclosedPorch int</t>
  </si>
  <si>
    <t>3SsnPorch int</t>
  </si>
  <si>
    <t>ScreenPorch int</t>
  </si>
  <si>
    <t>PoolArea int</t>
  </si>
  <si>
    <t>PoolQC varchar(2) FK</t>
  </si>
  <si>
    <t>Fence varchar(10) FK</t>
  </si>
  <si>
    <t>MiscFeature varchar(10) FK</t>
  </si>
  <si>
    <t>MiscVal int</t>
  </si>
  <si>
    <t>MoSold in</t>
  </si>
  <si>
    <t>YrSold int</t>
  </si>
  <si>
    <t>SaleType varchar(10) FK</t>
  </si>
  <si>
    <t>SaleCondition varchar(10) FK</t>
  </si>
  <si>
    <t>ORIGINAL</t>
  </si>
  <si>
    <t>LOW CASE</t>
  </si>
  <si>
    <t>NEW VALUE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</si>
  <si>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</si>
  <si>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</si>
  <si>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</si>
  <si>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</si>
  <si>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</si>
  <si>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</si>
  <si>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</si>
  <si>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</si>
  <si>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</si>
  <si>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</si>
  <si>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</si>
  <si>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</si>
  <si>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</si>
  <si>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</si>
  <si>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</si>
  <si>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</si>
  <si>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</si>
  <si>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</si>
  <si>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</si>
  <si>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</si>
  <si>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</si>
  <si>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</si>
  <si>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</si>
  <si>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</si>
  <si>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Gravel</t>
  </si>
  <si>
    <t>Paved</t>
  </si>
  <si>
    <t>No alley access</t>
  </si>
  <si>
    <t>Regular</t>
  </si>
  <si>
    <t>Slightly irregular</t>
  </si>
  <si>
    <t>Moderately Irregular</t>
  </si>
  <si>
    <t>Irregular</t>
  </si>
  <si>
    <t>Near Flat/Level</t>
  </si>
  <si>
    <t>Banked - Quick and significant rise from street grade to building</t>
  </si>
  <si>
    <t>Hillside - Significant slope from side to side</t>
  </si>
  <si>
    <t>Depression</t>
  </si>
  <si>
    <t>All public Utilities (E,G,W,&amp; S)</t>
  </si>
  <si>
    <t>Electricity, Gas, and Water (Septic Tank)</t>
  </si>
  <si>
    <t>Electricity and Gas Only</t>
  </si>
  <si>
    <t>Electricity only</t>
  </si>
  <si>
    <t>Inside lot</t>
  </si>
  <si>
    <t>Corner lot</t>
  </si>
  <si>
    <t>Cul-de-sac</t>
  </si>
  <si>
    <t>Frontage on 2 sides of property</t>
  </si>
  <si>
    <t>Frontage on 3 sides of property</t>
  </si>
  <si>
    <t>Gentle slope</t>
  </si>
  <si>
    <t>Moderate Slope</t>
  </si>
  <si>
    <t>Severe Slope</t>
  </si>
  <si>
    <t>Blmngtn</t>
  </si>
  <si>
    <t>Bloomington Heights</t>
  </si>
  <si>
    <t>Bluestem</t>
  </si>
  <si>
    <t>Briardale</t>
  </si>
  <si>
    <t>Brookside</t>
  </si>
  <si>
    <t>Clear Creek</t>
  </si>
  <si>
    <t>College Creek</t>
  </si>
  <si>
    <t>Crawford</t>
  </si>
  <si>
    <t>Edwards</t>
  </si>
  <si>
    <t>Gilbert</t>
  </si>
  <si>
    <t>Iowa DOT and Rail Road</t>
  </si>
  <si>
    <t>Meadow Village</t>
  </si>
  <si>
    <t>Mitchell</t>
  </si>
  <si>
    <t>North Ames</t>
  </si>
  <si>
    <t>Northridge</t>
  </si>
  <si>
    <t>Northpark Villa</t>
  </si>
  <si>
    <t>Northridge Heights</t>
  </si>
  <si>
    <t>Northwest Ames</t>
  </si>
  <si>
    <t>Old Town</t>
  </si>
  <si>
    <t>South &amp; West of Iowa State University</t>
  </si>
  <si>
    <t>Sawyer</t>
  </si>
  <si>
    <t>Sawyer West</t>
  </si>
  <si>
    <t>Somerset</t>
  </si>
  <si>
    <t>Stone Brook</t>
  </si>
  <si>
    <t>Timberland</t>
  </si>
  <si>
    <t>Veenker</t>
  </si>
  <si>
    <t>Adjacent to arterial street</t>
  </si>
  <si>
    <t>Adjacent to feeder street</t>
  </si>
  <si>
    <t>Normal</t>
  </si>
  <si>
    <t>Within 200' of North-South Railroad</t>
  </si>
  <si>
    <t>Adjacent to North-South Railroad</t>
  </si>
  <si>
    <t>Near positive off-site feature--park, greenbelt, etc.</t>
  </si>
  <si>
    <t>Adjacent to postive off-site feature</t>
  </si>
  <si>
    <t>Within 200' of East-West Railroad</t>
  </si>
  <si>
    <t>Adjacent to East-West Railroad</t>
  </si>
  <si>
    <t>Single-family Detached</t>
  </si>
  <si>
    <t>Two-family Conversion; originally built as one-family dwelling</t>
  </si>
  <si>
    <t>Duplex</t>
  </si>
  <si>
    <t>Townhouse End Unit</t>
  </si>
  <si>
    <t>Townhouse Inside Unit</t>
  </si>
  <si>
    <t>One story</t>
  </si>
  <si>
    <t>One and one-half story: 2nd level finished</t>
  </si>
  <si>
    <t>One and one-half story: 2nd level unfinished</t>
  </si>
  <si>
    <t>Two story</t>
  </si>
  <si>
    <t>Two and one-half story: 2nd level finished</t>
  </si>
  <si>
    <t>Two and one-half story: 2nd level unfinished</t>
  </si>
  <si>
    <t>Split Foyer</t>
  </si>
  <si>
    <t>Split Level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</si>
  <si>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</si>
  <si>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</si>
  <si>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</si>
  <si>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</si>
  <si>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</si>
  <si>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</si>
  <si>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</si>
  <si>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</si>
  <si>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</si>
  <si>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</si>
  <si>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Flat</t>
  </si>
  <si>
    <t>Gable</t>
  </si>
  <si>
    <t>Gabrel (Barn)</t>
  </si>
  <si>
    <t>Hip</t>
  </si>
  <si>
    <t>Mansard</t>
  </si>
  <si>
    <t>Shed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</si>
  <si>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</si>
  <si>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</si>
  <si>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</si>
  <si>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</si>
  <si>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</si>
  <si>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</si>
  <si>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</si>
  <si>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</si>
  <si>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</si>
  <si>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</si>
  <si>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</si>
  <si>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</si>
  <si>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</si>
  <si>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</si>
  <si>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</si>
  <si>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</si>
  <si>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Asbestos Shingles</t>
  </si>
  <si>
    <t>Asphalt Shingles</t>
  </si>
  <si>
    <t>Brick Common</t>
  </si>
  <si>
    <t>Brick Face</t>
  </si>
  <si>
    <t>Cinder Block</t>
  </si>
  <si>
    <t>Cement Board</t>
  </si>
  <si>
    <t>Hard Board</t>
  </si>
  <si>
    <t>Imitation Stucco</t>
  </si>
  <si>
    <t>Metal Siding</t>
  </si>
  <si>
    <t>Other</t>
  </si>
  <si>
    <t>Plywood</t>
  </si>
  <si>
    <t>PreCast</t>
  </si>
  <si>
    <t>Stone</t>
  </si>
  <si>
    <t>Stucco</t>
  </si>
  <si>
    <t>Vinyl Siding</t>
  </si>
  <si>
    <t>Wood Siding</t>
  </si>
  <si>
    <t>Average/Typical</t>
  </si>
  <si>
    <t>Typical - slight dampness allowed</t>
  </si>
  <si>
    <t>Fair - dampness or some cracking or settling</t>
  </si>
  <si>
    <t>Poor - Severe cracking, settling, or wetness</t>
  </si>
  <si>
    <t>No Basement</t>
  </si>
  <si>
    <t>Excellent (100+ inches)</t>
  </si>
  <si>
    <t>Good (90-99 inches)</t>
  </si>
  <si>
    <t>Typical (80-89 inches)</t>
  </si>
  <si>
    <t>Fair (70-79 inches)</t>
  </si>
  <si>
    <t>Poor (&lt;70 inches</t>
  </si>
  <si>
    <t>80</t>
  </si>
  <si>
    <t>85</t>
  </si>
  <si>
    <t>90</t>
  </si>
  <si>
    <t>120</t>
  </si>
  <si>
    <t>150</t>
  </si>
  <si>
    <t>160</t>
  </si>
  <si>
    <t>180</t>
  </si>
  <si>
    <t>190</t>
  </si>
  <si>
    <t>MSSUBCLASS_ID</t>
  </si>
  <si>
    <t>MSSUBCLASS</t>
  </si>
  <si>
    <t>A</t>
  </si>
  <si>
    <t>C</t>
  </si>
  <si>
    <t>FV</t>
  </si>
  <si>
    <t>I</t>
  </si>
  <si>
    <t>RH</t>
  </si>
  <si>
    <t>RL</t>
  </si>
  <si>
    <t>RP</t>
  </si>
  <si>
    <t>Residential Low Density Park</t>
  </si>
  <si>
    <t>RM</t>
  </si>
  <si>
    <t>Grvl</t>
  </si>
  <si>
    <t>Pave</t>
  </si>
  <si>
    <t>NA</t>
  </si>
  <si>
    <t>Reg</t>
  </si>
  <si>
    <t>IR1</t>
  </si>
  <si>
    <t>IR2</t>
  </si>
  <si>
    <t>IR3</t>
  </si>
  <si>
    <t>Lvl</t>
  </si>
  <si>
    <t>Bnk</t>
  </si>
  <si>
    <t>HLS</t>
  </si>
  <si>
    <t>Low</t>
  </si>
  <si>
    <t>AllPub</t>
  </si>
  <si>
    <t>NoSewr</t>
  </si>
  <si>
    <t>NoSeWa</t>
  </si>
  <si>
    <t>ELO</t>
  </si>
  <si>
    <t>Inside</t>
  </si>
  <si>
    <t>Corner</t>
  </si>
  <si>
    <t>CulDSac</t>
  </si>
  <si>
    <t>FR2</t>
  </si>
  <si>
    <t>FR3</t>
  </si>
  <si>
    <t>Gtl</t>
  </si>
  <si>
    <t>Mod</t>
  </si>
  <si>
    <t>Sev</t>
  </si>
  <si>
    <t>Blueste</t>
  </si>
  <si>
    <t>BrDale</t>
  </si>
  <si>
    <t>BrkSide</t>
  </si>
  <si>
    <t>ClearCr</t>
  </si>
  <si>
    <t>CollgCr</t>
  </si>
  <si>
    <t>Crawfor</t>
  </si>
  <si>
    <t>IDOTRR</t>
  </si>
  <si>
    <t>MeadowV</t>
  </si>
  <si>
    <t>Mitchel</t>
  </si>
  <si>
    <t>Names</t>
  </si>
  <si>
    <t>NoRidge</t>
  </si>
  <si>
    <t>NPkVill</t>
  </si>
  <si>
    <t>NridgHt</t>
  </si>
  <si>
    <t>NWAmes</t>
  </si>
  <si>
    <t>OldTown</t>
  </si>
  <si>
    <t>SWISU</t>
  </si>
  <si>
    <t>SawyerW</t>
  </si>
  <si>
    <t>Somerst</t>
  </si>
  <si>
    <t>StoneBr</t>
  </si>
  <si>
    <t>Timber</t>
  </si>
  <si>
    <t>Artery</t>
  </si>
  <si>
    <t>Feedr</t>
  </si>
  <si>
    <t>Norm</t>
  </si>
  <si>
    <t>RRNn</t>
  </si>
  <si>
    <t>RRAn</t>
  </si>
  <si>
    <t>PosN</t>
  </si>
  <si>
    <t>PosA</t>
  </si>
  <si>
    <t>RRNe</t>
  </si>
  <si>
    <t>RRAe</t>
  </si>
  <si>
    <t>1Fam</t>
  </si>
  <si>
    <t>2FmCon</t>
  </si>
  <si>
    <t>Duplx</t>
  </si>
  <si>
    <t>TwnhsE</t>
  </si>
  <si>
    <t>TwnhsI</t>
  </si>
  <si>
    <t>1Story</t>
  </si>
  <si>
    <t>1.5Fin</t>
  </si>
  <si>
    <t>1.5Unf</t>
  </si>
  <si>
    <t>2Story</t>
  </si>
  <si>
    <t>2.5Fin</t>
  </si>
  <si>
    <t>2.5Unf</t>
  </si>
  <si>
    <t>SFoyer</t>
  </si>
  <si>
    <t>SLvl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</si>
  <si>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</si>
  <si>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</si>
  <si>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</si>
  <si>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</si>
  <si>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</si>
  <si>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</si>
  <si>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</si>
  <si>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</si>
  <si>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</si>
  <si>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</si>
  <si>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Gambrel</t>
  </si>
  <si>
    <t>ClyTile</t>
  </si>
  <si>
    <t>CompShg</t>
  </si>
  <si>
    <t>Membran</t>
  </si>
  <si>
    <t>Tar&amp;Grv</t>
  </si>
  <si>
    <t>WdShake</t>
  </si>
  <si>
    <t>WdShngl</t>
  </si>
  <si>
    <t>None</t>
  </si>
  <si>
    <t>AsbShng</t>
  </si>
  <si>
    <t>AsphShn</t>
  </si>
  <si>
    <t>BrkComm</t>
  </si>
  <si>
    <t>BrkFace</t>
  </si>
  <si>
    <t>CBlock</t>
  </si>
  <si>
    <t>CemntBd</t>
  </si>
  <si>
    <t>HdBoard</t>
  </si>
  <si>
    <t>ImStucc</t>
  </si>
  <si>
    <t>MetalSd</t>
  </si>
  <si>
    <t>VinylSd</t>
  </si>
  <si>
    <t>Wd Sdng</t>
  </si>
  <si>
    <t>WdShing</t>
  </si>
  <si>
    <t>Ex</t>
  </si>
  <si>
    <t>Gd</t>
  </si>
  <si>
    <t>TA</t>
  </si>
  <si>
    <t>Fa</t>
  </si>
  <si>
    <t>Po</t>
  </si>
  <si>
    <t>Brick &amp; Tile</t>
  </si>
  <si>
    <t>Poured Contrete</t>
  </si>
  <si>
    <t>Slab</t>
  </si>
  <si>
    <t>Wood</t>
  </si>
  <si>
    <t>BrkTil</t>
  </si>
  <si>
    <t>PConc</t>
  </si>
  <si>
    <t>Good Exposure</t>
  </si>
  <si>
    <t>Average Exposure (split levels or foyers typically score average or above)</t>
  </si>
  <si>
    <t>Mimimum Exposure</t>
  </si>
  <si>
    <t>No Exposure</t>
  </si>
  <si>
    <t>Av</t>
  </si>
  <si>
    <t>Mn</t>
  </si>
  <si>
    <t>No</t>
  </si>
  <si>
    <t>Good Living Quarters</t>
  </si>
  <si>
    <t>Average Living Quarters</t>
  </si>
  <si>
    <t>Below Average Living Quarters</t>
  </si>
  <si>
    <t>Average Rec Room</t>
  </si>
  <si>
    <t>Low Quality</t>
  </si>
  <si>
    <t>Unfinshed</t>
  </si>
  <si>
    <t>GLQ</t>
  </si>
  <si>
    <t>ALQ</t>
  </si>
  <si>
    <t>BLQ</t>
  </si>
  <si>
    <t>Rec</t>
  </si>
  <si>
    <t>LwQ</t>
  </si>
  <si>
    <t>Unf</t>
  </si>
  <si>
    <t>Floor Furnace</t>
  </si>
  <si>
    <t>Gas forced warm air furnace</t>
  </si>
  <si>
    <t>Gas hot water or steam heat</t>
  </si>
  <si>
    <t>Gravity furnace</t>
  </si>
  <si>
    <t>Hot water or steam heat other than gas</t>
  </si>
  <si>
    <t>Wall furnace</t>
  </si>
  <si>
    <t>Floor</t>
  </si>
  <si>
    <t>GasA</t>
  </si>
  <si>
    <t>GasW</t>
  </si>
  <si>
    <t>Grav</t>
  </si>
  <si>
    <t>OthW</t>
  </si>
  <si>
    <t>Wall</t>
  </si>
  <si>
    <t>Standard Circuit Breakers &amp; Romex</t>
  </si>
  <si>
    <t>Fuse Box over 60 AMP and all Romex wiring (Average)</t>
  </si>
  <si>
    <t>60 AMP Fuse Box and mostly Romex wiring (Fair)</t>
  </si>
  <si>
    <t>60 AMP Fuse Box and mostly knob &amp; tube wiring (poor)</t>
  </si>
  <si>
    <t>Mixed</t>
  </si>
  <si>
    <t>SBrkr</t>
  </si>
  <si>
    <t>FuseA</t>
  </si>
  <si>
    <t>FuseF</t>
  </si>
  <si>
    <t>FuseP</t>
  </si>
  <si>
    <t>Mix</t>
  </si>
  <si>
    <t>Typical/Average</t>
  </si>
  <si>
    <t>Typical Functionality</t>
  </si>
  <si>
    <t>Minor Deductions 1</t>
  </si>
  <si>
    <t>Minor Deductions 2</t>
  </si>
  <si>
    <t>Moderate Deductions</t>
  </si>
  <si>
    <t>Major Deductions 1</t>
  </si>
  <si>
    <t>Major Deductions 2</t>
  </si>
  <si>
    <t>Severely Damaged</t>
  </si>
  <si>
    <t>Salvage only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</si>
  <si>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</si>
  <si>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</si>
  <si>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</si>
  <si>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</si>
  <si>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</si>
  <si>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</si>
  <si>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More than one type of garage</t>
  </si>
  <si>
    <t>Attached to home</t>
  </si>
  <si>
    <t>Basement Garage</t>
  </si>
  <si>
    <t>Built-In (Garage part of house - typically has room above garage)</t>
  </si>
  <si>
    <t>Car Port</t>
  </si>
  <si>
    <t>Detached from home</t>
  </si>
  <si>
    <t>No Garage</t>
  </si>
  <si>
    <t>Finished</t>
  </si>
  <si>
    <t>Rough Finished</t>
  </si>
  <si>
    <t>Unfinished</t>
  </si>
  <si>
    <t>Partial Pavement</t>
  </si>
  <si>
    <t>Dirt/Gravel</t>
  </si>
  <si>
    <t>No Pool</t>
  </si>
  <si>
    <t>Good Privacy</t>
  </si>
  <si>
    <t>Minimum Privacy</t>
  </si>
  <si>
    <t>Good Wood</t>
  </si>
  <si>
    <t>Minimum Wood/Wire</t>
  </si>
  <si>
    <t>No Fence</t>
  </si>
  <si>
    <t>Elevator</t>
  </si>
  <si>
    <t>2nd Garage (if not described in garage section)</t>
  </si>
  <si>
    <t>Shed (over 100 SF)</t>
  </si>
  <si>
    <t>Tennis Court</t>
  </si>
  <si>
    <t>Warranty Deed - Conventional</t>
  </si>
  <si>
    <t>Warranty Deed - Cash</t>
  </si>
  <si>
    <t>Warranty Deed - VA Loan</t>
  </si>
  <si>
    <t>Home just constructed and sold</t>
  </si>
  <si>
    <t>Court Officer Deed/Estate</t>
  </si>
  <si>
    <t>Contract 15% Down payment regular terms</t>
  </si>
  <si>
    <t>Contract Low Down payment and low interest</t>
  </si>
  <si>
    <t>Contract Low Interest</t>
  </si>
  <si>
    <t>Contract Low Down</t>
  </si>
  <si>
    <t>Normal Sale</t>
  </si>
  <si>
    <t>Adjoining Land Purchase</t>
  </si>
  <si>
    <t>Allocation - two linked properties with separate deeds, typically condo with a garage unit</t>
  </si>
  <si>
    <t>Sale between family members</t>
  </si>
  <si>
    <t>Home was not completed when last assessed (associated with New Homes)</t>
  </si>
  <si>
    <t>Typ</t>
  </si>
  <si>
    <t>Min1</t>
  </si>
  <si>
    <t>Min2</t>
  </si>
  <si>
    <t>Maj1</t>
  </si>
  <si>
    <t>Maj2</t>
  </si>
  <si>
    <t>Sal</t>
  </si>
  <si>
    <t>2Types</t>
  </si>
  <si>
    <t>Attchd</t>
  </si>
  <si>
    <t>Basment</t>
  </si>
  <si>
    <t>BuiltIn</t>
  </si>
  <si>
    <t>CarPort</t>
  </si>
  <si>
    <t>Detchd</t>
  </si>
  <si>
    <t>Fin</t>
  </si>
  <si>
    <t>RFn</t>
  </si>
  <si>
    <t>Y</t>
  </si>
  <si>
    <t>P</t>
  </si>
  <si>
    <t>N</t>
  </si>
  <si>
    <t>GdPrv</t>
  </si>
  <si>
    <t>MnPrv</t>
  </si>
  <si>
    <t>GdWo</t>
  </si>
  <si>
    <t>MnWw</t>
  </si>
  <si>
    <t>Elev</t>
  </si>
  <si>
    <t>Gar2</t>
  </si>
  <si>
    <t>Othr</t>
  </si>
  <si>
    <t>TenC</t>
  </si>
  <si>
    <t>WD</t>
  </si>
  <si>
    <t>CWD</t>
  </si>
  <si>
    <t>VWD</t>
  </si>
  <si>
    <t>New</t>
  </si>
  <si>
    <t>COD</t>
  </si>
  <si>
    <t>Con</t>
  </si>
  <si>
    <t>ConLw</t>
  </si>
  <si>
    <t>ConLI</t>
  </si>
  <si>
    <t>ConLD</t>
  </si>
  <si>
    <t>Oth</t>
  </si>
  <si>
    <t>Abnorml</t>
  </si>
  <si>
    <t>Abnormal Sale - trade, foreclosure, short sale</t>
  </si>
  <si>
    <t>AdjLand</t>
  </si>
  <si>
    <t>Alloca</t>
  </si>
  <si>
    <t>Family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</si>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</sst>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3" sqref="F3"/>
    </sheetView>
  </sheetViews>
  <sheetFormatPr defaultRowHeight="15" x14ac:dyDescent="0.25"/>
  <cols>
    <col min="1" max="1" width="27.28515625" bestFit="1" customWidth="1"/>
    <col min="2" max="2" width="14.85546875" bestFit="1" customWidth="1"/>
    <col min="3" max="3" width="16.42578125" bestFit="1" customWidth="1"/>
    <col min="4" max="4" width="18.85546875" bestFit="1" customWidth="1"/>
    <col min="5" max="5" width="14" bestFit="1" customWidth="1"/>
    <col min="6" max="6" width="32.140625" bestFit="1" customWidth="1"/>
  </cols>
  <sheetData>
    <row r="1" spans="1:6" x14ac:dyDescent="0.25">
      <c r="A1" t="s">
        <v>80</v>
      </c>
      <c r="B1" t="s">
        <v>81</v>
      </c>
      <c r="C1" t="s">
        <v>82</v>
      </c>
    </row>
    <row r="2" spans="1:6" x14ac:dyDescent="0.25">
      <c r="A2" t="s">
        <v>0</v>
      </c>
      <c r="B2" t="str">
        <f>LEFT(A2,FIND(" ",A2,1)-1)</f>
        <v>house_Id</v>
      </c>
      <c r="C2" t="str">
        <f>UPPER(B2)</f>
        <v>HOUSE_ID</v>
      </c>
      <c r="D2" t="str">
        <f>C2</f>
        <v>HOUSE_ID</v>
      </c>
      <c r="E2" t="str">
        <f>RIGHT(A2,LEN(A2)-LEN(C2))</f>
        <v xml:space="preserve"> int PK</v>
      </c>
      <c r="F2" t="str">
        <f>D2&amp;E2</f>
        <v>HOUSE_ID int PK</v>
      </c>
    </row>
    <row r="3" spans="1:6" x14ac:dyDescent="0.25">
      <c r="A3" t="s">
        <v>1</v>
      </c>
      <c r="B3" t="str">
        <f>LEFT(A3,FIND(" ",A3,1)-1)</f>
        <v>MSSubClass</v>
      </c>
      <c r="C3" t="str">
        <f t="shared" ref="C3:C66" si="0">UPPER(B3)</f>
        <v>MSSUBCLASS</v>
      </c>
      <c r="D3" t="str">
        <f>C3&amp;"_ID"</f>
        <v>MSSUBCLASS_ID</v>
      </c>
      <c r="E3" t="str">
        <f>RIGHT(A3,LEN(A3)-LEN(C3))</f>
        <v xml:space="preserve"> int FK</v>
      </c>
      <c r="F3" t="str">
        <f>D3&amp;E3</f>
        <v>MSSUBCLASS_ID int FK</v>
      </c>
    </row>
    <row r="4" spans="1:6" x14ac:dyDescent="0.25">
      <c r="A4" t="s">
        <v>2</v>
      </c>
      <c r="B4" t="str">
        <f>LEFT(A4,FIND(" ",A4,1)-1)</f>
        <v>MSZoning</v>
      </c>
      <c r="C4" t="str">
        <f t="shared" si="0"/>
        <v>MSZONING</v>
      </c>
      <c r="D4" t="str">
        <f>C4&amp;"_ID"</f>
        <v>MSZONING_ID</v>
      </c>
      <c r="E4" t="str">
        <f t="shared" ref="E4:E67" si="1">RIGHT(A4,LEN(A4)-LEN(C4))</f>
        <v xml:space="preserve"> varchar(2) FK</v>
      </c>
      <c r="F4" t="str">
        <f t="shared" ref="F3:F66" si="2">D4&amp;E4</f>
        <v>MSZONING_ID varchar(2) FK</v>
      </c>
    </row>
    <row r="5" spans="1:6" x14ac:dyDescent="0.25">
      <c r="A5" t="s">
        <v>3</v>
      </c>
      <c r="B5" t="str">
        <f>LEFT(A5,FIND(" ",A5,1)-1)</f>
        <v>LotFrontage</v>
      </c>
      <c r="C5" t="str">
        <f t="shared" si="0"/>
        <v>LOTFRONTAGE</v>
      </c>
      <c r="D5" t="str">
        <f t="shared" ref="D5:D6" si="3">C5</f>
        <v>LOTFRONTAGE</v>
      </c>
      <c r="E5" t="str">
        <f t="shared" si="1"/>
        <v xml:space="preserve"> int</v>
      </c>
      <c r="F5" t="str">
        <f t="shared" si="2"/>
        <v>LOTFRONTAGE int</v>
      </c>
    </row>
    <row r="6" spans="1:6" x14ac:dyDescent="0.25">
      <c r="A6" t="s">
        <v>4</v>
      </c>
      <c r="B6" t="str">
        <f>LEFT(A6,FIND(" ",A6,1)-1)</f>
        <v>LotArea</v>
      </c>
      <c r="C6" t="str">
        <f t="shared" si="0"/>
        <v>LOTAREA</v>
      </c>
      <c r="D6" t="str">
        <f t="shared" si="3"/>
        <v>LOTAREA</v>
      </c>
      <c r="E6" t="str">
        <f t="shared" si="1"/>
        <v xml:space="preserve"> int</v>
      </c>
      <c r="F6" t="str">
        <f t="shared" si="2"/>
        <v>LOTAREA int</v>
      </c>
    </row>
    <row r="7" spans="1:6" x14ac:dyDescent="0.25">
      <c r="A7" t="s">
        <v>5</v>
      </c>
      <c r="B7" t="str">
        <f>LEFT(A7,FIND(" ",A7,1)-1)</f>
        <v>Street</v>
      </c>
      <c r="C7" t="str">
        <f t="shared" si="0"/>
        <v>STREET</v>
      </c>
      <c r="D7" t="str">
        <f t="shared" ref="D7:D20" si="4">C7&amp;"_ID"</f>
        <v>STREET_ID</v>
      </c>
      <c r="E7" t="str">
        <f t="shared" si="1"/>
        <v xml:space="preserve"> varchar(4) FK</v>
      </c>
      <c r="F7" t="str">
        <f t="shared" si="2"/>
        <v>STREET_ID varchar(4) FK</v>
      </c>
    </row>
    <row r="8" spans="1:6" x14ac:dyDescent="0.25">
      <c r="A8" t="s">
        <v>6</v>
      </c>
      <c r="B8" t="str">
        <f>LEFT(A8,FIND(" ",A8,1)-1)</f>
        <v>Alley</v>
      </c>
      <c r="C8" t="str">
        <f t="shared" si="0"/>
        <v>ALLEY</v>
      </c>
      <c r="D8" t="str">
        <f t="shared" si="4"/>
        <v>ALLEY_ID</v>
      </c>
      <c r="E8" t="str">
        <f t="shared" si="1"/>
        <v xml:space="preserve"> varchar(4) FK</v>
      </c>
      <c r="F8" t="str">
        <f t="shared" si="2"/>
        <v>ALLEY_ID varchar(4) FK</v>
      </c>
    </row>
    <row r="9" spans="1:6" x14ac:dyDescent="0.25">
      <c r="A9" t="s">
        <v>7</v>
      </c>
      <c r="B9" t="str">
        <f>LEFT(A9,FIND(" ",A9,1)-1)</f>
        <v>LotShape</v>
      </c>
      <c r="C9" t="str">
        <f t="shared" si="0"/>
        <v>LOTSHAPE</v>
      </c>
      <c r="D9" t="str">
        <f t="shared" si="4"/>
        <v>LOTSHAPE_ID</v>
      </c>
      <c r="E9" t="str">
        <f t="shared" si="1"/>
        <v xml:space="preserve"> varchar(3) FK</v>
      </c>
      <c r="F9" t="str">
        <f t="shared" si="2"/>
        <v>LOTSHAPE_ID varchar(3) FK</v>
      </c>
    </row>
    <row r="10" spans="1:6" x14ac:dyDescent="0.25">
      <c r="A10" t="s">
        <v>8</v>
      </c>
      <c r="B10" t="str">
        <f>LEFT(A10,FIND(" ",A10,1)-1)</f>
        <v>LandContour</v>
      </c>
      <c r="C10" t="str">
        <f t="shared" si="0"/>
        <v>LANDCONTOUR</v>
      </c>
      <c r="D10" t="str">
        <f t="shared" si="4"/>
        <v>LANDCONTOUR_ID</v>
      </c>
      <c r="E10" t="str">
        <f t="shared" si="1"/>
        <v xml:space="preserve"> varchar(3) FK</v>
      </c>
      <c r="F10" t="str">
        <f t="shared" si="2"/>
        <v>LANDCONTOUR_ID varchar(3) FK</v>
      </c>
    </row>
    <row r="11" spans="1:6" x14ac:dyDescent="0.25">
      <c r="A11" t="s">
        <v>9</v>
      </c>
      <c r="B11" t="str">
        <f>LEFT(A11,FIND(" ",A11,1)-1)</f>
        <v>Utilities</v>
      </c>
      <c r="C11" t="str">
        <f t="shared" si="0"/>
        <v>UTILITIES</v>
      </c>
      <c r="D11" t="str">
        <f t="shared" si="4"/>
        <v>UTILITIES_ID</v>
      </c>
      <c r="E11" t="str">
        <f t="shared" si="1"/>
        <v xml:space="preserve"> varchar(6) FK</v>
      </c>
      <c r="F11" t="str">
        <f t="shared" si="2"/>
        <v>UTILITIES_ID varchar(6) FK</v>
      </c>
    </row>
    <row r="12" spans="1:6" x14ac:dyDescent="0.25">
      <c r="A12" t="s">
        <v>10</v>
      </c>
      <c r="B12" t="str">
        <f>LEFT(A12,FIND(" ",A12,1)-1)</f>
        <v>LotConfig</v>
      </c>
      <c r="C12" t="str">
        <f t="shared" si="0"/>
        <v>LOTCONFIG</v>
      </c>
      <c r="D12" t="str">
        <f t="shared" si="4"/>
        <v>LOTCONFIG_ID</v>
      </c>
      <c r="E12" t="str">
        <f t="shared" si="1"/>
        <v xml:space="preserve"> varchar(10) FK</v>
      </c>
      <c r="F12" t="str">
        <f t="shared" si="2"/>
        <v>LOTCONFIG_ID varchar(10) FK</v>
      </c>
    </row>
    <row r="13" spans="1:6" x14ac:dyDescent="0.25">
      <c r="A13" t="s">
        <v>11</v>
      </c>
      <c r="B13" t="str">
        <f>LEFT(A13,FIND(" ",A13,1)-1)</f>
        <v>LandSlope</v>
      </c>
      <c r="C13" t="str">
        <f t="shared" si="0"/>
        <v>LANDSLOPE</v>
      </c>
      <c r="D13" t="str">
        <f t="shared" si="4"/>
        <v>LANDSLOPE_ID</v>
      </c>
      <c r="E13" t="str">
        <f t="shared" si="1"/>
        <v xml:space="preserve"> varchar(3)  FK </v>
      </c>
      <c r="F13" t="str">
        <f t="shared" si="2"/>
        <v xml:space="preserve">LANDSLOPE_ID varchar(3)  FK </v>
      </c>
    </row>
    <row r="14" spans="1:6" x14ac:dyDescent="0.25">
      <c r="A14" t="s">
        <v>12</v>
      </c>
      <c r="B14" t="str">
        <f>LEFT(A14,FIND(" ",A14,1)-1)</f>
        <v>Neighborhood</v>
      </c>
      <c r="C14" t="str">
        <f t="shared" si="0"/>
        <v>NEIGHBORHOOD</v>
      </c>
      <c r="D14" t="str">
        <f t="shared" si="4"/>
        <v>NEIGHBORHOOD_ID</v>
      </c>
      <c r="E14" t="str">
        <f t="shared" si="1"/>
        <v xml:space="preserve"> varchar(10) FK</v>
      </c>
      <c r="F14" t="str">
        <f t="shared" si="2"/>
        <v>NEIGHBORHOOD_ID varchar(10) FK</v>
      </c>
    </row>
    <row r="15" spans="1:6" x14ac:dyDescent="0.25">
      <c r="A15" t="s">
        <v>13</v>
      </c>
      <c r="B15" t="str">
        <f>LEFT(A15,FIND(" ",A15,1)-1)</f>
        <v>Condition1</v>
      </c>
      <c r="C15" t="str">
        <f t="shared" si="0"/>
        <v>CONDITION1</v>
      </c>
      <c r="D15" t="str">
        <f t="shared" si="4"/>
        <v>CONDITION1_ID</v>
      </c>
      <c r="E15" t="str">
        <f t="shared" si="1"/>
        <v xml:space="preserve"> varchar(10) FK</v>
      </c>
      <c r="F15" t="str">
        <f t="shared" si="2"/>
        <v>CONDITION1_ID varchar(10) FK</v>
      </c>
    </row>
    <row r="16" spans="1:6" x14ac:dyDescent="0.25">
      <c r="A16" t="s">
        <v>14</v>
      </c>
      <c r="B16" t="str">
        <f>LEFT(A16,FIND(" ",A16,1)-1)</f>
        <v>Condition2</v>
      </c>
      <c r="C16" t="str">
        <f t="shared" si="0"/>
        <v>CONDITION2</v>
      </c>
      <c r="D16" t="str">
        <f t="shared" si="4"/>
        <v>CONDITION2_ID</v>
      </c>
      <c r="E16" t="str">
        <f t="shared" si="1"/>
        <v xml:space="preserve"> varchar(10) FK</v>
      </c>
      <c r="F16" t="str">
        <f t="shared" si="2"/>
        <v>CONDITION2_ID varchar(10) FK</v>
      </c>
    </row>
    <row r="17" spans="1:6" x14ac:dyDescent="0.25">
      <c r="A17" t="s">
        <v>15</v>
      </c>
      <c r="B17" t="str">
        <f>LEFT(A17,FIND(" ",A17,1)-1)</f>
        <v>BldgType</v>
      </c>
      <c r="C17" t="str">
        <f t="shared" si="0"/>
        <v>BLDGTYPE</v>
      </c>
      <c r="D17" t="str">
        <f t="shared" si="4"/>
        <v>BLDGTYPE_ID</v>
      </c>
      <c r="E17" t="str">
        <f t="shared" si="1"/>
        <v xml:space="preserve"> varchar(10) FK</v>
      </c>
      <c r="F17" t="str">
        <f t="shared" si="2"/>
        <v>BLDGTYPE_ID varchar(10) FK</v>
      </c>
    </row>
    <row r="18" spans="1:6" x14ac:dyDescent="0.25">
      <c r="A18" t="s">
        <v>16</v>
      </c>
      <c r="B18" t="str">
        <f>LEFT(A18,FIND(" ",A18,1)-1)</f>
        <v>HouseStyle</v>
      </c>
      <c r="C18" t="str">
        <f t="shared" si="0"/>
        <v>HOUSESTYLE</v>
      </c>
      <c r="D18" t="str">
        <f t="shared" si="4"/>
        <v>HOUSESTYLE_ID</v>
      </c>
      <c r="E18" t="str">
        <f t="shared" si="1"/>
        <v xml:space="preserve"> varchar(10) FK</v>
      </c>
      <c r="F18" t="str">
        <f t="shared" si="2"/>
        <v>HOUSESTYLE_ID varchar(10) FK</v>
      </c>
    </row>
    <row r="19" spans="1:6" x14ac:dyDescent="0.25">
      <c r="A19" t="s">
        <v>17</v>
      </c>
      <c r="B19" t="str">
        <f>LEFT(A19,FIND(" ",A19,1)-1)</f>
        <v>OverallQual</v>
      </c>
      <c r="C19" t="str">
        <f t="shared" si="0"/>
        <v>OVERALLQUAL</v>
      </c>
      <c r="D19" t="str">
        <f t="shared" si="4"/>
        <v>OVERALLQUAL_ID</v>
      </c>
      <c r="E19" t="str">
        <f t="shared" si="1"/>
        <v xml:space="preserve"> int FK</v>
      </c>
      <c r="F19" t="str">
        <f t="shared" si="2"/>
        <v>OVERALLQUAL_ID int FK</v>
      </c>
    </row>
    <row r="20" spans="1:6" x14ac:dyDescent="0.25">
      <c r="A20" t="s">
        <v>18</v>
      </c>
      <c r="B20" t="str">
        <f>LEFT(A20,FIND(" ",A20,1)-1)</f>
        <v>OverallCond</v>
      </c>
      <c r="C20" t="str">
        <f t="shared" si="0"/>
        <v>OVERALLCOND</v>
      </c>
      <c r="D20" t="str">
        <f t="shared" si="4"/>
        <v>OVERALLCOND_ID</v>
      </c>
      <c r="E20" t="str">
        <f t="shared" si="1"/>
        <v xml:space="preserve"> int FK</v>
      </c>
      <c r="F20" t="str">
        <f t="shared" si="2"/>
        <v>OVERALLCOND_ID int FK</v>
      </c>
    </row>
    <row r="21" spans="1:6" x14ac:dyDescent="0.25">
      <c r="A21" t="s">
        <v>19</v>
      </c>
      <c r="B21" t="str">
        <f>LEFT(A21,FIND(" ",A21,1)-1)</f>
        <v>YearBuilt</v>
      </c>
      <c r="C21" t="str">
        <f t="shared" si="0"/>
        <v>YEARBUILT</v>
      </c>
      <c r="D21" t="str">
        <f t="shared" ref="D21:D22" si="5">C21</f>
        <v>YEARBUILT</v>
      </c>
      <c r="E21" t="str">
        <f t="shared" si="1"/>
        <v xml:space="preserve"> int</v>
      </c>
      <c r="F21" t="str">
        <f t="shared" si="2"/>
        <v>YEARBUILT int</v>
      </c>
    </row>
    <row r="22" spans="1:6" x14ac:dyDescent="0.25">
      <c r="A22" t="s">
        <v>20</v>
      </c>
      <c r="B22" t="str">
        <f>LEFT(A22,FIND(" ",A22,1)-1)</f>
        <v>YearRemodAdd</v>
      </c>
      <c r="C22" t="str">
        <f t="shared" si="0"/>
        <v>YEARREMODADD</v>
      </c>
      <c r="D22" t="str">
        <f t="shared" si="5"/>
        <v>YEARREMODADD</v>
      </c>
      <c r="E22" t="str">
        <f t="shared" si="1"/>
        <v xml:space="preserve"> int</v>
      </c>
      <c r="F22" t="str">
        <f t="shared" si="2"/>
        <v>YEARREMODADD int</v>
      </c>
    </row>
    <row r="23" spans="1:6" x14ac:dyDescent="0.25">
      <c r="A23" t="s">
        <v>21</v>
      </c>
      <c r="B23" t="str">
        <f>LEFT(A23,FIND(" ",A23,1)-1)</f>
        <v>RoofStyle</v>
      </c>
      <c r="C23" t="str">
        <f t="shared" si="0"/>
        <v>ROOFSTYLE</v>
      </c>
      <c r="D23" t="str">
        <f t="shared" ref="D23:D27" si="6">C23&amp;"_ID"</f>
        <v>ROOFSTYLE_ID</v>
      </c>
      <c r="E23" t="str">
        <f t="shared" si="1"/>
        <v xml:space="preserve"> varchar(10) FK</v>
      </c>
      <c r="F23" t="str">
        <f t="shared" si="2"/>
        <v>ROOFSTYLE_ID varchar(10) FK</v>
      </c>
    </row>
    <row r="24" spans="1:6" x14ac:dyDescent="0.25">
      <c r="A24" t="s">
        <v>22</v>
      </c>
      <c r="B24" t="str">
        <f>LEFT(A24,FIND(" ",A24,1)-1)</f>
        <v>RoofMatl</v>
      </c>
      <c r="C24" t="str">
        <f t="shared" si="0"/>
        <v>ROOFMATL</v>
      </c>
      <c r="D24" t="str">
        <f t="shared" si="6"/>
        <v>ROOFMATL_ID</v>
      </c>
      <c r="E24" t="str">
        <f t="shared" si="1"/>
        <v xml:space="preserve"> varchar(10) FK</v>
      </c>
      <c r="F24" t="str">
        <f t="shared" si="2"/>
        <v>ROOFMATL_ID varchar(10) FK</v>
      </c>
    </row>
    <row r="25" spans="1:6" x14ac:dyDescent="0.25">
      <c r="A25" t="s">
        <v>23</v>
      </c>
      <c r="B25" t="str">
        <f>LEFT(A25,FIND(" ",A25,1)-1)</f>
        <v>Exterior1st</v>
      </c>
      <c r="C25" t="str">
        <f t="shared" si="0"/>
        <v>EXTERIOR1ST</v>
      </c>
      <c r="D25" t="str">
        <f t="shared" si="6"/>
        <v>EXTERIOR1ST_ID</v>
      </c>
      <c r="E25" t="str">
        <f t="shared" si="1"/>
        <v xml:space="preserve"> varchar(10) FK</v>
      </c>
      <c r="F25" t="str">
        <f t="shared" si="2"/>
        <v>EXTERIOR1ST_ID varchar(10) FK</v>
      </c>
    </row>
    <row r="26" spans="1:6" x14ac:dyDescent="0.25">
      <c r="A26" t="s">
        <v>24</v>
      </c>
      <c r="B26" t="str">
        <f>LEFT(A26,FIND(" ",A26,1)-1)</f>
        <v>Exterior2nd</v>
      </c>
      <c r="C26" t="str">
        <f t="shared" si="0"/>
        <v>EXTERIOR2ND</v>
      </c>
      <c r="D26" t="str">
        <f t="shared" si="6"/>
        <v>EXTERIOR2ND_ID</v>
      </c>
      <c r="E26" t="str">
        <f t="shared" si="1"/>
        <v xml:space="preserve"> varchar(10) FK</v>
      </c>
      <c r="F26" t="str">
        <f t="shared" si="2"/>
        <v>EXTERIOR2ND_ID varchar(10) FK</v>
      </c>
    </row>
    <row r="27" spans="1:6" x14ac:dyDescent="0.25">
      <c r="A27" t="s">
        <v>25</v>
      </c>
      <c r="B27" t="str">
        <f>LEFT(A27,FIND(" ",A27,1)-1)</f>
        <v>MasVnrType</v>
      </c>
      <c r="C27" t="str">
        <f t="shared" si="0"/>
        <v>MASVNRTYPE</v>
      </c>
      <c r="D27" t="str">
        <f t="shared" si="6"/>
        <v>MASVNRTYPE_ID</v>
      </c>
      <c r="E27" t="str">
        <f t="shared" si="1"/>
        <v xml:space="preserve"> varchar(10) FK</v>
      </c>
      <c r="F27" t="str">
        <f t="shared" si="2"/>
        <v>MASVNRTYPE_ID varchar(10) FK</v>
      </c>
    </row>
    <row r="28" spans="1:6" x14ac:dyDescent="0.25">
      <c r="A28" t="s">
        <v>26</v>
      </c>
      <c r="B28" t="str">
        <f>LEFT(A28,FIND(" ",A28,1)-1)</f>
        <v>MasVnrArea</v>
      </c>
      <c r="C28" t="str">
        <f t="shared" si="0"/>
        <v>MASVNRAREA</v>
      </c>
      <c r="D28" t="str">
        <f>C28</f>
        <v>MASVNRAREA</v>
      </c>
      <c r="E28" t="str">
        <f t="shared" si="1"/>
        <v xml:space="preserve"> int</v>
      </c>
      <c r="F28" t="str">
        <f t="shared" si="2"/>
        <v>MASVNRAREA int</v>
      </c>
    </row>
    <row r="29" spans="1:6" x14ac:dyDescent="0.25">
      <c r="A29" t="s">
        <v>27</v>
      </c>
      <c r="B29" t="str">
        <f>LEFT(A29,FIND(" ",A29,1)-1)</f>
        <v>ExterQual</v>
      </c>
      <c r="C29" t="str">
        <f t="shared" si="0"/>
        <v>EXTERQUAL</v>
      </c>
      <c r="D29" t="str">
        <f t="shared" ref="D29:D35" si="7">C29&amp;"_ID"</f>
        <v>EXTERQUAL_ID</v>
      </c>
      <c r="E29" t="str">
        <f t="shared" si="1"/>
        <v xml:space="preserve"> varchar(2) FK</v>
      </c>
      <c r="F29" t="str">
        <f t="shared" si="2"/>
        <v>EXTERQUAL_ID varchar(2) FK</v>
      </c>
    </row>
    <row r="30" spans="1:6" x14ac:dyDescent="0.25">
      <c r="A30" t="s">
        <v>28</v>
      </c>
      <c r="B30" t="str">
        <f>LEFT(A30,FIND(" ",A30,1)-1)</f>
        <v>ExterCond</v>
      </c>
      <c r="C30" t="str">
        <f t="shared" si="0"/>
        <v>EXTERCOND</v>
      </c>
      <c r="D30" t="str">
        <f t="shared" si="7"/>
        <v>EXTERCOND_ID</v>
      </c>
      <c r="E30" t="str">
        <f t="shared" si="1"/>
        <v xml:space="preserve"> varchar(2) FK</v>
      </c>
      <c r="F30" t="str">
        <f t="shared" si="2"/>
        <v>EXTERCOND_ID varchar(2) FK</v>
      </c>
    </row>
    <row r="31" spans="1:6" x14ac:dyDescent="0.25">
      <c r="A31" t="s">
        <v>29</v>
      </c>
      <c r="B31" t="str">
        <f>LEFT(A31,FIND(" ",A31,1)-1)</f>
        <v>Foundation</v>
      </c>
      <c r="C31" t="str">
        <f t="shared" si="0"/>
        <v>FOUNDATION</v>
      </c>
      <c r="D31" t="str">
        <f t="shared" si="7"/>
        <v>FOUNDATION_ID</v>
      </c>
      <c r="E31" t="str">
        <f t="shared" si="1"/>
        <v xml:space="preserve"> varchar(10) FK</v>
      </c>
      <c r="F31" t="str">
        <f t="shared" si="2"/>
        <v>FOUNDATION_ID varchar(10) FK</v>
      </c>
    </row>
    <row r="32" spans="1:6" x14ac:dyDescent="0.25">
      <c r="A32" t="s">
        <v>30</v>
      </c>
      <c r="B32" t="str">
        <f>LEFT(A32,FIND(" ",A32,1)-1)</f>
        <v>BsmtQual</v>
      </c>
      <c r="C32" t="str">
        <f t="shared" si="0"/>
        <v>BSMTQUAL</v>
      </c>
      <c r="D32" t="str">
        <f t="shared" si="7"/>
        <v>BSMTQUAL_ID</v>
      </c>
      <c r="E32" t="str">
        <f t="shared" si="1"/>
        <v xml:space="preserve"> varchar(2) FK</v>
      </c>
      <c r="F32" t="str">
        <f t="shared" si="2"/>
        <v>BSMTQUAL_ID varchar(2) FK</v>
      </c>
    </row>
    <row r="33" spans="1:6" x14ac:dyDescent="0.25">
      <c r="A33" t="s">
        <v>31</v>
      </c>
      <c r="B33" t="str">
        <f>LEFT(A33,FIND(" ",A33,1)-1)</f>
        <v>BsmtCond</v>
      </c>
      <c r="C33" t="str">
        <f t="shared" si="0"/>
        <v>BSMTCOND</v>
      </c>
      <c r="D33" t="str">
        <f t="shared" si="7"/>
        <v>BSMTCOND_ID</v>
      </c>
      <c r="E33" t="str">
        <f t="shared" si="1"/>
        <v xml:space="preserve"> varchar(2) FK</v>
      </c>
      <c r="F33" t="str">
        <f t="shared" si="2"/>
        <v>BSMTCOND_ID varchar(2) FK</v>
      </c>
    </row>
    <row r="34" spans="1:6" x14ac:dyDescent="0.25">
      <c r="A34" t="s">
        <v>32</v>
      </c>
      <c r="B34" t="str">
        <f>LEFT(A34,FIND(" ",A34,1)-1)</f>
        <v>BsmtExposure</v>
      </c>
      <c r="C34" t="str">
        <f t="shared" si="0"/>
        <v>BSMTEXPOSURE</v>
      </c>
      <c r="D34" t="str">
        <f t="shared" si="7"/>
        <v>BSMTEXPOSURE_ID</v>
      </c>
      <c r="E34" t="str">
        <f t="shared" si="1"/>
        <v xml:space="preserve"> varchar(2) FK</v>
      </c>
      <c r="F34" t="str">
        <f t="shared" si="2"/>
        <v>BSMTEXPOSURE_ID varchar(2) FK</v>
      </c>
    </row>
    <row r="35" spans="1:6" x14ac:dyDescent="0.25">
      <c r="A35" t="s">
        <v>33</v>
      </c>
      <c r="B35" t="str">
        <f>LEFT(A35,FIND(" ",A35,1)-1)</f>
        <v>BsmtFinType1</v>
      </c>
      <c r="C35" t="str">
        <f t="shared" si="0"/>
        <v>BSMTFINTYPE1</v>
      </c>
      <c r="D35" t="str">
        <f t="shared" si="7"/>
        <v>BSMTFINTYPE1_ID</v>
      </c>
      <c r="E35" t="str">
        <f t="shared" si="1"/>
        <v xml:space="preserve"> varchar(3) FK</v>
      </c>
      <c r="F35" t="str">
        <f t="shared" si="2"/>
        <v>BSMTFINTYPE1_ID varchar(3) FK</v>
      </c>
    </row>
    <row r="36" spans="1:6" x14ac:dyDescent="0.25">
      <c r="A36" t="s">
        <v>34</v>
      </c>
      <c r="B36" t="str">
        <f>LEFT(A36,FIND(" ",A36,1)-1)</f>
        <v>BsmtFinSF1</v>
      </c>
      <c r="C36" t="str">
        <f t="shared" si="0"/>
        <v>BSMTFINSF1</v>
      </c>
      <c r="D36" t="str">
        <f>C36</f>
        <v>BSMTFINSF1</v>
      </c>
      <c r="E36" t="str">
        <f t="shared" si="1"/>
        <v xml:space="preserve"> int</v>
      </c>
      <c r="F36" t="str">
        <f t="shared" si="2"/>
        <v>BSMTFINSF1 int</v>
      </c>
    </row>
    <row r="37" spans="1:6" x14ac:dyDescent="0.25">
      <c r="A37" t="s">
        <v>35</v>
      </c>
      <c r="B37" t="str">
        <f>LEFT(A37,FIND(" ",A37,1)-1)</f>
        <v>BsmtFinType2</v>
      </c>
      <c r="C37" t="str">
        <f t="shared" si="0"/>
        <v>BSMTFINTYPE2</v>
      </c>
      <c r="D37" t="str">
        <f>C37&amp;"_ID"</f>
        <v>BSMTFINTYPE2_ID</v>
      </c>
      <c r="E37" t="str">
        <f t="shared" si="1"/>
        <v xml:space="preserve"> varchar(3) FK</v>
      </c>
      <c r="F37" t="str">
        <f t="shared" si="2"/>
        <v>BSMTFINTYPE2_ID varchar(3) FK</v>
      </c>
    </row>
    <row r="38" spans="1:6" x14ac:dyDescent="0.25">
      <c r="A38" t="s">
        <v>36</v>
      </c>
      <c r="B38" t="str">
        <f>LEFT(A38,FIND(" ",A38,1)-1)</f>
        <v>BsmtFinSF2</v>
      </c>
      <c r="C38" t="str">
        <f t="shared" si="0"/>
        <v>BSMTFINSF2</v>
      </c>
      <c r="D38" t="str">
        <f t="shared" ref="D38:D40" si="8">C38</f>
        <v>BSMTFINSF2</v>
      </c>
      <c r="E38" t="str">
        <f t="shared" si="1"/>
        <v xml:space="preserve"> int</v>
      </c>
      <c r="F38" t="str">
        <f t="shared" si="2"/>
        <v>BSMTFINSF2 int</v>
      </c>
    </row>
    <row r="39" spans="1:6" x14ac:dyDescent="0.25">
      <c r="A39" t="s">
        <v>37</v>
      </c>
      <c r="B39" t="str">
        <f>LEFT(A39,FIND(" ",A39,1)-1)</f>
        <v>BsmtUnfSF</v>
      </c>
      <c r="C39" t="str">
        <f t="shared" si="0"/>
        <v>BSMTUNFSF</v>
      </c>
      <c r="D39" t="str">
        <f t="shared" si="8"/>
        <v>BSMTUNFSF</v>
      </c>
      <c r="E39" t="str">
        <f t="shared" si="1"/>
        <v xml:space="preserve"> int</v>
      </c>
      <c r="F39" t="str">
        <f t="shared" si="2"/>
        <v>BSMTUNFSF int</v>
      </c>
    </row>
    <row r="40" spans="1:6" x14ac:dyDescent="0.25">
      <c r="A40" t="s">
        <v>38</v>
      </c>
      <c r="B40" t="str">
        <f>LEFT(A40,FIND(" ",A40,1)-1)</f>
        <v>TotalBsmtSF</v>
      </c>
      <c r="C40" t="str">
        <f t="shared" si="0"/>
        <v>TOTALBSMTSF</v>
      </c>
      <c r="D40" t="str">
        <f t="shared" si="8"/>
        <v>TOTALBSMTSF</v>
      </c>
      <c r="E40" t="str">
        <f t="shared" si="1"/>
        <v xml:space="preserve"> int</v>
      </c>
      <c r="F40" t="str">
        <f t="shared" si="2"/>
        <v>TOTALBSMTSF int</v>
      </c>
    </row>
    <row r="41" spans="1:6" x14ac:dyDescent="0.25">
      <c r="A41" t="s">
        <v>39</v>
      </c>
      <c r="B41" t="str">
        <f>LEFT(A41,FIND(" ",A41,1)-1)</f>
        <v>Heating</v>
      </c>
      <c r="C41" t="str">
        <f t="shared" si="0"/>
        <v>HEATING</v>
      </c>
      <c r="D41" t="str">
        <f t="shared" ref="D41:D42" si="9">C41&amp;"_ID"</f>
        <v>HEATING_ID</v>
      </c>
      <c r="E41" t="str">
        <f t="shared" si="1"/>
        <v xml:space="preserve"> varchar(10) FK</v>
      </c>
      <c r="F41" t="str">
        <f t="shared" si="2"/>
        <v>HEATING_ID varchar(10) FK</v>
      </c>
    </row>
    <row r="42" spans="1:6" x14ac:dyDescent="0.25">
      <c r="A42" t="s">
        <v>40</v>
      </c>
      <c r="B42" t="str">
        <f>LEFT(A42,FIND(" ",A42,1)-1)</f>
        <v>HeatingQC</v>
      </c>
      <c r="C42" t="str">
        <f t="shared" si="0"/>
        <v>HEATINGQC</v>
      </c>
      <c r="D42" t="str">
        <f t="shared" si="9"/>
        <v>HEATINGQC_ID</v>
      </c>
      <c r="E42" t="str">
        <f t="shared" si="1"/>
        <v xml:space="preserve"> varchar(2) FK</v>
      </c>
      <c r="F42" t="str">
        <f t="shared" si="2"/>
        <v>HEATINGQC_ID varchar(2) FK</v>
      </c>
    </row>
    <row r="43" spans="1:6" x14ac:dyDescent="0.25">
      <c r="A43" t="s">
        <v>41</v>
      </c>
      <c r="B43" t="str">
        <f>LEFT(A43,FIND(" ",A43,1)-1)</f>
        <v>CentralAir</v>
      </c>
      <c r="C43" t="str">
        <f t="shared" si="0"/>
        <v>CENTRALAIR</v>
      </c>
      <c r="D43" t="str">
        <f>C43</f>
        <v>CENTRALAIR</v>
      </c>
      <c r="E43" t="str">
        <f t="shared" si="1"/>
        <v xml:space="preserve"> varchar(1) </v>
      </c>
      <c r="F43" t="str">
        <f t="shared" si="2"/>
        <v xml:space="preserve">CENTRALAIR varchar(1) </v>
      </c>
    </row>
    <row r="44" spans="1:6" x14ac:dyDescent="0.25">
      <c r="A44" t="s">
        <v>42</v>
      </c>
      <c r="B44" t="str">
        <f>LEFT(A44,FIND(" ",A44,1)-1)</f>
        <v>Electrical</v>
      </c>
      <c r="C44" t="str">
        <f t="shared" si="0"/>
        <v>ELECTRICAL</v>
      </c>
      <c r="D44" t="str">
        <f>C44&amp;"_ID"</f>
        <v>ELECTRICAL_ID</v>
      </c>
      <c r="E44" t="str">
        <f t="shared" si="1"/>
        <v xml:space="preserve"> varchar(10) FK</v>
      </c>
      <c r="F44" t="str">
        <f t="shared" si="2"/>
        <v>ELECTRICAL_ID varchar(10) FK</v>
      </c>
    </row>
    <row r="45" spans="1:6" x14ac:dyDescent="0.25">
      <c r="A45" t="s">
        <v>43</v>
      </c>
      <c r="B45" t="str">
        <f>LEFT(A45,FIND(" ",A45,1)-1)</f>
        <v>1stFlrSF</v>
      </c>
      <c r="C45" t="str">
        <f t="shared" si="0"/>
        <v>1STFLRSF</v>
      </c>
      <c r="D45" t="str">
        <f t="shared" ref="D45:D54" si="10">C45</f>
        <v>1STFLRSF</v>
      </c>
      <c r="E45" t="str">
        <f t="shared" si="1"/>
        <v xml:space="preserve"> int</v>
      </c>
      <c r="F45" t="str">
        <f t="shared" si="2"/>
        <v>1STFLRSF int</v>
      </c>
    </row>
    <row r="46" spans="1:6" x14ac:dyDescent="0.25">
      <c r="A46" t="s">
        <v>44</v>
      </c>
      <c r="B46" t="str">
        <f>LEFT(A46,FIND(" ",A46,1)-1)</f>
        <v>2ndFlrSF</v>
      </c>
      <c r="C46" t="str">
        <f t="shared" si="0"/>
        <v>2NDFLRSF</v>
      </c>
      <c r="D46" t="str">
        <f t="shared" si="10"/>
        <v>2NDFLRSF</v>
      </c>
      <c r="E46" t="str">
        <f t="shared" si="1"/>
        <v xml:space="preserve"> int</v>
      </c>
      <c r="F46" t="str">
        <f t="shared" si="2"/>
        <v>2NDFLRSF int</v>
      </c>
    </row>
    <row r="47" spans="1:6" x14ac:dyDescent="0.25">
      <c r="A47" t="s">
        <v>45</v>
      </c>
      <c r="B47" t="str">
        <f>LEFT(A47,FIND(" ",A47,1)-1)</f>
        <v>LowQualFinSF</v>
      </c>
      <c r="C47" t="str">
        <f t="shared" si="0"/>
        <v>LOWQUALFINSF</v>
      </c>
      <c r="D47" t="str">
        <f t="shared" si="10"/>
        <v>LOWQUALFINSF</v>
      </c>
      <c r="E47" t="str">
        <f t="shared" si="1"/>
        <v xml:space="preserve"> int</v>
      </c>
      <c r="F47" t="str">
        <f t="shared" si="2"/>
        <v>LOWQUALFINSF int</v>
      </c>
    </row>
    <row r="48" spans="1:6" x14ac:dyDescent="0.25">
      <c r="A48" t="s">
        <v>46</v>
      </c>
      <c r="B48" t="str">
        <f>LEFT(A48,FIND(" ",A48,1)-1)</f>
        <v>GrLivArea</v>
      </c>
      <c r="C48" t="str">
        <f t="shared" si="0"/>
        <v>GRLIVAREA</v>
      </c>
      <c r="D48" t="str">
        <f t="shared" si="10"/>
        <v>GRLIVAREA</v>
      </c>
      <c r="E48" t="str">
        <f t="shared" si="1"/>
        <v xml:space="preserve"> int</v>
      </c>
      <c r="F48" t="str">
        <f t="shared" si="2"/>
        <v>GRLIVAREA int</v>
      </c>
    </row>
    <row r="49" spans="1:6" x14ac:dyDescent="0.25">
      <c r="A49" t="s">
        <v>47</v>
      </c>
      <c r="B49" t="str">
        <f>LEFT(A49,FIND(" ",A49,1)-1)</f>
        <v>BsmtFullBath</v>
      </c>
      <c r="C49" t="str">
        <f t="shared" si="0"/>
        <v>BSMTFULLBATH</v>
      </c>
      <c r="D49" t="str">
        <f t="shared" si="10"/>
        <v>BSMTFULLBATH</v>
      </c>
      <c r="E49" t="str">
        <f t="shared" si="1"/>
        <v xml:space="preserve"> int</v>
      </c>
      <c r="F49" t="str">
        <f t="shared" si="2"/>
        <v>BSMTFULLBATH int</v>
      </c>
    </row>
    <row r="50" spans="1:6" x14ac:dyDescent="0.25">
      <c r="A50" t="s">
        <v>48</v>
      </c>
      <c r="B50" t="str">
        <f>LEFT(A50,FIND(" ",A50,1)-1)</f>
        <v>BsmtHalfBath</v>
      </c>
      <c r="C50" t="str">
        <f t="shared" si="0"/>
        <v>BSMTHALFBATH</v>
      </c>
      <c r="D50" t="str">
        <f t="shared" si="10"/>
        <v>BSMTHALFBATH</v>
      </c>
      <c r="E50" t="str">
        <f t="shared" si="1"/>
        <v xml:space="preserve"> int</v>
      </c>
      <c r="F50" t="str">
        <f t="shared" si="2"/>
        <v>BSMTHALFBATH int</v>
      </c>
    </row>
    <row r="51" spans="1:6" x14ac:dyDescent="0.25">
      <c r="A51" t="s">
        <v>49</v>
      </c>
      <c r="B51" t="str">
        <f>LEFT(A51,FIND(" ",A51,1)-1)</f>
        <v>FullBath</v>
      </c>
      <c r="C51" t="str">
        <f t="shared" si="0"/>
        <v>FULLBATH</v>
      </c>
      <c r="D51" t="str">
        <f t="shared" si="10"/>
        <v>FULLBATH</v>
      </c>
      <c r="E51" t="str">
        <f t="shared" si="1"/>
        <v xml:space="preserve"> int</v>
      </c>
      <c r="F51" t="str">
        <f t="shared" si="2"/>
        <v>FULLBATH int</v>
      </c>
    </row>
    <row r="52" spans="1:6" x14ac:dyDescent="0.25">
      <c r="A52" t="s">
        <v>50</v>
      </c>
      <c r="B52" t="str">
        <f>LEFT(A52,FIND(" ",A52,1)-1)</f>
        <v>HalfBath</v>
      </c>
      <c r="C52" t="str">
        <f t="shared" si="0"/>
        <v>HALFBATH</v>
      </c>
      <c r="D52" t="str">
        <f t="shared" si="10"/>
        <v>HALFBATH</v>
      </c>
      <c r="E52" t="str">
        <f t="shared" si="1"/>
        <v xml:space="preserve"> int</v>
      </c>
      <c r="F52" t="str">
        <f t="shared" si="2"/>
        <v>HALFBATH int</v>
      </c>
    </row>
    <row r="53" spans="1:6" x14ac:dyDescent="0.25">
      <c r="A53" t="s">
        <v>51</v>
      </c>
      <c r="B53" t="str">
        <f>LEFT(A53,FIND(" ",A53,1)-1)</f>
        <v>BedroomAbvGr</v>
      </c>
      <c r="C53" t="str">
        <f t="shared" si="0"/>
        <v>BEDROOMABVGR</v>
      </c>
      <c r="D53" t="str">
        <f t="shared" si="10"/>
        <v>BEDROOMABVGR</v>
      </c>
      <c r="E53" t="str">
        <f t="shared" si="1"/>
        <v xml:space="preserve"> int</v>
      </c>
      <c r="F53" t="str">
        <f t="shared" si="2"/>
        <v>BEDROOMABVGR int</v>
      </c>
    </row>
    <row r="54" spans="1:6" x14ac:dyDescent="0.25">
      <c r="A54" t="s">
        <v>52</v>
      </c>
      <c r="B54" t="str">
        <f>LEFT(A54,FIND(" ",A54,1)-1)</f>
        <v>KitchenAbvGr</v>
      </c>
      <c r="C54" t="str">
        <f t="shared" si="0"/>
        <v>KITCHENABVGR</v>
      </c>
      <c r="D54" t="str">
        <f t="shared" si="10"/>
        <v>KITCHENABVGR</v>
      </c>
      <c r="E54" t="str">
        <f t="shared" si="1"/>
        <v xml:space="preserve"> int</v>
      </c>
      <c r="F54" t="str">
        <f t="shared" si="2"/>
        <v>KITCHENABVGR int</v>
      </c>
    </row>
    <row r="55" spans="1:6" x14ac:dyDescent="0.25">
      <c r="A55" t="s">
        <v>53</v>
      </c>
      <c r="B55" t="str">
        <f>LEFT(A55,FIND(" ",A55,1)-1)</f>
        <v>KitchenQual</v>
      </c>
      <c r="C55" t="str">
        <f t="shared" si="0"/>
        <v>KITCHENQUAL</v>
      </c>
      <c r="D55" t="str">
        <f>C55&amp;"_ID"</f>
        <v>KITCHENQUAL_ID</v>
      </c>
      <c r="E55" t="str">
        <f t="shared" si="1"/>
        <v xml:space="preserve"> varchar(2) FK</v>
      </c>
      <c r="F55" t="str">
        <f t="shared" si="2"/>
        <v>KITCHENQUAL_ID varchar(2) FK</v>
      </c>
    </row>
    <row r="56" spans="1:6" x14ac:dyDescent="0.25">
      <c r="A56" t="s">
        <v>54</v>
      </c>
      <c r="B56" t="str">
        <f>LEFT(A56,FIND(" ",A56,1)-1)</f>
        <v>TotRmsAbvGrd</v>
      </c>
      <c r="C56" t="str">
        <f t="shared" si="0"/>
        <v>TOTRMSABVGRD</v>
      </c>
      <c r="D56" t="str">
        <f>C56</f>
        <v>TOTRMSABVGRD</v>
      </c>
      <c r="E56" t="str">
        <f t="shared" si="1"/>
        <v xml:space="preserve"> int</v>
      </c>
      <c r="F56" t="str">
        <f t="shared" si="2"/>
        <v>TOTRMSABVGRD int</v>
      </c>
    </row>
    <row r="57" spans="1:6" x14ac:dyDescent="0.25">
      <c r="A57" t="s">
        <v>55</v>
      </c>
      <c r="B57" t="str">
        <f>LEFT(A57,FIND(" ",A57,1)-1)</f>
        <v>Functional</v>
      </c>
      <c r="C57" t="str">
        <f t="shared" si="0"/>
        <v>FUNCTIONAL</v>
      </c>
      <c r="D57" t="str">
        <f>C57&amp;"_ID"</f>
        <v>FUNCTIONAL_ID</v>
      </c>
      <c r="E57" t="str">
        <f t="shared" si="1"/>
        <v xml:space="preserve"> varchar(10) FK</v>
      </c>
      <c r="F57" t="str">
        <f t="shared" si="2"/>
        <v>FUNCTIONAL_ID varchar(10) FK</v>
      </c>
    </row>
    <row r="58" spans="1:6" x14ac:dyDescent="0.25">
      <c r="A58" t="s">
        <v>56</v>
      </c>
      <c r="B58" t="str">
        <f>LEFT(A58,FIND(" ",A58,1)-1)</f>
        <v>Fireplaces</v>
      </c>
      <c r="C58" t="str">
        <f t="shared" si="0"/>
        <v>FIREPLACES</v>
      </c>
      <c r="D58" t="str">
        <f>C58</f>
        <v>FIREPLACES</v>
      </c>
      <c r="E58" t="str">
        <f t="shared" si="1"/>
        <v xml:space="preserve"> int</v>
      </c>
      <c r="F58" t="str">
        <f t="shared" si="2"/>
        <v>FIREPLACES int</v>
      </c>
    </row>
    <row r="59" spans="1:6" x14ac:dyDescent="0.25">
      <c r="A59" t="s">
        <v>57</v>
      </c>
      <c r="B59" t="str">
        <f>LEFT(A59,FIND(" ",A59,1)-1)</f>
        <v>FireplaceQu</v>
      </c>
      <c r="C59" t="str">
        <f t="shared" si="0"/>
        <v>FIREPLACEQU</v>
      </c>
      <c r="D59" t="str">
        <f t="shared" ref="D59:D60" si="11">C59&amp;"_ID"</f>
        <v>FIREPLACEQU_ID</v>
      </c>
      <c r="E59" t="str">
        <f t="shared" si="1"/>
        <v xml:space="preserve"> varchar(2) FK</v>
      </c>
      <c r="F59" t="str">
        <f t="shared" si="2"/>
        <v>FIREPLACEQU_ID varchar(2) FK</v>
      </c>
    </row>
    <row r="60" spans="1:6" x14ac:dyDescent="0.25">
      <c r="A60" t="s">
        <v>58</v>
      </c>
      <c r="B60" t="str">
        <f>LEFT(A60,FIND(" ",A60,1)-1)</f>
        <v>GarageType</v>
      </c>
      <c r="C60" t="str">
        <f t="shared" si="0"/>
        <v>GARAGETYPE</v>
      </c>
      <c r="D60" t="str">
        <f t="shared" si="11"/>
        <v>GARAGETYPE_ID</v>
      </c>
      <c r="E60" t="str">
        <f t="shared" si="1"/>
        <v xml:space="preserve"> varchar(10) FK</v>
      </c>
      <c r="F60" t="str">
        <f t="shared" si="2"/>
        <v>GARAGETYPE_ID varchar(10) FK</v>
      </c>
    </row>
    <row r="61" spans="1:6" x14ac:dyDescent="0.25">
      <c r="A61" t="s">
        <v>59</v>
      </c>
      <c r="B61" t="str">
        <f>LEFT(A61,FIND(" ",A61,1)-1)</f>
        <v>GarageYrBlt</v>
      </c>
      <c r="C61" t="str">
        <f t="shared" si="0"/>
        <v>GARAGEYRBLT</v>
      </c>
      <c r="D61" t="str">
        <f>C61</f>
        <v>GARAGEYRBLT</v>
      </c>
      <c r="E61" t="str">
        <f t="shared" si="1"/>
        <v xml:space="preserve"> int</v>
      </c>
      <c r="F61" t="str">
        <f t="shared" si="2"/>
        <v>GARAGEYRBLT int</v>
      </c>
    </row>
    <row r="62" spans="1:6" x14ac:dyDescent="0.25">
      <c r="A62" t="s">
        <v>60</v>
      </c>
      <c r="B62" t="str">
        <f>LEFT(A62,FIND(" ",A62,1)-1)</f>
        <v>GarageFinish</v>
      </c>
      <c r="C62" t="str">
        <f t="shared" si="0"/>
        <v>GARAGEFINISH</v>
      </c>
      <c r="D62" t="str">
        <f>C62&amp;"_ID"</f>
        <v>GARAGEFINISH_ID</v>
      </c>
      <c r="E62" t="str">
        <f t="shared" si="1"/>
        <v xml:space="preserve"> varchar(3) FK</v>
      </c>
      <c r="F62" t="str">
        <f t="shared" si="2"/>
        <v>GARAGEFINISH_ID varchar(3) FK</v>
      </c>
    </row>
    <row r="63" spans="1:6" x14ac:dyDescent="0.25">
      <c r="A63" t="s">
        <v>61</v>
      </c>
      <c r="B63" t="str">
        <f>LEFT(A63,FIND(" ",A63,1)-1)</f>
        <v>GarageCars</v>
      </c>
      <c r="C63" t="str">
        <f t="shared" si="0"/>
        <v>GARAGECARS</v>
      </c>
      <c r="D63" t="str">
        <f t="shared" ref="D63:D64" si="12">C63</f>
        <v>GARAGECARS</v>
      </c>
      <c r="E63" t="str">
        <f t="shared" si="1"/>
        <v xml:space="preserve"> int</v>
      </c>
      <c r="F63" t="str">
        <f t="shared" si="2"/>
        <v>GARAGECARS int</v>
      </c>
    </row>
    <row r="64" spans="1:6" x14ac:dyDescent="0.25">
      <c r="A64" t="s">
        <v>62</v>
      </c>
      <c r="B64" t="str">
        <f>LEFT(A64,FIND(" ",A64,1)-1)</f>
        <v>GarageArea</v>
      </c>
      <c r="C64" t="str">
        <f t="shared" si="0"/>
        <v>GARAGEAREA</v>
      </c>
      <c r="D64" t="str">
        <f t="shared" si="12"/>
        <v>GARAGEAREA</v>
      </c>
      <c r="E64" t="str">
        <f t="shared" si="1"/>
        <v xml:space="preserve"> int </v>
      </c>
      <c r="F64" t="str">
        <f t="shared" si="2"/>
        <v xml:space="preserve">GARAGEAREA int </v>
      </c>
    </row>
    <row r="65" spans="1:6" x14ac:dyDescent="0.25">
      <c r="A65" t="s">
        <v>63</v>
      </c>
      <c r="B65" t="str">
        <f>LEFT(A65,FIND(" ",A65,1)-1)</f>
        <v>GarageQual</v>
      </c>
      <c r="C65" t="str">
        <f t="shared" si="0"/>
        <v>GARAGEQUAL</v>
      </c>
      <c r="D65" t="str">
        <f t="shared" ref="D65:D67" si="13">C65&amp;"_ID"</f>
        <v>GARAGEQUAL_ID</v>
      </c>
      <c r="E65" t="str">
        <f t="shared" si="1"/>
        <v xml:space="preserve"> varchar(2) FK</v>
      </c>
      <c r="F65" t="str">
        <f t="shared" si="2"/>
        <v>GARAGEQUAL_ID varchar(2) FK</v>
      </c>
    </row>
    <row r="66" spans="1:6" x14ac:dyDescent="0.25">
      <c r="A66" t="s">
        <v>64</v>
      </c>
      <c r="B66" t="str">
        <f>LEFT(A66,FIND(" ",A66,1)-1)</f>
        <v>GarageCond</v>
      </c>
      <c r="C66" t="str">
        <f t="shared" si="0"/>
        <v>GARAGECOND</v>
      </c>
      <c r="D66" t="str">
        <f t="shared" si="13"/>
        <v>GARAGECOND_ID</v>
      </c>
      <c r="E66" t="str">
        <f t="shared" si="1"/>
        <v xml:space="preserve"> varchar(2) FK</v>
      </c>
      <c r="F66" t="str">
        <f t="shared" si="2"/>
        <v>GARAGECOND_ID varchar(2) FK</v>
      </c>
    </row>
    <row r="67" spans="1:6" x14ac:dyDescent="0.25">
      <c r="A67" t="s">
        <v>65</v>
      </c>
      <c r="B67" t="str">
        <f>LEFT(A67,FIND(" ",A67,1)-1)</f>
        <v>PavedDrive</v>
      </c>
      <c r="C67" t="str">
        <f t="shared" ref="C67:C81" si="14">UPPER(B67)</f>
        <v>PAVEDDRIVE</v>
      </c>
      <c r="D67" t="str">
        <f t="shared" si="13"/>
        <v>PAVEDDRIVE_ID</v>
      </c>
      <c r="E67" t="str">
        <f t="shared" si="1"/>
        <v xml:space="preserve"> varchar(1) FK</v>
      </c>
      <c r="F67" t="str">
        <f t="shared" ref="F67:F81" si="15">D67&amp;E67</f>
        <v>PAVEDDRIVE_ID varchar(1) FK</v>
      </c>
    </row>
    <row r="68" spans="1:6" x14ac:dyDescent="0.25">
      <c r="A68" t="s">
        <v>66</v>
      </c>
      <c r="B68" t="str">
        <f>LEFT(A68,FIND(" ",A68,1)-1)</f>
        <v>WoodDeckSF</v>
      </c>
      <c r="C68" t="str">
        <f t="shared" si="14"/>
        <v>WOODDECKSF</v>
      </c>
      <c r="D68" t="str">
        <f t="shared" ref="D68:D73" si="16">C68</f>
        <v>WOODDECKSF</v>
      </c>
      <c r="E68" t="str">
        <f t="shared" ref="E68:E81" si="17">RIGHT(A68,LEN(A68)-LEN(C68))</f>
        <v xml:space="preserve"> int</v>
      </c>
      <c r="F68" t="str">
        <f t="shared" si="15"/>
        <v>WOODDECKSF int</v>
      </c>
    </row>
    <row r="69" spans="1:6" x14ac:dyDescent="0.25">
      <c r="A69" t="s">
        <v>67</v>
      </c>
      <c r="B69" t="str">
        <f>LEFT(A69,FIND(" ",A69,1)-1)</f>
        <v>OpenPorchSF</v>
      </c>
      <c r="C69" t="str">
        <f t="shared" si="14"/>
        <v>OPENPORCHSF</v>
      </c>
      <c r="D69" t="str">
        <f t="shared" si="16"/>
        <v>OPENPORCHSF</v>
      </c>
      <c r="E69" t="str">
        <f t="shared" si="17"/>
        <v xml:space="preserve"> int </v>
      </c>
      <c r="F69" t="str">
        <f t="shared" si="15"/>
        <v xml:space="preserve">OPENPORCHSF int </v>
      </c>
    </row>
    <row r="70" spans="1:6" x14ac:dyDescent="0.25">
      <c r="A70" t="s">
        <v>68</v>
      </c>
      <c r="B70" t="str">
        <f>LEFT(A70,FIND(" ",A70,1)-1)</f>
        <v>EnclosedPorch</v>
      </c>
      <c r="C70" t="str">
        <f t="shared" si="14"/>
        <v>ENCLOSEDPORCH</v>
      </c>
      <c r="D70" t="str">
        <f t="shared" si="16"/>
        <v>ENCLOSEDPORCH</v>
      </c>
      <c r="E70" t="str">
        <f t="shared" si="17"/>
        <v xml:space="preserve"> int</v>
      </c>
      <c r="F70" t="str">
        <f t="shared" si="15"/>
        <v>ENCLOSEDPORCH int</v>
      </c>
    </row>
    <row r="71" spans="1:6" x14ac:dyDescent="0.25">
      <c r="A71" t="s">
        <v>69</v>
      </c>
      <c r="B71" t="str">
        <f>LEFT(A71,FIND(" ",A71,1)-1)</f>
        <v>3SsnPorch</v>
      </c>
      <c r="C71" t="str">
        <f t="shared" si="14"/>
        <v>3SSNPORCH</v>
      </c>
      <c r="D71" t="str">
        <f t="shared" si="16"/>
        <v>3SSNPORCH</v>
      </c>
      <c r="E71" t="str">
        <f t="shared" si="17"/>
        <v xml:space="preserve"> int</v>
      </c>
      <c r="F71" t="str">
        <f t="shared" si="15"/>
        <v>3SSNPORCH int</v>
      </c>
    </row>
    <row r="72" spans="1:6" x14ac:dyDescent="0.25">
      <c r="A72" t="s">
        <v>70</v>
      </c>
      <c r="B72" t="str">
        <f>LEFT(A72,FIND(" ",A72,1)-1)</f>
        <v>ScreenPorch</v>
      </c>
      <c r="C72" t="str">
        <f t="shared" si="14"/>
        <v>SCREENPORCH</v>
      </c>
      <c r="D72" t="str">
        <f t="shared" si="16"/>
        <v>SCREENPORCH</v>
      </c>
      <c r="E72" t="str">
        <f t="shared" si="17"/>
        <v xml:space="preserve"> int</v>
      </c>
      <c r="F72" t="str">
        <f t="shared" si="15"/>
        <v>SCREENPORCH int</v>
      </c>
    </row>
    <row r="73" spans="1:6" x14ac:dyDescent="0.25">
      <c r="A73" t="s">
        <v>71</v>
      </c>
      <c r="B73" t="str">
        <f>LEFT(A73,FIND(" ",A73,1)-1)</f>
        <v>PoolArea</v>
      </c>
      <c r="C73" t="str">
        <f t="shared" si="14"/>
        <v>POOLAREA</v>
      </c>
      <c r="D73" t="str">
        <f t="shared" si="16"/>
        <v>POOLAREA</v>
      </c>
      <c r="E73" t="str">
        <f t="shared" si="17"/>
        <v xml:space="preserve"> int</v>
      </c>
      <c r="F73" t="str">
        <f t="shared" si="15"/>
        <v>POOLAREA int</v>
      </c>
    </row>
    <row r="74" spans="1:6" x14ac:dyDescent="0.25">
      <c r="A74" t="s">
        <v>72</v>
      </c>
      <c r="B74" t="str">
        <f>LEFT(A74,FIND(" ",A74,1)-1)</f>
        <v>PoolQC</v>
      </c>
      <c r="C74" t="str">
        <f t="shared" si="14"/>
        <v>POOLQC</v>
      </c>
      <c r="D74" t="str">
        <f t="shared" ref="D74:D76" si="18">C74&amp;"_ID"</f>
        <v>POOLQC_ID</v>
      </c>
      <c r="E74" t="str">
        <f t="shared" si="17"/>
        <v xml:space="preserve"> varchar(2) FK</v>
      </c>
      <c r="F74" t="str">
        <f t="shared" si="15"/>
        <v>POOLQC_ID varchar(2) FK</v>
      </c>
    </row>
    <row r="75" spans="1:6" x14ac:dyDescent="0.25">
      <c r="A75" t="s">
        <v>73</v>
      </c>
      <c r="B75" t="str">
        <f>LEFT(A75,FIND(" ",A75,1)-1)</f>
        <v>Fence</v>
      </c>
      <c r="C75" t="str">
        <f t="shared" si="14"/>
        <v>FENCE</v>
      </c>
      <c r="D75" t="str">
        <f t="shared" si="18"/>
        <v>FENCE_ID</v>
      </c>
      <c r="E75" t="str">
        <f t="shared" si="17"/>
        <v xml:space="preserve"> varchar(10) FK</v>
      </c>
      <c r="F75" t="str">
        <f t="shared" si="15"/>
        <v>FENCE_ID varchar(10) FK</v>
      </c>
    </row>
    <row r="76" spans="1:6" x14ac:dyDescent="0.25">
      <c r="A76" t="s">
        <v>74</v>
      </c>
      <c r="B76" t="str">
        <f>LEFT(A76,FIND(" ",A76,1)-1)</f>
        <v>MiscFeature</v>
      </c>
      <c r="C76" t="str">
        <f t="shared" si="14"/>
        <v>MISCFEATURE</v>
      </c>
      <c r="D76" t="str">
        <f t="shared" si="18"/>
        <v>MISCFEATURE_ID</v>
      </c>
      <c r="E76" t="str">
        <f t="shared" si="17"/>
        <v xml:space="preserve"> varchar(10) FK</v>
      </c>
      <c r="F76" t="str">
        <f t="shared" si="15"/>
        <v>MISCFEATURE_ID varchar(10) FK</v>
      </c>
    </row>
    <row r="77" spans="1:6" x14ac:dyDescent="0.25">
      <c r="A77" t="s">
        <v>75</v>
      </c>
      <c r="B77" t="str">
        <f>LEFT(A77,FIND(" ",A77,1)-1)</f>
        <v>MiscVal</v>
      </c>
      <c r="C77" t="str">
        <f t="shared" si="14"/>
        <v>MISCVAL</v>
      </c>
      <c r="D77" t="str">
        <f t="shared" ref="D77:D79" si="19">C77</f>
        <v>MISCVAL</v>
      </c>
      <c r="E77" t="str">
        <f t="shared" si="17"/>
        <v xml:space="preserve"> int</v>
      </c>
      <c r="F77" t="str">
        <f t="shared" si="15"/>
        <v>MISCVAL int</v>
      </c>
    </row>
    <row r="78" spans="1:6" x14ac:dyDescent="0.25">
      <c r="A78" t="s">
        <v>76</v>
      </c>
      <c r="B78" t="str">
        <f>LEFT(A78,FIND(" ",A78,1)-1)</f>
        <v>MoSold</v>
      </c>
      <c r="C78" t="str">
        <f t="shared" si="14"/>
        <v>MOSOLD</v>
      </c>
      <c r="D78" t="str">
        <f t="shared" si="19"/>
        <v>MOSOLD</v>
      </c>
      <c r="E78" t="str">
        <f t="shared" si="17"/>
        <v xml:space="preserve"> in</v>
      </c>
      <c r="F78" t="str">
        <f t="shared" si="15"/>
        <v>MOSOLD in</v>
      </c>
    </row>
    <row r="79" spans="1:6" x14ac:dyDescent="0.25">
      <c r="A79" t="s">
        <v>77</v>
      </c>
      <c r="B79" t="str">
        <f>LEFT(A79,FIND(" ",A79,1)-1)</f>
        <v>YrSold</v>
      </c>
      <c r="C79" t="str">
        <f t="shared" si="14"/>
        <v>YRSOLD</v>
      </c>
      <c r="D79" t="str">
        <f t="shared" si="19"/>
        <v>YRSOLD</v>
      </c>
      <c r="E79" t="str">
        <f t="shared" si="17"/>
        <v xml:space="preserve"> int</v>
      </c>
      <c r="F79" t="str">
        <f t="shared" si="15"/>
        <v>YRSOLD int</v>
      </c>
    </row>
    <row r="80" spans="1:6" x14ac:dyDescent="0.25">
      <c r="A80" t="s">
        <v>78</v>
      </c>
      <c r="B80" t="str">
        <f>LEFT(A80,FIND(" ",A80,1)-1)</f>
        <v>SaleType</v>
      </c>
      <c r="C80" t="str">
        <f t="shared" si="14"/>
        <v>SALETYPE</v>
      </c>
      <c r="D80" t="str">
        <f t="shared" ref="D80:D81" si="20">C80&amp;"_ID"</f>
        <v>SALETYPE_ID</v>
      </c>
      <c r="E80" t="str">
        <f t="shared" si="17"/>
        <v xml:space="preserve"> varchar(10) FK</v>
      </c>
      <c r="F80" t="str">
        <f t="shared" si="15"/>
        <v>SALETYPE_ID varchar(10) FK</v>
      </c>
    </row>
    <row r="81" spans="1:6" x14ac:dyDescent="0.25">
      <c r="A81" t="s">
        <v>79</v>
      </c>
      <c r="B81" t="str">
        <f>LEFT(A81,FIND(" ",A81,1)-1)</f>
        <v>SaleCondition</v>
      </c>
      <c r="C81" t="str">
        <f t="shared" si="14"/>
        <v>SALECONDITION</v>
      </c>
      <c r="D81" t="str">
        <f t="shared" si="20"/>
        <v>SALECONDITION_ID</v>
      </c>
      <c r="E81" t="str">
        <f t="shared" si="17"/>
        <v xml:space="preserve"> varchar(10) FK</v>
      </c>
      <c r="F81" t="str">
        <f t="shared" si="15"/>
        <v>SALECONDITION_ID varchar(10) FK</v>
      </c>
    </row>
  </sheetData>
  <autoFilter ref="A1:E8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cols>
    <col min="1" max="1" width="10" bestFit="1" customWidth="1"/>
    <col min="2" max="2" width="35.28515625" bestFit="1" customWidth="1"/>
  </cols>
  <sheetData>
    <row r="1" spans="1:2" x14ac:dyDescent="0.25">
      <c r="A1" t="s">
        <v>130</v>
      </c>
      <c r="B1" t="s">
        <v>131</v>
      </c>
    </row>
    <row r="2" spans="1:2" x14ac:dyDescent="0.25">
      <c r="A2" t="s">
        <v>278</v>
      </c>
      <c r="B2" t="s">
        <v>132</v>
      </c>
    </row>
    <row r="3" spans="1:2" x14ac:dyDescent="0.25">
      <c r="A3" t="s">
        <v>279</v>
      </c>
      <c r="B3" t="s">
        <v>133</v>
      </c>
    </row>
    <row r="4" spans="1:2" x14ac:dyDescent="0.25">
      <c r="A4" t="s">
        <v>280</v>
      </c>
      <c r="B4" t="s">
        <v>134</v>
      </c>
    </row>
    <row r="5" spans="1:2" x14ac:dyDescent="0.25">
      <c r="A5" t="s">
        <v>281</v>
      </c>
      <c r="B5" t="s">
        <v>135</v>
      </c>
    </row>
    <row r="6" spans="1:2" x14ac:dyDescent="0.25">
      <c r="A6" t="s">
        <v>282</v>
      </c>
      <c r="B6" t="s">
        <v>136</v>
      </c>
    </row>
    <row r="7" spans="1:2" x14ac:dyDescent="0.25">
      <c r="A7" t="s">
        <v>283</v>
      </c>
      <c r="B7" t="s">
        <v>137</v>
      </c>
    </row>
    <row r="8" spans="1:2" x14ac:dyDescent="0.25">
      <c r="A8" t="s">
        <v>138</v>
      </c>
      <c r="B8" t="s">
        <v>138</v>
      </c>
    </row>
    <row r="9" spans="1:2" x14ac:dyDescent="0.25">
      <c r="A9" t="s">
        <v>139</v>
      </c>
      <c r="B9" t="s">
        <v>139</v>
      </c>
    </row>
    <row r="10" spans="1:2" x14ac:dyDescent="0.25">
      <c r="A10" t="s">
        <v>284</v>
      </c>
      <c r="B10" t="s">
        <v>140</v>
      </c>
    </row>
    <row r="11" spans="1:2" x14ac:dyDescent="0.25">
      <c r="A11" t="s">
        <v>285</v>
      </c>
      <c r="B11" t="s">
        <v>141</v>
      </c>
    </row>
    <row r="12" spans="1:2" x14ac:dyDescent="0.25">
      <c r="A12" t="s">
        <v>286</v>
      </c>
      <c r="B12" t="s">
        <v>142</v>
      </c>
    </row>
    <row r="13" spans="1:2" x14ac:dyDescent="0.25">
      <c r="A13" t="s">
        <v>287</v>
      </c>
      <c r="B13" t="s">
        <v>143</v>
      </c>
    </row>
    <row r="14" spans="1:2" x14ac:dyDescent="0.25">
      <c r="A14" t="s">
        <v>288</v>
      </c>
      <c r="B14" t="s">
        <v>144</v>
      </c>
    </row>
    <row r="15" spans="1:2" x14ac:dyDescent="0.25">
      <c r="A15" t="s">
        <v>289</v>
      </c>
      <c r="B15" t="s">
        <v>145</v>
      </c>
    </row>
    <row r="16" spans="1:2" x14ac:dyDescent="0.25">
      <c r="A16" t="s">
        <v>290</v>
      </c>
      <c r="B16" t="s">
        <v>146</v>
      </c>
    </row>
    <row r="17" spans="1:2" x14ac:dyDescent="0.25">
      <c r="A17" t="s">
        <v>291</v>
      </c>
      <c r="B17" t="s">
        <v>147</v>
      </c>
    </row>
    <row r="18" spans="1:2" x14ac:dyDescent="0.25">
      <c r="A18" t="s">
        <v>292</v>
      </c>
      <c r="B18" t="s">
        <v>148</v>
      </c>
    </row>
    <row r="19" spans="1:2" x14ac:dyDescent="0.25">
      <c r="A19" t="s">
        <v>293</v>
      </c>
      <c r="B19" t="s">
        <v>149</v>
      </c>
    </row>
    <row r="20" spans="1:2" x14ac:dyDescent="0.25">
      <c r="A20" t="s">
        <v>150</v>
      </c>
      <c r="B20" t="s">
        <v>150</v>
      </c>
    </row>
    <row r="21" spans="1:2" x14ac:dyDescent="0.25">
      <c r="A21" t="s">
        <v>294</v>
      </c>
      <c r="B21" t="s">
        <v>151</v>
      </c>
    </row>
    <row r="22" spans="1:2" x14ac:dyDescent="0.25">
      <c r="A22" t="s">
        <v>295</v>
      </c>
      <c r="B22" t="s">
        <v>152</v>
      </c>
    </row>
    <row r="23" spans="1:2" x14ac:dyDescent="0.25">
      <c r="A23" t="s">
        <v>296</v>
      </c>
      <c r="B23" t="s">
        <v>153</v>
      </c>
    </row>
    <row r="24" spans="1:2" x14ac:dyDescent="0.25">
      <c r="A24" t="s">
        <v>297</v>
      </c>
      <c r="B24" t="s">
        <v>154</v>
      </c>
    </row>
    <row r="25" spans="1:2" x14ac:dyDescent="0.25">
      <c r="A25" t="s">
        <v>155</v>
      </c>
      <c r="B25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defaultRowHeight="15" x14ac:dyDescent="0.25"/>
  <cols>
    <col min="2" max="2" width="47.42578125" bestFit="1" customWidth="1"/>
  </cols>
  <sheetData>
    <row r="1" spans="1:3" x14ac:dyDescent="0.25">
      <c r="A1" t="s">
        <v>298</v>
      </c>
      <c r="B1" t="s">
        <v>156</v>
      </c>
      <c r="C1">
        <f>LEN(A1)</f>
        <v>6</v>
      </c>
    </row>
    <row r="2" spans="1:3" x14ac:dyDescent="0.25">
      <c r="A2" t="s">
        <v>299</v>
      </c>
      <c r="B2" t="s">
        <v>157</v>
      </c>
      <c r="C2">
        <f t="shared" ref="C2:C9" si="0">LEN(B2)</f>
        <v>25</v>
      </c>
    </row>
    <row r="3" spans="1:3" x14ac:dyDescent="0.25">
      <c r="A3" t="s">
        <v>300</v>
      </c>
      <c r="B3" t="s">
        <v>158</v>
      </c>
      <c r="C3">
        <f t="shared" si="0"/>
        <v>6</v>
      </c>
    </row>
    <row r="4" spans="1:3" x14ac:dyDescent="0.25">
      <c r="A4" t="s">
        <v>301</v>
      </c>
      <c r="B4" t="s">
        <v>159</v>
      </c>
      <c r="C4">
        <f t="shared" si="0"/>
        <v>35</v>
      </c>
    </row>
    <row r="5" spans="1:3" x14ac:dyDescent="0.25">
      <c r="A5" t="s">
        <v>302</v>
      </c>
      <c r="B5" t="s">
        <v>160</v>
      </c>
      <c r="C5">
        <f t="shared" si="0"/>
        <v>32</v>
      </c>
    </row>
    <row r="6" spans="1:3" x14ac:dyDescent="0.25">
      <c r="A6" t="s">
        <v>303</v>
      </c>
      <c r="B6" t="s">
        <v>161</v>
      </c>
      <c r="C6">
        <f t="shared" si="0"/>
        <v>53</v>
      </c>
    </row>
    <row r="7" spans="1:3" x14ac:dyDescent="0.25">
      <c r="A7" t="s">
        <v>304</v>
      </c>
      <c r="B7" t="s">
        <v>162</v>
      </c>
      <c r="C7">
        <f t="shared" si="0"/>
        <v>36</v>
      </c>
    </row>
    <row r="8" spans="1:3" x14ac:dyDescent="0.25">
      <c r="A8" t="s">
        <v>305</v>
      </c>
      <c r="B8" t="s">
        <v>163</v>
      </c>
      <c r="C8">
        <f t="shared" si="0"/>
        <v>33</v>
      </c>
    </row>
    <row r="9" spans="1:3" x14ac:dyDescent="0.25">
      <c r="A9" t="s">
        <v>306</v>
      </c>
      <c r="B9" t="s">
        <v>164</v>
      </c>
      <c r="C9">
        <f t="shared" si="0"/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1048576"/>
    </sheetView>
  </sheetViews>
  <sheetFormatPr defaultRowHeight="15" x14ac:dyDescent="0.25"/>
  <cols>
    <col min="1" max="1" width="8.140625" bestFit="1" customWidth="1"/>
    <col min="2" max="2" width="57.42578125" bestFit="1" customWidth="1"/>
  </cols>
  <sheetData>
    <row r="1" spans="1:2" x14ac:dyDescent="0.25">
      <c r="A1" t="s">
        <v>307</v>
      </c>
      <c r="B1" t="s">
        <v>165</v>
      </c>
    </row>
    <row r="2" spans="1:2" x14ac:dyDescent="0.25">
      <c r="A2" t="s">
        <v>308</v>
      </c>
      <c r="B2" t="s">
        <v>166</v>
      </c>
    </row>
    <row r="3" spans="1:2" x14ac:dyDescent="0.25">
      <c r="A3" t="s">
        <v>309</v>
      </c>
      <c r="B3" t="s">
        <v>167</v>
      </c>
    </row>
    <row r="4" spans="1:2" x14ac:dyDescent="0.25">
      <c r="A4" t="s">
        <v>310</v>
      </c>
      <c r="B4" t="s">
        <v>168</v>
      </c>
    </row>
    <row r="5" spans="1:2" x14ac:dyDescent="0.25">
      <c r="A5" t="s">
        <v>311</v>
      </c>
      <c r="B5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2" max="2" width="41.42578125" bestFit="1" customWidth="1"/>
  </cols>
  <sheetData>
    <row r="1" spans="1:2" x14ac:dyDescent="0.25">
      <c r="A1" t="s">
        <v>312</v>
      </c>
      <c r="B1" t="s">
        <v>170</v>
      </c>
    </row>
    <row r="2" spans="1:2" x14ac:dyDescent="0.25">
      <c r="A2" t="s">
        <v>313</v>
      </c>
      <c r="B2" t="s">
        <v>171</v>
      </c>
    </row>
    <row r="3" spans="1:2" x14ac:dyDescent="0.25">
      <c r="A3" t="s">
        <v>314</v>
      </c>
      <c r="B3" t="s">
        <v>172</v>
      </c>
    </row>
    <row r="4" spans="1:2" x14ac:dyDescent="0.25">
      <c r="A4" t="s">
        <v>315</v>
      </c>
      <c r="B4" t="s">
        <v>173</v>
      </c>
    </row>
    <row r="5" spans="1:2" x14ac:dyDescent="0.25">
      <c r="A5" t="s">
        <v>316</v>
      </c>
      <c r="B5" t="s">
        <v>174</v>
      </c>
    </row>
    <row r="6" spans="1:2" x14ac:dyDescent="0.25">
      <c r="A6" t="s">
        <v>317</v>
      </c>
      <c r="B6" t="s">
        <v>175</v>
      </c>
    </row>
    <row r="7" spans="1:2" x14ac:dyDescent="0.25">
      <c r="A7" t="s">
        <v>318</v>
      </c>
      <c r="B7" t="s">
        <v>176</v>
      </c>
    </row>
    <row r="8" spans="1:2" x14ac:dyDescent="0.25">
      <c r="A8" t="s">
        <v>319</v>
      </c>
      <c r="B8" t="s">
        <v>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6" sqref="D1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320</v>
      </c>
      <c r="B1" t="s">
        <v>178</v>
      </c>
    </row>
    <row r="2" spans="1:2" x14ac:dyDescent="0.25">
      <c r="A2" t="s">
        <v>321</v>
      </c>
      <c r="B2" t="s">
        <v>179</v>
      </c>
    </row>
    <row r="3" spans="1:2" x14ac:dyDescent="0.25">
      <c r="A3" t="s">
        <v>322</v>
      </c>
      <c r="B3" t="s">
        <v>180</v>
      </c>
    </row>
    <row r="4" spans="1:2" x14ac:dyDescent="0.25">
      <c r="A4" t="s">
        <v>323</v>
      </c>
      <c r="B4" t="s">
        <v>181</v>
      </c>
    </row>
    <row r="5" spans="1:2" x14ac:dyDescent="0.25">
      <c r="A5" t="s">
        <v>324</v>
      </c>
      <c r="B5" t="s">
        <v>182</v>
      </c>
    </row>
    <row r="6" spans="1:2" x14ac:dyDescent="0.25">
      <c r="A6" t="s">
        <v>325</v>
      </c>
      <c r="B6" t="s">
        <v>183</v>
      </c>
    </row>
    <row r="7" spans="1:2" x14ac:dyDescent="0.25">
      <c r="A7" t="s">
        <v>326</v>
      </c>
      <c r="B7" t="s">
        <v>184</v>
      </c>
    </row>
    <row r="8" spans="1:2" x14ac:dyDescent="0.25">
      <c r="A8" t="s">
        <v>327</v>
      </c>
      <c r="B8" t="s">
        <v>185</v>
      </c>
    </row>
    <row r="9" spans="1:2" x14ac:dyDescent="0.25">
      <c r="A9" t="s">
        <v>328</v>
      </c>
      <c r="B9" t="s">
        <v>186</v>
      </c>
    </row>
    <row r="10" spans="1:2" x14ac:dyDescent="0.25">
      <c r="A10" t="s">
        <v>329</v>
      </c>
      <c r="B10" t="s">
        <v>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188</v>
      </c>
      <c r="B1" t="s">
        <v>188</v>
      </c>
    </row>
    <row r="2" spans="1:2" x14ac:dyDescent="0.25">
      <c r="A2" t="s">
        <v>189</v>
      </c>
      <c r="B2" t="s">
        <v>189</v>
      </c>
    </row>
    <row r="3" spans="1:2" x14ac:dyDescent="0.25">
      <c r="A3" t="s">
        <v>330</v>
      </c>
      <c r="B3" t="s">
        <v>190</v>
      </c>
    </row>
    <row r="4" spans="1:2" x14ac:dyDescent="0.25">
      <c r="A4" t="s">
        <v>191</v>
      </c>
      <c r="B4" t="s">
        <v>191</v>
      </c>
    </row>
    <row r="5" spans="1:2" x14ac:dyDescent="0.25">
      <c r="A5" t="s">
        <v>192</v>
      </c>
      <c r="B5" t="s">
        <v>192</v>
      </c>
    </row>
    <row r="6" spans="1:2" x14ac:dyDescent="0.25">
      <c r="A6" t="s">
        <v>193</v>
      </c>
      <c r="B6" t="s">
        <v>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4" sqref="L24"/>
    </sheetView>
  </sheetViews>
  <sheetFormatPr defaultRowHeight="15" x14ac:dyDescent="0.25"/>
  <sheetData>
    <row r="1" spans="1:2" x14ac:dyDescent="0.25">
      <c r="A1" t="s">
        <v>194</v>
      </c>
      <c r="B1" t="s">
        <v>195</v>
      </c>
    </row>
    <row r="2" spans="1:2" x14ac:dyDescent="0.25">
      <c r="A2" t="s">
        <v>196</v>
      </c>
      <c r="B2" t="s">
        <v>197</v>
      </c>
    </row>
    <row r="3" spans="1:2" x14ac:dyDescent="0.25">
      <c r="A3" t="s">
        <v>198</v>
      </c>
      <c r="B3" t="s">
        <v>199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202</v>
      </c>
      <c r="B5" t="s">
        <v>203</v>
      </c>
    </row>
    <row r="6" spans="1:2" x14ac:dyDescent="0.25">
      <c r="A6" t="s">
        <v>204</v>
      </c>
      <c r="B6" t="s">
        <v>205</v>
      </c>
    </row>
    <row r="7" spans="1:2" x14ac:dyDescent="0.25">
      <c r="A7" t="s">
        <v>206</v>
      </c>
      <c r="B7" t="s">
        <v>207</v>
      </c>
    </row>
    <row r="8" spans="1:2" x14ac:dyDescent="0.25">
      <c r="A8" t="s">
        <v>208</v>
      </c>
      <c r="B8" t="s">
        <v>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331</v>
      </c>
      <c r="B1" t="s">
        <v>195</v>
      </c>
    </row>
    <row r="2" spans="1:2" x14ac:dyDescent="0.25">
      <c r="A2" t="s">
        <v>332</v>
      </c>
      <c r="B2" t="s">
        <v>197</v>
      </c>
    </row>
    <row r="3" spans="1:2" x14ac:dyDescent="0.25">
      <c r="A3" t="s">
        <v>333</v>
      </c>
      <c r="B3" t="s">
        <v>199</v>
      </c>
    </row>
    <row r="4" spans="1:2" x14ac:dyDescent="0.25">
      <c r="A4" t="s">
        <v>201</v>
      </c>
      <c r="B4" t="s">
        <v>201</v>
      </c>
    </row>
    <row r="5" spans="1:2" x14ac:dyDescent="0.25">
      <c r="A5" t="s">
        <v>203</v>
      </c>
      <c r="B5" t="s">
        <v>203</v>
      </c>
    </row>
    <row r="6" spans="1:2" x14ac:dyDescent="0.25">
      <c r="A6" t="s">
        <v>334</v>
      </c>
      <c r="B6" t="s">
        <v>205</v>
      </c>
    </row>
    <row r="7" spans="1:2" x14ac:dyDescent="0.25">
      <c r="A7" t="s">
        <v>335</v>
      </c>
      <c r="B7" t="s">
        <v>207</v>
      </c>
    </row>
    <row r="8" spans="1:2" x14ac:dyDescent="0.25">
      <c r="A8" t="s">
        <v>336</v>
      </c>
      <c r="B8" t="s">
        <v>209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2" max="2" width="15.42578125" bestFit="1" customWidth="1"/>
  </cols>
  <sheetData>
    <row r="1" spans="1:2" x14ac:dyDescent="0.25">
      <c r="A1" t="s">
        <v>338</v>
      </c>
      <c r="B1" t="s">
        <v>210</v>
      </c>
    </row>
    <row r="2" spans="1:2" x14ac:dyDescent="0.25">
      <c r="A2" t="s">
        <v>339</v>
      </c>
      <c r="B2" t="s">
        <v>211</v>
      </c>
    </row>
    <row r="3" spans="1:2" x14ac:dyDescent="0.25">
      <c r="A3" t="s">
        <v>340</v>
      </c>
      <c r="B3" t="s">
        <v>212</v>
      </c>
    </row>
    <row r="4" spans="1:2" x14ac:dyDescent="0.25">
      <c r="A4" t="s">
        <v>341</v>
      </c>
      <c r="B4" t="s">
        <v>213</v>
      </c>
    </row>
    <row r="5" spans="1:2" x14ac:dyDescent="0.25">
      <c r="A5" t="s">
        <v>342</v>
      </c>
      <c r="B5" t="s">
        <v>214</v>
      </c>
    </row>
    <row r="6" spans="1:2" x14ac:dyDescent="0.25">
      <c r="A6" t="s">
        <v>343</v>
      </c>
      <c r="B6" t="s">
        <v>215</v>
      </c>
    </row>
    <row r="7" spans="1:2" x14ac:dyDescent="0.25">
      <c r="A7" t="s">
        <v>344</v>
      </c>
      <c r="B7" t="s">
        <v>216</v>
      </c>
    </row>
    <row r="8" spans="1:2" x14ac:dyDescent="0.25">
      <c r="A8" t="s">
        <v>345</v>
      </c>
      <c r="B8" t="s">
        <v>217</v>
      </c>
    </row>
    <row r="9" spans="1:2" x14ac:dyDescent="0.25">
      <c r="A9" t="s">
        <v>346</v>
      </c>
      <c r="B9" t="s">
        <v>218</v>
      </c>
    </row>
    <row r="10" spans="1:2" x14ac:dyDescent="0.25">
      <c r="A10" t="s">
        <v>219</v>
      </c>
      <c r="B10" t="s">
        <v>219</v>
      </c>
    </row>
    <row r="11" spans="1:2" x14ac:dyDescent="0.25">
      <c r="A11" t="s">
        <v>220</v>
      </c>
      <c r="B11" t="s">
        <v>220</v>
      </c>
    </row>
    <row r="12" spans="1:2" x14ac:dyDescent="0.25">
      <c r="A12" t="s">
        <v>221</v>
      </c>
      <c r="B12" t="s">
        <v>221</v>
      </c>
    </row>
    <row r="13" spans="1:2" x14ac:dyDescent="0.25">
      <c r="A13" t="s">
        <v>222</v>
      </c>
      <c r="B13" t="s">
        <v>222</v>
      </c>
    </row>
    <row r="14" spans="1:2" x14ac:dyDescent="0.25">
      <c r="A14" t="s">
        <v>223</v>
      </c>
      <c r="B14" t="s">
        <v>223</v>
      </c>
    </row>
    <row r="15" spans="1:2" x14ac:dyDescent="0.25">
      <c r="A15" t="s">
        <v>347</v>
      </c>
      <c r="B15" t="s">
        <v>224</v>
      </c>
    </row>
    <row r="16" spans="1:2" x14ac:dyDescent="0.25">
      <c r="A16" t="s">
        <v>348</v>
      </c>
      <c r="B16" t="s">
        <v>225</v>
      </c>
    </row>
    <row r="17" spans="1:2" x14ac:dyDescent="0.25">
      <c r="A17" t="s">
        <v>349</v>
      </c>
      <c r="B17" t="s">
        <v>209</v>
      </c>
    </row>
    <row r="18" spans="1:2" x14ac:dyDescent="0.25">
      <c r="A18" t="s">
        <v>337</v>
      </c>
      <c r="B18" t="s">
        <v>337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B1" workbookViewId="0">
      <selection activeCell="C2" sqref="C2"/>
    </sheetView>
  </sheetViews>
  <sheetFormatPr defaultRowHeight="15" x14ac:dyDescent="0.25"/>
  <cols>
    <col min="1" max="1" width="27.5703125" customWidth="1"/>
    <col min="2" max="2" width="54" bestFit="1" customWidth="1"/>
    <col min="3" max="3" width="122.28515625" bestFit="1" customWidth="1"/>
  </cols>
  <sheetData>
    <row r="1" spans="1:3" x14ac:dyDescent="0.25">
      <c r="A1" t="s">
        <v>244</v>
      </c>
      <c r="B1" t="s">
        <v>245</v>
      </c>
    </row>
    <row r="2" spans="1:3" x14ac:dyDescent="0.25">
      <c r="A2" t="s">
        <v>91</v>
      </c>
      <c r="B2" t="s">
        <v>92</v>
      </c>
      <c r="C2" t="str">
        <f>"INSERT INTO public.""MSZONING"" ("&amp;$A$1&amp;","&amp;$B$1&amp;")"&amp; " VALUES ('"&amp;TRIM(A2)&amp;"','"&amp;TRIM(B2)&amp;"');"</f>
        <v>INSERT INTO public."MSZONING" (MSSUBCLASS_ID,MSSUBCLASS) VALUES ('A','Agriculture');</v>
      </c>
    </row>
    <row r="3" spans="1:3" x14ac:dyDescent="0.25">
      <c r="A3" t="s">
        <v>93</v>
      </c>
      <c r="B3" t="s">
        <v>94</v>
      </c>
      <c r="C3" t="str">
        <f t="shared" ref="C3:C17" si="0">"INSERT INTO public.""MSSUBCLASS"" ("&amp;$A$1&amp;","&amp;$B$1&amp;")"&amp; " VALUES ('"&amp;TRIM(A3)&amp;"','"&amp;TRIM(B3)&amp;"');"</f>
        <v>INSERT INTO public."MSSUBCLASS" (MSSUBCLASS_ID,MSSUBCLASS) VALUES ('C','Commercial');</v>
      </c>
    </row>
    <row r="4" spans="1:3" x14ac:dyDescent="0.25">
      <c r="A4" t="s">
        <v>95</v>
      </c>
      <c r="B4" t="s">
        <v>96</v>
      </c>
      <c r="C4" t="str">
        <f t="shared" si="0"/>
        <v>INSERT INTO public."MSSUBCLASS" (MSSUBCLASS_ID,MSSUBCLASS) VALUES ('FV','Floating Village Residential');</v>
      </c>
    </row>
    <row r="5" spans="1:3" x14ac:dyDescent="0.25">
      <c r="A5" t="s">
        <v>97</v>
      </c>
      <c r="B5" t="s">
        <v>98</v>
      </c>
      <c r="C5" t="str">
        <f t="shared" si="0"/>
        <v>INSERT INTO public."MSSUBCLASS" (MSSUBCLASS_ID,MSSUBCLASS) VALUES ('I','Industrial');</v>
      </c>
    </row>
    <row r="6" spans="1:3" x14ac:dyDescent="0.25">
      <c r="A6" t="s">
        <v>99</v>
      </c>
      <c r="B6" t="s">
        <v>100</v>
      </c>
      <c r="C6" t="str">
        <f t="shared" si="0"/>
        <v>INSERT INTO public."MSSUBCLASS" (MSSUBCLASS_ID,MSSUBCLASS) VALUES ('RH','Residential High Density');</v>
      </c>
    </row>
    <row r="7" spans="1:3" x14ac:dyDescent="0.25">
      <c r="A7" t="s">
        <v>101</v>
      </c>
      <c r="B7" t="s">
        <v>102</v>
      </c>
      <c r="C7" t="str">
        <f t="shared" si="0"/>
        <v>INSERT INTO public."MSSUBCLASS" (MSSUBCLASS_ID,MSSUBCLASS) VALUES ('RL','Residential Low Density');</v>
      </c>
    </row>
    <row r="8" spans="1:3" x14ac:dyDescent="0.25">
      <c r="A8" t="s">
        <v>103</v>
      </c>
      <c r="B8" t="s">
        <v>104</v>
      </c>
      <c r="C8" t="str">
        <f t="shared" si="0"/>
        <v>INSERT INTO public."MSSUBCLASS" (MSSUBCLASS_ID,MSSUBCLASS) VALUES ('RP','Residential Low Density Park');</v>
      </c>
    </row>
    <row r="9" spans="1:3" x14ac:dyDescent="0.25">
      <c r="A9" t="s">
        <v>105</v>
      </c>
      <c r="B9" t="s">
        <v>106</v>
      </c>
      <c r="C9" t="str">
        <f t="shared" si="0"/>
        <v>INSERT INTO public."MSSUBCLASS" (MSSUBCLASS_ID,MSSUBCLASS) VALUES ('RM','Residential Medium Density');</v>
      </c>
    </row>
    <row r="10" spans="1:3" x14ac:dyDescent="0.25">
      <c r="A10" t="s">
        <v>236</v>
      </c>
      <c r="B10" t="s">
        <v>83</v>
      </c>
      <c r="C10" t="str">
        <f t="shared" si="0"/>
        <v>INSERT INTO public."MSSUBCLASS" (MSSUBCLASS_ID,MSSUBCLASS) VALUES ('80','SPLIT OR MULTI-LEVEL');</v>
      </c>
    </row>
    <row r="11" spans="1:3" x14ac:dyDescent="0.25">
      <c r="A11" t="s">
        <v>237</v>
      </c>
      <c r="B11" t="s">
        <v>84</v>
      </c>
      <c r="C11" t="str">
        <f t="shared" si="0"/>
        <v>INSERT INTO public."MSSUBCLASS" (MSSUBCLASS_ID,MSSUBCLASS) VALUES ('85','SPLIT FOYER');</v>
      </c>
    </row>
    <row r="12" spans="1:3" x14ac:dyDescent="0.25">
      <c r="A12" t="s">
        <v>238</v>
      </c>
      <c r="B12" t="s">
        <v>85</v>
      </c>
      <c r="C12" t="str">
        <f t="shared" si="0"/>
        <v>INSERT INTO public."MSSUBCLASS" (MSSUBCLASS_ID,MSSUBCLASS) VALUES ('90','DUPLEX - ALL STYLES AND AGES');</v>
      </c>
    </row>
    <row r="13" spans="1:3" x14ac:dyDescent="0.25">
      <c r="A13" t="s">
        <v>239</v>
      </c>
      <c r="B13" t="s">
        <v>86</v>
      </c>
      <c r="C13" t="str">
        <f t="shared" si="0"/>
        <v>INSERT INTO public."MSSUBCLASS" (MSSUBCLASS_ID,MSSUBCLASS) VALUES ('120','1-STORY PUD (Planned Unit Development) - 1946 &amp; NEWER');</v>
      </c>
    </row>
    <row r="14" spans="1:3" x14ac:dyDescent="0.25">
      <c r="A14" t="s">
        <v>240</v>
      </c>
      <c r="B14" t="s">
        <v>87</v>
      </c>
      <c r="C14" t="str">
        <f t="shared" si="0"/>
        <v>INSERT INTO public."MSSUBCLASS" (MSSUBCLASS_ID,MSSUBCLASS) VALUES ('150','1-1/2 STORY PUD - ALL AGES');</v>
      </c>
    </row>
    <row r="15" spans="1:3" x14ac:dyDescent="0.25">
      <c r="A15" t="s">
        <v>241</v>
      </c>
      <c r="B15" t="s">
        <v>88</v>
      </c>
      <c r="C15" t="str">
        <f t="shared" si="0"/>
        <v>INSERT INTO public."MSSUBCLASS" (MSSUBCLASS_ID,MSSUBCLASS) VALUES ('160','2-STORY PUD - 1946 &amp; NEWER');</v>
      </c>
    </row>
    <row r="16" spans="1:3" x14ac:dyDescent="0.25">
      <c r="A16" t="s">
        <v>242</v>
      </c>
      <c r="B16" t="s">
        <v>89</v>
      </c>
      <c r="C16" t="str">
        <f t="shared" si="0"/>
        <v>INSERT INTO public."MSSUBCLASS" (MSSUBCLASS_ID,MSSUBCLASS) VALUES ('180','PUD - MULTILEVEL - INCL SPLIT LEV/FOYER');</v>
      </c>
    </row>
    <row r="17" spans="1:3" x14ac:dyDescent="0.25">
      <c r="A17" t="s">
        <v>243</v>
      </c>
      <c r="B17" t="s">
        <v>90</v>
      </c>
      <c r="C17" t="str">
        <f t="shared" si="0"/>
        <v>INSERT INTO public."MSSUBCLASS" (MSSUBCLASS_ID,MSSUBCLASS) VALUES ('190','2 FAMILY CONVERSION - ALL STYLES AND AGES');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6.85546875" bestFit="1" customWidth="1"/>
    <col min="2" max="2" width="15.85546875" bestFit="1" customWidth="1"/>
  </cols>
  <sheetData>
    <row r="1" spans="1:2" x14ac:dyDescent="0.25">
      <c r="A1" t="s">
        <v>359</v>
      </c>
      <c r="B1" t="s">
        <v>355</v>
      </c>
    </row>
    <row r="2" spans="1:2" x14ac:dyDescent="0.25">
      <c r="A2" t="s">
        <v>342</v>
      </c>
      <c r="B2" t="s">
        <v>214</v>
      </c>
    </row>
    <row r="3" spans="1:2" x14ac:dyDescent="0.25">
      <c r="A3" t="s">
        <v>360</v>
      </c>
      <c r="B3" t="s">
        <v>356</v>
      </c>
    </row>
    <row r="4" spans="1:2" x14ac:dyDescent="0.25">
      <c r="A4" t="s">
        <v>357</v>
      </c>
      <c r="B4" t="s">
        <v>357</v>
      </c>
    </row>
    <row r="5" spans="1:2" x14ac:dyDescent="0.25">
      <c r="A5" t="s">
        <v>222</v>
      </c>
      <c r="B5" t="s">
        <v>222</v>
      </c>
    </row>
    <row r="6" spans="1:2" x14ac:dyDescent="0.25">
      <c r="A6" t="s">
        <v>358</v>
      </c>
      <c r="B6" t="s">
        <v>358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2" max="2" width="21.5703125" bestFit="1" customWidth="1"/>
  </cols>
  <sheetData>
    <row r="1" spans="1:2" x14ac:dyDescent="0.25">
      <c r="A1" t="s">
        <v>350</v>
      </c>
      <c r="B1" t="s">
        <v>231</v>
      </c>
    </row>
    <row r="2" spans="1:2" x14ac:dyDescent="0.25">
      <c r="A2" t="s">
        <v>351</v>
      </c>
      <c r="B2" t="s">
        <v>232</v>
      </c>
    </row>
    <row r="3" spans="1:2" x14ac:dyDescent="0.25">
      <c r="A3" t="s">
        <v>352</v>
      </c>
      <c r="B3" t="s">
        <v>233</v>
      </c>
    </row>
    <row r="4" spans="1:2" x14ac:dyDescent="0.25">
      <c r="A4" t="s">
        <v>353</v>
      </c>
      <c r="B4" t="s">
        <v>234</v>
      </c>
    </row>
    <row r="5" spans="1:2" x14ac:dyDescent="0.25">
      <c r="A5" t="s">
        <v>354</v>
      </c>
      <c r="B5" t="s">
        <v>235</v>
      </c>
    </row>
    <row r="6" spans="1:2" x14ac:dyDescent="0.25">
      <c r="A6" t="s">
        <v>257</v>
      </c>
      <c r="B6" t="s">
        <v>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cols>
    <col min="1" max="1" width="3.7109375" bestFit="1" customWidth="1"/>
    <col min="2" max="2" width="40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227</v>
      </c>
    </row>
    <row r="4" spans="1:2" x14ac:dyDescent="0.25">
      <c r="A4" t="s">
        <v>353</v>
      </c>
      <c r="B4" t="s">
        <v>228</v>
      </c>
    </row>
    <row r="5" spans="1:2" x14ac:dyDescent="0.25">
      <c r="A5" t="s">
        <v>354</v>
      </c>
      <c r="B5" t="s">
        <v>229</v>
      </c>
    </row>
    <row r="6" spans="1:2" x14ac:dyDescent="0.25">
      <c r="A6" t="s">
        <v>257</v>
      </c>
      <c r="B6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67.140625" bestFit="1" customWidth="1"/>
  </cols>
  <sheetData>
    <row r="1" spans="1:2" x14ac:dyDescent="0.25">
      <c r="A1" t="s">
        <v>351</v>
      </c>
      <c r="B1" t="s">
        <v>361</v>
      </c>
    </row>
    <row r="2" spans="1:2" x14ac:dyDescent="0.25">
      <c r="A2" t="s">
        <v>365</v>
      </c>
      <c r="B2" t="s">
        <v>362</v>
      </c>
    </row>
    <row r="3" spans="1:2" x14ac:dyDescent="0.25">
      <c r="A3" t="s">
        <v>366</v>
      </c>
      <c r="B3" t="s">
        <v>363</v>
      </c>
    </row>
    <row r="4" spans="1:2" x14ac:dyDescent="0.25">
      <c r="A4" t="s">
        <v>367</v>
      </c>
      <c r="B4" t="s">
        <v>364</v>
      </c>
    </row>
    <row r="5" spans="1:2" x14ac:dyDescent="0.25">
      <c r="A5" t="s">
        <v>257</v>
      </c>
      <c r="B5" t="s">
        <v>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0" sqref="H20"/>
    </sheetView>
  </sheetViews>
  <sheetFormatPr defaultRowHeight="15" x14ac:dyDescent="0.25"/>
  <cols>
    <col min="2" max="2" width="28.5703125" bestFit="1" customWidth="1"/>
  </cols>
  <sheetData>
    <row r="1" spans="1:2" x14ac:dyDescent="0.25">
      <c r="A1" t="s">
        <v>374</v>
      </c>
      <c r="B1" t="s">
        <v>368</v>
      </c>
    </row>
    <row r="2" spans="1:2" x14ac:dyDescent="0.25">
      <c r="A2" t="s">
        <v>375</v>
      </c>
      <c r="B2" t="s">
        <v>369</v>
      </c>
    </row>
    <row r="3" spans="1:2" x14ac:dyDescent="0.25">
      <c r="A3" t="s">
        <v>376</v>
      </c>
      <c r="B3" t="s">
        <v>370</v>
      </c>
    </row>
    <row r="4" spans="1:2" x14ac:dyDescent="0.25">
      <c r="A4" t="s">
        <v>377</v>
      </c>
      <c r="B4" t="s">
        <v>371</v>
      </c>
    </row>
    <row r="5" spans="1:2" x14ac:dyDescent="0.25">
      <c r="A5" t="s">
        <v>378</v>
      </c>
      <c r="B5" t="s">
        <v>372</v>
      </c>
    </row>
    <row r="6" spans="1:2" x14ac:dyDescent="0.25">
      <c r="A6" t="s">
        <v>379</v>
      </c>
      <c r="B6" t="s">
        <v>373</v>
      </c>
    </row>
    <row r="7" spans="1:2" x14ac:dyDescent="0.25">
      <c r="A7" t="s">
        <v>257</v>
      </c>
      <c r="B7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RowHeight="15" x14ac:dyDescent="0.25"/>
  <cols>
    <col min="2" max="2" width="36.140625" bestFit="1" customWidth="1"/>
  </cols>
  <sheetData>
    <row r="1" spans="1:3" x14ac:dyDescent="0.25">
      <c r="A1" t="s">
        <v>386</v>
      </c>
      <c r="B1" t="s">
        <v>380</v>
      </c>
      <c r="C1">
        <f>LEN(B1)</f>
        <v>13</v>
      </c>
    </row>
    <row r="2" spans="1:3" x14ac:dyDescent="0.25">
      <c r="A2" t="s">
        <v>387</v>
      </c>
      <c r="B2" t="s">
        <v>381</v>
      </c>
      <c r="C2">
        <f t="shared" ref="C2:C6" si="0">LEN(B2)</f>
        <v>27</v>
      </c>
    </row>
    <row r="3" spans="1:3" x14ac:dyDescent="0.25">
      <c r="A3" t="s">
        <v>388</v>
      </c>
      <c r="B3" t="s">
        <v>382</v>
      </c>
      <c r="C3">
        <f t="shared" si="0"/>
        <v>27</v>
      </c>
    </row>
    <row r="4" spans="1:3" x14ac:dyDescent="0.25">
      <c r="A4" t="s">
        <v>389</v>
      </c>
      <c r="B4" t="s">
        <v>383</v>
      </c>
      <c r="C4">
        <f t="shared" si="0"/>
        <v>15</v>
      </c>
    </row>
    <row r="5" spans="1:3" x14ac:dyDescent="0.25">
      <c r="A5" t="s">
        <v>390</v>
      </c>
      <c r="B5" t="s">
        <v>384</v>
      </c>
      <c r="C5">
        <f t="shared" si="0"/>
        <v>38</v>
      </c>
    </row>
    <row r="6" spans="1:3" x14ac:dyDescent="0.25">
      <c r="A6" t="s">
        <v>391</v>
      </c>
      <c r="B6" t="s">
        <v>385</v>
      </c>
      <c r="C6">
        <f t="shared" si="0"/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0" sqref="C10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5" x14ac:dyDescent="0.25"/>
  <cols>
    <col min="2" max="2" width="50.7109375" bestFit="1" customWidth="1"/>
  </cols>
  <sheetData>
    <row r="1" spans="1:2" x14ac:dyDescent="0.25">
      <c r="A1" t="s">
        <v>397</v>
      </c>
      <c r="B1" t="s">
        <v>392</v>
      </c>
    </row>
    <row r="2" spans="1:2" x14ac:dyDescent="0.25">
      <c r="A2" t="s">
        <v>398</v>
      </c>
      <c r="B2" t="s">
        <v>393</v>
      </c>
    </row>
    <row r="3" spans="1:2" x14ac:dyDescent="0.25">
      <c r="A3" t="s">
        <v>399</v>
      </c>
      <c r="B3" t="s">
        <v>394</v>
      </c>
    </row>
    <row r="4" spans="1:2" x14ac:dyDescent="0.25">
      <c r="A4" t="s">
        <v>400</v>
      </c>
      <c r="B4" t="s">
        <v>395</v>
      </c>
    </row>
    <row r="5" spans="1:2" x14ac:dyDescent="0.25">
      <c r="A5" t="s">
        <v>401</v>
      </c>
      <c r="B5" t="s">
        <v>396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402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5.42578125" bestFit="1" customWidth="1"/>
    <col min="2" max="2" width="20.42578125" bestFit="1" customWidth="1"/>
  </cols>
  <sheetData>
    <row r="1" spans="1:2" x14ac:dyDescent="0.25">
      <c r="A1" t="s">
        <v>453</v>
      </c>
      <c r="B1" t="s">
        <v>403</v>
      </c>
    </row>
    <row r="2" spans="1:2" x14ac:dyDescent="0.25">
      <c r="A2" t="s">
        <v>454</v>
      </c>
      <c r="B2" t="s">
        <v>404</v>
      </c>
    </row>
    <row r="3" spans="1:2" x14ac:dyDescent="0.25">
      <c r="A3" t="s">
        <v>455</v>
      </c>
      <c r="B3" t="s">
        <v>405</v>
      </c>
    </row>
    <row r="4" spans="1:2" x14ac:dyDescent="0.25">
      <c r="A4" t="s">
        <v>276</v>
      </c>
      <c r="B4" t="s">
        <v>406</v>
      </c>
    </row>
    <row r="5" spans="1:2" x14ac:dyDescent="0.25">
      <c r="A5" t="s">
        <v>456</v>
      </c>
      <c r="B5" t="s">
        <v>407</v>
      </c>
    </row>
    <row r="6" spans="1:2" x14ac:dyDescent="0.25">
      <c r="A6" t="s">
        <v>457</v>
      </c>
      <c r="B6" t="s">
        <v>408</v>
      </c>
    </row>
    <row r="7" spans="1:2" x14ac:dyDescent="0.25">
      <c r="A7" t="s">
        <v>277</v>
      </c>
      <c r="B7" t="s">
        <v>409</v>
      </c>
    </row>
    <row r="8" spans="1:2" x14ac:dyDescent="0.25">
      <c r="A8" t="s">
        <v>458</v>
      </c>
      <c r="B8" t="s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2" sqref="H12"/>
    </sheetView>
  </sheetViews>
  <sheetFormatPr defaultRowHeight="15" x14ac:dyDescent="0.25"/>
  <cols>
    <col min="1" max="1" width="3.85546875" bestFit="1" customWidth="1"/>
    <col min="2" max="2" width="27" bestFit="1" customWidth="1"/>
  </cols>
  <sheetData>
    <row r="1" spans="1:2" x14ac:dyDescent="0.25">
      <c r="A1" t="s">
        <v>246</v>
      </c>
      <c r="B1" t="s">
        <v>92</v>
      </c>
    </row>
    <row r="2" spans="1:2" x14ac:dyDescent="0.25">
      <c r="A2" t="s">
        <v>247</v>
      </c>
      <c r="B2" t="s">
        <v>94</v>
      </c>
    </row>
    <row r="3" spans="1:2" x14ac:dyDescent="0.25">
      <c r="A3" t="s">
        <v>248</v>
      </c>
      <c r="B3" t="s">
        <v>96</v>
      </c>
    </row>
    <row r="4" spans="1:2" x14ac:dyDescent="0.25">
      <c r="A4" t="s">
        <v>249</v>
      </c>
      <c r="B4" t="s">
        <v>98</v>
      </c>
    </row>
    <row r="5" spans="1:2" x14ac:dyDescent="0.25">
      <c r="A5" t="s">
        <v>250</v>
      </c>
      <c r="B5" t="s">
        <v>100</v>
      </c>
    </row>
    <row r="6" spans="1:2" x14ac:dyDescent="0.25">
      <c r="A6" t="s">
        <v>251</v>
      </c>
      <c r="B6" t="s">
        <v>102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106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1" max="1" width="3.7109375" bestFit="1" customWidth="1"/>
    <col min="2" max="2" width="79.7109375" bestFit="1" customWidth="1"/>
  </cols>
  <sheetData>
    <row r="1" spans="1:2" x14ac:dyDescent="0.25">
      <c r="A1" t="s">
        <v>350</v>
      </c>
      <c r="B1" t="s">
        <v>411</v>
      </c>
    </row>
    <row r="2" spans="1:2" x14ac:dyDescent="0.25">
      <c r="A2" t="s">
        <v>351</v>
      </c>
      <c r="B2" t="s">
        <v>412</v>
      </c>
    </row>
    <row r="3" spans="1:2" x14ac:dyDescent="0.25">
      <c r="A3" t="s">
        <v>352</v>
      </c>
      <c r="B3" t="s">
        <v>413</v>
      </c>
    </row>
    <row r="4" spans="1:2" x14ac:dyDescent="0.25">
      <c r="A4" t="s">
        <v>353</v>
      </c>
      <c r="B4" t="s">
        <v>414</v>
      </c>
    </row>
    <row r="5" spans="1:2" x14ac:dyDescent="0.25">
      <c r="A5" t="s">
        <v>354</v>
      </c>
      <c r="B5" t="s">
        <v>415</v>
      </c>
    </row>
    <row r="6" spans="1:2" x14ac:dyDescent="0.25">
      <c r="A6" t="s">
        <v>257</v>
      </c>
      <c r="B6" t="s">
        <v>416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459</v>
      </c>
      <c r="B1" t="s">
        <v>417</v>
      </c>
    </row>
    <row r="2" spans="1:2" x14ac:dyDescent="0.25">
      <c r="A2" t="s">
        <v>460</v>
      </c>
      <c r="B2" t="s">
        <v>418</v>
      </c>
    </row>
    <row r="3" spans="1:2" x14ac:dyDescent="0.25">
      <c r="A3" t="s">
        <v>461</v>
      </c>
      <c r="B3" t="s">
        <v>419</v>
      </c>
    </row>
    <row r="4" spans="1:2" x14ac:dyDescent="0.25">
      <c r="A4" t="s">
        <v>462</v>
      </c>
      <c r="B4" t="s">
        <v>420</v>
      </c>
    </row>
    <row r="5" spans="1:2" x14ac:dyDescent="0.25">
      <c r="A5" t="s">
        <v>463</v>
      </c>
      <c r="B5" t="s">
        <v>421</v>
      </c>
    </row>
    <row r="6" spans="1:2" x14ac:dyDescent="0.25">
      <c r="A6" t="s">
        <v>464</v>
      </c>
      <c r="B6" t="s">
        <v>422</v>
      </c>
    </row>
    <row r="7" spans="1:2" x14ac:dyDescent="0.25">
      <c r="A7" t="s">
        <v>257</v>
      </c>
      <c r="B7" t="s">
        <v>423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cols>
    <col min="2" max="2" width="14.7109375" bestFit="1" customWidth="1"/>
  </cols>
  <sheetData>
    <row r="1" spans="1:2" x14ac:dyDescent="0.25">
      <c r="A1" t="s">
        <v>465</v>
      </c>
      <c r="B1" t="s">
        <v>424</v>
      </c>
    </row>
    <row r="2" spans="1:2" x14ac:dyDescent="0.25">
      <c r="A2" t="s">
        <v>466</v>
      </c>
      <c r="B2" t="s">
        <v>425</v>
      </c>
    </row>
    <row r="3" spans="1:2" x14ac:dyDescent="0.25">
      <c r="A3" t="s">
        <v>379</v>
      </c>
      <c r="B3" t="s">
        <v>426</v>
      </c>
    </row>
    <row r="4" spans="1:2" x14ac:dyDescent="0.25">
      <c r="A4" t="s">
        <v>257</v>
      </c>
      <c r="B4" t="s">
        <v>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402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  <row r="6" spans="1:2" x14ac:dyDescent="0.25">
      <c r="A6" t="s">
        <v>257</v>
      </c>
      <c r="B6" t="s">
        <v>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467</v>
      </c>
      <c r="B1" t="s">
        <v>108</v>
      </c>
    </row>
    <row r="2" spans="1:2" x14ac:dyDescent="0.25">
      <c r="A2" t="s">
        <v>468</v>
      </c>
      <c r="B2" t="s">
        <v>427</v>
      </c>
    </row>
    <row r="3" spans="1:2" x14ac:dyDescent="0.25">
      <c r="A3" t="s">
        <v>469</v>
      </c>
      <c r="B3" t="s">
        <v>428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257</v>
      </c>
      <c r="B5" t="s">
        <v>429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470</v>
      </c>
      <c r="B1" t="s">
        <v>430</v>
      </c>
    </row>
    <row r="2" spans="1:2" x14ac:dyDescent="0.25">
      <c r="A2" t="s">
        <v>471</v>
      </c>
      <c r="B2" t="s">
        <v>431</v>
      </c>
    </row>
    <row r="3" spans="1:2" x14ac:dyDescent="0.25">
      <c r="A3" t="s">
        <v>472</v>
      </c>
      <c r="B3" t="s">
        <v>432</v>
      </c>
    </row>
    <row r="4" spans="1:2" x14ac:dyDescent="0.25">
      <c r="A4" t="s">
        <v>473</v>
      </c>
      <c r="B4" t="s">
        <v>433</v>
      </c>
    </row>
    <row r="5" spans="1:2" x14ac:dyDescent="0.25">
      <c r="A5" t="s">
        <v>257</v>
      </c>
      <c r="B5" t="s">
        <v>434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474</v>
      </c>
      <c r="B1" t="s">
        <v>435</v>
      </c>
    </row>
    <row r="2" spans="1:2" x14ac:dyDescent="0.25">
      <c r="A2" t="s">
        <v>475</v>
      </c>
      <c r="B2" t="s">
        <v>436</v>
      </c>
    </row>
    <row r="3" spans="1:2" x14ac:dyDescent="0.25">
      <c r="A3" t="s">
        <v>476</v>
      </c>
      <c r="B3" t="s">
        <v>219</v>
      </c>
    </row>
    <row r="4" spans="1:2" x14ac:dyDescent="0.25">
      <c r="A4" t="s">
        <v>193</v>
      </c>
      <c r="B4" t="s">
        <v>437</v>
      </c>
    </row>
    <row r="5" spans="1:2" x14ac:dyDescent="0.25">
      <c r="A5" t="s">
        <v>477</v>
      </c>
      <c r="B5" t="s">
        <v>438</v>
      </c>
    </row>
    <row r="6" spans="1:2" x14ac:dyDescent="0.25">
      <c r="A6" t="s">
        <v>257</v>
      </c>
      <c r="B6" t="s">
        <v>337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1" sqref="D21"/>
    </sheetView>
  </sheetViews>
  <sheetFormatPr defaultRowHeight="15" x14ac:dyDescent="0.25"/>
  <cols>
    <col min="1" max="1" width="6.85546875" bestFit="1" customWidth="1"/>
    <col min="2" max="2" width="42.28515625" bestFit="1" customWidth="1"/>
  </cols>
  <sheetData>
    <row r="1" spans="1:2" x14ac:dyDescent="0.25">
      <c r="A1" t="s">
        <v>478</v>
      </c>
      <c r="B1" t="s">
        <v>439</v>
      </c>
    </row>
    <row r="2" spans="1:2" x14ac:dyDescent="0.25">
      <c r="A2" t="s">
        <v>479</v>
      </c>
      <c r="B2" t="s">
        <v>440</v>
      </c>
    </row>
    <row r="3" spans="1:2" x14ac:dyDescent="0.25">
      <c r="A3" t="s">
        <v>480</v>
      </c>
      <c r="B3" t="s">
        <v>441</v>
      </c>
    </row>
    <row r="4" spans="1:2" x14ac:dyDescent="0.25">
      <c r="A4" t="s">
        <v>481</v>
      </c>
      <c r="B4" t="s">
        <v>442</v>
      </c>
    </row>
    <row r="5" spans="1:2" x14ac:dyDescent="0.25">
      <c r="A5" t="s">
        <v>482</v>
      </c>
      <c r="B5" t="s">
        <v>443</v>
      </c>
    </row>
    <row r="6" spans="1:2" x14ac:dyDescent="0.25">
      <c r="A6" t="s">
        <v>483</v>
      </c>
      <c r="B6" t="s">
        <v>444</v>
      </c>
    </row>
    <row r="7" spans="1:2" x14ac:dyDescent="0.25">
      <c r="A7" t="s">
        <v>484</v>
      </c>
      <c r="B7" t="s">
        <v>445</v>
      </c>
    </row>
    <row r="8" spans="1:2" x14ac:dyDescent="0.25">
      <c r="A8" t="s">
        <v>485</v>
      </c>
      <c r="B8" t="s">
        <v>446</v>
      </c>
    </row>
    <row r="9" spans="1:2" x14ac:dyDescent="0.25">
      <c r="A9" t="s">
        <v>486</v>
      </c>
      <c r="B9" t="s">
        <v>447</v>
      </c>
    </row>
    <row r="10" spans="1:2" x14ac:dyDescent="0.25">
      <c r="A10" t="s">
        <v>487</v>
      </c>
      <c r="B10" t="s">
        <v>219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6" sqref="B16"/>
    </sheetView>
  </sheetViews>
  <sheetFormatPr defaultRowHeight="15" x14ac:dyDescent="0.25"/>
  <cols>
    <col min="2" max="2" width="82" bestFit="1" customWidth="1"/>
  </cols>
  <sheetData>
    <row r="1" spans="1:2" x14ac:dyDescent="0.25">
      <c r="A1" t="s">
        <v>158</v>
      </c>
      <c r="B1" t="s">
        <v>448</v>
      </c>
    </row>
    <row r="2" spans="1:2" x14ac:dyDescent="0.25">
      <c r="A2" t="s">
        <v>488</v>
      </c>
      <c r="B2" t="s">
        <v>489</v>
      </c>
    </row>
    <row r="3" spans="1:2" x14ac:dyDescent="0.25">
      <c r="A3" t="s">
        <v>490</v>
      </c>
      <c r="B3" t="s">
        <v>449</v>
      </c>
    </row>
    <row r="4" spans="1:2" x14ac:dyDescent="0.25">
      <c r="A4" t="s">
        <v>491</v>
      </c>
      <c r="B4" t="s">
        <v>450</v>
      </c>
    </row>
    <row r="5" spans="1:2" x14ac:dyDescent="0.25">
      <c r="A5" t="s">
        <v>492</v>
      </c>
      <c r="B5" t="s">
        <v>451</v>
      </c>
    </row>
    <row r="6" spans="1:2" x14ac:dyDescent="0.25">
      <c r="A6" t="s">
        <v>493</v>
      </c>
      <c r="B6" t="s">
        <v>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255</v>
      </c>
      <c r="B1" t="s">
        <v>107</v>
      </c>
    </row>
    <row r="2" spans="1:2" x14ac:dyDescent="0.25">
      <c r="A2" t="s">
        <v>256</v>
      </c>
      <c r="B2" t="s">
        <v>108</v>
      </c>
    </row>
    <row r="3" spans="1:2" x14ac:dyDescent="0.25">
      <c r="A3" t="s">
        <v>257</v>
      </c>
      <c r="B3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2" sqref="I12"/>
    </sheetView>
  </sheetViews>
  <sheetFormatPr defaultRowHeight="15" x14ac:dyDescent="0.25"/>
  <cols>
    <col min="2" max="2" width="19.5703125" bestFit="1" customWidth="1"/>
  </cols>
  <sheetData>
    <row r="1" spans="1:2" x14ac:dyDescent="0.25">
      <c r="A1" t="s">
        <v>258</v>
      </c>
      <c r="B1" t="s">
        <v>110</v>
      </c>
    </row>
    <row r="2" spans="1:2" x14ac:dyDescent="0.25">
      <c r="A2" t="s">
        <v>259</v>
      </c>
      <c r="B2" t="s">
        <v>111</v>
      </c>
    </row>
    <row r="3" spans="1:2" x14ac:dyDescent="0.25">
      <c r="A3" t="s">
        <v>260</v>
      </c>
      <c r="B3" t="s">
        <v>112</v>
      </c>
    </row>
    <row r="4" spans="1:2" x14ac:dyDescent="0.25">
      <c r="A4" t="s">
        <v>261</v>
      </c>
      <c r="B4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defaultRowHeight="15" x14ac:dyDescent="0.25"/>
  <cols>
    <col min="2" max="2" width="58.7109375" bestFit="1" customWidth="1"/>
  </cols>
  <sheetData>
    <row r="1" spans="1:2" x14ac:dyDescent="0.25">
      <c r="A1" t="s">
        <v>262</v>
      </c>
      <c r="B1" t="s">
        <v>114</v>
      </c>
    </row>
    <row r="2" spans="1:2" x14ac:dyDescent="0.25">
      <c r="A2" t="s">
        <v>263</v>
      </c>
      <c r="B2" t="s">
        <v>115</v>
      </c>
    </row>
    <row r="3" spans="1:2" x14ac:dyDescent="0.25">
      <c r="A3" t="s">
        <v>264</v>
      </c>
      <c r="B3" t="s">
        <v>116</v>
      </c>
    </row>
    <row r="4" spans="1:2" x14ac:dyDescent="0.25">
      <c r="A4" t="s">
        <v>265</v>
      </c>
      <c r="B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defaultRowHeight="15" x14ac:dyDescent="0.25"/>
  <cols>
    <col min="2" max="2" width="36.7109375" bestFit="1" customWidth="1"/>
  </cols>
  <sheetData>
    <row r="1" spans="1:3" x14ac:dyDescent="0.25">
      <c r="A1" t="s">
        <v>266</v>
      </c>
      <c r="B1" t="s">
        <v>118</v>
      </c>
      <c r="C1">
        <f>LEN(B1)</f>
        <v>32</v>
      </c>
    </row>
    <row r="2" spans="1:3" x14ac:dyDescent="0.25">
      <c r="A2" t="s">
        <v>267</v>
      </c>
      <c r="B2" t="s">
        <v>119</v>
      </c>
      <c r="C2">
        <f t="shared" ref="C2:C4" si="0">LEN(B2)</f>
        <v>41</v>
      </c>
    </row>
    <row r="3" spans="1:3" x14ac:dyDescent="0.25">
      <c r="A3" t="s">
        <v>268</v>
      </c>
      <c r="B3" t="s">
        <v>120</v>
      </c>
      <c r="C3">
        <f t="shared" si="0"/>
        <v>24</v>
      </c>
    </row>
    <row r="4" spans="1:3" x14ac:dyDescent="0.25">
      <c r="A4" t="s">
        <v>269</v>
      </c>
      <c r="B4" t="s">
        <v>121</v>
      </c>
      <c r="C4">
        <f t="shared" si="0"/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7" sqref="H7"/>
    </sheetView>
  </sheetViews>
  <sheetFormatPr defaultRowHeight="15" x14ac:dyDescent="0.25"/>
  <cols>
    <col min="1" max="1" width="8" bestFit="1" customWidth="1"/>
    <col min="2" max="2" width="34" customWidth="1"/>
  </cols>
  <sheetData>
    <row r="1" spans="1:2" x14ac:dyDescent="0.25">
      <c r="A1" t="s">
        <v>270</v>
      </c>
      <c r="B1" t="s">
        <v>122</v>
      </c>
    </row>
    <row r="2" spans="1:2" x14ac:dyDescent="0.25">
      <c r="A2" t="s">
        <v>271</v>
      </c>
      <c r="B2" t="s">
        <v>123</v>
      </c>
    </row>
    <row r="3" spans="1:2" x14ac:dyDescent="0.25">
      <c r="A3" t="s">
        <v>272</v>
      </c>
      <c r="B3" t="s">
        <v>124</v>
      </c>
    </row>
    <row r="4" spans="1:2" x14ac:dyDescent="0.25">
      <c r="A4" t="s">
        <v>273</v>
      </c>
      <c r="B4" t="s">
        <v>125</v>
      </c>
    </row>
    <row r="5" spans="1:2" x14ac:dyDescent="0.25">
      <c r="A5" t="s">
        <v>274</v>
      </c>
      <c r="B5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275</v>
      </c>
      <c r="B1" t="s">
        <v>127</v>
      </c>
    </row>
    <row r="2" spans="1:2" x14ac:dyDescent="0.25">
      <c r="A2" t="s">
        <v>276</v>
      </c>
      <c r="B2" t="s">
        <v>128</v>
      </c>
    </row>
    <row r="3" spans="1:2" x14ac:dyDescent="0.25">
      <c r="A3" t="s">
        <v>277</v>
      </c>
      <c r="B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MSSUBCLASS</vt:lpstr>
      <vt:lpstr>MSZONING</vt:lpstr>
      <vt:lpstr>STREET_ALLEY</vt:lpstr>
      <vt:lpstr>LOTSHAPE</vt:lpstr>
      <vt:lpstr>LANDCONTOUR</vt:lpstr>
      <vt:lpstr>UTILITIES</vt:lpstr>
      <vt:lpstr>LOTCONFIG</vt:lpstr>
      <vt:lpstr>LANDSLOPE</vt:lpstr>
      <vt:lpstr>NEIGHBORHOOD</vt:lpstr>
      <vt:lpstr>CONDITION</vt:lpstr>
      <vt:lpstr>BLDGTYPE</vt:lpstr>
      <vt:lpstr>HOUSESTYLE</vt:lpstr>
      <vt:lpstr>OVERALL_QC</vt:lpstr>
      <vt:lpstr>ROOFSTYLE</vt:lpstr>
      <vt:lpstr>Roof_Material</vt:lpstr>
      <vt:lpstr>ROOFMATL</vt:lpstr>
      <vt:lpstr>EXTERIOR_MASVNR</vt:lpstr>
      <vt:lpstr>EXTERQC</vt:lpstr>
      <vt:lpstr>FOUNDATION</vt:lpstr>
      <vt:lpstr>BSMTQUAL</vt:lpstr>
      <vt:lpstr>BSMTCOND</vt:lpstr>
      <vt:lpstr>BSMTEXPOSURE</vt:lpstr>
      <vt:lpstr>BSMTFINTYPE</vt:lpstr>
      <vt:lpstr>HEATING</vt:lpstr>
      <vt:lpstr>HEATINGQC</vt:lpstr>
      <vt:lpstr>ELECTRICAL</vt:lpstr>
      <vt:lpstr>KITCHENQUAL</vt:lpstr>
      <vt:lpstr>FUNCTIONAL</vt:lpstr>
      <vt:lpstr>FIREPLACEQU</vt:lpstr>
      <vt:lpstr>GARAGETYPE</vt:lpstr>
      <vt:lpstr>GARAGEFINISH</vt:lpstr>
      <vt:lpstr>GARAGE_QC</vt:lpstr>
      <vt:lpstr>PAVEDDRIVE</vt:lpstr>
      <vt:lpstr>POOLQC</vt:lpstr>
      <vt:lpstr>FENCE</vt:lpstr>
      <vt:lpstr>MISCFEATURE</vt:lpstr>
      <vt:lpstr>SALETYPE</vt:lpstr>
      <vt:lpstr>SALECONDITION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KL</cp:lastModifiedBy>
  <dcterms:created xsi:type="dcterms:W3CDTF">2020-11-07T23:25:50Z</dcterms:created>
  <dcterms:modified xsi:type="dcterms:W3CDTF">2020-11-08T18:14:49Z</dcterms:modified>
</cp:coreProperties>
</file>