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software\TU\23FL\CAD\HW5.3\"/>
    </mc:Choice>
  </mc:AlternateContent>
  <xr:revisionPtr revIDLastSave="0" documentId="13_ncr:1_{7E0506B8-9606-4171-9DDC-36DEA591DAB7}" xr6:coauthVersionLast="47" xr6:coauthVersionMax="47" xr10:uidLastSave="{00000000-0000-0000-0000-000000000000}"/>
  <bookViews>
    <workbookView xWindow="-96" yWindow="-96" windowWidth="23232" windowHeight="12432" xr2:uid="{735F6D91-EA04-4AA0-81A9-2E9D99663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6" i="1" l="1"/>
  <c r="AE7" i="1"/>
  <c r="AE5" i="1"/>
  <c r="N20" i="1"/>
  <c r="H26" i="1"/>
  <c r="B14" i="1"/>
</calcChain>
</file>

<file path=xl/sharedStrings.xml><?xml version="1.0" encoding="utf-8"?>
<sst xmlns="http://schemas.openxmlformats.org/spreadsheetml/2006/main" count="26" uniqueCount="13">
  <si>
    <t>Node</t>
  </si>
  <si>
    <t>Value (psi)</t>
  </si>
  <si>
    <t>X(in)</t>
  </si>
  <si>
    <t>Y(in)</t>
  </si>
  <si>
    <t>Z(in)</t>
  </si>
  <si>
    <t>Standard Mesh</t>
  </si>
  <si>
    <t>Fine Mesh</t>
  </si>
  <si>
    <t>Fillet Mesh Control</t>
  </si>
  <si>
    <t>Theoretical Calculations</t>
  </si>
  <si>
    <t>-</t>
  </si>
  <si>
    <t>Max Stress (psi)</t>
  </si>
  <si>
    <t>Percent Error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</si>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</sst>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11" fontId="0" fillId="0" borderId="0" xfId="0" applyNumberFormat="1"/>
    <xf numFmtId="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1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2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Standard Mesh</a:t>
            </a:r>
          </a:p>
          <a:p>
            <a:pPr>
              <a:defRPr/>
            </a:pPr>
            <a:r>
              <a:rPr lang="en-US" sz="1200"/>
              <a:t>Nodal</a:t>
            </a:r>
            <a:r>
              <a:rPr lang="en-US" sz="1200" baseline="0"/>
              <a:t> </a:t>
            </a:r>
            <a:r>
              <a:rPr lang="en-US" sz="1200"/>
              <a:t>Stress Along Top Side of Fillet</a:t>
            </a:r>
            <a:endParaRPr lang="en-US" sz="1200" baseline="0"/>
          </a:p>
          <a:p>
            <a:pPr>
              <a:defRPr/>
            </a:pPr>
            <a:r>
              <a:rPr lang="en-US" sz="1200" baseline="0"/>
              <a:t>Jakob Werle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Value (psi)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2.9289320000000001E-2</c:v>
                </c:pt>
                <c:pt idx="3">
                  <c:v>0.1</c:v>
                </c:pt>
                <c:pt idx="4">
                  <c:v>0.19750001</c:v>
                </c:pt>
                <c:pt idx="5">
                  <c:v>0.29499996000000001</c:v>
                </c:pt>
                <c:pt idx="6">
                  <c:v>0.39250003999999999</c:v>
                </c:pt>
                <c:pt idx="7">
                  <c:v>0.48999998</c:v>
                </c:pt>
                <c:pt idx="8">
                  <c:v>0.58749991999999995</c:v>
                </c:pt>
                <c:pt idx="9">
                  <c:v>0.68500000000000005</c:v>
                </c:pt>
                <c:pt idx="10">
                  <c:v>0.78250008999999998</c:v>
                </c:pt>
              </c:numCache>
            </c:numRef>
          </c:cat>
          <c:val>
            <c:numRef>
              <c:f>Sheet1!$B$3:$B$13</c:f>
              <c:numCache>
                <c:formatCode>General</c:formatCode>
                <c:ptCount val="11"/>
                <c:pt idx="0">
                  <c:v>43.203000000000003</c:v>
                </c:pt>
                <c:pt idx="1">
                  <c:v>41.061999999999998</c:v>
                </c:pt>
                <c:pt idx="2" formatCode="#,##0.00">
                  <c:v>2843.51</c:v>
                </c:pt>
                <c:pt idx="3" formatCode="#,##0.00">
                  <c:v>3883.4549999999999</c:v>
                </c:pt>
                <c:pt idx="4" formatCode="#,##0.00">
                  <c:v>3160.2739999999999</c:v>
                </c:pt>
                <c:pt idx="5" formatCode="#,##0.00">
                  <c:v>2736.3519999999999</c:v>
                </c:pt>
                <c:pt idx="6" formatCode="#,##0.00">
                  <c:v>2662.2429999999999</c:v>
                </c:pt>
                <c:pt idx="7" formatCode="#,##0.00">
                  <c:v>2679.078</c:v>
                </c:pt>
                <c:pt idx="8" formatCode="#,##0.00">
                  <c:v>2689.4140000000002</c:v>
                </c:pt>
                <c:pt idx="9" formatCode="#,##0.00">
                  <c:v>2703.422</c:v>
                </c:pt>
                <c:pt idx="10" formatCode="#,##0.00">
                  <c:v>2710.2640000000001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7B-4457-BB9E-C22F5611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713576"/>
        <c:axId val="749710760"/>
      </c:lineChart>
      <c:catAx>
        <c:axId val="749713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Along</a:t>
                </a:r>
                <a:r>
                  <a:rPr lang="en-US" baseline="0"/>
                  <a:t> Fillet in X (in)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10760"/>
        <c:crosses val="autoZero"/>
        <c:auto val="1"/>
        <c:lblAlgn val="ctr"/>
        <c:lblOffset val="100"/>
        <c:noMultiLvlLbl val="0"/>
      </c:catAx>
      <c:valAx>
        <c:axId val="7497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Stress in X (psi)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13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Fine Mesh</a:t>
            </a:r>
          </a:p>
          <a:p>
            <a:pPr>
              <a:defRPr/>
            </a:pPr>
            <a:r>
              <a:rPr lang="en-US" sz="1200"/>
              <a:t>Nodal</a:t>
            </a:r>
            <a:r>
              <a:rPr lang="en-US" sz="1200" baseline="0"/>
              <a:t> </a:t>
            </a:r>
            <a:r>
              <a:rPr lang="en-US" sz="1200"/>
              <a:t>Stress Along Top Side of Fillet</a:t>
            </a:r>
            <a:endParaRPr lang="en-US" sz="1200" baseline="0"/>
          </a:p>
          <a:p>
            <a:pPr>
              <a:defRPr/>
            </a:pPr>
            <a:r>
              <a:rPr lang="en-US" sz="1200" baseline="0"/>
              <a:t>Jakob Werle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Value (psi)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Sheet1!$I$3:$I$25</c:f>
              <c:numCache>
                <c:formatCode>#,##0.00</c:formatCode>
                <c:ptCount val="23"/>
                <c:pt idx="0" formatCode="General">
                  <c:v>0</c:v>
                </c:pt>
                <c:pt idx="1">
                  <c:v>0</c:v>
                </c:pt>
                <c:pt idx="2" formatCode="General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7.6120500000000004E-3</c:v>
                </c:pt>
                <c:pt idx="6" formatCode="General">
                  <c:v>2.9289320000000001E-2</c:v>
                </c:pt>
                <c:pt idx="7" formatCode="General">
                  <c:v>6.1731670000000002E-2</c:v>
                </c:pt>
                <c:pt idx="8" formatCode="General">
                  <c:v>0.1</c:v>
                </c:pt>
                <c:pt idx="9" formatCode="General">
                  <c:v>0.14875004999999999</c:v>
                </c:pt>
                <c:pt idx="10">
                  <c:v>0.19750001</c:v>
                </c:pt>
                <c:pt idx="11" formatCode="General">
                  <c:v>0.24624997000000001</c:v>
                </c:pt>
                <c:pt idx="12" formatCode="General">
                  <c:v>0.29499996000000001</c:v>
                </c:pt>
                <c:pt idx="13" formatCode="0.00E+00">
                  <c:v>0.34375006000000002</c:v>
                </c:pt>
                <c:pt idx="14" formatCode="General">
                  <c:v>0.39250003999999999</c:v>
                </c:pt>
                <c:pt idx="15" formatCode="General">
                  <c:v>0.44124999999999998</c:v>
                </c:pt>
                <c:pt idx="16" formatCode="General">
                  <c:v>0.48999998</c:v>
                </c:pt>
                <c:pt idx="17" formatCode="0.00E+00">
                  <c:v>0.53874993000000004</c:v>
                </c:pt>
                <c:pt idx="18" formatCode="General">
                  <c:v>0.58749991999999995</c:v>
                </c:pt>
                <c:pt idx="19" formatCode="General">
                  <c:v>0.63624990000000003</c:v>
                </c:pt>
                <c:pt idx="20" formatCode="General">
                  <c:v>0.68500000000000005</c:v>
                </c:pt>
                <c:pt idx="21" formatCode="0.00E+00">
                  <c:v>0.73374998999999996</c:v>
                </c:pt>
                <c:pt idx="22" formatCode="General">
                  <c:v>0.78249997000000004</c:v>
                </c:pt>
              </c:numCache>
            </c:numRef>
          </c:cat>
          <c:val>
            <c:numRef>
              <c:f>Sheet1!$H$3:$H$25</c:f>
              <c:numCache>
                <c:formatCode>#,##0.00</c:formatCode>
                <c:ptCount val="23"/>
                <c:pt idx="0" formatCode="General">
                  <c:v>-6.0759999999999996</c:v>
                </c:pt>
                <c:pt idx="1">
                  <c:v>13.222</c:v>
                </c:pt>
                <c:pt idx="2" formatCode="General">
                  <c:v>-26.282</c:v>
                </c:pt>
                <c:pt idx="3">
                  <c:v>-22.297999999999998</c:v>
                </c:pt>
                <c:pt idx="4">
                  <c:v>-40.023000000000003</c:v>
                </c:pt>
                <c:pt idx="5" formatCode="General">
                  <c:v>818.62400000000002</c:v>
                </c:pt>
                <c:pt idx="6">
                  <c:v>2392.02</c:v>
                </c:pt>
                <c:pt idx="7">
                  <c:v>4374.9049999999997</c:v>
                </c:pt>
                <c:pt idx="8">
                  <c:v>4232.5839999999998</c:v>
                </c:pt>
                <c:pt idx="9">
                  <c:v>3309.6509999999998</c:v>
                </c:pt>
                <c:pt idx="10">
                  <c:v>2908.2869999999998</c:v>
                </c:pt>
                <c:pt idx="11">
                  <c:v>2742.5320000000002</c:v>
                </c:pt>
                <c:pt idx="12">
                  <c:v>2674.3249999999998</c:v>
                </c:pt>
                <c:pt idx="13" formatCode="0.00E+00">
                  <c:v>2655.5740000000001</c:v>
                </c:pt>
                <c:pt idx="14">
                  <c:v>2656.4929999999999</c:v>
                </c:pt>
                <c:pt idx="15">
                  <c:v>2661.78</c:v>
                </c:pt>
                <c:pt idx="16">
                  <c:v>2672.4760000000001</c:v>
                </c:pt>
                <c:pt idx="17" formatCode="0.00E+00">
                  <c:v>2683.21</c:v>
                </c:pt>
                <c:pt idx="18">
                  <c:v>2692.2559999999999</c:v>
                </c:pt>
                <c:pt idx="19">
                  <c:v>2697.24</c:v>
                </c:pt>
                <c:pt idx="20">
                  <c:v>2702.43</c:v>
                </c:pt>
                <c:pt idx="21" formatCode="0.00E+00">
                  <c:v>2707.0509999999999</c:v>
                </c:pt>
                <c:pt idx="22">
                  <c:v>2711.0569999999998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A1-42A2-8EE1-1321FA25D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713576"/>
        <c:axId val="749710760"/>
      </c:lineChart>
      <c:catAx>
        <c:axId val="749713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Along</a:t>
                </a:r>
                <a:r>
                  <a:rPr lang="en-US" baseline="0"/>
                  <a:t> Fillet in X (in)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10760"/>
        <c:crosses val="autoZero"/>
        <c:auto val="1"/>
        <c:lblAlgn val="ctr"/>
        <c:lblOffset val="100"/>
        <c:noMultiLvlLbl val="0"/>
      </c:catAx>
      <c:valAx>
        <c:axId val="7497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Stress in X (psi)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13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Standard Mesh w/ Fillet Mesh Control</a:t>
            </a:r>
          </a:p>
          <a:p>
            <a:pPr>
              <a:defRPr/>
            </a:pPr>
            <a:r>
              <a:rPr lang="en-US" sz="1200"/>
              <a:t>Nodal</a:t>
            </a:r>
            <a:r>
              <a:rPr lang="en-US" sz="1200" baseline="0"/>
              <a:t> </a:t>
            </a:r>
            <a:r>
              <a:rPr lang="en-US" sz="1200"/>
              <a:t>Stress Along Top Side of Fillet</a:t>
            </a:r>
            <a:endParaRPr lang="en-US" sz="1200" baseline="0"/>
          </a:p>
          <a:p>
            <a:pPr>
              <a:defRPr/>
            </a:pPr>
            <a:r>
              <a:rPr lang="en-US" sz="1200" baseline="0"/>
              <a:t>Jakob Werle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Value (psi)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Sheet1!$O$3:$O$19</c:f>
              <c:numCache>
                <c:formatCode>#,##0.00</c:formatCode>
                <c:ptCount val="17"/>
                <c:pt idx="0" formatCode="General">
                  <c:v>0.76248925999999995</c:v>
                </c:pt>
                <c:pt idx="1">
                  <c:v>0.66375702999999997</c:v>
                </c:pt>
                <c:pt idx="2" formatCode="General">
                  <c:v>0.57790291000000005</c:v>
                </c:pt>
                <c:pt idx="3">
                  <c:v>0.49204873999999998</c:v>
                </c:pt>
                <c:pt idx="4">
                  <c:v>0.41739291000000001</c:v>
                </c:pt>
                <c:pt idx="5" formatCode="General">
                  <c:v>0.34273720000000002</c:v>
                </c:pt>
                <c:pt idx="6" formatCode="General">
                  <c:v>0.27781918999999999</c:v>
                </c:pt>
                <c:pt idx="7" formatCode="General">
                  <c:v>0.21290100000000001</c:v>
                </c:pt>
                <c:pt idx="8" formatCode="General">
                  <c:v>0.15645054</c:v>
                </c:pt>
                <c:pt idx="9" formatCode="General">
                  <c:v>0.1</c:v>
                </c:pt>
                <c:pt idx="10">
                  <c:v>6.1731670000000002E-2</c:v>
                </c:pt>
                <c:pt idx="11" formatCode="General">
                  <c:v>2.9289320000000001E-2</c:v>
                </c:pt>
                <c:pt idx="12" formatCode="General">
                  <c:v>7.6120500000000004E-3</c:v>
                </c:pt>
                <c:pt idx="13" formatCode="0.00E+00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</c:numCache>
            </c:numRef>
          </c:cat>
          <c:val>
            <c:numRef>
              <c:f>Sheet1!$N$3:$N$19</c:f>
              <c:numCache>
                <c:formatCode>#,##0.00</c:formatCode>
                <c:ptCount val="17"/>
                <c:pt idx="0">
                  <c:v>2709.0990000000002</c:v>
                </c:pt>
                <c:pt idx="1">
                  <c:v>2702.511</c:v>
                </c:pt>
                <c:pt idx="2">
                  <c:v>2690.3580000000002</c:v>
                </c:pt>
                <c:pt idx="3">
                  <c:v>2676.0189999999998</c:v>
                </c:pt>
                <c:pt idx="4">
                  <c:v>2662.5</c:v>
                </c:pt>
                <c:pt idx="5">
                  <c:v>2671.3760000000002</c:v>
                </c:pt>
                <c:pt idx="6">
                  <c:v>2685.598</c:v>
                </c:pt>
                <c:pt idx="7">
                  <c:v>2824.116</c:v>
                </c:pt>
                <c:pt idx="8">
                  <c:v>3212.768</c:v>
                </c:pt>
                <c:pt idx="9">
                  <c:v>4441.348</c:v>
                </c:pt>
                <c:pt idx="10">
                  <c:v>4480.8490000000002</c:v>
                </c:pt>
                <c:pt idx="11">
                  <c:v>2481.1779999999999</c:v>
                </c:pt>
                <c:pt idx="12">
                  <c:v>642.66899999999998</c:v>
                </c:pt>
                <c:pt idx="13" formatCode="0.00E+00">
                  <c:v>-89.617999999999995</c:v>
                </c:pt>
                <c:pt idx="14">
                  <c:v>-57.786999999999999</c:v>
                </c:pt>
                <c:pt idx="15">
                  <c:v>-37.735999999999997</c:v>
                </c:pt>
                <c:pt idx="16">
                  <c:v>-108.703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40-464D-9CAF-BEF5012BB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713576"/>
        <c:axId val="749710760"/>
      </c:lineChart>
      <c:catAx>
        <c:axId val="749713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Along</a:t>
                </a:r>
                <a:r>
                  <a:rPr lang="en-US" baseline="0"/>
                  <a:t> Fillet in X (in)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10760"/>
        <c:crosses val="autoZero"/>
        <c:auto val="1"/>
        <c:lblAlgn val="ctr"/>
        <c:lblOffset val="100"/>
        <c:noMultiLvlLbl val="0"/>
      </c:catAx>
      <c:valAx>
        <c:axId val="7497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Stress in X (psi)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cross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13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27696</xdr:colOff>
      <xdr:row>0</xdr:row>
      <xdr:rowOff>68179</xdr:rowOff>
    </xdr:from>
    <xdr:to>
      <xdr:col>27</xdr:col>
      <xdr:colOff>596731</xdr:colOff>
      <xdr:row>15</xdr:row>
      <xdr:rowOff>173850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FA2E99-A13C-5E1E-C5ED-0C8F79065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21772</xdr:colOff>
      <xdr:row>16</xdr:row>
      <xdr:rowOff>32656</xdr:rowOff>
    </xdr:from>
    <xdr:to>
      <xdr:col>27</xdr:col>
      <xdr:colOff>598714</xdr:colOff>
      <xdr:row>31</xdr:row>
      <xdr:rowOff>138327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5121CC-2B89-46D9-817A-DB02D143BF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16329</xdr:colOff>
      <xdr:row>31</xdr:row>
      <xdr:rowOff>119743</xdr:rowOff>
    </xdr:from>
    <xdr:to>
      <xdr:col>27</xdr:col>
      <xdr:colOff>593271</xdr:colOff>
      <xdr:row>47</xdr:row>
      <xdr:rowOff>40356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E18B72B-E93C-4FA1-A826-7B11E3300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F053C-0272-4896-A5E8-26CD2B3BEC08}" name="Table1" displayName="Table1" ref="A2:E14" totalsRowCount="1">
  <autoFilter ref="A2:E13" xr:uid="{6FFF053C-0272-4896-A5E8-26CD2B3BEC08}"/>
  <sortState xmlns:xlrd2="http://schemas.microsoft.com/office/spreadsheetml/2017/richdata2" ref="A3:E13">
    <sortCondition ref="C2:C13"/>
  </sortState>
  <tableColumns count="5">
    <tableColumn id="1" xr3:uid="{93D29810-9F7C-41CE-BE1B-841F896EE000}" name="Node"/>
    <tableColumn id="2" xr3:uid="{C6C5977A-09C1-4049-A0F0-6C407DCF4173}" name="Value (psi)" totalsRowFunction="custom" dataDxfId="21" totalsRowDxfId="10">
      <totalsRowFormula>MAX(Table1[Value (psi)])</totalsRowFormula>
    </tableColumn>
    <tableColumn id="3" xr3:uid="{D49B89F8-90D2-4A2B-864E-05B25023F475}" name="X(in)"/>
    <tableColumn id="4" xr3:uid="{B2FC7B1C-6F9F-4F4B-884D-3E5CA6C3FEE6}" name="Y(in)"/>
    <tableColumn id="5" xr3:uid="{EC8A9F04-2339-4806-8761-EF28067F5ABD}" name="Z(in)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0A0471-8811-41F6-B325-A3F45F0A716C}" name="Table2" displayName="Table2" ref="G2:K26" totalsRowCount="1">
  <autoFilter ref="G2:K25" xr:uid="{760A0471-8811-41F6-B325-A3F45F0A716C}"/>
  <sortState xmlns:xlrd2="http://schemas.microsoft.com/office/spreadsheetml/2017/richdata2" ref="G3:K25">
    <sortCondition ref="I2:I25"/>
  </sortState>
  <tableColumns count="5">
    <tableColumn id="1" xr3:uid="{40AF75B7-AC41-44A2-89CF-AF4CEC9A6271}" name="Node" dataDxfId="20" totalsRowDxfId="9"/>
    <tableColumn id="2" xr3:uid="{390B85D8-BC82-4F28-93B2-5C5316803004}" name="Value (psi)" totalsRowFunction="custom" dataDxfId="19" totalsRowDxfId="8">
      <totalsRowFormula>MAX(Table2[Value (psi)])</totalsRowFormula>
    </tableColumn>
    <tableColumn id="3" xr3:uid="{66BD3799-45A1-4013-B703-13FC9DB80378}" name="X(in)" dataDxfId="18" totalsRowDxfId="7"/>
    <tableColumn id="4" xr3:uid="{C4732129-2980-4163-ACE6-D36FB1E69DC7}" name="Y(in)" dataDxfId="17" totalsRowDxfId="6"/>
    <tableColumn id="5" xr3:uid="{CD4089A8-C135-41AE-A114-AEE458ECFE2C}" name="Z(in)" dataDxfId="16" totalsRowDxfId="5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CA1DB8-379F-4783-8D93-54A41BF8675A}" name="Table24" displayName="Table24" ref="M2:Q20" totalsRowCount="1">
  <autoFilter ref="M2:Q19" xr:uid="{E1CA1DB8-379F-4783-8D93-54A41BF8675A}"/>
  <sortState xmlns:xlrd2="http://schemas.microsoft.com/office/spreadsheetml/2017/richdata2" ref="M3:Q19">
    <sortCondition ref="O2:O19"/>
  </sortState>
  <tableColumns count="5">
    <tableColumn id="1" xr3:uid="{FB82323F-7A0B-4A48-9CBF-E756CDF22F42}" name="Node" dataDxfId="15" totalsRowDxfId="4"/>
    <tableColumn id="2" xr3:uid="{0F4FD372-E4B9-4D9B-8D11-EDD69DBC1517}" name="Value (psi)" totalsRowFunction="custom" dataDxfId="14" totalsRowDxfId="3">
      <totalsRowFormula>MAX(Table24[Value (psi)])</totalsRowFormula>
    </tableColumn>
    <tableColumn id="3" xr3:uid="{D97A4EEE-C81C-4299-8CB7-C04A15B81FEA}" name="X(in)" dataDxfId="13" totalsRowDxfId="2"/>
    <tableColumn id="4" xr3:uid="{46C99BD1-8ACF-4717-8B4D-185BB1413104}" name="Y(in)" dataDxfId="12" totalsRowDxfId="1"/>
    <tableColumn id="5" xr3:uid="{90CF2E08-5657-4AC9-A524-4C6140C45607}" name="Z(in)" dataDxfId="1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3FA1-D90D-4839-866C-23521C09C0E6}">
  <dimension ref="A1:AE40"/>
  <sheetViews>
    <sheetView tabSelected="1" topLeftCell="G1" zoomScale="70" zoomScaleNormal="70" workbookViewId="0">
      <selection activeCell="AD26" sqref="AD26"/>
    </sheetView>
  </sheetViews>
  <sheetFormatPr defaultRowHeight="14.4" x14ac:dyDescent="0.55000000000000004"/>
  <cols>
    <col min="2" max="2" width="11" customWidth="1"/>
    <col min="6" max="6" width="2.3125" customWidth="1"/>
    <col min="7" max="7" width="9.20703125" customWidth="1"/>
    <col min="8" max="8" width="11" customWidth="1"/>
    <col min="9" max="11" width="9.20703125" customWidth="1"/>
    <col min="12" max="12" width="1.7890625" customWidth="1"/>
    <col min="13" max="17" width="9.20703125" customWidth="1"/>
    <col min="18" max="18" width="1.62890625" customWidth="1"/>
    <col min="19" max="28" width="9.20703125" customWidth="1"/>
    <col min="29" max="29" width="24.47265625" customWidth="1"/>
    <col min="30" max="30" width="19.15625" customWidth="1"/>
    <col min="31" max="31" width="21.15625" customWidth="1"/>
  </cols>
  <sheetData>
    <row r="1" spans="1:31" x14ac:dyDescent="0.55000000000000004">
      <c r="A1" s="6" t="s">
        <v>5</v>
      </c>
      <c r="B1" s="6"/>
      <c r="C1" s="6"/>
      <c r="D1" s="6"/>
      <c r="E1" s="6"/>
      <c r="G1" s="6" t="s">
        <v>6</v>
      </c>
      <c r="H1" s="6"/>
      <c r="I1" s="6"/>
      <c r="J1" s="6"/>
      <c r="K1" s="6"/>
      <c r="M1" s="6" t="s">
        <v>6</v>
      </c>
      <c r="N1" s="6"/>
      <c r="O1" s="6"/>
      <c r="P1" s="6"/>
      <c r="Q1" s="6"/>
    </row>
    <row r="2" spans="1:31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</row>
    <row r="3" spans="1:31" x14ac:dyDescent="0.55000000000000004">
      <c r="A3">
        <v>7041</v>
      </c>
      <c r="B3">
        <v>43.203000000000003</v>
      </c>
      <c r="C3">
        <v>0</v>
      </c>
      <c r="D3">
        <v>0.47239788999999999</v>
      </c>
      <c r="E3">
        <v>4.9651000000000001E-2</v>
      </c>
      <c r="F3" s="2"/>
      <c r="G3">
        <v>53558</v>
      </c>
      <c r="H3">
        <v>-6.0759999999999996</v>
      </c>
      <c r="I3">
        <v>0</v>
      </c>
      <c r="J3">
        <v>0.47499998999999998</v>
      </c>
      <c r="K3">
        <v>0</v>
      </c>
      <c r="L3" s="2"/>
      <c r="M3">
        <v>9305</v>
      </c>
      <c r="N3" s="1">
        <v>2709.0990000000002</v>
      </c>
      <c r="O3">
        <v>0.76248925999999995</v>
      </c>
      <c r="P3">
        <v>0.37179181</v>
      </c>
      <c r="Q3">
        <v>-4.8947339999999999E-2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5" t="s">
        <v>12</v>
      </c>
      <c r="AD3" s="5" t="s">
        <v>10</v>
      </c>
      <c r="AE3" s="5" t="s">
        <v>11</v>
      </c>
    </row>
    <row r="4" spans="1:31" x14ac:dyDescent="0.55000000000000004">
      <c r="A4" s="7">
        <v>9525</v>
      </c>
      <c r="B4" s="7">
        <v>41.061999999999998</v>
      </c>
      <c r="C4" s="7">
        <v>0</v>
      </c>
      <c r="D4" s="7">
        <v>0.58619898999999998</v>
      </c>
      <c r="E4" s="7">
        <v>-2.4825509999999999E-2</v>
      </c>
      <c r="G4" s="1">
        <v>53557</v>
      </c>
      <c r="H4" s="1">
        <v>13.222</v>
      </c>
      <c r="I4" s="1">
        <v>0</v>
      </c>
      <c r="J4" s="1">
        <v>0.51955896999999995</v>
      </c>
      <c r="K4" s="1">
        <v>2.4752400000000001E-2</v>
      </c>
      <c r="M4" s="1">
        <v>545</v>
      </c>
      <c r="N4" s="1">
        <v>2702.511</v>
      </c>
      <c r="O4" s="1">
        <v>0.66375702999999997</v>
      </c>
      <c r="P4" s="1">
        <v>0.37179181</v>
      </c>
      <c r="Q4" s="1">
        <v>-4.8947339999999999E-2</v>
      </c>
      <c r="AC4" s="4" t="s">
        <v>8</v>
      </c>
      <c r="AD4" s="9">
        <v>5160.8599999999997</v>
      </c>
      <c r="AE4" s="8" t="s">
        <v>9</v>
      </c>
    </row>
    <row r="5" spans="1:31" x14ac:dyDescent="0.55000000000000004">
      <c r="A5">
        <v>7878</v>
      </c>
      <c r="B5" s="1">
        <v>2843.51</v>
      </c>
      <c r="C5">
        <v>2.9289320000000001E-2</v>
      </c>
      <c r="D5">
        <v>0.40373527999999997</v>
      </c>
      <c r="E5">
        <v>-2.115891E-2</v>
      </c>
      <c r="G5">
        <v>2376</v>
      </c>
      <c r="H5">
        <v>-26.282</v>
      </c>
      <c r="I5">
        <v>0</v>
      </c>
      <c r="J5">
        <v>0.56672001000000005</v>
      </c>
      <c r="K5">
        <v>-1.4621999999999999E-4</v>
      </c>
      <c r="M5">
        <v>9312</v>
      </c>
      <c r="N5" s="1">
        <v>2690.3580000000002</v>
      </c>
      <c r="O5">
        <v>0.57790291000000005</v>
      </c>
      <c r="P5">
        <v>0.37179181</v>
      </c>
      <c r="Q5">
        <v>-4.8947339999999999E-2</v>
      </c>
      <c r="AC5" s="4" t="s">
        <v>5</v>
      </c>
      <c r="AD5" s="3">
        <v>3883.4549999999999</v>
      </c>
      <c r="AE5" s="10">
        <f>(AD5-$AD$4)/$AD$4</f>
        <v>-0.24751785555120656</v>
      </c>
    </row>
    <row r="6" spans="1:31" x14ac:dyDescent="0.55000000000000004">
      <c r="A6">
        <v>452</v>
      </c>
      <c r="B6" s="1">
        <v>3883.4549999999999</v>
      </c>
      <c r="C6">
        <v>0.1</v>
      </c>
      <c r="D6">
        <v>0.375</v>
      </c>
      <c r="E6">
        <v>0</v>
      </c>
      <c r="G6" s="1">
        <v>64282</v>
      </c>
      <c r="H6" s="1">
        <v>-22.297999999999998</v>
      </c>
      <c r="I6" s="1">
        <v>0</v>
      </c>
      <c r="J6" s="1">
        <v>0.63314676000000003</v>
      </c>
      <c r="K6" s="1">
        <v>-1.2287940000000001E-2</v>
      </c>
      <c r="M6" s="1">
        <v>544</v>
      </c>
      <c r="N6" s="1">
        <v>2676.0189999999998</v>
      </c>
      <c r="O6" s="1">
        <v>0.49204873999999998</v>
      </c>
      <c r="P6" s="1">
        <v>0.37179181</v>
      </c>
      <c r="Q6" s="1">
        <v>-4.8947339999999999E-2</v>
      </c>
      <c r="AC6" s="4" t="s">
        <v>6</v>
      </c>
      <c r="AD6" s="3">
        <v>4374.9049999999997</v>
      </c>
      <c r="AE6" s="10">
        <f t="shared" ref="AE6:AE7" si="0">(AD6-$AD$4)/$AD$4</f>
        <v>-0.15229147855202427</v>
      </c>
    </row>
    <row r="7" spans="1:31" x14ac:dyDescent="0.55000000000000004">
      <c r="A7">
        <v>7880</v>
      </c>
      <c r="B7" s="1">
        <v>3160.2739999999999</v>
      </c>
      <c r="C7">
        <v>0.19750001</v>
      </c>
      <c r="D7">
        <v>0.375</v>
      </c>
      <c r="E7">
        <v>-2.9999999999999997E-8</v>
      </c>
      <c r="F7" s="2"/>
      <c r="G7" s="1">
        <v>732</v>
      </c>
      <c r="H7" s="1">
        <v>-40.023000000000003</v>
      </c>
      <c r="I7" s="1">
        <v>0</v>
      </c>
      <c r="J7" s="1">
        <v>0.69957358000000003</v>
      </c>
      <c r="K7" s="1">
        <v>-2.4429650000000001E-2</v>
      </c>
      <c r="L7" s="2"/>
      <c r="M7" s="1">
        <v>9318</v>
      </c>
      <c r="N7" s="1">
        <v>2662.5</v>
      </c>
      <c r="O7" s="1">
        <v>0.41739291000000001</v>
      </c>
      <c r="P7" s="1">
        <v>0.37179181</v>
      </c>
      <c r="Q7" s="1">
        <v>-4.8947339999999999E-2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4" t="s">
        <v>7</v>
      </c>
      <c r="AD7" s="3">
        <v>4480.8490000000002</v>
      </c>
      <c r="AE7" s="10">
        <f t="shared" si="0"/>
        <v>-0.13176311699987978</v>
      </c>
    </row>
    <row r="8" spans="1:31" x14ac:dyDescent="0.55000000000000004">
      <c r="A8">
        <v>532</v>
      </c>
      <c r="B8" s="1">
        <v>2736.3519999999999</v>
      </c>
      <c r="C8">
        <v>0.29499996000000001</v>
      </c>
      <c r="D8">
        <v>0.375</v>
      </c>
      <c r="E8">
        <v>-2.9999999999999997E-8</v>
      </c>
      <c r="G8">
        <v>53547</v>
      </c>
      <c r="H8">
        <v>818.62400000000002</v>
      </c>
      <c r="I8">
        <v>7.6120500000000004E-3</v>
      </c>
      <c r="J8">
        <v>0.43643864999999998</v>
      </c>
      <c r="K8">
        <v>-1.5994459999999999E-2</v>
      </c>
      <c r="M8">
        <v>543</v>
      </c>
      <c r="N8" s="1">
        <v>2671.3760000000002</v>
      </c>
      <c r="O8">
        <v>0.34273720000000002</v>
      </c>
      <c r="P8">
        <v>0.37179181</v>
      </c>
      <c r="Q8">
        <v>-4.8947339999999999E-2</v>
      </c>
    </row>
    <row r="9" spans="1:31" x14ac:dyDescent="0.55000000000000004">
      <c r="A9">
        <v>7412</v>
      </c>
      <c r="B9" s="1">
        <v>2662.2429999999999</v>
      </c>
      <c r="C9">
        <v>0.39250003999999999</v>
      </c>
      <c r="D9">
        <v>0.375</v>
      </c>
      <c r="E9">
        <v>-2.9999999999999997E-8</v>
      </c>
      <c r="G9">
        <v>3104</v>
      </c>
      <c r="H9" s="1">
        <v>2392.02</v>
      </c>
      <c r="I9">
        <v>2.9289320000000001E-2</v>
      </c>
      <c r="J9">
        <v>0.40408933000000002</v>
      </c>
      <c r="K9">
        <v>1.271574E-2</v>
      </c>
      <c r="M9">
        <v>9323</v>
      </c>
      <c r="N9" s="1">
        <v>2685.598</v>
      </c>
      <c r="O9">
        <v>0.27781918999999999</v>
      </c>
      <c r="P9">
        <v>0.37179181</v>
      </c>
      <c r="Q9">
        <v>-4.8947339999999999E-2</v>
      </c>
    </row>
    <row r="10" spans="1:31" x14ac:dyDescent="0.55000000000000004">
      <c r="A10">
        <v>529</v>
      </c>
      <c r="B10" s="1">
        <v>2679.078</v>
      </c>
      <c r="C10">
        <v>0.48999998</v>
      </c>
      <c r="D10">
        <v>0.375</v>
      </c>
      <c r="E10">
        <v>-2.9999999999999997E-8</v>
      </c>
      <c r="G10">
        <v>57722</v>
      </c>
      <c r="H10" s="1">
        <v>4374.9049999999997</v>
      </c>
      <c r="I10">
        <v>6.1731670000000002E-2</v>
      </c>
      <c r="J10">
        <v>0.38256472000000002</v>
      </c>
      <c r="K10">
        <v>6.0176800000000001E-3</v>
      </c>
      <c r="M10">
        <v>542</v>
      </c>
      <c r="N10" s="1">
        <v>2824.116</v>
      </c>
      <c r="O10">
        <v>0.21290100000000001</v>
      </c>
      <c r="P10">
        <v>0.37179181</v>
      </c>
      <c r="Q10">
        <v>-4.8947339999999999E-2</v>
      </c>
    </row>
    <row r="11" spans="1:31" x14ac:dyDescent="0.55000000000000004">
      <c r="A11">
        <v>7429</v>
      </c>
      <c r="B11" s="1">
        <v>2689.4140000000002</v>
      </c>
      <c r="C11">
        <v>0.58749991999999995</v>
      </c>
      <c r="D11">
        <v>0.375</v>
      </c>
      <c r="E11">
        <v>-2.9999999999999997E-8</v>
      </c>
      <c r="F11" s="2"/>
      <c r="G11">
        <v>1695</v>
      </c>
      <c r="H11" s="1">
        <v>4232.5839999999998</v>
      </c>
      <c r="I11">
        <v>0.1</v>
      </c>
      <c r="J11">
        <v>0.375</v>
      </c>
      <c r="K11">
        <v>0</v>
      </c>
      <c r="L11" s="2"/>
      <c r="M11">
        <v>9639</v>
      </c>
      <c r="N11" s="1">
        <v>3212.768</v>
      </c>
      <c r="O11">
        <v>0.15645054</v>
      </c>
      <c r="P11">
        <v>0.3741971</v>
      </c>
      <c r="Q11">
        <v>-2.452615E-2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1" x14ac:dyDescent="0.55000000000000004">
      <c r="A12">
        <v>526</v>
      </c>
      <c r="B12" s="1">
        <v>2703.422</v>
      </c>
      <c r="C12">
        <v>0.68500000000000005</v>
      </c>
      <c r="D12">
        <v>0.375</v>
      </c>
      <c r="E12">
        <v>-2.9999999999999997E-8</v>
      </c>
      <c r="G12">
        <v>57723</v>
      </c>
      <c r="H12" s="1">
        <v>3309.6509999999998</v>
      </c>
      <c r="I12">
        <v>0.14875004999999999</v>
      </c>
      <c r="J12">
        <v>0.375</v>
      </c>
      <c r="K12">
        <v>-2.9999999999999997E-8</v>
      </c>
      <c r="M12">
        <v>499</v>
      </c>
      <c r="N12" s="1">
        <v>4441.348</v>
      </c>
      <c r="O12">
        <v>0.1</v>
      </c>
      <c r="P12">
        <v>0.375</v>
      </c>
      <c r="Q12">
        <v>0</v>
      </c>
    </row>
    <row r="13" spans="1:31" x14ac:dyDescent="0.55000000000000004">
      <c r="A13">
        <v>7442</v>
      </c>
      <c r="B13" s="1">
        <v>2710.2640000000001</v>
      </c>
      <c r="C13">
        <v>0.78250008999999998</v>
      </c>
      <c r="D13">
        <v>0.375</v>
      </c>
      <c r="E13">
        <v>-2.9999999999999997E-8</v>
      </c>
      <c r="G13" s="1">
        <v>2015</v>
      </c>
      <c r="H13" s="1">
        <v>2908.2869999999998</v>
      </c>
      <c r="I13" s="1">
        <v>0.19750001</v>
      </c>
      <c r="J13" s="1">
        <v>0.375</v>
      </c>
      <c r="K13" s="1">
        <v>-2.9999999999999997E-8</v>
      </c>
      <c r="M13" s="1">
        <v>9636</v>
      </c>
      <c r="N13" s="1">
        <v>4480.8490000000002</v>
      </c>
      <c r="O13" s="1">
        <v>6.1731670000000002E-2</v>
      </c>
      <c r="P13" s="1">
        <v>0.38041132999999999</v>
      </c>
      <c r="Q13" s="1">
        <v>-4.0978109999999998E-2</v>
      </c>
    </row>
    <row r="14" spans="1:31" x14ac:dyDescent="0.55000000000000004">
      <c r="B14" s="1">
        <f>MAX(Table1[Value (psi)])</f>
        <v>3883.4549999999999</v>
      </c>
      <c r="F14" s="1"/>
      <c r="G14">
        <v>55640</v>
      </c>
      <c r="H14" s="1">
        <v>2742.5320000000002</v>
      </c>
      <c r="I14">
        <v>0.24624997000000001</v>
      </c>
      <c r="J14">
        <v>0.375</v>
      </c>
      <c r="K14">
        <v>-2.9999999999999997E-8</v>
      </c>
      <c r="L14" s="1"/>
      <c r="M14">
        <v>7373</v>
      </c>
      <c r="N14" s="1">
        <v>2481.1779999999999</v>
      </c>
      <c r="O14">
        <v>2.9289320000000001E-2</v>
      </c>
      <c r="P14">
        <v>0.40259518999999999</v>
      </c>
      <c r="Q14">
        <v>-3.6972350000000001E-2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1" x14ac:dyDescent="0.55000000000000004">
      <c r="B15" s="1"/>
      <c r="G15">
        <v>2008</v>
      </c>
      <c r="H15" s="1">
        <v>2674.3249999999998</v>
      </c>
      <c r="I15">
        <v>0.29499996000000001</v>
      </c>
      <c r="J15">
        <v>0.375</v>
      </c>
      <c r="K15">
        <v>-2.9999999999999997E-8</v>
      </c>
      <c r="M15">
        <v>8574</v>
      </c>
      <c r="N15" s="1">
        <v>642.66899999999998</v>
      </c>
      <c r="O15">
        <v>7.6120500000000004E-3</v>
      </c>
      <c r="P15">
        <v>0.43643864999999998</v>
      </c>
      <c r="Q15">
        <v>-1.5994459999999999E-2</v>
      </c>
    </row>
    <row r="16" spans="1:31" x14ac:dyDescent="0.55000000000000004">
      <c r="B16" s="1"/>
      <c r="G16" s="2">
        <v>55686</v>
      </c>
      <c r="H16" s="2">
        <v>2655.5740000000001</v>
      </c>
      <c r="I16" s="2">
        <v>0.34375006000000002</v>
      </c>
      <c r="J16" s="2">
        <v>0.375</v>
      </c>
      <c r="K16" s="2">
        <v>-2.9999999999999997E-8</v>
      </c>
      <c r="M16" s="2">
        <v>679</v>
      </c>
      <c r="N16" s="2">
        <v>-89.617999999999995</v>
      </c>
      <c r="O16" s="2">
        <v>0</v>
      </c>
      <c r="P16" s="2">
        <v>0.47239788999999999</v>
      </c>
      <c r="Q16" s="2">
        <v>-4.9651019999999997E-2</v>
      </c>
    </row>
    <row r="17" spans="2:28" x14ac:dyDescent="0.55000000000000004">
      <c r="B17" s="1"/>
      <c r="G17">
        <v>2001</v>
      </c>
      <c r="H17" s="1">
        <v>2656.4929999999999</v>
      </c>
      <c r="I17">
        <v>0.39250003999999999</v>
      </c>
      <c r="J17">
        <v>0.375</v>
      </c>
      <c r="K17">
        <v>-2.9999999999999997E-8</v>
      </c>
      <c r="M17">
        <v>8485</v>
      </c>
      <c r="N17" s="1">
        <v>-57.786999999999999</v>
      </c>
      <c r="O17">
        <v>0</v>
      </c>
      <c r="P17">
        <v>0.58018601000000003</v>
      </c>
      <c r="Q17">
        <v>-6.0980010000000001E-2</v>
      </c>
    </row>
    <row r="18" spans="2:28" x14ac:dyDescent="0.55000000000000004">
      <c r="B18" s="1"/>
      <c r="G18">
        <v>55730</v>
      </c>
      <c r="H18" s="1">
        <v>2661.78</v>
      </c>
      <c r="I18">
        <v>0.44124999999999998</v>
      </c>
      <c r="J18">
        <v>0.375</v>
      </c>
      <c r="K18">
        <v>-2.9999999999999997E-8</v>
      </c>
      <c r="M18">
        <v>11380</v>
      </c>
      <c r="N18" s="1">
        <v>-37.735999999999997</v>
      </c>
      <c r="O18">
        <v>0</v>
      </c>
      <c r="P18">
        <v>0.63688838000000003</v>
      </c>
      <c r="Q18">
        <v>-6.0980010000000001E-2</v>
      </c>
    </row>
    <row r="19" spans="2:28" x14ac:dyDescent="0.55000000000000004">
      <c r="B19" s="1"/>
      <c r="G19">
        <v>1994</v>
      </c>
      <c r="H19" s="1">
        <v>2672.4760000000001</v>
      </c>
      <c r="I19">
        <v>0.48999998</v>
      </c>
      <c r="J19">
        <v>0.375</v>
      </c>
      <c r="K19">
        <v>-2.9999999999999997E-8</v>
      </c>
      <c r="M19">
        <v>11385</v>
      </c>
      <c r="N19" s="1">
        <v>-108.703</v>
      </c>
      <c r="O19">
        <v>0</v>
      </c>
      <c r="P19">
        <v>0.69401139000000001</v>
      </c>
      <c r="Q19">
        <v>-9.1368340000000006E-2</v>
      </c>
    </row>
    <row r="20" spans="2:28" x14ac:dyDescent="0.55000000000000004">
      <c r="B20" s="1"/>
      <c r="G20" s="2">
        <v>55778</v>
      </c>
      <c r="H20" s="2">
        <v>2683.21</v>
      </c>
      <c r="I20" s="2">
        <v>0.53874993000000004</v>
      </c>
      <c r="J20" s="2">
        <v>0.375</v>
      </c>
      <c r="K20" s="2">
        <v>-2.9999999999999997E-8</v>
      </c>
      <c r="M20" s="1"/>
      <c r="N20" s="1">
        <f>MAX(Table24[Value (psi)])</f>
        <v>4480.8490000000002</v>
      </c>
      <c r="O20" s="1"/>
      <c r="P20" s="1"/>
      <c r="Q20" s="1"/>
    </row>
    <row r="21" spans="2:28" x14ac:dyDescent="0.55000000000000004">
      <c r="B21" s="1"/>
      <c r="F21" s="1"/>
      <c r="G21">
        <v>1987</v>
      </c>
      <c r="H21" s="1">
        <v>2692.2559999999999</v>
      </c>
      <c r="I21">
        <v>0.58749991999999995</v>
      </c>
      <c r="J21">
        <v>0.375</v>
      </c>
      <c r="K21">
        <v>-2.9999999999999997E-8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x14ac:dyDescent="0.55000000000000004">
      <c r="B22" s="1"/>
      <c r="G22">
        <v>55819</v>
      </c>
      <c r="H22" s="1">
        <v>2697.24</v>
      </c>
      <c r="I22">
        <v>0.63624990000000003</v>
      </c>
      <c r="J22">
        <v>0.375</v>
      </c>
      <c r="K22">
        <v>-2.9999999999999997E-8</v>
      </c>
      <c r="M22" s="1"/>
      <c r="N22" s="1"/>
      <c r="O22" s="1"/>
      <c r="P22" s="1"/>
      <c r="Q22" s="1"/>
    </row>
    <row r="23" spans="2:28" x14ac:dyDescent="0.55000000000000004">
      <c r="B23" s="1"/>
      <c r="F23" s="1"/>
      <c r="G23">
        <v>1980</v>
      </c>
      <c r="H23" s="1">
        <v>2702.43</v>
      </c>
      <c r="I23">
        <v>0.68500000000000005</v>
      </c>
      <c r="J23">
        <v>0.375</v>
      </c>
      <c r="K23">
        <v>-2.9999999999999997E-8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x14ac:dyDescent="0.55000000000000004">
      <c r="B24" s="1"/>
      <c r="F24" s="1"/>
      <c r="G24" s="2">
        <v>55867</v>
      </c>
      <c r="H24" s="2">
        <v>2707.0509999999999</v>
      </c>
      <c r="I24" s="2">
        <v>0.73374998999999996</v>
      </c>
      <c r="J24" s="2">
        <v>0.375</v>
      </c>
      <c r="K24" s="2">
        <v>-2.9999999999999997E-8</v>
      </c>
      <c r="L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x14ac:dyDescent="0.55000000000000004">
      <c r="B25" s="1"/>
      <c r="G25">
        <v>1973</v>
      </c>
      <c r="H25" s="1">
        <v>2711.0569999999998</v>
      </c>
      <c r="I25">
        <v>0.78249997000000004</v>
      </c>
      <c r="J25">
        <v>0.375</v>
      </c>
      <c r="K25">
        <v>-2.9999999999999997E-8</v>
      </c>
    </row>
    <row r="26" spans="2:28" x14ac:dyDescent="0.55000000000000004">
      <c r="B26" s="1"/>
      <c r="F26" s="1"/>
      <c r="G26" s="1"/>
      <c r="H26" s="1">
        <f>MAX(Table2[Value (psi)])</f>
        <v>4374.9049999999997</v>
      </c>
      <c r="I26" s="1"/>
      <c r="J26" s="1"/>
      <c r="K26" s="1"/>
      <c r="L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x14ac:dyDescent="0.55000000000000004">
      <c r="B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x14ac:dyDescent="0.55000000000000004">
      <c r="B28" s="1"/>
      <c r="F28" s="1"/>
      <c r="G28" s="1"/>
      <c r="H28" s="1"/>
      <c r="I28" s="1"/>
      <c r="J28" s="1"/>
      <c r="K28" s="1"/>
      <c r="L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x14ac:dyDescent="0.55000000000000004">
      <c r="B29" s="1"/>
      <c r="F29" s="1"/>
      <c r="G29" s="1"/>
      <c r="H29" s="1"/>
      <c r="I29" s="1"/>
      <c r="J29" s="1"/>
      <c r="K29" s="1"/>
      <c r="L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x14ac:dyDescent="0.55000000000000004">
      <c r="B30" s="1"/>
    </row>
    <row r="31" spans="2:28" x14ac:dyDescent="0.55000000000000004">
      <c r="B31" s="1"/>
    </row>
    <row r="32" spans="2:28" x14ac:dyDescent="0.55000000000000004">
      <c r="B32" s="1"/>
    </row>
    <row r="33" spans="2:28" x14ac:dyDescent="0.55000000000000004">
      <c r="B33" s="1"/>
      <c r="F33" s="1"/>
      <c r="G33" s="1"/>
      <c r="H33" s="1"/>
      <c r="I33" s="1"/>
      <c r="J33" s="1"/>
      <c r="K33" s="1"/>
      <c r="L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x14ac:dyDescent="0.55000000000000004">
      <c r="B34" s="1"/>
    </row>
    <row r="35" spans="2:28" x14ac:dyDescent="0.55000000000000004">
      <c r="B35" s="1"/>
    </row>
    <row r="36" spans="2:28" x14ac:dyDescent="0.55000000000000004">
      <c r="B36" s="1"/>
    </row>
    <row r="37" spans="2:28" x14ac:dyDescent="0.55000000000000004">
      <c r="B37" s="1"/>
    </row>
    <row r="38" spans="2:28" x14ac:dyDescent="0.55000000000000004">
      <c r="B38" s="1"/>
    </row>
    <row r="39" spans="2:28" x14ac:dyDescent="0.55000000000000004">
      <c r="B39" s="1"/>
    </row>
    <row r="40" spans="2:28" x14ac:dyDescent="0.55000000000000004">
      <c r="B40" s="1"/>
    </row>
  </sheetData>
  <mergeCells count="3">
    <mergeCell ref="A1:E1"/>
    <mergeCell ref="G1:K1"/>
    <mergeCell ref="M1:Q1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Werle</dc:creator>
  <cp:lastModifiedBy>Jakob Werle</cp:lastModifiedBy>
  <dcterms:created xsi:type="dcterms:W3CDTF">2023-10-22T18:10:24Z</dcterms:created>
  <dcterms:modified xsi:type="dcterms:W3CDTF">2023-10-23T08:38:18Z</dcterms:modified>
</cp:coreProperties>
</file>