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4"/>
  <workbookPr defaultThemeVersion="166925"/>
  <xr:revisionPtr revIDLastSave="0" documentId="8_{9A89539C-A2CA-45F5-BB96-BE3916FFE29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aster" sheetId="1" r:id="rId1"/>
    <sheet name="Order 2024-02-0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4" i="2"/>
  <c r="H3" i="2"/>
  <c r="H1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H1" i="1" s="1"/>
</calcChain>
</file>

<file path=xl/sharedStrings.xml><?xml version="1.0" encoding="utf-8"?>
<sst xmlns="http://schemas.openxmlformats.org/spreadsheetml/2006/main" count="103" uniqueCount="46">
  <si>
    <t>SD II - 24SP - Team 17</t>
  </si>
  <si>
    <t>Order Date: [insert]</t>
  </si>
  <si>
    <t>Est. Total</t>
  </si>
  <si>
    <t>Category</t>
  </si>
  <si>
    <t>Description</t>
  </si>
  <si>
    <t xml:space="preserve">Part No. </t>
  </si>
  <si>
    <t>Link</t>
  </si>
  <si>
    <t>Qty</t>
  </si>
  <si>
    <t>Price</t>
  </si>
  <si>
    <t>Est. Shipping</t>
  </si>
  <si>
    <t>Total Cost</t>
  </si>
  <si>
    <t>Notes</t>
  </si>
  <si>
    <t>Team Signed</t>
  </si>
  <si>
    <t>Advisor Signed</t>
  </si>
  <si>
    <t>Order Date</t>
  </si>
  <si>
    <t>Delivered Date</t>
  </si>
  <si>
    <t>Mechanical</t>
  </si>
  <si>
    <t>Arbitary 6061 Aluminum Billet</t>
  </si>
  <si>
    <t>https://www.mcmaster.com/8975K253-8975K311/</t>
  </si>
  <si>
    <t xml:space="preserve">Electrical </t>
  </si>
  <si>
    <t>Pneumatic</t>
  </si>
  <si>
    <t>4 way 3 postion solenoid valve</t>
  </si>
  <si>
    <t>4V130E-1/8</t>
  </si>
  <si>
    <t>https://www.stcvalve.com/Solenoid-Valve/4V130C-E-P-1-8.htm</t>
  </si>
  <si>
    <t>yes</t>
  </si>
  <si>
    <t>CO2 tank</t>
  </si>
  <si>
    <t>https://www.discountpaintball.com/tippmann-12oz-aluminum-co2-tank-for-paintball.html</t>
  </si>
  <si>
    <t>N2 tank</t>
  </si>
  <si>
    <t>48ci/3000psi</t>
  </si>
  <si>
    <t>https://www.amazon.com/HK-Army-Aluminum-Compressed-Paintball/dp/B07MR6QCSR?th=1</t>
  </si>
  <si>
    <t>48 ci 3000 psi, black</t>
  </si>
  <si>
    <t>fittings</t>
  </si>
  <si>
    <t>Arduino</t>
  </si>
  <si>
    <t>Free</t>
  </si>
  <si>
    <t>Air cylinder</t>
  </si>
  <si>
    <t>Air regulator</t>
  </si>
  <si>
    <t>Air lines</t>
  </si>
  <si>
    <t>Springs</t>
  </si>
  <si>
    <t>Bushings</t>
  </si>
  <si>
    <t>Hardware</t>
  </si>
  <si>
    <t>Sensors</t>
  </si>
  <si>
    <t>12 VDC 4 Channel Relay Module </t>
  </si>
  <si>
    <t>Amazon.com: HiLetgo 12V 4 Channel Relay Module with OPTO-Isolated Support High and Low Level Trigger : Industrial &amp; Scientific</t>
  </si>
  <si>
    <t>Lets wait to see which types of sensors we are going to use to determine if 4 relay modules is enough</t>
  </si>
  <si>
    <t>Order Date: 2024-02-01</t>
  </si>
  <si>
    <t>100-640-01010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</si>
</sst>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yyyy\-mm\-dd;@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1"/>
    <xf numFmtId="8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8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6">
    <dxf>
      <numFmt numFmtId="164" formatCode="yyyy\-mm\-dd;@"/>
      <alignment horizontal="center"/>
    </dxf>
    <dxf>
      <numFmt numFmtId="164" formatCode="yyyy\-mm\-dd;@"/>
      <alignment horizontal="center"/>
    </dxf>
    <dxf>
      <alignment horizontal="center"/>
    </dxf>
    <dxf>
      <alignment horizontal="center"/>
    </dxf>
    <dxf>
      <numFmt numFmtId="164" formatCode="yyyy\-mm\-dd;@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yyyy\-mm\-dd;@"/>
      <alignment horizontal="center"/>
    </dxf>
    <dxf>
      <numFmt numFmtId="164" formatCode="yyyy\-mm\-dd;@"/>
      <alignment horizontal="center"/>
    </dxf>
    <dxf>
      <alignment horizontal="center"/>
    </dxf>
    <dxf>
      <alignment horizontal="center"/>
    </dxf>
    <dxf>
      <numFmt numFmtId="164" formatCode="yyyy\-mm\-dd;@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CA86C7-C9FB-4A99-A596-3CB893BA8AE2}" name="Table1" displayName="Table1" ref="A2:M17" totalsRowShown="0">
  <autoFilter ref="A2:M17" xr:uid="{9CCA86C7-C9FB-4A99-A596-3CB893BA8AE2}"/>
  <tableColumns count="13">
    <tableColumn id="1" xr3:uid="{9C6CF679-3E6A-4C19-BBAB-BE1669B2548E}" name="Category"/>
    <tableColumn id="2" xr3:uid="{A3430230-CD64-4820-8FFE-D2FA424560D9}" name="Description"/>
    <tableColumn id="3" xr3:uid="{C89C61C3-AD95-4400-AF6A-1D386496A2C8}" name="Part No. "/>
    <tableColumn id="4" xr3:uid="{58B4B1DD-3D7D-43F6-9BA2-5C01C487D260}" name="Link"/>
    <tableColumn id="5" xr3:uid="{592FA1A5-4884-4A16-B788-16CA196233DA}" name="Qty"/>
    <tableColumn id="6" xr3:uid="{08305BFE-1308-43DB-B6D3-9DF437D2FE92}" name="Price" dataDxfId="15"/>
    <tableColumn id="13" xr3:uid="{47FE43E4-EC4D-4833-A7F2-687C7DF78237}" name="Est. Shipping" dataDxfId="14"/>
    <tableColumn id="12" xr3:uid="{7173CCFE-FE73-4ED6-A93D-E2E63A0C58A0}" name="Total Cost" dataDxfId="13">
      <calculatedColumnFormula>Table1[[#This Row],[Qty]]*Table1[[#This Row],[Price]]+Table1[[#This Row],[Est. Shipping]]</calculatedColumnFormula>
    </tableColumn>
    <tableColumn id="16" xr3:uid="{C05DE3EB-3874-451C-8452-13ABE49C8D19}" name="Notes" dataDxfId="12"/>
    <tableColumn id="8" xr3:uid="{ADBD64DD-7D1A-4CF4-A422-C39A84A51B31}" name="Team Signed" dataDxfId="11"/>
    <tableColumn id="9" xr3:uid="{04D07D24-9AC8-4B9A-86DD-9A8C46F1740B}" name="Advisor Signed" dataDxfId="10"/>
    <tableColumn id="10" xr3:uid="{143D7533-BC68-4239-B048-05CEF2B8047B}" name="Order Date" dataDxfId="9"/>
    <tableColumn id="11" xr3:uid="{168375E5-2FFA-41C8-81D6-EF390BD4B2DA}" name="Delivered Dat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86FA7B-0A98-456F-AC67-6246ECE48E5E}" name="Table14" displayName="Table14" ref="A2:M5" totalsRowShown="0">
  <autoFilter ref="A2:M5" xr:uid="{9CCA86C7-C9FB-4A99-A596-3CB893BA8AE2}"/>
  <sortState xmlns:xlrd2="http://schemas.microsoft.com/office/spreadsheetml/2017/richdata2" ref="A3:M5">
    <sortCondition ref="J2:J5"/>
  </sortState>
  <tableColumns count="13">
    <tableColumn id="1" xr3:uid="{B82F5830-BA79-461B-A1EF-1B17366C2430}" name="Category"/>
    <tableColumn id="2" xr3:uid="{71C061C6-BE76-446F-AA9B-9DA1EFB277E6}" name="Description"/>
    <tableColumn id="3" xr3:uid="{76A790D4-E2AE-46BA-8671-154FA5E26A42}" name="Part No. "/>
    <tableColumn id="4" xr3:uid="{A7028ABD-9045-4572-97E7-ECB59668B8EB}" name="Link"/>
    <tableColumn id="5" xr3:uid="{085EDD13-0268-4C6C-8132-4BC0532E4776}" name="Qty"/>
    <tableColumn id="6" xr3:uid="{48B8694F-C0F0-4EAB-A115-08F32C3D634E}" name="Price" dataDxfId="7"/>
    <tableColumn id="13" xr3:uid="{11CC96C0-8467-40BF-9F04-69BABF87D848}" name="Est. Shipping" dataDxfId="6"/>
    <tableColumn id="12" xr3:uid="{169AE23A-995F-4332-840D-DFA4041DCFEE}" name="Total Cost" dataDxfId="5">
      <calculatedColumnFormula>Table14[[#This Row],[Qty]]*Table14[[#This Row],[Price]]+Table14[[#This Row],[Est. Shipping]]</calculatedColumnFormula>
    </tableColumn>
    <tableColumn id="16" xr3:uid="{44ED083B-6489-414D-8654-165CE650A62E}" name="Notes" dataDxfId="4"/>
    <tableColumn id="8" xr3:uid="{9C94319A-A87F-43B0-BA1B-3516FAE2E2C8}" name="Team Signed" dataDxfId="3"/>
    <tableColumn id="9" xr3:uid="{2B592346-0936-40A2-ACA0-592734407E46}" name="Advisor Signed" dataDxfId="2"/>
    <tableColumn id="10" xr3:uid="{83B316D5-F553-4AF8-AC0B-304A804D6974}" name="Order Date" dataDxfId="1"/>
    <tableColumn id="11" xr3:uid="{146F1FAD-FA4F-4A73-BDB1-0EEF323FA7DE}" name="Delivered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0LW2GM84?asc_source=01HFY6QA7Q8N1TT2Z879WGSZ46&amp;tag=snx79-20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stcvalve.com/Solenoid-Valve/4V130C-E-P-1-8.htm" TargetMode="External"/><Relationship Id="rId1" Type="http://schemas.openxmlformats.org/officeDocument/2006/relationships/hyperlink" Target="https://www.mcmaster.com/8975K253-8975K311/" TargetMode="External"/><Relationship Id="rId6" Type="http://schemas.openxmlformats.org/officeDocument/2006/relationships/hyperlink" Target="https://www.amazon.com/HK-Army-Aluminum-Compressed-Paintball/dp/B07MR6QCSR?th=1" TargetMode="External"/><Relationship Id="rId5" Type="http://schemas.openxmlformats.org/officeDocument/2006/relationships/hyperlink" Target="https://www.discountpaintball.com/tippmann-12oz-aluminum-co2-tank-for-paintball.html" TargetMode="External"/><Relationship Id="rId4" Type="http://schemas.openxmlformats.org/officeDocument/2006/relationships/hyperlink" Target="https://www.amazon.com/dp/B00LW2GM84?asc_source=01HFY6QA7Q8N1TT2Z879WGSZ46&amp;tag=snx79-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HK-Army-Aluminum-Compressed-Paintball/dp/B07MR6QCSR?th=1" TargetMode="External"/><Relationship Id="rId2" Type="http://schemas.openxmlformats.org/officeDocument/2006/relationships/hyperlink" Target="https://www.discountpaintball.com/tippmann-12oz-aluminum-co2-tank-for-paintball.html" TargetMode="External"/><Relationship Id="rId1" Type="http://schemas.openxmlformats.org/officeDocument/2006/relationships/hyperlink" Target="https://www.stcvalve.com/Solenoid-Valve/4V130C-E-P-1-8.htm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topLeftCell="B1" workbookViewId="0">
      <selection activeCell="K9" sqref="K9"/>
    </sheetView>
  </sheetViews>
  <sheetFormatPr defaultRowHeight="15"/>
  <cols>
    <col min="1" max="1" width="15.7109375" customWidth="1"/>
    <col min="2" max="2" width="42.28515625" customWidth="1"/>
    <col min="3" max="3" width="15.7109375" customWidth="1"/>
    <col min="5" max="5" width="6.85546875" customWidth="1"/>
    <col min="6" max="8" width="15.7109375" customWidth="1"/>
    <col min="9" max="9" width="50.7109375" customWidth="1"/>
    <col min="10" max="10" width="16.7109375" bestFit="1" customWidth="1"/>
    <col min="11" max="13" width="15.7109375" customWidth="1"/>
  </cols>
  <sheetData>
    <row r="1" spans="1:15" ht="31.5">
      <c r="A1" s="6" t="s">
        <v>0</v>
      </c>
      <c r="C1" s="9" t="s">
        <v>1</v>
      </c>
      <c r="G1" s="7" t="s">
        <v>2</v>
      </c>
      <c r="H1" s="8">
        <f>SUM(Table1[Total Cost])</f>
        <v>224.59000000000003</v>
      </c>
    </row>
    <row r="2" spans="1:1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O2" t="s">
        <v>16</v>
      </c>
    </row>
    <row r="3" spans="1:15">
      <c r="A3" t="s">
        <v>16</v>
      </c>
      <c r="B3" t="s">
        <v>17</v>
      </c>
      <c r="D3" s="2" t="s">
        <v>18</v>
      </c>
      <c r="E3">
        <v>1</v>
      </c>
      <c r="F3" s="3">
        <v>37.56</v>
      </c>
      <c r="G3" s="3"/>
      <c r="H3" s="3">
        <f>Table1[[#This Row],[Qty]]*Table1[[#This Row],[Price]]+Table1[[#This Row],[Est. Shipping]]</f>
        <v>37.56</v>
      </c>
      <c r="J3" s="4"/>
      <c r="K3" s="4"/>
      <c r="L3" s="5"/>
      <c r="M3" s="5"/>
      <c r="O3" t="s">
        <v>19</v>
      </c>
    </row>
    <row r="4" spans="1:15">
      <c r="A4" t="s">
        <v>20</v>
      </c>
      <c r="B4" t="s">
        <v>21</v>
      </c>
      <c r="C4" t="s">
        <v>22</v>
      </c>
      <c r="D4" s="2" t="s">
        <v>23</v>
      </c>
      <c r="E4">
        <v>1</v>
      </c>
      <c r="F4" s="3">
        <v>101.79</v>
      </c>
      <c r="G4" s="3"/>
      <c r="H4" s="3">
        <f>Table1[[#This Row],[Qty]]*Table1[[#This Row],[Price]]+Table1[[#This Row],[Est. Shipping]]</f>
        <v>101.79</v>
      </c>
      <c r="J4" s="4" t="s">
        <v>24</v>
      </c>
      <c r="K4" s="4" t="s">
        <v>24</v>
      </c>
      <c r="L4" s="5"/>
      <c r="M4" s="5"/>
      <c r="O4" t="s">
        <v>20</v>
      </c>
    </row>
    <row r="5" spans="1:15">
      <c r="A5" t="s">
        <v>20</v>
      </c>
      <c r="B5" t="s">
        <v>25</v>
      </c>
      <c r="D5" s="2" t="s">
        <v>26</v>
      </c>
      <c r="E5">
        <v>1</v>
      </c>
      <c r="F5" s="3">
        <v>17.899999999999999</v>
      </c>
      <c r="G5" s="3">
        <v>10</v>
      </c>
      <c r="H5" s="3">
        <f>Table1[[#This Row],[Qty]]*Table1[[#This Row],[Price]]+Table1[[#This Row],[Est. Shipping]]</f>
        <v>27.9</v>
      </c>
      <c r="J5" s="4" t="s">
        <v>24</v>
      </c>
      <c r="K5" s="4" t="s">
        <v>24</v>
      </c>
      <c r="L5" s="5"/>
      <c r="M5" s="5"/>
    </row>
    <row r="6" spans="1:15">
      <c r="A6" t="s">
        <v>20</v>
      </c>
      <c r="B6" t="s">
        <v>27</v>
      </c>
      <c r="C6" t="s">
        <v>28</v>
      </c>
      <c r="D6" s="2" t="s">
        <v>29</v>
      </c>
      <c r="E6">
        <v>1</v>
      </c>
      <c r="F6" s="3">
        <v>49.95</v>
      </c>
      <c r="G6" s="3">
        <v>0</v>
      </c>
      <c r="H6" s="3">
        <f>Table1[[#This Row],[Qty]]*Table1[[#This Row],[Price]]+Table1[[#This Row],[Est. Shipping]]</f>
        <v>49.95</v>
      </c>
      <c r="I6" t="s">
        <v>30</v>
      </c>
      <c r="J6" s="4" t="s">
        <v>24</v>
      </c>
      <c r="K6" s="4" t="s">
        <v>24</v>
      </c>
      <c r="L6" s="5"/>
      <c r="M6" s="5"/>
    </row>
    <row r="7" spans="1:15">
      <c r="A7" t="s">
        <v>20</v>
      </c>
      <c r="B7" t="s">
        <v>31</v>
      </c>
      <c r="F7" s="3"/>
      <c r="G7" s="3"/>
      <c r="H7" s="3">
        <f>Table1[[#This Row],[Qty]]*Table1[[#This Row],[Price]]+Table1[[#This Row],[Est. Shipping]]</f>
        <v>0</v>
      </c>
      <c r="J7" s="4"/>
      <c r="K7" s="4"/>
      <c r="L7" s="5"/>
      <c r="M7" s="5"/>
    </row>
    <row r="8" spans="1:15">
      <c r="A8" t="s">
        <v>19</v>
      </c>
      <c r="B8" t="s">
        <v>32</v>
      </c>
      <c r="D8" s="2"/>
      <c r="E8">
        <v>1</v>
      </c>
      <c r="F8" s="3">
        <v>0</v>
      </c>
      <c r="G8" s="3">
        <v>0</v>
      </c>
      <c r="H8" s="3">
        <f>Table1[[#This Row],[Qty]]*Table1[[#This Row],[Price]]+Table1[[#This Row],[Est. Shipping]]</f>
        <v>0</v>
      </c>
      <c r="I8" s="1" t="s">
        <v>33</v>
      </c>
      <c r="J8" s="4" t="s">
        <v>24</v>
      </c>
      <c r="K8" s="4" t="s">
        <v>24</v>
      </c>
      <c r="L8" s="5"/>
      <c r="M8" s="5"/>
    </row>
    <row r="9" spans="1:15">
      <c r="A9" t="s">
        <v>20</v>
      </c>
      <c r="B9" t="s">
        <v>34</v>
      </c>
      <c r="D9" s="2"/>
      <c r="F9" s="3"/>
      <c r="G9" s="3"/>
      <c r="H9" s="3">
        <f>Table1[[#This Row],[Qty]]*Table1[[#This Row],[Price]]+Table1[[#This Row],[Est. Shipping]]</f>
        <v>0</v>
      </c>
      <c r="I9" s="1"/>
      <c r="J9" s="4"/>
      <c r="K9" s="4"/>
      <c r="L9" s="5"/>
      <c r="M9" s="5"/>
    </row>
    <row r="10" spans="1:15">
      <c r="A10" t="s">
        <v>20</v>
      </c>
      <c r="B10" t="s">
        <v>35</v>
      </c>
      <c r="D10" s="2"/>
      <c r="F10" s="3"/>
      <c r="G10" s="3"/>
      <c r="H10" s="3">
        <f>Table1[[#This Row],[Qty]]*Table1[[#This Row],[Price]]+Table1[[#This Row],[Est. Shipping]]</f>
        <v>0</v>
      </c>
      <c r="I10" s="1"/>
      <c r="J10" s="4"/>
      <c r="K10" s="4"/>
      <c r="L10" s="5"/>
      <c r="M10" s="5"/>
    </row>
    <row r="11" spans="1:15">
      <c r="A11" t="s">
        <v>20</v>
      </c>
      <c r="B11" t="s">
        <v>36</v>
      </c>
      <c r="D11" s="2"/>
      <c r="F11" s="3"/>
      <c r="G11" s="3"/>
      <c r="H11" s="3">
        <f>Table1[[#This Row],[Qty]]*Table1[[#This Row],[Price]]+Table1[[#This Row],[Est. Shipping]]</f>
        <v>0</v>
      </c>
      <c r="I11" s="1"/>
      <c r="J11" s="4"/>
      <c r="K11" s="4"/>
      <c r="L11" s="5"/>
      <c r="M11" s="5"/>
    </row>
    <row r="12" spans="1:15">
      <c r="A12" t="s">
        <v>16</v>
      </c>
      <c r="B12" t="s">
        <v>37</v>
      </c>
      <c r="F12" s="3"/>
      <c r="G12" s="3"/>
      <c r="H12" s="3">
        <f>Table1[[#This Row],[Qty]]*Table1[[#This Row],[Price]]+Table1[[#This Row],[Est. Shipping]]</f>
        <v>0</v>
      </c>
      <c r="I12" s="1"/>
      <c r="J12" s="4"/>
      <c r="K12" s="4"/>
      <c r="L12" s="5"/>
      <c r="M12" s="5"/>
    </row>
    <row r="13" spans="1:15">
      <c r="A13" t="s">
        <v>16</v>
      </c>
      <c r="B13" t="s">
        <v>38</v>
      </c>
      <c r="F13" s="3"/>
      <c r="G13" s="3"/>
      <c r="H13" s="3">
        <f>Table1[[#This Row],[Qty]]*Table1[[#This Row],[Price]]+Table1[[#This Row],[Est. Shipping]]</f>
        <v>0</v>
      </c>
      <c r="I13" s="1"/>
      <c r="J13" s="4"/>
      <c r="K13" s="4"/>
      <c r="L13" s="5"/>
      <c r="M13" s="5"/>
    </row>
    <row r="14" spans="1:15">
      <c r="A14" t="s">
        <v>16</v>
      </c>
      <c r="B14" t="s">
        <v>39</v>
      </c>
      <c r="F14" s="3"/>
      <c r="G14" s="3"/>
      <c r="H14" s="3">
        <f>Table1[[#This Row],[Qty]]*Table1[[#This Row],[Price]]+Table1[[#This Row],[Est. Shipping]]</f>
        <v>0</v>
      </c>
      <c r="I14" s="1"/>
      <c r="J14" s="4"/>
      <c r="K14" s="4"/>
      <c r="L14" s="5"/>
      <c r="M14" s="5"/>
    </row>
    <row r="15" spans="1:15">
      <c r="A15" t="s">
        <v>19</v>
      </c>
      <c r="B15" t="s">
        <v>40</v>
      </c>
      <c r="F15" s="3"/>
      <c r="G15" s="3"/>
      <c r="H15" s="3">
        <f>Table1[[#This Row],[Qty]]*Table1[[#This Row],[Price]]+Table1[[#This Row],[Est. Shipping]]</f>
        <v>0</v>
      </c>
      <c r="I15" s="1"/>
      <c r="J15" s="4"/>
      <c r="K15" s="4"/>
      <c r="L15" s="5"/>
      <c r="M15" s="5"/>
    </row>
    <row r="16" spans="1:15">
      <c r="A16" t="s">
        <v>19</v>
      </c>
      <c r="B16" s="2" t="s">
        <v>41</v>
      </c>
      <c r="D16" s="2" t="s">
        <v>42</v>
      </c>
      <c r="E16">
        <v>1</v>
      </c>
      <c r="F16" s="3">
        <v>7.39</v>
      </c>
      <c r="G16" s="3"/>
      <c r="H16" s="3">
        <f>Table1[[#This Row],[Qty]]*Table1[[#This Row],[Price]]+Table1[[#This Row],[Est. Shipping]]</f>
        <v>7.39</v>
      </c>
      <c r="I16" s="1" t="s">
        <v>43</v>
      </c>
      <c r="J16" s="4"/>
      <c r="K16" s="4"/>
      <c r="L16" s="5"/>
      <c r="M16" s="5"/>
    </row>
    <row r="17" spans="6:13">
      <c r="F17" s="3"/>
      <c r="G17" s="3"/>
      <c r="H17" s="3"/>
      <c r="I17" s="1"/>
      <c r="J17" s="4"/>
      <c r="K17" s="4"/>
      <c r="L17" s="5"/>
      <c r="M17" s="5"/>
    </row>
  </sheetData>
  <dataValidations count="1">
    <dataValidation type="list" allowBlank="1" showInputMessage="1" showErrorMessage="1" sqref="A8:A11 A3:A5" xr:uid="{79E5344C-F9D6-405F-BA50-81236FAA73D9}">
      <formula1>$O$2:$O$4</formula1>
    </dataValidation>
  </dataValidations>
  <hyperlinks>
    <hyperlink ref="D3" r:id="rId1" xr:uid="{DE8EF624-F327-47BA-BACC-C96807F63353}"/>
    <hyperlink ref="D4" r:id="rId2" xr:uid="{A20F5E07-62F2-41A1-8A75-068701C9C4E0}"/>
    <hyperlink ref="B16" r:id="rId3" xr:uid="{B63BD93F-5A9B-4220-9729-E4AA7A00B23C}"/>
    <hyperlink ref="D16" r:id="rId4" xr:uid="{7E783158-2592-40B6-9EC5-F8180E217333}"/>
    <hyperlink ref="D5" r:id="rId5" xr:uid="{3AEE81BC-8B62-4963-9546-F0FFE24D47DE}"/>
    <hyperlink ref="D6" r:id="rId6" xr:uid="{ECE801C6-F672-42A8-8885-16D52841CC4F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7483-F439-4346-8A6A-8B9615850F5D}">
  <dimension ref="A1:O5"/>
  <sheetViews>
    <sheetView workbookViewId="0">
      <selection activeCell="K6" sqref="K6"/>
    </sheetView>
  </sheetViews>
  <sheetFormatPr defaultRowHeight="15"/>
  <cols>
    <col min="1" max="1" width="15.7109375" customWidth="1"/>
    <col min="2" max="2" width="42.28515625" customWidth="1"/>
    <col min="3" max="3" width="15.7109375" customWidth="1"/>
    <col min="5" max="5" width="6.85546875" customWidth="1"/>
    <col min="6" max="8" width="15.7109375" customWidth="1"/>
    <col min="9" max="9" width="50.7109375" customWidth="1"/>
    <col min="10" max="10" width="16.7109375" bestFit="1" customWidth="1"/>
    <col min="11" max="13" width="15.7109375" customWidth="1"/>
  </cols>
  <sheetData>
    <row r="1" spans="1:15" ht="31.5">
      <c r="A1" s="6" t="s">
        <v>0</v>
      </c>
      <c r="C1" s="9" t="s">
        <v>44</v>
      </c>
      <c r="G1" s="7" t="s">
        <v>2</v>
      </c>
      <c r="H1" s="8">
        <f>SUM(Table14[Total Cost])</f>
        <v>179.64</v>
      </c>
    </row>
    <row r="2" spans="1:1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O2" t="s">
        <v>16</v>
      </c>
    </row>
    <row r="3" spans="1:15">
      <c r="A3" t="s">
        <v>20</v>
      </c>
      <c r="B3" t="s">
        <v>21</v>
      </c>
      <c r="C3" t="s">
        <v>22</v>
      </c>
      <c r="D3" s="2" t="s">
        <v>23</v>
      </c>
      <c r="E3">
        <v>1</v>
      </c>
      <c r="F3" s="3">
        <v>101.79</v>
      </c>
      <c r="G3" s="3"/>
      <c r="H3" s="3">
        <f>Table14[[#This Row],[Qty]]*Table14[[#This Row],[Price]]+Table14[[#This Row],[Est. Shipping]]</f>
        <v>101.79</v>
      </c>
      <c r="J3" s="4" t="s">
        <v>24</v>
      </c>
      <c r="K3" s="4" t="s">
        <v>24</v>
      </c>
      <c r="L3" s="5"/>
      <c r="M3" s="5"/>
      <c r="O3" t="s">
        <v>19</v>
      </c>
    </row>
    <row r="4" spans="1:15">
      <c r="A4" t="s">
        <v>20</v>
      </c>
      <c r="B4" t="s">
        <v>25</v>
      </c>
      <c r="C4" t="s">
        <v>45</v>
      </c>
      <c r="D4" s="2" t="s">
        <v>26</v>
      </c>
      <c r="E4">
        <v>1</v>
      </c>
      <c r="F4" s="3">
        <v>17.899999999999999</v>
      </c>
      <c r="G4" s="3">
        <v>10</v>
      </c>
      <c r="H4" s="3">
        <f>Table14[[#This Row],[Qty]]*Table14[[#This Row],[Price]]+Table14[[#This Row],[Est. Shipping]]</f>
        <v>27.9</v>
      </c>
      <c r="J4" s="4" t="s">
        <v>24</v>
      </c>
      <c r="K4" s="4" t="s">
        <v>24</v>
      </c>
      <c r="L4" s="5"/>
      <c r="M4" s="5"/>
      <c r="O4" t="s">
        <v>20</v>
      </c>
    </row>
    <row r="5" spans="1:15">
      <c r="A5" t="s">
        <v>20</v>
      </c>
      <c r="B5" t="s">
        <v>27</v>
      </c>
      <c r="C5" t="s">
        <v>28</v>
      </c>
      <c r="D5" s="2" t="s">
        <v>29</v>
      </c>
      <c r="E5">
        <v>1</v>
      </c>
      <c r="F5" s="3">
        <v>49.95</v>
      </c>
      <c r="G5" s="3">
        <v>0</v>
      </c>
      <c r="H5" s="3">
        <f>Table14[[#This Row],[Qty]]*Table14[[#This Row],[Price]]+Table14[[#This Row],[Est. Shipping]]</f>
        <v>49.95</v>
      </c>
      <c r="I5" t="s">
        <v>30</v>
      </c>
      <c r="J5" s="4" t="s">
        <v>24</v>
      </c>
      <c r="K5" s="4" t="s">
        <v>24</v>
      </c>
      <c r="L5" s="5"/>
      <c r="M5" s="5"/>
    </row>
  </sheetData>
  <dataValidations count="1">
    <dataValidation type="list" allowBlank="1" showInputMessage="1" showErrorMessage="1" sqref="A3:A5" xr:uid="{2D3C5BCC-0273-4C3D-97A7-B6330E14FAEA}">
      <formula1>$O$2:$O$4</formula1>
    </dataValidation>
  </dataValidations>
  <hyperlinks>
    <hyperlink ref="D3" r:id="rId1" xr:uid="{AE051993-597B-4C36-96D0-B6671D49350E}"/>
    <hyperlink ref="D4" r:id="rId2" xr:uid="{7CF4B9C7-726B-4A96-BF6C-DD8811980F04}"/>
    <hyperlink ref="D5" r:id="rId3" xr:uid="{604F4AFF-3EB0-466C-B3B4-6F7D64231BC0}"/>
  </hyperlinks>
  <pageMargins left="0.7" right="0.7" top="0.75" bottom="0.75" header="0.3" footer="0.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2570CA10875D4A9DBD16CB95E01F2E" ma:contentTypeVersion="8" ma:contentTypeDescription="Create a new document." ma:contentTypeScope="" ma:versionID="e1816cd4f617cd47109ff435df65ec80">
  <xsd:schema xmlns:xsd="http://www.w3.org/2001/XMLSchema" xmlns:xs="http://www.w3.org/2001/XMLSchema" xmlns:p="http://schemas.microsoft.com/office/2006/metadata/properties" xmlns:ns2="34355b9b-f7d4-46c2-9785-37e5e173906a" targetNamespace="http://schemas.microsoft.com/office/2006/metadata/properties" ma:root="true" ma:fieldsID="cd80d142944aa7df37c5e1982b1a7e4b" ns2:_="">
    <xsd:import namespace="34355b9b-f7d4-46c2-9785-37e5e17390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355b9b-f7d4-46c2-9785-37e5e17390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2A94B6-D01C-4C18-AC8E-315608CD7B78}"/>
</file>

<file path=customXml/itemProps2.xml><?xml version="1.0" encoding="utf-8"?>
<ds:datastoreItem xmlns:ds="http://schemas.openxmlformats.org/officeDocument/2006/customXml" ds:itemID="{E5FB74D8-C7A5-4EF0-AC8D-058E2BF439FD}"/>
</file>

<file path=customXml/itemProps3.xml><?xml version="1.0" encoding="utf-8"?>
<ds:datastoreItem xmlns:ds="http://schemas.openxmlformats.org/officeDocument/2006/customXml" ds:itemID="{2B561608-CF84-44C2-BB9F-307D3FBBF3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2024-01-29T00:22:11Z</dcterms:created>
  <dcterms:modified xsi:type="dcterms:W3CDTF">2024-02-01T06:46:17Z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0x010100682570CA10875D4A9DBD16CB95E01F2E</vt:lpwstr>
  </property>
</Properties>
</file>