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.sharepoint.com/sites/SD2PneumaticallyAssistedShiftingSystem/Shared Documents/General/Budget/"/>
    </mc:Choice>
  </mc:AlternateContent>
  <xr:revisionPtr revIDLastSave="0" documentId="8_{616B260A-0849-4760-A880-CFC56F9BA077}" xr6:coauthVersionLast="47" xr6:coauthVersionMax="47" xr10:uidLastSave="{00000000-0000-0000-0000-000000000000}"/>
  <bookViews>
    <workbookView xWindow="9930" yWindow="0" windowWidth="9360" windowHeight="10170" xr2:uid="{00000000-000D-0000-FFFF-FFFF00000000}"/>
  </bookViews>
  <sheets>
    <sheet name="Master" sheetId="1" r:id="rId1"/>
    <sheet name="Order 2024-02-26" sheetId="8" r:id="rId2"/>
    <sheet name="Order 2024-02-01" sheetId="3" r:id="rId3"/>
    <sheet name="Order 2024-02-12" sheetId="6" r:id="rId4"/>
    <sheet name="Order 2024-02-16 (AutoDir)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H27" i="1"/>
  <c r="H17" i="1"/>
  <c r="H18" i="1"/>
  <c r="H19" i="1"/>
  <c r="H20" i="1"/>
  <c r="H21" i="1"/>
  <c r="H22" i="1"/>
  <c r="H23" i="1"/>
  <c r="H24" i="1"/>
  <c r="H10" i="7"/>
  <c r="H9" i="7"/>
  <c r="H8" i="7"/>
  <c r="H7" i="7"/>
  <c r="H6" i="7"/>
  <c r="H5" i="7"/>
  <c r="H4" i="7"/>
  <c r="H3" i="7"/>
  <c r="H1" i="7"/>
  <c r="H10" i="6"/>
  <c r="H9" i="6"/>
  <c r="H8" i="6"/>
  <c r="H7" i="6"/>
  <c r="H6" i="6"/>
  <c r="H5" i="6"/>
  <c r="H4" i="6"/>
  <c r="H3" i="6"/>
  <c r="H1" i="6"/>
  <c r="H7" i="1"/>
  <c r="H16" i="1"/>
  <c r="H13" i="1"/>
  <c r="H12" i="1"/>
  <c r="H5" i="3"/>
  <c r="H4" i="3"/>
  <c r="H3" i="3"/>
  <c r="H1" i="3"/>
  <c r="H3" i="1"/>
  <c r="H4" i="1"/>
  <c r="H5" i="1"/>
  <c r="H14" i="1"/>
  <c r="H6" i="1"/>
  <c r="H8" i="1"/>
  <c r="H9" i="1"/>
  <c r="H10" i="1"/>
  <c r="H1" i="1" l="1"/>
</calcChain>
</file>

<file path=xl/sharedStrings.xml><?xml version="1.0" encoding="utf-8"?>
<sst xmlns="http://schemas.openxmlformats.org/spreadsheetml/2006/main" count="306" uniqueCount="96">
  <si>
    <t>SD II - 24SP - Team 17</t>
  </si>
  <si>
    <t>Order Date: [insert]</t>
  </si>
  <si>
    <t>Est. Total</t>
  </si>
  <si>
    <t>Category</t>
  </si>
  <si>
    <t>Description</t>
  </si>
  <si>
    <t xml:space="preserve">Part No. </t>
  </si>
  <si>
    <t>Link</t>
  </si>
  <si>
    <t>Qty</t>
  </si>
  <si>
    <t>Price</t>
  </si>
  <si>
    <t>Est. Shipping</t>
  </si>
  <si>
    <t>Total Cost</t>
  </si>
  <si>
    <t>Notes</t>
  </si>
  <si>
    <t>Team Signed</t>
  </si>
  <si>
    <t>Advisor Signed</t>
  </si>
  <si>
    <t>Order Date</t>
  </si>
  <si>
    <t>Delivered Date</t>
  </si>
  <si>
    <t>Mechanical</t>
  </si>
  <si>
    <t>Pneumatic</t>
  </si>
  <si>
    <t>4 way 3 postion solenoid valve</t>
  </si>
  <si>
    <t>4V130E-1/8-12VDC</t>
  </si>
  <si>
    <t>https://www.stcvalve.com/Solenoid-Valve/4V130C-E-P-1-8.htm</t>
  </si>
  <si>
    <t>Select 12VDC when filling out order sheet.</t>
  </si>
  <si>
    <t>yes</t>
  </si>
  <si>
    <t xml:space="preserve">Electrical </t>
  </si>
  <si>
    <t>CO2 tank</t>
  </si>
  <si>
    <t>12T-R</t>
  </si>
  <si>
    <t>https://www.amazon.com/Tippmann-12T-R-12-Ounce-Co2-Tank/dp/B002DPLGH6/ref=sr_1_1?keywords=12oz%2Btippmann%2Bco2%2Btank&amp;sr=8-1&amp;th=1&amp;psc=1</t>
  </si>
  <si>
    <t>N2 tank</t>
  </si>
  <si>
    <t>48ci/3000psi</t>
  </si>
  <si>
    <t>https://www.amazon.com/HK-Army-Aluminum-Compressed-Paintball/dp/B07MR6QCSR?th=1</t>
  </si>
  <si>
    <t>48 ci 3000 psi, black</t>
  </si>
  <si>
    <t>Springs 3x pack 1.75L x 0.75OD</t>
  </si>
  <si>
    <t>9657K96</t>
  </si>
  <si>
    <t>https://www.mcmaster.com/9657K96/</t>
  </si>
  <si>
    <t>linear motion shaft 12"L x 0.25OD</t>
  </si>
  <si>
    <t>6061K31</t>
  </si>
  <si>
    <t>https://www.mcmaster.com/6061K31/</t>
  </si>
  <si>
    <t>oil embedded flange bushings</t>
  </si>
  <si>
    <t>6338K413</t>
  </si>
  <si>
    <t>https://www.mcmaster.com/6338K413/</t>
  </si>
  <si>
    <t xml:space="preserve">Pressure Sensor </t>
  </si>
  <si>
    <t>M12 X 1.5 Coolant Pressure &amp; Temperature Combo 100 PSI / 500*F PN: 899 (lowdoller-motorsports.com)</t>
  </si>
  <si>
    <t>12 VDC 4 Channel Relay Module </t>
  </si>
  <si>
    <t>Amazon.com: HiLetgo 12V 4 Channel Relay Module with OPTO-Isolated Support High and Low Level Trigger : Industrial &amp; Scientific</t>
  </si>
  <si>
    <t xml:space="preserve">CO2 Refilling adaptor </t>
  </si>
  <si>
    <t>Amazon.com : VaVoger Paintball CO2 Tank Refill Station CO2 Cartridges Fill Adapter Strage Stainless Steel Connector Hose for 12oz, 16oz, 20oz, CO2 Tanks : Sports &amp; Outdoors</t>
  </si>
  <si>
    <t>CO2 Scale</t>
  </si>
  <si>
    <t>Amazon.com : HEETA Fish Scale with Backlit LCD Display, Up to 110lb/50kg Digital Portable Hanging Fish Weight Scale with Hook &amp; Measuring Tape for Home, Farm, Outdoor, Hunting, Fishing, 2 AAA Batteries Included : Sports &amp; Outdoors</t>
  </si>
  <si>
    <t>12 V to 5 V Buck Converter</t>
  </si>
  <si>
    <t>https://www.amazon.com/Converter-DROK-Regulator-Inverter-Transformer/dp/B01NALDSJ0</t>
  </si>
  <si>
    <t>To power sensors</t>
  </si>
  <si>
    <t>Arduino</t>
  </si>
  <si>
    <t>Free</t>
  </si>
  <si>
    <t>Nitrogen Tank Refill Fitting</t>
  </si>
  <si>
    <t>Electrical</t>
  </si>
  <si>
    <t>MAX31865 Temperature Sensor Amplifier</t>
  </si>
  <si>
    <t>https://www.digikey.com/en/products/detail/adafruit-industries-llc/3328/6562952?s=N4IgjCBcoLQBxVAYygMwIYBsDOBTANCAPZQDa4ArAEwIC6AvvYVWSAMxs0gNA</t>
  </si>
  <si>
    <t>To convert temperature sensor into readable values for Arduino</t>
  </si>
  <si>
    <t>flow control valve</t>
  </si>
  <si>
    <t>FVS516-18N</t>
  </si>
  <si>
    <t>https://www.automationdirect.com/adc/shopping/catalog/pneumatic_components/special_purpose_pneumatic_fittings/flow_control_valves_-_speed_controllers/fvs516-18n#btn-bar-a?target-tab=reviews</t>
  </si>
  <si>
    <t>Automation Direct - Free</t>
  </si>
  <si>
    <t>air regulator</t>
  </si>
  <si>
    <t>PRU516</t>
  </si>
  <si>
    <t>https://www.automationdirect.com/adc/shopping/catalog/pneumatic_components/special_purpose_pneumatic_fittings/pressure_regulators_-z-_gauges_-z-_indicators/pru516</t>
  </si>
  <si>
    <t>on-off valve</t>
  </si>
  <si>
    <t>HVU516-2</t>
  </si>
  <si>
    <t>https://www.automationdirect.com/adc/shopping/catalog/pneumatic_components/special_purpose_pneumatic_fittings/hand_valves/hvu516-2</t>
  </si>
  <si>
    <t>cylinder</t>
  </si>
  <si>
    <t>A17010DP</t>
  </si>
  <si>
    <t>https://www.automationdirect.com/adc/shopping/catalog/pneumatic_components/pneumatic_air_cylinders/non-repairable/a17010dp</t>
  </si>
  <si>
    <t>exhaust silencer/filter</t>
  </si>
  <si>
    <t>SBF-18N</t>
  </si>
  <si>
    <t>https://www.automationdirect.com/adc/shopping/catalog/pneumatic_components/exhaust_silencers/bronze_exhaust_silencers/sbf-18n</t>
  </si>
  <si>
    <t>air pressure gauge</t>
  </si>
  <si>
    <t>PGU516</t>
  </si>
  <si>
    <t>https://www.automationdirect.com/adc/shopping/catalog/pneumatic_components/special_purpose_pneumatic_fittings/pressure_regulators_-z-_gauges_-z-_indicators/pgu516</t>
  </si>
  <si>
    <t>5/16" (8mm) air hose - 100ft roll</t>
  </si>
  <si>
    <t>N8MRED100</t>
  </si>
  <si>
    <t>https://www.automationdirect.com/adc/shopping/catalog/pneumatic_components/flexible_pneumatic_tubing_-a-_hoses/straight_flexible_tubing/n8mred100</t>
  </si>
  <si>
    <t>male 1/8 NPT push to connect fitting</t>
  </si>
  <si>
    <t>MS516-18N</t>
  </si>
  <si>
    <t>https://www.automationdirect.com/adc/shopping/catalog/pneumatic_components/push-to-connect_pneumatic_fittings/male_straight_(hex_body)/ms516-18n</t>
  </si>
  <si>
    <t xml:space="preserve">Mechanical </t>
  </si>
  <si>
    <t xml:space="preserve">1.5 X 1.5 60"Long Lite, Clear Anodise 8020 </t>
  </si>
  <si>
    <t>8020, 1515, 15 Series 1.5 Inch x 1.5 Inch T-Slotted Aluminum Extrusion DIY Extruded Linear Slot Bar Rail 80/20 (Ultra Light Smooth, Clear Anodize, 60" Long): Shelving Hardware: Amazon.com: Industrial &amp; Scientific</t>
  </si>
  <si>
    <t>z</t>
  </si>
  <si>
    <t xml:space="preserve">8020 harware M5 x0.8 </t>
  </si>
  <si>
    <t>Amazon.com: Black Screws Nuts Kit for 2020 2028 Series Conrner Bracket Connector, 40Pcs M5 x 10mm, M5 x 8mm Hex Socket Button Head Cap Screws Bolts, 40PCS M5 Slide in T Nut, M5 Drop in T Nut, 40PCS M5 Washers : Industrial &amp; Scientific</t>
  </si>
  <si>
    <t xml:space="preserve">M5 x 0.8 mm screw (25 mm length) </t>
  </si>
  <si>
    <t>92095A216</t>
  </si>
  <si>
    <t>Button Head Hex Drive Screw, Passivated 18-8 Stainless Steel, M5 x 0.80 mm Thread, 25mm Long | McMaster-Carr</t>
  </si>
  <si>
    <t>Order Date: [2024-02-01]</t>
  </si>
  <si>
    <t>Order Date: [2024-02-12]</t>
  </si>
  <si>
    <t>Order Date: 2024-02-16</t>
  </si>
  <si>
    <t>Automation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</si>
</sst>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0" borderId="0" xfId="1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8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3" borderId="3" xfId="0" applyFill="1" applyBorder="1"/>
    <xf numFmtId="0" fontId="0" fillId="3" borderId="4" xfId="0" applyFill="1" applyBorder="1"/>
    <xf numFmtId="0" fontId="1" fillId="3" borderId="4" xfId="1" applyFill="1" applyBorder="1"/>
    <xf numFmtId="8" fontId="0" fillId="3" borderId="4" xfId="0" applyNumberFormat="1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4" xfId="1" applyBorder="1"/>
    <xf numFmtId="8" fontId="0" fillId="0" borderId="4" xfId="0" applyNumberFormat="1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32"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yyyy\-mm\-dd;@"/>
      <alignment horizontal="center" vertical="bottom" textRotation="0" wrapText="0" indent="0" justifyLastLine="0" shrinkToFit="0" readingOrder="0"/>
    </dxf>
    <dxf>
      <numFmt numFmtId="164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yyyy\-mm\-dd;@"/>
      <alignment horizontal="center"/>
    </dxf>
    <dxf>
      <numFmt numFmtId="164" formatCode="yyyy\-mm\-dd;@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A86C7-C9FB-4A99-A596-3CB893BA8AE2}" name="Table1" displayName="Table1" ref="A2:M27" totalsRowShown="0">
  <autoFilter ref="A2:M27" xr:uid="{9CCA86C7-C9FB-4A99-A596-3CB893BA8AE2}"/>
  <sortState xmlns:xlrd2="http://schemas.microsoft.com/office/spreadsheetml/2017/richdata2" ref="A3:M16">
    <sortCondition ref="L2:L16"/>
  </sortState>
  <tableColumns count="13">
    <tableColumn id="1" xr3:uid="{9C6CF679-3E6A-4C19-BBAB-BE1669B2548E}" name="Category"/>
    <tableColumn id="2" xr3:uid="{A3430230-CD64-4820-8FFE-D2FA424560D9}" name="Description"/>
    <tableColumn id="3" xr3:uid="{C89C61C3-AD95-4400-AF6A-1D386496A2C8}" name="Part No. "/>
    <tableColumn id="4" xr3:uid="{58B4B1DD-3D7D-43F6-9BA2-5C01C487D260}" name="Link"/>
    <tableColumn id="5" xr3:uid="{592FA1A5-4884-4A16-B788-16CA196233DA}" name="Qty"/>
    <tableColumn id="6" xr3:uid="{08305BFE-1308-43DB-B6D3-9DF437D2FE92}" name="Price" dataDxfId="31"/>
    <tableColumn id="13" xr3:uid="{47FE43E4-EC4D-4833-A7F2-687C7DF78237}" name="Est. Shipping" dataDxfId="30"/>
    <tableColumn id="12" xr3:uid="{7173CCFE-FE73-4ED6-A93D-E2E63A0C58A0}" name="Total Cost" dataDxfId="29">
      <calculatedColumnFormula>Table1[[#This Row],[Qty]]*Table1[[#This Row],[Price]]+Table1[[#This Row],[Est. Shipping]]</calculatedColumnFormula>
    </tableColumn>
    <tableColumn id="16" xr3:uid="{C05DE3EB-3874-451C-8452-13ABE49C8D19}" name="Notes" dataDxfId="28"/>
    <tableColumn id="8" xr3:uid="{ADBD64DD-7D1A-4CF4-A422-C39A84A51B31}" name="Team Signed" dataDxfId="27"/>
    <tableColumn id="9" xr3:uid="{04D07D24-9AC8-4B9A-86DD-9A8C46F1740B}" name="Advisor Signed" dataDxfId="26"/>
    <tableColumn id="10" xr3:uid="{143D7533-BC68-4239-B048-05CEF2B8047B}" name="Order Date" dataDxfId="25"/>
    <tableColumn id="11" xr3:uid="{168375E5-2FFA-41C8-81D6-EF390BD4B2DA}" name="Delivered Dat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B9530-3779-4714-8FBC-D07C355687E8}" name="Table13" displayName="Table13" ref="A2:M5" totalsRowShown="0">
  <autoFilter ref="A2:M5" xr:uid="{9CCA86C7-C9FB-4A99-A596-3CB893BA8AE2}"/>
  <tableColumns count="13">
    <tableColumn id="1" xr3:uid="{9A873876-6AA1-480B-B6AC-4D55E3EC87C1}" name="Category"/>
    <tableColumn id="2" xr3:uid="{E835FE95-7B43-40EA-AA77-344F119EC4EC}" name="Description"/>
    <tableColumn id="3" xr3:uid="{949ABE2C-0813-490A-A5C3-9F2946FCC47C}" name="Part No. "/>
    <tableColumn id="4" xr3:uid="{0239A7D1-1ACE-45DB-9BF3-D9814ADDF57D}" name="Link"/>
    <tableColumn id="5" xr3:uid="{911082FB-07C3-4C7C-AE7E-CED868713FFE}" name="Qty"/>
    <tableColumn id="6" xr3:uid="{81E70DE7-F688-41DD-9F1B-8C8B52E3D9FB}" name="Price" dataDxfId="23"/>
    <tableColumn id="13" xr3:uid="{18C4723B-6ED8-406D-B1B7-8EFF1AC21A1F}" name="Est. Shipping" dataDxfId="22"/>
    <tableColumn id="12" xr3:uid="{71A27A44-D046-43A1-82A2-C097F8A59AC4}" name="Total Cost" dataDxfId="21">
      <calculatedColumnFormula>Table13[[#This Row],[Qty]]*Table13[[#This Row],[Price]]+Table13[[#This Row],[Est. Shipping]]</calculatedColumnFormula>
    </tableColumn>
    <tableColumn id="16" xr3:uid="{AEBE108F-D921-46C8-A1E8-1879ED736D7B}" name="Notes" dataDxfId="20"/>
    <tableColumn id="8" xr3:uid="{809286F7-BE21-49C3-A422-13EAE71135A0}" name="Team Signed" dataDxfId="19"/>
    <tableColumn id="9" xr3:uid="{AE28AEEC-4CBC-4341-83EA-76F820944C65}" name="Advisor Signed" dataDxfId="18"/>
    <tableColumn id="10" xr3:uid="{130BD1AD-FD7E-4A8C-890F-342A22EFF835}" name="Order Date" dataDxfId="17"/>
    <tableColumn id="11" xr3:uid="{D4497A51-7944-4EEB-B93A-3E600EC768E8}" name="Delivered Date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BE66F-EF07-4556-B7B9-E5A5F7B3A7D8}" name="Table134" displayName="Table134" ref="A2:M10" totalsRowShown="0">
  <autoFilter ref="A2:M10" xr:uid="{9CCA86C7-C9FB-4A99-A596-3CB893BA8AE2}"/>
  <tableColumns count="13">
    <tableColumn id="1" xr3:uid="{17661E69-9E8F-4B08-B1E4-6A511D68E19D}" name="Category"/>
    <tableColumn id="2" xr3:uid="{51A00594-B372-4D78-8199-4C5B8DF8EC57}" name="Description"/>
    <tableColumn id="3" xr3:uid="{0E9D3AAF-20C0-45D3-BDE5-9A21C4F5F247}" name="Part No. "/>
    <tableColumn id="4" xr3:uid="{6625D147-0DEF-4FBB-813D-215A9142877E}" name="Link" dataCellStyle="Hyperlink"/>
    <tableColumn id="5" xr3:uid="{3A3EDA82-0F99-4BDD-8013-E65E78CF623B}" name="Qty"/>
    <tableColumn id="6" xr3:uid="{6E71EB0B-37ED-461E-B545-D6CA6D4EC0BB}" name="Price" dataDxfId="15"/>
    <tableColumn id="13" xr3:uid="{4EC77E26-B5FB-4EB3-AAC9-70B814FB17EF}" name="Est. Shipping" dataDxfId="14"/>
    <tableColumn id="12" xr3:uid="{04A47B5B-F0C4-42D4-86A5-F8E13E6869B2}" name="Total Cost" dataDxfId="13">
      <calculatedColumnFormula>Table134[[#This Row],[Qty]]*Table134[[#This Row],[Price]]</calculatedColumnFormula>
    </tableColumn>
    <tableColumn id="16" xr3:uid="{FD7CB300-55AB-4F13-BE88-05D9616206D3}" name="Notes" dataDxfId="12"/>
    <tableColumn id="8" xr3:uid="{6B9F235F-A62D-4CAC-9EDE-7F3BC54EA47B}" name="Team Signed" dataDxfId="11"/>
    <tableColumn id="9" xr3:uid="{24A16245-E98D-4112-9246-CD0C61233843}" name="Advisor Signed" dataDxfId="10"/>
    <tableColumn id="10" xr3:uid="{78185735-FA2D-44DF-99F6-5B8EC9A59116}" name="Order Date" dataDxfId="9"/>
    <tableColumn id="11" xr3:uid="{BF8F0C7D-8F6A-4D13-A5DF-5357A5A48076}" name="Delivered Date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E92804-09FC-4FF6-90D9-47410AC2D449}" name="Table15" displayName="Table15" ref="A2:M10" totalsRowShown="0">
  <autoFilter ref="A2:M10" xr:uid="{9CCA86C7-C9FB-4A99-A596-3CB893BA8AE2}"/>
  <sortState xmlns:xlrd2="http://schemas.microsoft.com/office/spreadsheetml/2017/richdata2" ref="A2:M3">
    <sortCondition ref="L2"/>
  </sortState>
  <tableColumns count="13">
    <tableColumn id="1" xr3:uid="{644B12AA-00FE-42D5-9F3F-FAB50B198D1C}" name="Category"/>
    <tableColumn id="2" xr3:uid="{B2E422CA-24C9-4611-924E-CBFEE5B4F5D0}" name="Description"/>
    <tableColumn id="3" xr3:uid="{02A26996-9110-45D8-8226-CB0CB7D61CA1}" name="Part No. "/>
    <tableColumn id="4" xr3:uid="{29FB05A4-274A-4393-BB72-867701466746}" name="Link"/>
    <tableColumn id="5" xr3:uid="{5D3F7218-B88B-4E3E-A790-7A222AEC790E}" name="Qty"/>
    <tableColumn id="6" xr3:uid="{BAC53B86-69F1-4A53-85CA-8785278D3AC2}" name="Price" dataDxfId="7"/>
    <tableColumn id="13" xr3:uid="{5117AB90-A35B-4F9B-8F99-4875157258C8}" name="Est. Shipping" dataDxfId="6"/>
    <tableColumn id="12" xr3:uid="{EFFD95C9-4CC4-4F34-B1A4-3F18F8E02B14}" name="Total Cost" dataDxfId="5">
      <calculatedColumnFormula>Table15[[#This Row],[Qty]]*Table15[[#This Row],[Price]]+Table15[[#This Row],[Est. Shipping]]</calculatedColumnFormula>
    </tableColumn>
    <tableColumn id="16" xr3:uid="{685EDA3B-F60A-4BF5-853D-571B746D56D8}" name="Notes" dataDxfId="4"/>
    <tableColumn id="8" xr3:uid="{D5317C93-624D-4D73-86BF-FA1BCD66D53D}" name="Team Signed" dataDxfId="3"/>
    <tableColumn id="9" xr3:uid="{EDE3E47B-AB09-43CC-AD45-0EA3D25F54B8}" name="Advisor Signed" dataDxfId="2"/>
    <tableColumn id="10" xr3:uid="{0665C632-6400-42FA-BEB5-C6CEAC2DF035}" name="Order Date" dataDxfId="1"/>
    <tableColumn id="11" xr3:uid="{9C3787A3-4112-4A81-A3DC-C0C6D3E14FE6}" name="Deliver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wdoller-motorsports.com/products/m12-x-1-5-coolant-pressure-temperature-combo-100-psi-500-f" TargetMode="External"/><Relationship Id="rId13" Type="http://schemas.openxmlformats.org/officeDocument/2006/relationships/hyperlink" Target="https://www.digikey.com/en/products/detail/adafruit-industries-llc/3328/6562952?s=N4IgjCBcoLQBxVAYygMwIYBsDOBTANCAPZQDa4ArAEwIC6AvvYVWSAMxs0gNA" TargetMode="External"/><Relationship Id="rId18" Type="http://schemas.openxmlformats.org/officeDocument/2006/relationships/hyperlink" Target="https://www.automationdirect.com/adc/shopping/catalog/pneumatic_components/exhaust_silencers/bronze_exhaust_silencers/sbf-18n" TargetMode="External"/><Relationship Id="rId3" Type="http://schemas.openxmlformats.org/officeDocument/2006/relationships/hyperlink" Target="https://www.amazon.com/Tippmann-12T-R-12-Ounce-Co2-Tank/dp/B002DPLGH6/ref=sr_1_1?keywords=12oz%2Btippmann%2Bco2%2Btank&amp;sr=8-1&amp;th=1&amp;psc=1" TargetMode="External"/><Relationship Id="rId21" Type="http://schemas.openxmlformats.org/officeDocument/2006/relationships/hyperlink" Target="https://www.automationdirect.com/adc/shopping/catalog/pneumatic_components/push-to-connect_pneumatic_fittings/male_straight_(hex_body)/ms516-18n" TargetMode="External"/><Relationship Id="rId7" Type="http://schemas.openxmlformats.org/officeDocument/2006/relationships/hyperlink" Target="https://www.amazon.com/HEETA-Portable-Measuring-Batteries-Included/dp/B07SSYVWTJ/ref=sr_1_22_sspa?keywords=digital%2Bhanging%2Bscale&amp;qid=1707013739&amp;sr=8-22-spons&amp;sp_csd=d2lkZ2V0TmFtZT1zcF9idGY&amp;th=1" TargetMode="External"/><Relationship Id="rId12" Type="http://schemas.openxmlformats.org/officeDocument/2006/relationships/hyperlink" Target="https://www.mcmaster.com/6338K413/" TargetMode="External"/><Relationship Id="rId17" Type="http://schemas.openxmlformats.org/officeDocument/2006/relationships/hyperlink" Target="https://www.automationdirect.com/adc/shopping/catalog/pneumatic_components/pneumatic_air_cylinders/non-repairable/a17010dp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amazon.com/dp/B00LW2GM84?asc_source=01HFY6QA7Q8N1TT2Z879WGSZ46&amp;tag=snx79-20" TargetMode="External"/><Relationship Id="rId16" Type="http://schemas.openxmlformats.org/officeDocument/2006/relationships/hyperlink" Target="https://www.automationdirect.com/adc/shopping/catalog/pneumatic_components/special_purpose_pneumatic_fittings/hand_valves/hvu516-2" TargetMode="External"/><Relationship Id="rId20" Type="http://schemas.openxmlformats.org/officeDocument/2006/relationships/hyperlink" Target="https://www.automationdirect.com/adc/shopping/catalog/pneumatic_components/flexible_pneumatic_tubing_-a-_hoses/straight_flexible_tubing/n8mred100" TargetMode="External"/><Relationship Id="rId1" Type="http://schemas.openxmlformats.org/officeDocument/2006/relationships/hyperlink" Target="https://www.amazon.com/dp/B00LW2GM84?asc_source=01HFY6QA7Q8N1TT2Z879WGSZ46&amp;tag=snx79-20" TargetMode="External"/><Relationship Id="rId6" Type="http://schemas.openxmlformats.org/officeDocument/2006/relationships/hyperlink" Target="https://www.amazon.com/dp/B08MLG7S71/ref=sspa_dk_detail_2?pd_rd_i=B08MLG7S71&amp;pd_rd_w=yLeSl&amp;content-id=amzn1.sym.386c274b-4bfe-4421-9052-a1a56db557ab&amp;pf_rd_p=386c274b-4bfe-4421-9052-a1a56db557ab&amp;pf_rd_r=GXHQ5V435BWGX1ZA6P5N&amp;pd_rd_wg=gWFr6&amp;pd_rd_r=b6503959-bc7d-4af7-afc0-f5e6a6c145e7&amp;s=sporting-goods&amp;sp_csd=d2lkZ2V0TmFtZT1zcF9kZXRhaWxfdGhlbWF0aWM&amp;th=1" TargetMode="External"/><Relationship Id="rId11" Type="http://schemas.openxmlformats.org/officeDocument/2006/relationships/hyperlink" Target="https://www.mcmaster.com/6061K31/" TargetMode="External"/><Relationship Id="rId24" Type="http://schemas.openxmlformats.org/officeDocument/2006/relationships/hyperlink" Target="https://www.mcmaster.com/92095A216/" TargetMode="External"/><Relationship Id="rId5" Type="http://schemas.openxmlformats.org/officeDocument/2006/relationships/hyperlink" Target="https://www.stcvalve.com/Solenoid-Valve/4V130C-E-P-1-8.htm" TargetMode="External"/><Relationship Id="rId15" Type="http://schemas.openxmlformats.org/officeDocument/2006/relationships/hyperlink" Target="https://www.automationdirect.com/adc/shopping/catalog/pneumatic_components/special_purpose_pneumatic_fittings/pressure_regulators_-z-_gauges_-z-_indicators/pru516" TargetMode="External"/><Relationship Id="rId23" Type="http://schemas.openxmlformats.org/officeDocument/2006/relationships/hyperlink" Target="https://www.amazon.com/Screws-Conrner-Bracket-Connector-Washers/dp/B08VGSNT2S/ref=sr_1_13?crid=3JLH1UH92MLLA&amp;dib=eyJ2IjoiMSJ9.2JXAAhCykwebccyGpv8dV9qT21ubleCLso2WRlS0zgIdT9haBCz4-IUwbGh3oe6ivpn3_4SBQTCkJTis024JTUKK8rEjiTkpR8Glyxj3EnNhfgMywKRUTbZ3cQPafJKEobaUIc1TzqqV5LL2wGI2rzVAOUC5c1VydfQsZWN-6cwoTs9s3VrXt4kNTSS5lYBVapE5myoXeARBKHd-wpUHy1qGRmTTE2XjeNRClvud9W4QO6AHLrzckTGonf2wXf6vaiYTq08hDBSUeQhc6KpLP-5qZZh5iFPCDDfcUX-JIyw.XyWHI7dCU-ftsNeZCKATyiQ6pbkXZDoDwwuRB0b3eW4&amp;dib_tag=se&amp;keywords=8020+t+slot+sliding+nuts+and+hex+screw+bolt&amp;qid=1708937940&amp;s=hi&amp;sprefix=8020+t+slot+sliding+nuts+and+hex+screw+bolt+%2Ctools%2C72&amp;sr=1-13" TargetMode="External"/><Relationship Id="rId10" Type="http://schemas.openxmlformats.org/officeDocument/2006/relationships/hyperlink" Target="https://www.mcmaster.com/9657K96/" TargetMode="External"/><Relationship Id="rId19" Type="http://schemas.openxmlformats.org/officeDocument/2006/relationships/hyperlink" Target="https://www.automationdirect.com/adc/shopping/catalog/pneumatic_components/special_purpose_pneumatic_fittings/pressure_regulators_-z-_gauges_-z-_indicators/pgu516" TargetMode="External"/><Relationship Id="rId4" Type="http://schemas.openxmlformats.org/officeDocument/2006/relationships/hyperlink" Target="https://www.amazon.com/HK-Army-Aluminum-Compressed-Paintball/dp/B07MR6QCSR?th=1" TargetMode="External"/><Relationship Id="rId9" Type="http://schemas.openxmlformats.org/officeDocument/2006/relationships/hyperlink" Target="https://www.amazon.com/Converter-DROK-Regulator-Inverter-Transformer/dp/B01NALDSJ0" TargetMode="External"/><Relationship Id="rId14" Type="http://schemas.openxmlformats.org/officeDocument/2006/relationships/hyperlink" Target="https://www.automationdirect.com/adc/shopping/catalog/pneumatic_components/special_purpose_pneumatic_fittings/flow_control_valves_-_speed_controllers/fvs516-18n" TargetMode="External"/><Relationship Id="rId22" Type="http://schemas.openxmlformats.org/officeDocument/2006/relationships/hyperlink" Target="https://www.amazon.com/80-20-1515-ULS-T-Slotted-Extrusion/dp/B07TGKRD2W/ref=sr_1_3?crid=E6CIV5FDNEBP&amp;dib=eyJ2IjoiMSJ9.HzX0qdm7T4WaxUETC684s7Zos7AfX0USYkcYLpYxx4ENMivc4xD-7QmQHsSXXQQxpkCLKughLlWYivSY-PkqWt5xksxf0bEc86m51Rnlz0LscldkxCeJKM1ojivbnzPxpKAt-I3STCVaixTj3yQkCYOQB9u0RhIM5A-b-PgdtpG3dS5nePnYYYOOQL-GaxxzC-JCJrhM8Ywix-dv9jaLFTjKy2GNX5LUBZqm08AvEfw.5zRcxn0b55XaldfvWcTZidvvl8a2DKD47wnYAs7kDQc&amp;dib_tag=se&amp;keywords=1.5%2Bx%2B1.5%2B8020&amp;qid=1708937692&amp;sprefix=1.5%2Bx%2B1.5%2B8020%2Caps%2C76&amp;sr=8-3&amp;th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2095A216/" TargetMode="External"/><Relationship Id="rId2" Type="http://schemas.openxmlformats.org/officeDocument/2006/relationships/hyperlink" Target="https://www.amazon.com/Screws-Conrner-Bracket-Connector-Washers/dp/B08VGSNT2S/ref=sr_1_13?crid=3JLH1UH92MLLA&amp;dib=eyJ2IjoiMSJ9.2JXAAhCykwebccyGpv8dV9qT21ubleCLso2WRlS0zgIdT9haBCz4-IUwbGh3oe6ivpn3_4SBQTCkJTis024JTUKK8rEjiTkpR8Glyxj3EnNhfgMywKRUTbZ3cQPafJKEobaUIc1TzqqV5LL2wGI2rzVAOUC5c1VydfQsZWN-6cwoTs9s3VrXt4kNTSS5lYBVapE5myoXeARBKHd-wpUHy1qGRmTTE2XjeNRClvud9W4QO6AHLrzckTGonf2wXf6vaiYTq08hDBSUeQhc6KpLP-5qZZh5iFPCDDfcUX-JIyw.XyWHI7dCU-ftsNeZCKATyiQ6pbkXZDoDwwuRB0b3eW4&amp;dib_tag=se&amp;keywords=8020+t+slot+sliding+nuts+and+hex+screw+bolt&amp;qid=1708937940&amp;s=hi&amp;sprefix=8020+t+slot+sliding+nuts+and+hex+screw+bolt+%2Ctools%2C72&amp;sr=1-13" TargetMode="External"/><Relationship Id="rId1" Type="http://schemas.openxmlformats.org/officeDocument/2006/relationships/hyperlink" Target="https://www.amazon.com/80-20-1515-ULS-T-Slotted-Extrusion/dp/B07TGKRD2W/ref=sr_1_3?crid=E6CIV5FDNEBP&amp;dib=eyJ2IjoiMSJ9.HzX0qdm7T4WaxUETC684s7Zos7AfX0USYkcYLpYxx4ENMivc4xD-7QmQHsSXXQQxpkCLKughLlWYivSY-PkqWt5xksxf0bEc86m51Rnlz0LscldkxCeJKM1ojivbnzPxpKAt-I3STCVaixTj3yQkCYOQB9u0RhIM5A-b-PgdtpG3dS5nePnYYYOOQL-GaxxzC-JCJrhM8Ywix-dv9jaLFTjKy2GNX5LUBZqm08AvEfw.5zRcxn0b55XaldfvWcTZidvvl8a2DKD47wnYAs7kDQc&amp;dib_tag=se&amp;keywords=1.5%2Bx%2B1.5%2B8020&amp;qid=1708937692&amp;sprefix=1.5%2Bx%2B1.5%2B8020%2Caps%2C76&amp;sr=8-3&amp;th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cvalve.com/Solenoid-Valve/4V130C-E-P-1-8.htm" TargetMode="External"/><Relationship Id="rId2" Type="http://schemas.openxmlformats.org/officeDocument/2006/relationships/hyperlink" Target="https://www.amazon.com/HK-Army-Aluminum-Compressed-Paintball/dp/B07MR6QCSR?th=1" TargetMode="External"/><Relationship Id="rId1" Type="http://schemas.openxmlformats.org/officeDocument/2006/relationships/hyperlink" Target="https://www.amazon.com/Tippmann-12T-R-12-Ounce-Co2-Tank/dp/B002DPLGH6/ref=sr_1_1?keywords=12oz%2Btippmann%2Bco2%2Btank&amp;sr=8-1&amp;th=1&amp;psc=1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6061K31/" TargetMode="External"/><Relationship Id="rId3" Type="http://schemas.openxmlformats.org/officeDocument/2006/relationships/hyperlink" Target="https://www.amazon.com/dp/B08MLG7S71/ref=sspa_dk_detail_2?pd_rd_i=B08MLG7S71&amp;pd_rd_w=yLeSl&amp;content-id=amzn1.sym.386c274b-4bfe-4421-9052-a1a56db557ab&amp;pf_rd_p=386c274b-4bfe-4421-9052-a1a56db557ab&amp;pf_rd_r=GXHQ5V435BWGX1ZA6P5N&amp;pd_rd_wg=gWFr6&amp;pd_rd_r=b6503959-bc7d-4af7-afc0-f5e6a6c145e7&amp;s=sporting-goods&amp;sp_csd=d2lkZ2V0TmFtZT1zcF9kZXRhaWxfdGhlbWF0aWM&amp;th=1" TargetMode="External"/><Relationship Id="rId7" Type="http://schemas.openxmlformats.org/officeDocument/2006/relationships/hyperlink" Target="https://www.mcmaster.com/9657K96/" TargetMode="External"/><Relationship Id="rId2" Type="http://schemas.openxmlformats.org/officeDocument/2006/relationships/hyperlink" Target="https://www.amazon.com/dp/B00LW2GM84?asc_source=01HFY6QA7Q8N1TT2Z879WGSZ46&amp;tag=snx79-20" TargetMode="External"/><Relationship Id="rId1" Type="http://schemas.openxmlformats.org/officeDocument/2006/relationships/hyperlink" Target="https://www.amazon.com/dp/B00LW2GM84?asc_source=01HFY6QA7Q8N1TT2Z879WGSZ46&amp;tag=snx79-20" TargetMode="External"/><Relationship Id="rId6" Type="http://schemas.openxmlformats.org/officeDocument/2006/relationships/hyperlink" Target="https://www.amazon.com/Converter-DROK-Regulator-Inverter-Transformer/dp/B01NALDSJ0" TargetMode="External"/><Relationship Id="rId5" Type="http://schemas.openxmlformats.org/officeDocument/2006/relationships/hyperlink" Target="https://lowdoller-motorsports.com/products/m12-x-1-5-coolant-pressure-temperature-combo-100-psi-500-f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amazon.com/HEETA-Portable-Measuring-Batteries-Included/dp/B07SSYVWTJ/ref=sr_1_22_sspa?keywords=digital%2Bhanging%2Bscale&amp;qid=1707013739&amp;sr=8-22-spons&amp;sp_csd=d2lkZ2V0TmFtZT1zcF9idGY&amp;th=1" TargetMode="External"/><Relationship Id="rId9" Type="http://schemas.openxmlformats.org/officeDocument/2006/relationships/hyperlink" Target="https://www.mcmaster.com/6338K413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mationdirect.com/adc/shopping/catalog/pneumatic_components/push-to-connect_pneumatic_fittings/male_straight_(hex_body)/ms516-18n" TargetMode="External"/><Relationship Id="rId3" Type="http://schemas.openxmlformats.org/officeDocument/2006/relationships/hyperlink" Target="https://www.automationdirect.com/adc/shopping/catalog/pneumatic_components/special_purpose_pneumatic_fittings/hand_valves/hvu516-2" TargetMode="External"/><Relationship Id="rId7" Type="http://schemas.openxmlformats.org/officeDocument/2006/relationships/hyperlink" Target="https://www.automationdirect.com/adc/shopping/catalog/pneumatic_components/flexible_pneumatic_tubing_-a-_hoses/straight_flexible_tubing/n8mred100" TargetMode="External"/><Relationship Id="rId2" Type="http://schemas.openxmlformats.org/officeDocument/2006/relationships/hyperlink" Target="https://www.automationdirect.com/adc/shopping/catalog/pneumatic_components/special_purpose_pneumatic_fittings/pressure_regulators_-z-_gauges_-z-_indicators/pru516" TargetMode="External"/><Relationship Id="rId1" Type="http://schemas.openxmlformats.org/officeDocument/2006/relationships/hyperlink" Target="https://www.automationdirect.com/adc/shopping/catalog/pneumatic_components/special_purpose_pneumatic_fittings/flow_control_valves_-_speed_controllers/fvs516-18n" TargetMode="External"/><Relationship Id="rId6" Type="http://schemas.openxmlformats.org/officeDocument/2006/relationships/hyperlink" Target="https://www.automationdirect.com/adc/shopping/catalog/pneumatic_components/special_purpose_pneumatic_fittings/pressure_regulators_-z-_gauges_-z-_indicators/pgu516" TargetMode="External"/><Relationship Id="rId5" Type="http://schemas.openxmlformats.org/officeDocument/2006/relationships/hyperlink" Target="https://www.automationdirect.com/adc/shopping/catalog/pneumatic_components/exhaust_silencers/bronze_exhaust_silencers/sbf-18n" TargetMode="External"/><Relationship Id="rId4" Type="http://schemas.openxmlformats.org/officeDocument/2006/relationships/hyperlink" Target="https://www.automationdirect.com/adc/shopping/catalog/pneumatic_components/pneumatic_air_cylinders/non-repairable/a17010dp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A8" workbookViewId="0">
      <selection activeCell="A25" sqref="A25"/>
    </sheetView>
  </sheetViews>
  <sheetFormatPr defaultRowHeight="14.45"/>
  <cols>
    <col min="1" max="1" width="15.7109375" customWidth="1"/>
    <col min="2" max="2" width="42.28515625" customWidth="1"/>
    <col min="3" max="3" width="15.7109375" customWidth="1"/>
    <col min="4" max="4" width="18.140625" customWidth="1"/>
    <col min="5" max="5" width="6.85546875" customWidth="1"/>
    <col min="6" max="8" width="15.7109375" customWidth="1"/>
    <col min="9" max="9" width="55" bestFit="1" customWidth="1"/>
    <col min="10" max="10" width="16.7109375" bestFit="1" customWidth="1"/>
    <col min="11" max="13" width="15.7109375" customWidth="1"/>
  </cols>
  <sheetData>
    <row r="1" spans="1:15" ht="30.95">
      <c r="A1" s="6" t="s">
        <v>0</v>
      </c>
      <c r="C1" s="9" t="s">
        <v>1</v>
      </c>
      <c r="G1" s="7" t="s">
        <v>2</v>
      </c>
      <c r="H1" s="8">
        <f>SUM(Table1[Total Cost])</f>
        <v>362.58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</row>
    <row r="3" spans="1:15">
      <c r="A3" t="s">
        <v>17</v>
      </c>
      <c r="B3" t="s">
        <v>18</v>
      </c>
      <c r="C3" t="s">
        <v>19</v>
      </c>
      <c r="D3" s="2" t="s">
        <v>20</v>
      </c>
      <c r="E3">
        <v>1</v>
      </c>
      <c r="F3" s="3">
        <v>101.79</v>
      </c>
      <c r="G3" s="3"/>
      <c r="H3" s="3">
        <f>Table1[[#This Row],[Qty]]*Table1[[#This Row],[Price]]+Table1[[#This Row],[Est. Shipping]]</f>
        <v>101.79</v>
      </c>
      <c r="I3" s="10" t="s">
        <v>21</v>
      </c>
      <c r="J3" s="4" t="s">
        <v>22</v>
      </c>
      <c r="K3" s="4" t="s">
        <v>22</v>
      </c>
      <c r="L3" s="5">
        <v>45323</v>
      </c>
      <c r="M3" s="5">
        <v>45331</v>
      </c>
      <c r="O3" t="s">
        <v>23</v>
      </c>
    </row>
    <row r="4" spans="1:15">
      <c r="A4" t="s">
        <v>17</v>
      </c>
      <c r="B4" t="s">
        <v>24</v>
      </c>
      <c r="C4" t="s">
        <v>25</v>
      </c>
      <c r="D4" s="2" t="s">
        <v>26</v>
      </c>
      <c r="E4">
        <v>1</v>
      </c>
      <c r="F4" s="3">
        <v>29.95</v>
      </c>
      <c r="G4" s="3"/>
      <c r="H4" s="3">
        <f>Table1[[#This Row],[Qty]]*Table1[[#This Row],[Price]]+Table1[[#This Row],[Est. Shipping]]</f>
        <v>29.95</v>
      </c>
      <c r="J4" s="4" t="s">
        <v>22</v>
      </c>
      <c r="K4" s="4" t="s">
        <v>22</v>
      </c>
      <c r="L4" s="5">
        <v>45323</v>
      </c>
      <c r="M4" s="5">
        <v>45334</v>
      </c>
      <c r="O4" t="s">
        <v>17</v>
      </c>
    </row>
    <row r="5" spans="1:15">
      <c r="A5" t="s">
        <v>17</v>
      </c>
      <c r="B5" t="s">
        <v>27</v>
      </c>
      <c r="C5" t="s">
        <v>28</v>
      </c>
      <c r="D5" s="2" t="s">
        <v>29</v>
      </c>
      <c r="E5">
        <v>1</v>
      </c>
      <c r="F5" s="3">
        <v>49.95</v>
      </c>
      <c r="G5" s="3">
        <v>0</v>
      </c>
      <c r="H5" s="3">
        <f>Table1[[#This Row],[Qty]]*Table1[[#This Row],[Price]]+Table1[[#This Row],[Est. Shipping]]</f>
        <v>49.95</v>
      </c>
      <c r="I5" t="s">
        <v>30</v>
      </c>
      <c r="J5" s="4" t="s">
        <v>22</v>
      </c>
      <c r="K5" s="4" t="s">
        <v>22</v>
      </c>
      <c r="L5" s="5">
        <v>45323</v>
      </c>
      <c r="M5" s="5">
        <v>45329</v>
      </c>
    </row>
    <row r="6" spans="1:15">
      <c r="A6" t="s">
        <v>16</v>
      </c>
      <c r="B6" t="s">
        <v>31</v>
      </c>
      <c r="C6" t="s">
        <v>32</v>
      </c>
      <c r="D6" s="2" t="s">
        <v>33</v>
      </c>
      <c r="E6">
        <v>1</v>
      </c>
      <c r="F6" s="3">
        <v>14.38</v>
      </c>
      <c r="G6" s="3"/>
      <c r="H6" s="3">
        <f>Table1[[#This Row],[Qty]]*Table1[[#This Row],[Price]]+Table1[[#This Row],[Est. Shipping]]</f>
        <v>14.38</v>
      </c>
      <c r="I6" s="1"/>
      <c r="J6" s="4" t="s">
        <v>22</v>
      </c>
      <c r="K6" s="4"/>
      <c r="L6" s="5">
        <v>45334</v>
      </c>
      <c r="M6" s="5"/>
    </row>
    <row r="7" spans="1:15">
      <c r="A7" t="s">
        <v>16</v>
      </c>
      <c r="B7" t="s">
        <v>34</v>
      </c>
      <c r="C7" t="s">
        <v>35</v>
      </c>
      <c r="D7" s="2" t="s">
        <v>36</v>
      </c>
      <c r="E7">
        <v>1</v>
      </c>
      <c r="F7" s="3">
        <v>7.5</v>
      </c>
      <c r="G7" s="3"/>
      <c r="H7" s="3">
        <f>Table1[[#This Row],[Qty]]*Table1[[#This Row],[Price]]+Table1[[#This Row],[Est. Shipping]]</f>
        <v>7.5</v>
      </c>
      <c r="I7" s="1"/>
      <c r="J7" s="4" t="s">
        <v>22</v>
      </c>
      <c r="K7" s="4"/>
      <c r="L7" s="5">
        <v>45334</v>
      </c>
      <c r="M7" s="5"/>
    </row>
    <row r="8" spans="1:15">
      <c r="A8" t="s">
        <v>16</v>
      </c>
      <c r="B8" t="s">
        <v>37</v>
      </c>
      <c r="C8" t="s">
        <v>38</v>
      </c>
      <c r="D8" s="2" t="s">
        <v>39</v>
      </c>
      <c r="E8">
        <v>2</v>
      </c>
      <c r="F8" s="3">
        <v>2</v>
      </c>
      <c r="G8" s="3"/>
      <c r="H8" s="3">
        <f>Table1[[#This Row],[Qty]]*Table1[[#This Row],[Price]]+Table1[[#This Row],[Est. Shipping]]</f>
        <v>4</v>
      </c>
      <c r="I8" s="1"/>
      <c r="J8" s="4" t="s">
        <v>22</v>
      </c>
      <c r="K8" s="4"/>
      <c r="L8" s="5">
        <v>45334</v>
      </c>
      <c r="M8" s="5"/>
    </row>
    <row r="9" spans="1:15">
      <c r="A9" t="s">
        <v>23</v>
      </c>
      <c r="B9" t="s">
        <v>40</v>
      </c>
      <c r="D9" s="2" t="s">
        <v>41</v>
      </c>
      <c r="E9">
        <v>1</v>
      </c>
      <c r="F9" s="3">
        <v>90</v>
      </c>
      <c r="G9" s="3"/>
      <c r="H9" s="3">
        <f>Table1[[#This Row],[Qty]]*Table1[[#This Row],[Price]]+Table1[[#This Row],[Est. Shipping]]</f>
        <v>90</v>
      </c>
      <c r="I9" s="1"/>
      <c r="J9" s="4"/>
      <c r="K9" s="4"/>
      <c r="L9" s="5">
        <v>45334</v>
      </c>
      <c r="M9" s="5">
        <v>45337</v>
      </c>
    </row>
    <row r="10" spans="1:15">
      <c r="A10" s="12" t="s">
        <v>23</v>
      </c>
      <c r="B10" s="2" t="s">
        <v>42</v>
      </c>
      <c r="D10" s="2" t="s">
        <v>43</v>
      </c>
      <c r="E10">
        <v>1</v>
      </c>
      <c r="F10" s="3">
        <v>7.39</v>
      </c>
      <c r="G10" s="3"/>
      <c r="H10" s="3">
        <f>Table1[[#This Row],[Qty]]*Table1[[#This Row],[Price]]+Table1[[#This Row],[Est. Shipping]]</f>
        <v>7.39</v>
      </c>
      <c r="I10" s="1"/>
      <c r="J10" s="4" t="s">
        <v>22</v>
      </c>
      <c r="K10" s="4"/>
      <c r="L10" s="5">
        <v>45334</v>
      </c>
      <c r="M10" s="5"/>
    </row>
    <row r="11" spans="1:15">
      <c r="A11" s="12" t="s">
        <v>17</v>
      </c>
      <c r="B11" t="s">
        <v>44</v>
      </c>
      <c r="D11" s="2" t="s">
        <v>45</v>
      </c>
      <c r="E11">
        <v>1</v>
      </c>
      <c r="F11" s="3">
        <v>38.99</v>
      </c>
      <c r="G11" s="3">
        <v>0</v>
      </c>
      <c r="H11" s="3"/>
      <c r="I11" s="1"/>
      <c r="J11" s="4" t="s">
        <v>22</v>
      </c>
      <c r="K11" s="4"/>
      <c r="L11" s="5">
        <v>45334</v>
      </c>
      <c r="M11" s="5"/>
    </row>
    <row r="12" spans="1:15">
      <c r="A12" s="12" t="s">
        <v>17</v>
      </c>
      <c r="B12" t="s">
        <v>46</v>
      </c>
      <c r="D12" s="2" t="s">
        <v>47</v>
      </c>
      <c r="E12">
        <v>1</v>
      </c>
      <c r="F12" s="3">
        <v>9.99</v>
      </c>
      <c r="G12" s="3">
        <v>0</v>
      </c>
      <c r="H12" s="3">
        <f>Table1[[#This Row],[Qty]]*Table1[[#This Row],[Price]]+Table1[[#This Row],[Est. Shipping]]</f>
        <v>9.99</v>
      </c>
      <c r="I12" s="1"/>
      <c r="J12" s="4" t="s">
        <v>22</v>
      </c>
      <c r="K12" s="4"/>
      <c r="L12" s="5">
        <v>45334</v>
      </c>
      <c r="M12" s="5"/>
    </row>
    <row r="13" spans="1:15">
      <c r="A13" s="12" t="s">
        <v>23</v>
      </c>
      <c r="B13" t="s">
        <v>48</v>
      </c>
      <c r="D13" s="2" t="s">
        <v>49</v>
      </c>
      <c r="E13">
        <v>1</v>
      </c>
      <c r="F13" s="3">
        <v>9.99</v>
      </c>
      <c r="G13" s="3">
        <v>0</v>
      </c>
      <c r="H13" s="3">
        <f>Table1[[#This Row],[Qty]]*Table1[[#This Row],[Price]]+Table1[[#This Row],[Est. Shipping]]</f>
        <v>9.99</v>
      </c>
      <c r="I13" s="1" t="s">
        <v>50</v>
      </c>
      <c r="J13" s="4" t="s">
        <v>22</v>
      </c>
      <c r="K13" s="4"/>
      <c r="L13" s="5">
        <v>45334</v>
      </c>
      <c r="M13" s="5"/>
    </row>
    <row r="14" spans="1:15">
      <c r="A14" t="s">
        <v>23</v>
      </c>
      <c r="B14" t="s">
        <v>51</v>
      </c>
      <c r="C14" s="11"/>
      <c r="D14" s="2"/>
      <c r="E14">
        <v>1</v>
      </c>
      <c r="F14" s="3">
        <v>0</v>
      </c>
      <c r="G14" s="3">
        <v>0</v>
      </c>
      <c r="H14" s="3">
        <f>Table1[[#This Row],[Qty]]*Table1[[#This Row],[Price]]+Table1[[#This Row],[Est. Shipping]]</f>
        <v>0</v>
      </c>
      <c r="I14" s="1" t="s">
        <v>52</v>
      </c>
      <c r="J14" s="4" t="s">
        <v>22</v>
      </c>
      <c r="K14" s="4" t="s">
        <v>22</v>
      </c>
      <c r="L14" s="5"/>
      <c r="M14" s="5">
        <v>45322</v>
      </c>
    </row>
    <row r="15" spans="1:15">
      <c r="A15" t="s">
        <v>17</v>
      </c>
      <c r="B15" t="s">
        <v>53</v>
      </c>
      <c r="F15" s="3"/>
      <c r="G15" s="3"/>
      <c r="H15" s="3"/>
      <c r="I15" s="1"/>
      <c r="J15" s="4"/>
      <c r="K15" s="4"/>
      <c r="L15" s="5"/>
      <c r="M15" s="5"/>
    </row>
    <row r="16" spans="1:15">
      <c r="A16" t="s">
        <v>54</v>
      </c>
      <c r="B16" t="s">
        <v>55</v>
      </c>
      <c r="D16" s="2" t="s">
        <v>56</v>
      </c>
      <c r="E16">
        <v>2</v>
      </c>
      <c r="F16" s="3">
        <v>15</v>
      </c>
      <c r="G16" s="3"/>
      <c r="H16" s="3">
        <f>Table1[[#This Row],[Qty]]*Table1[[#This Row],[Price]]+Table1[[#This Row],[Est. Shipping]]</f>
        <v>30</v>
      </c>
      <c r="I16" s="1" t="s">
        <v>57</v>
      </c>
      <c r="J16" s="4" t="s">
        <v>22</v>
      </c>
      <c r="K16" s="4" t="s">
        <v>22</v>
      </c>
      <c r="L16" s="5">
        <v>45341</v>
      </c>
      <c r="M16" s="5"/>
    </row>
    <row r="17" spans="1:13">
      <c r="A17" t="s">
        <v>17</v>
      </c>
      <c r="B17" t="s">
        <v>58</v>
      </c>
      <c r="C17" t="s">
        <v>59</v>
      </c>
      <c r="D17" s="2" t="s">
        <v>60</v>
      </c>
      <c r="E17">
        <v>2</v>
      </c>
      <c r="F17" s="3">
        <v>0</v>
      </c>
      <c r="G17" s="3"/>
      <c r="H17" s="3">
        <f>Table1[[#This Row],[Qty]]*Table1[[#This Row],[Price]]+Table1[[#This Row],[Est. Shipping]]</f>
        <v>0</v>
      </c>
      <c r="I17" s="1" t="s">
        <v>61</v>
      </c>
      <c r="J17" s="4" t="s">
        <v>22</v>
      </c>
      <c r="K17" s="4" t="s">
        <v>22</v>
      </c>
      <c r="L17" s="5">
        <v>45338</v>
      </c>
      <c r="M17" s="5"/>
    </row>
    <row r="18" spans="1:13">
      <c r="A18" t="s">
        <v>17</v>
      </c>
      <c r="B18" t="s">
        <v>62</v>
      </c>
      <c r="C18" t="s">
        <v>63</v>
      </c>
      <c r="D18" s="2" t="s">
        <v>64</v>
      </c>
      <c r="E18">
        <v>1</v>
      </c>
      <c r="F18" s="3">
        <v>0</v>
      </c>
      <c r="G18" s="3"/>
      <c r="H18" s="3">
        <f>Table1[[#This Row],[Qty]]*Table1[[#This Row],[Price]]+Table1[[#This Row],[Est. Shipping]]</f>
        <v>0</v>
      </c>
      <c r="I18" s="1" t="s">
        <v>61</v>
      </c>
      <c r="J18" s="4" t="s">
        <v>22</v>
      </c>
      <c r="K18" s="4" t="s">
        <v>22</v>
      </c>
      <c r="L18" s="5">
        <v>45338</v>
      </c>
      <c r="M18" s="5"/>
    </row>
    <row r="19" spans="1:13">
      <c r="A19" t="s">
        <v>17</v>
      </c>
      <c r="B19" t="s">
        <v>65</v>
      </c>
      <c r="C19" t="s">
        <v>66</v>
      </c>
      <c r="D19" s="2" t="s">
        <v>67</v>
      </c>
      <c r="E19">
        <v>1</v>
      </c>
      <c r="F19" s="3">
        <v>0</v>
      </c>
      <c r="G19" s="3"/>
      <c r="H19" s="3">
        <f>Table1[[#This Row],[Qty]]*Table1[[#This Row],[Price]]+Table1[[#This Row],[Est. Shipping]]</f>
        <v>0</v>
      </c>
      <c r="I19" s="1" t="s">
        <v>61</v>
      </c>
      <c r="J19" s="4" t="s">
        <v>22</v>
      </c>
      <c r="K19" s="4" t="s">
        <v>22</v>
      </c>
      <c r="L19" s="5">
        <v>45338</v>
      </c>
      <c r="M19" s="5"/>
    </row>
    <row r="20" spans="1:13">
      <c r="A20" t="s">
        <v>17</v>
      </c>
      <c r="B20" t="s">
        <v>68</v>
      </c>
      <c r="C20" t="s">
        <v>69</v>
      </c>
      <c r="D20" s="2" t="s">
        <v>70</v>
      </c>
      <c r="E20">
        <v>1</v>
      </c>
      <c r="F20" s="3">
        <v>0</v>
      </c>
      <c r="G20" s="3"/>
      <c r="H20" s="3">
        <f>Table1[[#This Row],[Qty]]*Table1[[#This Row],[Price]]+Table1[[#This Row],[Est. Shipping]]</f>
        <v>0</v>
      </c>
      <c r="I20" s="1" t="s">
        <v>61</v>
      </c>
      <c r="J20" s="4" t="s">
        <v>22</v>
      </c>
      <c r="K20" s="4" t="s">
        <v>22</v>
      </c>
      <c r="L20" s="5">
        <v>45338</v>
      </c>
      <c r="M20" s="5"/>
    </row>
    <row r="21" spans="1:13">
      <c r="A21" t="s">
        <v>17</v>
      </c>
      <c r="B21" t="s">
        <v>71</v>
      </c>
      <c r="C21" t="s">
        <v>72</v>
      </c>
      <c r="D21" s="2" t="s">
        <v>73</v>
      </c>
      <c r="E21">
        <v>1</v>
      </c>
      <c r="F21" s="3">
        <v>0</v>
      </c>
      <c r="G21" s="3"/>
      <c r="H21" s="3">
        <f>Table1[[#This Row],[Qty]]*Table1[[#This Row],[Price]]+Table1[[#This Row],[Est. Shipping]]</f>
        <v>0</v>
      </c>
      <c r="I21" s="1" t="s">
        <v>61</v>
      </c>
      <c r="J21" s="4" t="s">
        <v>22</v>
      </c>
      <c r="K21" s="4" t="s">
        <v>22</v>
      </c>
      <c r="L21" s="5">
        <v>45338</v>
      </c>
      <c r="M21" s="5"/>
    </row>
    <row r="22" spans="1:13">
      <c r="A22" t="s">
        <v>17</v>
      </c>
      <c r="B22" t="s">
        <v>74</v>
      </c>
      <c r="C22" t="s">
        <v>75</v>
      </c>
      <c r="D22" s="2" t="s">
        <v>76</v>
      </c>
      <c r="E22">
        <v>1</v>
      </c>
      <c r="F22" s="3">
        <v>0</v>
      </c>
      <c r="G22" s="3"/>
      <c r="H22" s="3">
        <f>Table1[[#This Row],[Qty]]*Table1[[#This Row],[Price]]+Table1[[#This Row],[Est. Shipping]]</f>
        <v>0</v>
      </c>
      <c r="I22" s="1" t="s">
        <v>61</v>
      </c>
      <c r="J22" s="4" t="s">
        <v>22</v>
      </c>
      <c r="K22" s="4" t="s">
        <v>22</v>
      </c>
      <c r="L22" s="5">
        <v>45338</v>
      </c>
      <c r="M22" s="5"/>
    </row>
    <row r="23" spans="1:13">
      <c r="A23" t="s">
        <v>17</v>
      </c>
      <c r="B23" t="s">
        <v>77</v>
      </c>
      <c r="C23" t="s">
        <v>78</v>
      </c>
      <c r="D23" s="2" t="s">
        <v>79</v>
      </c>
      <c r="E23">
        <v>1</v>
      </c>
      <c r="F23" s="3">
        <v>0</v>
      </c>
      <c r="G23" s="3"/>
      <c r="H23" s="3">
        <f>Table1[[#This Row],[Qty]]*Table1[[#This Row],[Price]]+Table1[[#This Row],[Est. Shipping]]</f>
        <v>0</v>
      </c>
      <c r="I23" s="1" t="s">
        <v>61</v>
      </c>
      <c r="J23" s="4" t="s">
        <v>22</v>
      </c>
      <c r="K23" s="4" t="s">
        <v>22</v>
      </c>
      <c r="L23" s="5">
        <v>45338</v>
      </c>
      <c r="M23" s="5"/>
    </row>
    <row r="24" spans="1:13">
      <c r="A24" t="s">
        <v>17</v>
      </c>
      <c r="B24" t="s">
        <v>80</v>
      </c>
      <c r="C24" t="s">
        <v>81</v>
      </c>
      <c r="D24" s="2" t="s">
        <v>82</v>
      </c>
      <c r="E24">
        <v>1</v>
      </c>
      <c r="F24" s="3">
        <v>0</v>
      </c>
      <c r="G24" s="3"/>
      <c r="H24" s="3">
        <f>Table1[[#This Row],[Qty]]*Table1[[#This Row],[Price]]+Table1[[#This Row],[Est. Shipping]]</f>
        <v>0</v>
      </c>
      <c r="I24" s="1" t="s">
        <v>61</v>
      </c>
      <c r="J24" s="4" t="s">
        <v>22</v>
      </c>
      <c r="K24" s="4" t="s">
        <v>22</v>
      </c>
      <c r="L24" s="5">
        <v>45338</v>
      </c>
      <c r="M24" s="5"/>
    </row>
    <row r="25" spans="1:13" ht="15">
      <c r="A25" t="s">
        <v>83</v>
      </c>
      <c r="B25" t="s">
        <v>84</v>
      </c>
      <c r="D25" s="2" t="s">
        <v>85</v>
      </c>
      <c r="E25">
        <v>1</v>
      </c>
      <c r="F25" s="3">
        <v>41.19</v>
      </c>
      <c r="G25" s="3"/>
      <c r="H25" s="3"/>
      <c r="I25" s="1"/>
      <c r="J25" s="4"/>
      <c r="K25" s="4"/>
      <c r="L25" s="5"/>
      <c r="M25" s="5"/>
    </row>
    <row r="26" spans="1:13" ht="15">
      <c r="A26" t="s">
        <v>86</v>
      </c>
      <c r="B26" t="s">
        <v>87</v>
      </c>
      <c r="D26" s="2" t="s">
        <v>88</v>
      </c>
      <c r="E26">
        <v>1</v>
      </c>
      <c r="F26" s="3">
        <v>13.88</v>
      </c>
      <c r="G26" s="3"/>
      <c r="H26" s="3"/>
      <c r="I26" s="1"/>
      <c r="J26" s="4"/>
      <c r="K26" s="4"/>
      <c r="L26" s="5"/>
      <c r="M26" s="5"/>
    </row>
    <row r="27" spans="1:13" ht="15">
      <c r="A27" t="s">
        <v>83</v>
      </c>
      <c r="B27" t="s">
        <v>89</v>
      </c>
      <c r="C27" t="s">
        <v>90</v>
      </c>
      <c r="D27" s="2" t="s">
        <v>91</v>
      </c>
      <c r="E27">
        <v>1</v>
      </c>
      <c r="F27" s="3">
        <v>7.64</v>
      </c>
      <c r="G27" s="3"/>
      <c r="H27" s="3">
        <f>Table1[[#This Row],[Qty]]*Table1[[#This Row],[Price]]+Table1[[#This Row],[Est. Shipping]]</f>
        <v>7.64</v>
      </c>
      <c r="I27" s="1"/>
      <c r="J27" s="4"/>
      <c r="K27" s="4"/>
      <c r="L27" s="5"/>
      <c r="M27" s="5"/>
    </row>
  </sheetData>
  <dataValidations disablePrompts="1" count="1">
    <dataValidation type="list" allowBlank="1" showInputMessage="1" showErrorMessage="1" sqref="A7:A10 A3:A5" xr:uid="{79E5344C-F9D6-405F-BA50-81236FAA73D9}">
      <formula1>$O$2:$O$4</formula1>
    </dataValidation>
  </dataValidations>
  <hyperlinks>
    <hyperlink ref="B10" r:id="rId1" xr:uid="{B63BD93F-5A9B-4220-9729-E4AA7A00B23C}"/>
    <hyperlink ref="D10" r:id="rId2" xr:uid="{7E783158-2592-40B6-9EC5-F8180E217333}"/>
    <hyperlink ref="D4" r:id="rId3" xr:uid="{3AEE81BC-8B62-4963-9546-F0FFE24D47DE}"/>
    <hyperlink ref="D5" r:id="rId4" xr:uid="{ECE801C6-F672-42A8-8885-16D52841CC4F}"/>
    <hyperlink ref="D3" r:id="rId5" xr:uid="{A20F5E07-62F2-41A1-8A75-068701C9C4E0}"/>
    <hyperlink ref="D11" r:id="rId6" xr:uid="{9D9E0443-C909-47D0-8F78-875D6EF0D512}"/>
    <hyperlink ref="D12" r:id="rId7" xr:uid="{FAC5F321-B71F-4031-8782-D89CABBE1AF9}"/>
    <hyperlink ref="D9" r:id="rId8" xr:uid="{D3FF1222-5C50-44C8-A700-976D2E820C91}"/>
    <hyperlink ref="D13" r:id="rId9" xr:uid="{F82DDD2B-5012-42F1-939F-0A1A8A397054}"/>
    <hyperlink ref="D6" r:id="rId10" xr:uid="{3396567B-C263-42EE-9863-1F22DC04B0CE}"/>
    <hyperlink ref="D7" r:id="rId11" xr:uid="{53DC2D70-EFC8-4785-B1D6-536C45C28605}"/>
    <hyperlink ref="D8" r:id="rId12" xr:uid="{283E7D13-3FE1-4870-8B96-BB79777E250C}"/>
    <hyperlink ref="D16" r:id="rId13" xr:uid="{B9005564-6CB3-43AD-A27B-CC85CFF23293}"/>
    <hyperlink ref="D17" r:id="rId14" location="btn-bar-a?target-tab=reviews" xr:uid="{86E9FD34-44F3-427A-8594-D44A879098DD}"/>
    <hyperlink ref="D18" r:id="rId15" xr:uid="{D3D10775-C1CE-4810-99A7-D863464D3715}"/>
    <hyperlink ref="D19" r:id="rId16" xr:uid="{9830C5A1-ED0A-4154-A0B5-D5B692F2BADB}"/>
    <hyperlink ref="D20" r:id="rId17" xr:uid="{6374F0B6-E4D1-4BF1-A975-ED74F88FFF3B}"/>
    <hyperlink ref="D21" r:id="rId18" xr:uid="{9BE9669A-EF6B-4B02-A97C-7CF23FFC26B5}"/>
    <hyperlink ref="D22" r:id="rId19" xr:uid="{6A0BEE1A-DD72-4DF4-A745-3C07D47D3CDC}"/>
    <hyperlink ref="D23" r:id="rId20" xr:uid="{B28166AE-F8CF-4D70-B0C6-8DC51D78D7E1}"/>
    <hyperlink ref="D24" r:id="rId21" xr:uid="{0CF75397-D85D-4FC6-9BC8-C2F11911C9CD}"/>
    <hyperlink ref="D25" r:id="rId22" xr:uid="{EFC42694-0AD0-441F-B1D9-A42F54071A76}"/>
    <hyperlink ref="D26" r:id="rId23" xr:uid="{83C979FA-75BA-42FE-BE47-2E158E6465D6}"/>
    <hyperlink ref="D27" r:id="rId24" xr:uid="{2513F4EE-E840-4BE4-B2EC-C1C57641403B}"/>
  </hyperlinks>
  <pageMargins left="0.7" right="0.7" top="0.75" bottom="0.75" header="0.3" footer="0.3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320B-A904-41CA-8B4F-FDA512900D9F}">
  <dimension ref="B2:N4"/>
  <sheetViews>
    <sheetView workbookViewId="0">
      <selection activeCell="B2" sqref="B2:N4"/>
    </sheetView>
  </sheetViews>
  <sheetFormatPr defaultRowHeight="15"/>
  <sheetData>
    <row r="2" spans="2:14">
      <c r="B2" s="14" t="s">
        <v>83</v>
      </c>
      <c r="C2" s="15" t="s">
        <v>84</v>
      </c>
      <c r="D2" s="15"/>
      <c r="E2" s="16" t="s">
        <v>85</v>
      </c>
      <c r="F2" s="15">
        <v>1</v>
      </c>
      <c r="G2" s="17">
        <v>41.19</v>
      </c>
      <c r="H2" s="17"/>
      <c r="I2" s="17"/>
      <c r="J2" s="18"/>
      <c r="K2" s="19"/>
      <c r="L2" s="19"/>
      <c r="M2" s="20"/>
      <c r="N2" s="21"/>
    </row>
    <row r="3" spans="2:14">
      <c r="B3" s="22" t="s">
        <v>83</v>
      </c>
      <c r="C3" s="23" t="s">
        <v>87</v>
      </c>
      <c r="D3" s="23"/>
      <c r="E3" s="24" t="s">
        <v>88</v>
      </c>
      <c r="F3" s="23">
        <v>1</v>
      </c>
      <c r="G3" s="25">
        <v>13.88</v>
      </c>
      <c r="H3" s="25"/>
      <c r="I3" s="25"/>
      <c r="J3" s="26"/>
      <c r="K3" s="27"/>
      <c r="L3" s="27"/>
      <c r="M3" s="28"/>
      <c r="N3" s="29"/>
    </row>
    <row r="4" spans="2:14">
      <c r="B4" s="14" t="s">
        <v>83</v>
      </c>
      <c r="C4" s="15" t="s">
        <v>89</v>
      </c>
      <c r="D4" s="15" t="s">
        <v>90</v>
      </c>
      <c r="E4" s="16" t="s">
        <v>91</v>
      </c>
      <c r="F4" s="15">
        <v>1</v>
      </c>
      <c r="G4" s="17">
        <v>7.64</v>
      </c>
      <c r="H4" s="17"/>
      <c r="I4" s="17">
        <f>Table1[[#This Row],[Qty]]*Table1[[#This Row],[Price]]+Table1[[#This Row],[Est. Shipping]]</f>
        <v>29.95</v>
      </c>
      <c r="J4" s="18"/>
      <c r="K4" s="19"/>
      <c r="L4" s="19"/>
      <c r="M4" s="20"/>
      <c r="N4" s="21"/>
    </row>
  </sheetData>
  <hyperlinks>
    <hyperlink ref="E2" r:id="rId1" xr:uid="{0FDC969D-3A44-4A88-83FD-C43DC6CDA031}"/>
    <hyperlink ref="E3" r:id="rId2" xr:uid="{CDEC6B59-A365-4D20-9884-44FACA33BC81}"/>
    <hyperlink ref="E4" r:id="rId3" xr:uid="{12AA40B6-E4BE-4CFE-AB17-4E9DCEB792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36A-B01B-4718-80DF-3ABB4CFA4EE0}">
  <dimension ref="A1:O5"/>
  <sheetViews>
    <sheetView workbookViewId="0"/>
  </sheetViews>
  <sheetFormatPr defaultRowHeight="14.45"/>
  <cols>
    <col min="1" max="1" width="15.7109375" customWidth="1"/>
    <col min="2" max="2" width="42.28515625" customWidth="1"/>
    <col min="3" max="3" width="15.7109375" customWidth="1"/>
    <col min="5" max="5" width="6.85546875" customWidth="1"/>
    <col min="6" max="8" width="15.7109375" customWidth="1"/>
    <col min="9" max="9" width="50.7109375" customWidth="1"/>
    <col min="10" max="10" width="16.7109375" bestFit="1" customWidth="1"/>
    <col min="11" max="13" width="15.7109375" customWidth="1"/>
  </cols>
  <sheetData>
    <row r="1" spans="1:15" ht="30.95">
      <c r="A1" s="6" t="s">
        <v>0</v>
      </c>
      <c r="C1" s="9" t="s">
        <v>92</v>
      </c>
      <c r="G1" s="7" t="s">
        <v>2</v>
      </c>
      <c r="H1" s="8">
        <f>SUM(Table13[Total Cost])</f>
        <v>181.69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</row>
    <row r="3" spans="1:15">
      <c r="A3" t="s">
        <v>17</v>
      </c>
      <c r="B3" t="s">
        <v>18</v>
      </c>
      <c r="C3" t="s">
        <v>19</v>
      </c>
      <c r="D3" s="2" t="s">
        <v>20</v>
      </c>
      <c r="E3">
        <v>1</v>
      </c>
      <c r="F3" s="3">
        <v>101.79</v>
      </c>
      <c r="G3" s="3"/>
      <c r="H3" s="3">
        <f>Table13[[#This Row],[Qty]]*Table13[[#This Row],[Price]]+Table13[[#This Row],[Est. Shipping]]</f>
        <v>101.79</v>
      </c>
      <c r="I3" s="10" t="s">
        <v>21</v>
      </c>
      <c r="J3" s="4" t="s">
        <v>22</v>
      </c>
      <c r="K3" s="4" t="s">
        <v>22</v>
      </c>
      <c r="L3" s="5">
        <v>45323</v>
      </c>
      <c r="M3" s="5"/>
      <c r="O3" t="s">
        <v>23</v>
      </c>
    </row>
    <row r="4" spans="1:15">
      <c r="A4" t="s">
        <v>17</v>
      </c>
      <c r="B4" t="s">
        <v>24</v>
      </c>
      <c r="C4" t="s">
        <v>25</v>
      </c>
      <c r="D4" s="2" t="s">
        <v>26</v>
      </c>
      <c r="E4">
        <v>1</v>
      </c>
      <c r="F4" s="3">
        <v>29.95</v>
      </c>
      <c r="G4" s="3"/>
      <c r="H4" s="3">
        <f>Table13[[#This Row],[Qty]]*Table13[[#This Row],[Price]]+Table13[[#This Row],[Est. Shipping]]</f>
        <v>29.95</v>
      </c>
      <c r="J4" s="4" t="s">
        <v>22</v>
      </c>
      <c r="K4" s="4" t="s">
        <v>22</v>
      </c>
      <c r="L4" s="5">
        <v>45323</v>
      </c>
      <c r="M4" s="5"/>
      <c r="O4" t="s">
        <v>17</v>
      </c>
    </row>
    <row r="5" spans="1:15">
      <c r="A5" t="s">
        <v>17</v>
      </c>
      <c r="B5" t="s">
        <v>27</v>
      </c>
      <c r="C5" t="s">
        <v>28</v>
      </c>
      <c r="D5" s="2" t="s">
        <v>29</v>
      </c>
      <c r="E5">
        <v>1</v>
      </c>
      <c r="F5" s="3">
        <v>49.95</v>
      </c>
      <c r="G5" s="3">
        <v>0</v>
      </c>
      <c r="H5" s="3">
        <f>Table13[[#This Row],[Qty]]*Table13[[#This Row],[Price]]+Table13[[#This Row],[Est. Shipping]]</f>
        <v>49.95</v>
      </c>
      <c r="I5" t="s">
        <v>30</v>
      </c>
      <c r="J5" s="4" t="s">
        <v>22</v>
      </c>
      <c r="K5" s="4" t="s">
        <v>22</v>
      </c>
      <c r="L5" s="5">
        <v>45323</v>
      </c>
      <c r="M5" s="5"/>
    </row>
  </sheetData>
  <dataValidations count="1">
    <dataValidation type="list" allowBlank="1" showInputMessage="1" showErrorMessage="1" sqref="A3:A4" xr:uid="{9EDA0A02-0400-4EA2-82C6-8ABF4832F7B0}">
      <formula1>$O$2:$O$4</formula1>
    </dataValidation>
  </dataValidations>
  <hyperlinks>
    <hyperlink ref="D4" r:id="rId1" xr:uid="{70702ACE-EE32-4660-98DE-89BBE72E3780}"/>
    <hyperlink ref="D5" r:id="rId2" xr:uid="{CE01D9D4-1606-4557-8BF1-F2B6AB047E89}"/>
    <hyperlink ref="D3" r:id="rId3" xr:uid="{2918A5A9-296F-496F-8E52-9CC9A4A34BDC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5A34-B268-47CB-A749-2E16E7075947}">
  <dimension ref="A1:M10"/>
  <sheetViews>
    <sheetView topLeftCell="B1" workbookViewId="0">
      <selection activeCell="B8" sqref="B8"/>
    </sheetView>
  </sheetViews>
  <sheetFormatPr defaultRowHeight="14.45"/>
  <cols>
    <col min="1" max="1" width="15.7109375" customWidth="1"/>
    <col min="2" max="2" width="42.28515625" customWidth="1"/>
    <col min="3" max="3" width="15.7109375" customWidth="1"/>
    <col min="5" max="5" width="6.85546875" customWidth="1"/>
    <col min="6" max="8" width="15.7109375" customWidth="1"/>
    <col min="9" max="9" width="50.7109375" customWidth="1"/>
    <col min="10" max="10" width="16.7109375" bestFit="1" customWidth="1"/>
    <col min="11" max="13" width="15.7109375" customWidth="1"/>
  </cols>
  <sheetData>
    <row r="1" spans="1:13" ht="31.5" thickBot="1">
      <c r="A1" s="6" t="s">
        <v>0</v>
      </c>
      <c r="C1" s="9" t="s">
        <v>93</v>
      </c>
      <c r="G1" s="7" t="s">
        <v>2</v>
      </c>
      <c r="H1" s="8">
        <f>SUM(Table134[Total Cost])</f>
        <v>272.24</v>
      </c>
    </row>
    <row r="2" spans="1:1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>
      <c r="A3" t="s">
        <v>23</v>
      </c>
      <c r="B3" t="s">
        <v>40</v>
      </c>
      <c r="D3" s="2" t="s">
        <v>41</v>
      </c>
      <c r="E3">
        <v>2</v>
      </c>
      <c r="F3" s="3">
        <v>90</v>
      </c>
      <c r="G3" s="3"/>
      <c r="H3" s="3">
        <f>Table134[[#This Row],[Qty]]*Table134[[#This Row],[Price]]</f>
        <v>180</v>
      </c>
      <c r="I3" s="1"/>
      <c r="J3" s="4"/>
      <c r="K3" s="4"/>
      <c r="L3" s="5">
        <v>45334</v>
      </c>
      <c r="M3" s="5"/>
    </row>
    <row r="4" spans="1:13">
      <c r="A4" s="13" t="s">
        <v>23</v>
      </c>
      <c r="B4" s="2" t="s">
        <v>42</v>
      </c>
      <c r="D4" s="2" t="s">
        <v>43</v>
      </c>
      <c r="E4">
        <v>1</v>
      </c>
      <c r="F4" s="3">
        <v>7.39</v>
      </c>
      <c r="G4" s="3"/>
      <c r="H4" s="3">
        <f>Table134[[#This Row],[Qty]]*Table134[[#This Row],[Price]]</f>
        <v>7.39</v>
      </c>
      <c r="I4" s="1"/>
      <c r="J4" s="4"/>
      <c r="K4" s="4"/>
      <c r="L4" s="5">
        <v>45334</v>
      </c>
      <c r="M4" s="5"/>
    </row>
    <row r="5" spans="1:13">
      <c r="A5" s="13" t="s">
        <v>17</v>
      </c>
      <c r="B5" t="s">
        <v>44</v>
      </c>
      <c r="D5" s="2" t="s">
        <v>45</v>
      </c>
      <c r="E5">
        <v>1</v>
      </c>
      <c r="F5" s="3">
        <v>38.99</v>
      </c>
      <c r="G5" s="3">
        <v>0</v>
      </c>
      <c r="H5" s="3">
        <f>Table134[[#This Row],[Qty]]*Table134[[#This Row],[Price]]</f>
        <v>38.99</v>
      </c>
      <c r="I5" s="1"/>
      <c r="J5" s="4"/>
      <c r="K5" s="4"/>
      <c r="L5" s="5">
        <v>45334</v>
      </c>
      <c r="M5" s="5"/>
    </row>
    <row r="6" spans="1:13">
      <c r="A6" s="13" t="s">
        <v>17</v>
      </c>
      <c r="B6" t="s">
        <v>46</v>
      </c>
      <c r="D6" s="2" t="s">
        <v>47</v>
      </c>
      <c r="E6">
        <v>1</v>
      </c>
      <c r="F6" s="3">
        <v>9.99</v>
      </c>
      <c r="G6" s="3">
        <v>0</v>
      </c>
      <c r="H6" s="3">
        <f>Table134[[#This Row],[Qty]]*Table134[[#This Row],[Price]]</f>
        <v>9.99</v>
      </c>
      <c r="I6" s="1"/>
      <c r="J6" s="4"/>
      <c r="K6" s="4"/>
      <c r="L6" s="5">
        <v>45334</v>
      </c>
      <c r="M6" s="5"/>
    </row>
    <row r="7" spans="1:13">
      <c r="A7" s="13" t="s">
        <v>23</v>
      </c>
      <c r="B7" t="s">
        <v>48</v>
      </c>
      <c r="D7" s="2" t="s">
        <v>49</v>
      </c>
      <c r="E7">
        <v>1</v>
      </c>
      <c r="F7" s="3">
        <v>9.99</v>
      </c>
      <c r="G7" s="3">
        <v>0</v>
      </c>
      <c r="H7" s="3">
        <f>Table134[[#This Row],[Qty]]*Table134[[#This Row],[Price]]</f>
        <v>9.99</v>
      </c>
      <c r="I7" s="1" t="s">
        <v>50</v>
      </c>
      <c r="J7" s="4"/>
      <c r="K7" s="4"/>
      <c r="L7" s="5">
        <v>45334</v>
      </c>
      <c r="M7" s="5"/>
    </row>
    <row r="8" spans="1:13">
      <c r="A8" t="s">
        <v>16</v>
      </c>
      <c r="B8" t="s">
        <v>31</v>
      </c>
      <c r="C8" t="s">
        <v>32</v>
      </c>
      <c r="D8" s="2" t="s">
        <v>33</v>
      </c>
      <c r="E8">
        <v>1</v>
      </c>
      <c r="F8" s="3">
        <v>14.38</v>
      </c>
      <c r="G8" s="3"/>
      <c r="H8" s="3">
        <f>Table134[[#This Row],[Qty]]*Table134[[#This Row],[Price]]</f>
        <v>14.38</v>
      </c>
      <c r="I8" s="1"/>
      <c r="J8" s="4" t="s">
        <v>22</v>
      </c>
      <c r="K8" s="4"/>
      <c r="L8" s="5">
        <v>45334</v>
      </c>
      <c r="M8" s="5"/>
    </row>
    <row r="9" spans="1:13">
      <c r="A9" t="s">
        <v>16</v>
      </c>
      <c r="B9" t="s">
        <v>34</v>
      </c>
      <c r="C9" t="s">
        <v>35</v>
      </c>
      <c r="D9" s="2" t="s">
        <v>36</v>
      </c>
      <c r="E9">
        <v>1</v>
      </c>
      <c r="F9" s="3">
        <v>7.5</v>
      </c>
      <c r="G9" s="3"/>
      <c r="H9" s="3">
        <f>Table134[[#This Row],[Qty]]*Table134[[#This Row],[Price]]</f>
        <v>7.5</v>
      </c>
      <c r="I9" s="1"/>
      <c r="J9" s="4" t="s">
        <v>22</v>
      </c>
      <c r="K9" s="4"/>
      <c r="L9" s="5">
        <v>45334</v>
      </c>
      <c r="M9" s="5"/>
    </row>
    <row r="10" spans="1:13">
      <c r="A10" t="s">
        <v>16</v>
      </c>
      <c r="B10" t="s">
        <v>37</v>
      </c>
      <c r="C10" t="s">
        <v>38</v>
      </c>
      <c r="D10" s="2" t="s">
        <v>39</v>
      </c>
      <c r="E10">
        <v>2</v>
      </c>
      <c r="F10" s="3">
        <v>2</v>
      </c>
      <c r="G10" s="3"/>
      <c r="H10" s="3">
        <f>Table134[[#This Row],[Qty]]*Table134[[#This Row],[Price]]</f>
        <v>4</v>
      </c>
      <c r="I10" s="1"/>
      <c r="J10" s="4" t="s">
        <v>22</v>
      </c>
      <c r="K10" s="4"/>
      <c r="L10" s="5">
        <v>45334</v>
      </c>
      <c r="M10" s="5"/>
    </row>
  </sheetData>
  <dataValidations count="1">
    <dataValidation type="list" allowBlank="1" showInputMessage="1" showErrorMessage="1" sqref="A9:A10" xr:uid="{E135F4FA-7A97-412E-B35B-2F5E69440EA7}">
      <formula1>$O$2:$O$4</formula1>
    </dataValidation>
  </dataValidations>
  <hyperlinks>
    <hyperlink ref="B4" r:id="rId1" xr:uid="{72776818-625B-400A-AD4A-91CAA6D68B54}"/>
    <hyperlink ref="D4" r:id="rId2" xr:uid="{7ADD37BC-2D2F-4CED-B573-0D612AE1CA58}"/>
    <hyperlink ref="D5" r:id="rId3" xr:uid="{BF8999D4-536A-461D-B46C-143D1B033A67}"/>
    <hyperlink ref="D6" r:id="rId4" xr:uid="{CD476CC8-FFD8-4982-B934-326094334313}"/>
    <hyperlink ref="D3" r:id="rId5" xr:uid="{4C5DA383-A40A-4218-92BD-6E2C5F7A9BAC}"/>
    <hyperlink ref="D7" r:id="rId6" xr:uid="{090DAB28-16DF-4C8F-8D31-A975EF32B5B4}"/>
    <hyperlink ref="D8" r:id="rId7" xr:uid="{0B7985F2-5AE9-4F32-B23E-16E0EC38F82F}"/>
    <hyperlink ref="D9" r:id="rId8" xr:uid="{7F5620DC-818C-4CCB-8EDD-803A6DC36F37}"/>
    <hyperlink ref="D10" r:id="rId9" xr:uid="{3986DD81-5A8D-439D-A332-99475ECEA794}"/>
  </hyperlinks>
  <pageMargins left="0.7" right="0.7" top="0.75" bottom="0.75" header="0.3" footer="0.3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FF8D-4895-4F20-B20C-BD8C8C066A44}">
  <dimension ref="A1:O10"/>
  <sheetViews>
    <sheetView workbookViewId="0">
      <selection activeCell="I16" sqref="I16"/>
    </sheetView>
  </sheetViews>
  <sheetFormatPr defaultRowHeight="14.45"/>
  <cols>
    <col min="1" max="1" width="15.7109375" customWidth="1"/>
    <col min="2" max="2" width="42.28515625" customWidth="1"/>
    <col min="3" max="3" width="15.7109375" customWidth="1"/>
    <col min="4" max="4" width="18.140625" customWidth="1"/>
    <col min="5" max="5" width="6.85546875" customWidth="1"/>
    <col min="6" max="8" width="15.7109375" customWidth="1"/>
    <col min="9" max="9" width="55" bestFit="1" customWidth="1"/>
    <col min="10" max="10" width="16.7109375" bestFit="1" customWidth="1"/>
    <col min="11" max="13" width="15.7109375" customWidth="1"/>
  </cols>
  <sheetData>
    <row r="1" spans="1:15" ht="30.95">
      <c r="A1" s="6" t="s">
        <v>0</v>
      </c>
      <c r="C1" s="9" t="s">
        <v>94</v>
      </c>
      <c r="G1" s="7" t="s">
        <v>2</v>
      </c>
      <c r="H1" s="8">
        <f>SUM(Table15[Total Cost])</f>
        <v>193.75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16</v>
      </c>
    </row>
    <row r="3" spans="1:15">
      <c r="A3" t="s">
        <v>17</v>
      </c>
      <c r="B3" t="s">
        <v>58</v>
      </c>
      <c r="C3" t="s">
        <v>59</v>
      </c>
      <c r="D3" s="2" t="s">
        <v>60</v>
      </c>
      <c r="E3">
        <v>2</v>
      </c>
      <c r="F3" s="3">
        <v>21</v>
      </c>
      <c r="G3" s="3"/>
      <c r="H3" s="3">
        <f>Table15[[#This Row],[Qty]]*Table15[[#This Row],[Price]]+Table15[[#This Row],[Est. Shipping]]</f>
        <v>42</v>
      </c>
      <c r="I3" s="1" t="s">
        <v>95</v>
      </c>
      <c r="J3" s="4"/>
      <c r="K3" s="4"/>
      <c r="L3" s="5">
        <v>45338</v>
      </c>
      <c r="M3" s="5"/>
    </row>
    <row r="4" spans="1:15">
      <c r="A4" t="s">
        <v>17</v>
      </c>
      <c r="B4" t="s">
        <v>62</v>
      </c>
      <c r="C4" t="s">
        <v>63</v>
      </c>
      <c r="D4" s="2" t="s">
        <v>64</v>
      </c>
      <c r="E4">
        <v>1</v>
      </c>
      <c r="F4" s="3">
        <v>26.5</v>
      </c>
      <c r="G4" s="3"/>
      <c r="H4" s="3">
        <f>Table15[[#This Row],[Qty]]*Table15[[#This Row],[Price]]+Table15[[#This Row],[Est. Shipping]]</f>
        <v>26.5</v>
      </c>
      <c r="I4" s="1" t="s">
        <v>95</v>
      </c>
      <c r="J4" s="4"/>
      <c r="K4" s="4"/>
      <c r="L4" s="5">
        <v>45338</v>
      </c>
      <c r="M4" s="5"/>
    </row>
    <row r="5" spans="1:15">
      <c r="A5" t="s">
        <v>17</v>
      </c>
      <c r="B5" t="s">
        <v>65</v>
      </c>
      <c r="C5" t="s">
        <v>66</v>
      </c>
      <c r="D5" s="2" t="s">
        <v>67</v>
      </c>
      <c r="E5">
        <v>1</v>
      </c>
      <c r="F5" s="3">
        <v>15.5</v>
      </c>
      <c r="G5" s="3"/>
      <c r="H5" s="3">
        <f>Table15[[#This Row],[Qty]]*Table15[[#This Row],[Price]]+Table15[[#This Row],[Est. Shipping]]</f>
        <v>15.5</v>
      </c>
      <c r="I5" s="1" t="s">
        <v>95</v>
      </c>
      <c r="J5" s="4"/>
      <c r="K5" s="4"/>
      <c r="L5" s="5">
        <v>45338</v>
      </c>
      <c r="M5" s="5"/>
    </row>
    <row r="6" spans="1:15">
      <c r="A6" t="s">
        <v>17</v>
      </c>
      <c r="B6" t="s">
        <v>68</v>
      </c>
      <c r="C6" t="s">
        <v>69</v>
      </c>
      <c r="D6" s="2" t="s">
        <v>70</v>
      </c>
      <c r="E6">
        <v>1</v>
      </c>
      <c r="F6" s="3">
        <v>35</v>
      </c>
      <c r="G6" s="3"/>
      <c r="H6" s="3">
        <f>Table15[[#This Row],[Qty]]*Table15[[#This Row],[Price]]+Table15[[#This Row],[Est. Shipping]]</f>
        <v>35</v>
      </c>
      <c r="I6" s="1" t="s">
        <v>95</v>
      </c>
      <c r="J6" s="4"/>
      <c r="K6" s="4"/>
      <c r="L6" s="5">
        <v>45338</v>
      </c>
      <c r="M6" s="5"/>
    </row>
    <row r="7" spans="1:15">
      <c r="A7" t="s">
        <v>17</v>
      </c>
      <c r="B7" t="s">
        <v>71</v>
      </c>
      <c r="C7" t="s">
        <v>72</v>
      </c>
      <c r="D7" s="2" t="s">
        <v>73</v>
      </c>
      <c r="E7">
        <v>1</v>
      </c>
      <c r="F7" s="3">
        <v>3.25</v>
      </c>
      <c r="G7" s="3"/>
      <c r="H7" s="3">
        <f>Table15[[#This Row],[Qty]]*Table15[[#This Row],[Price]]+Table15[[#This Row],[Est. Shipping]]</f>
        <v>3.25</v>
      </c>
      <c r="I7" s="1" t="s">
        <v>95</v>
      </c>
      <c r="J7" s="4"/>
      <c r="K7" s="4"/>
      <c r="L7" s="5">
        <v>45338</v>
      </c>
      <c r="M7" s="5"/>
    </row>
    <row r="8" spans="1:15">
      <c r="A8" t="s">
        <v>17</v>
      </c>
      <c r="B8" t="s">
        <v>74</v>
      </c>
      <c r="C8" t="s">
        <v>75</v>
      </c>
      <c r="D8" s="2" t="s">
        <v>76</v>
      </c>
      <c r="E8">
        <v>1</v>
      </c>
      <c r="F8" s="3">
        <v>23.5</v>
      </c>
      <c r="G8" s="3"/>
      <c r="H8" s="3">
        <f>Table15[[#This Row],[Qty]]*Table15[[#This Row],[Price]]+Table15[[#This Row],[Est. Shipping]]</f>
        <v>23.5</v>
      </c>
      <c r="I8" s="1" t="s">
        <v>95</v>
      </c>
      <c r="J8" s="4"/>
      <c r="K8" s="4"/>
      <c r="L8" s="5">
        <v>45338</v>
      </c>
      <c r="M8" s="5"/>
    </row>
    <row r="9" spans="1:15">
      <c r="A9" t="s">
        <v>17</v>
      </c>
      <c r="B9" t="s">
        <v>77</v>
      </c>
      <c r="C9" t="s">
        <v>78</v>
      </c>
      <c r="D9" s="2" t="s">
        <v>79</v>
      </c>
      <c r="E9">
        <v>1</v>
      </c>
      <c r="F9" s="3">
        <v>40</v>
      </c>
      <c r="G9" s="3"/>
      <c r="H9" s="3">
        <f>Table15[[#This Row],[Qty]]*Table15[[#This Row],[Price]]+Table15[[#This Row],[Est. Shipping]]</f>
        <v>40</v>
      </c>
      <c r="I9" s="1" t="s">
        <v>95</v>
      </c>
      <c r="J9" s="4"/>
      <c r="K9" s="4"/>
      <c r="L9" s="5">
        <v>45338</v>
      </c>
      <c r="M9" s="5"/>
    </row>
    <row r="10" spans="1:15">
      <c r="A10" t="s">
        <v>17</v>
      </c>
      <c r="B10" t="s">
        <v>80</v>
      </c>
      <c r="C10" t="s">
        <v>81</v>
      </c>
      <c r="D10" s="2" t="s">
        <v>82</v>
      </c>
      <c r="E10">
        <v>1</v>
      </c>
      <c r="F10" s="3">
        <v>8</v>
      </c>
      <c r="G10" s="3"/>
      <c r="H10" s="3">
        <f>Table15[[#This Row],[Qty]]*Table15[[#This Row],[Price]]+Table15[[#This Row],[Est. Shipping]]</f>
        <v>8</v>
      </c>
      <c r="I10" s="1" t="s">
        <v>95</v>
      </c>
      <c r="J10" s="4"/>
      <c r="K10" s="4"/>
      <c r="L10" s="5">
        <v>45338</v>
      </c>
      <c r="M10" s="5"/>
    </row>
  </sheetData>
  <hyperlinks>
    <hyperlink ref="D3" r:id="rId1" location="btn-bar-a?target-tab=reviews" xr:uid="{696E8CF7-BC97-4F60-8654-8C23AB9D0ECD}"/>
    <hyperlink ref="D4" r:id="rId2" xr:uid="{C229741A-974E-4E9D-A475-59DABE1FF9F0}"/>
    <hyperlink ref="D5" r:id="rId3" xr:uid="{7BD289F4-9848-43F6-8EC5-D352D6DED2F3}"/>
    <hyperlink ref="D6" r:id="rId4" xr:uid="{FE833E97-4024-4BB7-BA16-711EF3C06A6E}"/>
    <hyperlink ref="D7" r:id="rId5" xr:uid="{1983D3CB-ABBE-4C22-A515-A9731382854B}"/>
    <hyperlink ref="D8" r:id="rId6" xr:uid="{E48DBE0F-3976-4ACD-B854-68F3D245AD06}"/>
    <hyperlink ref="D9" r:id="rId7" xr:uid="{E21F4F18-2E19-4290-B42D-A41C1C5637FD}"/>
    <hyperlink ref="D10" r:id="rId8" xr:uid="{0A4F057C-DD4D-472F-9010-4A344EE887CC}"/>
  </hyperlinks>
  <pageMargins left="0.7" right="0.7" top="0.75" bottom="0.75" header="0.3" footer="0.3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2570CA10875D4A9DBD16CB95E01F2E" ma:contentTypeVersion="11" ma:contentTypeDescription="Create a new document." ma:contentTypeScope="" ma:versionID="327fdb77617426b57d773b457a4718ab">
  <xsd:schema xmlns:xsd="http://www.w3.org/2001/XMLSchema" xmlns:xs="http://www.w3.org/2001/XMLSchema" xmlns:p="http://schemas.microsoft.com/office/2006/metadata/properties" xmlns:ns2="34355b9b-f7d4-46c2-9785-37e5e173906a" xmlns:ns3="c657036f-4754-4f4e-862c-f065a6f161b7" targetNamespace="http://schemas.microsoft.com/office/2006/metadata/properties" ma:root="true" ma:fieldsID="6b9228485e9249d4a6f7485dbe9d171b" ns2:_="" ns3:_="">
    <xsd:import namespace="34355b9b-f7d4-46c2-9785-37e5e173906a"/>
    <xsd:import namespace="c657036f-4754-4f4e-862c-f065a6f16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5b9b-f7d4-46c2-9785-37e5e1739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036f-4754-4f4e-862c-f065a6f16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561608-CF84-44C2-BB9F-307D3FBBF36F}"/>
</file>

<file path=customXml/itemProps2.xml><?xml version="1.0" encoding="utf-8"?>
<ds:datastoreItem xmlns:ds="http://schemas.openxmlformats.org/officeDocument/2006/customXml" ds:itemID="{E5FB74D8-C7A5-4EF0-AC8D-058E2BF439FD}"/>
</file>

<file path=customXml/itemProps3.xml><?xml version="1.0" encoding="utf-8"?>
<ds:datastoreItem xmlns:ds="http://schemas.openxmlformats.org/officeDocument/2006/customXml" ds:itemID="{DF70FC4F-211F-4244-A590-ED77A920E6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2024-01-29T00:22:11Z</dcterms:created>
  <dcterms:modified xsi:type="dcterms:W3CDTF">2024-03-02T21:34:56Z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0x010100682570CA10875D4A9DBD16CB95E01F2E</vt:lpwstr>
  </property>
</Properties>
</file>