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inys\Desktop\ff\"/>
    </mc:Choice>
  </mc:AlternateContent>
  <bookViews>
    <workbookView xWindow="0" yWindow="0" windowWidth="28695" windowHeight="13050" tabRatio="863" firstSheet="21" activeTab="21"/>
  </bookViews>
  <sheets>
    <sheet name="注意事项" sheetId="40" r:id="rId1"/>
    <sheet name="A100000主表" sheetId="4" r:id="rId2"/>
    <sheet name="A101010一般企业" sheetId="5" r:id="rId3"/>
    <sheet name="A101020金融企业" sheetId="6" r:id="rId4"/>
    <sheet name="A102010一般企业" sheetId="7" r:id="rId5"/>
    <sheet name="A102020金融企业" sheetId="8" r:id="rId6"/>
    <sheet name="A103000事业、非营利" sheetId="9" r:id="rId7"/>
    <sheet name="A104000期间费用" sheetId="10" r:id="rId8"/>
    <sheet name="A105000纳税调整" sheetId="11" r:id="rId9"/>
    <sheet name="A105010视同销售" sheetId="12" r:id="rId10"/>
    <sheet name="A105020未按权责发生" sheetId="13" r:id="rId11"/>
    <sheet name="A105030投资收益" sheetId="14" r:id="rId12"/>
    <sheet name="A105040专项用途" sheetId="15" r:id="rId13"/>
    <sheet name="A105050职工薪酬" sheetId="16" r:id="rId14"/>
    <sheet name="A105060广告宣传" sheetId="17" r:id="rId15"/>
    <sheet name="A105070捐赠支出" sheetId="18" r:id="rId16"/>
    <sheet name="A105080资产折扣" sheetId="19" r:id="rId17"/>
    <sheet name="A105090资产损失" sheetId="20" r:id="rId18"/>
    <sheet name="A105100企业重组" sheetId="21" r:id="rId19"/>
    <sheet name="A105110政策性搬迁" sheetId="22" r:id="rId20"/>
    <sheet name="A105120特殊行业准备金" sheetId="23" r:id="rId21"/>
    <sheet name="A106000企业所得税弥补亏损" sheetId="24" r:id="rId22"/>
    <sheet name="A107010免税减计及加计" sheetId="25" r:id="rId23"/>
    <sheet name="A107011免税、减计收入" sheetId="26" r:id="rId24"/>
    <sheet name="A107012研发费用加计" sheetId="27" r:id="rId25"/>
    <sheet name="A107020所得税减免优惠" sheetId="28" r:id="rId26"/>
    <sheet name="A107030抵扣应纳税" sheetId="29" r:id="rId27"/>
    <sheet name="A107040减免所得税优惠" sheetId="30" r:id="rId28"/>
    <sheet name="A107041高新技术企业优惠" sheetId="31" r:id="rId29"/>
    <sheet name="A107042软件、集成电路企业" sheetId="32" r:id="rId30"/>
    <sheet name="A107050税额抵扣免优惠" sheetId="33" r:id="rId31"/>
    <sheet name="A108000境外所得税收抵免" sheetId="34" r:id="rId32"/>
    <sheet name="A108010境外所得调整" sheetId="35" r:id="rId33"/>
    <sheet name="A108020境外分支机构" sheetId="36" r:id="rId34"/>
    <sheet name="A108030跨年度结转" sheetId="37" r:id="rId35"/>
    <sheet name="A109000跨地区经营汇总" sheetId="38" r:id="rId36"/>
    <sheet name="A109010企业所得税汇总" sheetId="39" r:id="rId37"/>
  </sheets>
  <definedNames>
    <definedName name="_xlnm.Print_Area" localSheetId="1">A100000主表!$A$1:$D$38</definedName>
    <definedName name="_xlnm.Print_Area" localSheetId="6">A103000事业、非营利!$A$1:$C$30</definedName>
    <definedName name="_xlnm.Print_Titles" localSheetId="24">A107012研发费用加计!$1:$1</definedName>
  </definedNames>
  <calcPr calcId="152511"/>
</workbook>
</file>

<file path=xl/calcChain.xml><?xml version="1.0" encoding="utf-8"?>
<calcChain xmlns="http://schemas.openxmlformats.org/spreadsheetml/2006/main">
  <c r="F25" i="39" l="1"/>
  <c r="E25" i="39"/>
  <c r="G9" i="39" s="1"/>
  <c r="G25" i="39" s="1"/>
  <c r="D25" i="39"/>
  <c r="G24" i="39"/>
  <c r="G23" i="39"/>
  <c r="G22" i="39"/>
  <c r="G21" i="39"/>
  <c r="G20" i="39"/>
  <c r="G19" i="39"/>
  <c r="G18" i="39"/>
  <c r="G17" i="39"/>
  <c r="G16" i="39"/>
  <c r="G15" i="39"/>
  <c r="G14" i="39"/>
  <c r="G13" i="39"/>
  <c r="G12" i="39"/>
  <c r="G11" i="39"/>
  <c r="G10" i="39"/>
  <c r="D6" i="39"/>
  <c r="C6" i="39"/>
  <c r="G6" i="39" s="1"/>
  <c r="H17" i="39" s="1"/>
  <c r="C19" i="38"/>
  <c r="C18" i="38"/>
  <c r="C7" i="38"/>
  <c r="C13" i="38" s="1"/>
  <c r="C6" i="38"/>
  <c r="S15" i="37"/>
  <c r="M15" i="37"/>
  <c r="L15" i="37"/>
  <c r="K15" i="37"/>
  <c r="J15" i="37"/>
  <c r="I15" i="37"/>
  <c r="G15" i="37"/>
  <c r="F15" i="37"/>
  <c r="E15" i="37"/>
  <c r="D15" i="37"/>
  <c r="C15" i="37"/>
  <c r="T14" i="37"/>
  <c r="R14" i="37"/>
  <c r="Q14" i="37"/>
  <c r="P14" i="37"/>
  <c r="O14" i="37"/>
  <c r="N14" i="37"/>
  <c r="H14" i="37"/>
  <c r="R13" i="37"/>
  <c r="Q13" i="37"/>
  <c r="P13" i="37"/>
  <c r="O13" i="37"/>
  <c r="T13" i="37" s="1"/>
  <c r="N13" i="37"/>
  <c r="H13" i="37"/>
  <c r="R12" i="37"/>
  <c r="Q12" i="37"/>
  <c r="P12" i="37"/>
  <c r="O12" i="37"/>
  <c r="N12" i="37"/>
  <c r="H12" i="37"/>
  <c r="R11" i="37"/>
  <c r="Q11" i="37"/>
  <c r="P11" i="37"/>
  <c r="O11" i="37"/>
  <c r="T11" i="37" s="1"/>
  <c r="N11" i="37"/>
  <c r="H11" i="37"/>
  <c r="R10" i="37"/>
  <c r="Q10" i="37"/>
  <c r="P10" i="37"/>
  <c r="O10" i="37"/>
  <c r="T10" i="37" s="1"/>
  <c r="N10" i="37"/>
  <c r="H10" i="37"/>
  <c r="R9" i="37"/>
  <c r="Q9" i="37"/>
  <c r="P9" i="37"/>
  <c r="O9" i="37"/>
  <c r="T9" i="37" s="1"/>
  <c r="N9" i="37"/>
  <c r="H9" i="37"/>
  <c r="R8" i="37"/>
  <c r="R15" i="37" s="1"/>
  <c r="Q8" i="37"/>
  <c r="P8" i="37"/>
  <c r="O8" i="37"/>
  <c r="N8" i="37"/>
  <c r="N15" i="37" s="1"/>
  <c r="H8" i="37"/>
  <c r="R7" i="37"/>
  <c r="Q7" i="37"/>
  <c r="Q15" i="37" s="1"/>
  <c r="P7" i="37"/>
  <c r="O7" i="37"/>
  <c r="N7" i="37"/>
  <c r="H7" i="37"/>
  <c r="R6" i="37"/>
  <c r="Q6" i="37"/>
  <c r="P6" i="37"/>
  <c r="O6" i="37"/>
  <c r="O15" i="37" s="1"/>
  <c r="N6" i="37"/>
  <c r="H6" i="37"/>
  <c r="S15" i="36"/>
  <c r="R15" i="36"/>
  <c r="Q15" i="36"/>
  <c r="P15" i="36"/>
  <c r="O15" i="36"/>
  <c r="N15" i="36"/>
  <c r="M15" i="36"/>
  <c r="K15" i="36"/>
  <c r="J15" i="36"/>
  <c r="I15" i="36"/>
  <c r="H15" i="36"/>
  <c r="G15" i="36"/>
  <c r="E15" i="36"/>
  <c r="D15" i="36"/>
  <c r="C15" i="36"/>
  <c r="T14" i="36"/>
  <c r="L14" i="36"/>
  <c r="F14" i="36"/>
  <c r="T13" i="36"/>
  <c r="L13" i="36"/>
  <c r="F13" i="36"/>
  <c r="T12" i="36"/>
  <c r="L12" i="36"/>
  <c r="F12" i="36"/>
  <c r="T11" i="36"/>
  <c r="L11" i="36"/>
  <c r="F11" i="36"/>
  <c r="T10" i="36"/>
  <c r="L10" i="36"/>
  <c r="F10" i="36"/>
  <c r="T9" i="36"/>
  <c r="T15" i="36" s="1"/>
  <c r="L9" i="36"/>
  <c r="F9" i="36"/>
  <c r="T8" i="36"/>
  <c r="L8" i="36"/>
  <c r="L15" i="36" s="1"/>
  <c r="F8" i="36"/>
  <c r="T7" i="36"/>
  <c r="L7" i="36"/>
  <c r="F7" i="36"/>
  <c r="T6" i="36"/>
  <c r="L6" i="36"/>
  <c r="F6" i="36"/>
  <c r="R15" i="35"/>
  <c r="Q15" i="35"/>
  <c r="P15" i="35"/>
  <c r="M15" i="35"/>
  <c r="L15" i="35"/>
  <c r="K15" i="35"/>
  <c r="I15" i="35"/>
  <c r="H15" i="35"/>
  <c r="G15" i="35"/>
  <c r="F15" i="35"/>
  <c r="E15" i="35"/>
  <c r="D15" i="35"/>
  <c r="C15" i="35"/>
  <c r="N14" i="35"/>
  <c r="J14" i="35"/>
  <c r="O14" i="35" s="1"/>
  <c r="S14" i="35" s="1"/>
  <c r="N13" i="35"/>
  <c r="J13" i="35"/>
  <c r="O13" i="35" s="1"/>
  <c r="S13" i="35" s="1"/>
  <c r="N12" i="35"/>
  <c r="J12" i="35"/>
  <c r="O12" i="35" s="1"/>
  <c r="S12" i="35" s="1"/>
  <c r="N11" i="35"/>
  <c r="J11" i="35"/>
  <c r="O11" i="35" s="1"/>
  <c r="S11" i="35" s="1"/>
  <c r="N10" i="35"/>
  <c r="J10" i="35"/>
  <c r="O10" i="35" s="1"/>
  <c r="S10" i="35" s="1"/>
  <c r="N9" i="35"/>
  <c r="J9" i="35"/>
  <c r="O9" i="35" s="1"/>
  <c r="S9" i="35" s="1"/>
  <c r="N8" i="35"/>
  <c r="J8" i="35"/>
  <c r="O8" i="35" s="1"/>
  <c r="S8" i="35" s="1"/>
  <c r="N7" i="35"/>
  <c r="J7" i="35"/>
  <c r="O7" i="35" s="1"/>
  <c r="S7" i="35" s="1"/>
  <c r="N6" i="35"/>
  <c r="J6" i="35"/>
  <c r="R15" i="34"/>
  <c r="Q15" i="34"/>
  <c r="P15" i="34"/>
  <c r="O15" i="34"/>
  <c r="M15" i="34"/>
  <c r="L15" i="34"/>
  <c r="K15" i="34"/>
  <c r="I15" i="34"/>
  <c r="G15" i="34"/>
  <c r="E15" i="34"/>
  <c r="D15" i="34"/>
  <c r="C15" i="34"/>
  <c r="S14" i="34"/>
  <c r="T14" i="34" s="1"/>
  <c r="N14" i="34"/>
  <c r="F14" i="34"/>
  <c r="H14" i="34" s="1"/>
  <c r="J14" i="34" s="1"/>
  <c r="T13" i="34"/>
  <c r="S13" i="34"/>
  <c r="N13" i="34"/>
  <c r="J13" i="34"/>
  <c r="H13" i="34"/>
  <c r="F13" i="34"/>
  <c r="S12" i="34"/>
  <c r="T12" i="34" s="1"/>
  <c r="N12" i="34"/>
  <c r="F12" i="34"/>
  <c r="H12" i="34" s="1"/>
  <c r="J12" i="34" s="1"/>
  <c r="T11" i="34"/>
  <c r="S11" i="34"/>
  <c r="N11" i="34"/>
  <c r="J11" i="34"/>
  <c r="H11" i="34"/>
  <c r="F11" i="34"/>
  <c r="S10" i="34"/>
  <c r="T10" i="34" s="1"/>
  <c r="N10" i="34"/>
  <c r="H10" i="34"/>
  <c r="J10" i="34" s="1"/>
  <c r="F10" i="34"/>
  <c r="T9" i="34"/>
  <c r="S9" i="34"/>
  <c r="N9" i="34"/>
  <c r="N15" i="34" s="1"/>
  <c r="J9" i="34"/>
  <c r="H9" i="34"/>
  <c r="F9" i="34"/>
  <c r="T8" i="34"/>
  <c r="S8" i="34"/>
  <c r="N8" i="34"/>
  <c r="F8" i="34"/>
  <c r="H8" i="34" s="1"/>
  <c r="J8" i="34" s="1"/>
  <c r="T7" i="34"/>
  <c r="S7" i="34"/>
  <c r="N7" i="34"/>
  <c r="J7" i="34"/>
  <c r="H7" i="34"/>
  <c r="F7" i="34"/>
  <c r="S6" i="34"/>
  <c r="S15" i="34" s="1"/>
  <c r="N6" i="34"/>
  <c r="F6" i="34"/>
  <c r="F15" i="34" s="1"/>
  <c r="M11" i="33"/>
  <c r="F10" i="33"/>
  <c r="N10" i="33" s="1"/>
  <c r="L9" i="33"/>
  <c r="F9" i="33"/>
  <c r="N9" i="33" s="1"/>
  <c r="N8" i="33"/>
  <c r="L8" i="33"/>
  <c r="F8" i="33"/>
  <c r="N7" i="33"/>
  <c r="L7" i="33"/>
  <c r="F7" i="33"/>
  <c r="L6" i="33"/>
  <c r="F6" i="33"/>
  <c r="N6" i="33" s="1"/>
  <c r="L5" i="33"/>
  <c r="F5" i="33"/>
  <c r="E34" i="32"/>
  <c r="E31" i="32"/>
  <c r="E28" i="32"/>
  <c r="E26" i="32"/>
  <c r="E23" i="32"/>
  <c r="E19" i="32"/>
  <c r="E18" i="32"/>
  <c r="G30" i="31"/>
  <c r="F30" i="31"/>
  <c r="E30" i="31"/>
  <c r="D30" i="31"/>
  <c r="G21" i="31"/>
  <c r="F21" i="31"/>
  <c r="E21" i="31"/>
  <c r="D21" i="31"/>
  <c r="G20" i="31"/>
  <c r="G35" i="31" s="1"/>
  <c r="F20" i="31"/>
  <c r="E20" i="31"/>
  <c r="D20" i="31"/>
  <c r="G17" i="31"/>
  <c r="G14" i="31"/>
  <c r="G11" i="31"/>
  <c r="G8" i="31"/>
  <c r="C33" i="30"/>
  <c r="C38" i="30" s="1"/>
  <c r="D28" i="4" s="1"/>
  <c r="E21" i="29"/>
  <c r="D21" i="29"/>
  <c r="C15" i="29"/>
  <c r="C17" i="29" s="1"/>
  <c r="C14" i="29"/>
  <c r="E7" i="29"/>
  <c r="D7" i="29"/>
  <c r="C5" i="29"/>
  <c r="C7" i="29" s="1"/>
  <c r="C9" i="29" s="1"/>
  <c r="K25" i="28"/>
  <c r="M25" i="28" s="1"/>
  <c r="J25" i="28"/>
  <c r="J26" i="28" s="1"/>
  <c r="I25" i="28"/>
  <c r="H25" i="28"/>
  <c r="G25" i="28"/>
  <c r="G26" i="28" s="1"/>
  <c r="F25" i="28"/>
  <c r="L24" i="28"/>
  <c r="K24" i="28"/>
  <c r="M24" i="28" s="1"/>
  <c r="M23" i="28"/>
  <c r="L23" i="28"/>
  <c r="L25" i="28" s="1"/>
  <c r="K23" i="28"/>
  <c r="L22" i="28"/>
  <c r="J22" i="28"/>
  <c r="I22" i="28"/>
  <c r="H22" i="28"/>
  <c r="G22" i="28"/>
  <c r="F22" i="28"/>
  <c r="L21" i="28"/>
  <c r="M21" i="28" s="1"/>
  <c r="K21" i="28"/>
  <c r="L20" i="28"/>
  <c r="K20" i="28"/>
  <c r="K19" i="28"/>
  <c r="J19" i="28"/>
  <c r="I19" i="28"/>
  <c r="H19" i="28"/>
  <c r="G19" i="28"/>
  <c r="F19" i="28"/>
  <c r="F26" i="28" s="1"/>
  <c r="L18" i="28"/>
  <c r="K18" i="28"/>
  <c r="M18" i="28" s="1"/>
  <c r="M17" i="28"/>
  <c r="L17" i="28"/>
  <c r="L19" i="28" s="1"/>
  <c r="K17" i="28"/>
  <c r="L16" i="28"/>
  <c r="M16" i="28" s="1"/>
  <c r="K16" i="28"/>
  <c r="J16" i="28"/>
  <c r="I16" i="28"/>
  <c r="H16" i="28"/>
  <c r="G16" i="28"/>
  <c r="F16" i="28"/>
  <c r="J13" i="28"/>
  <c r="I13" i="28"/>
  <c r="H13" i="28"/>
  <c r="G13" i="28"/>
  <c r="F13" i="28"/>
  <c r="L12" i="28"/>
  <c r="M12" i="28" s="1"/>
  <c r="K12" i="28"/>
  <c r="L11" i="28"/>
  <c r="L13" i="28" s="1"/>
  <c r="K11" i="28"/>
  <c r="K10" i="28"/>
  <c r="J10" i="28"/>
  <c r="I10" i="28"/>
  <c r="H10" i="28"/>
  <c r="G10" i="28"/>
  <c r="F10" i="28"/>
  <c r="L9" i="28"/>
  <c r="K9" i="28"/>
  <c r="M9" i="28" s="1"/>
  <c r="M8" i="28"/>
  <c r="L8" i="28"/>
  <c r="L10" i="28" s="1"/>
  <c r="K8" i="28"/>
  <c r="J7" i="28"/>
  <c r="I7" i="28"/>
  <c r="H7" i="28"/>
  <c r="G7" i="28"/>
  <c r="F7" i="28"/>
  <c r="M6" i="28"/>
  <c r="L6" i="28"/>
  <c r="K6" i="28"/>
  <c r="L5" i="28"/>
  <c r="L7" i="28" s="1"/>
  <c r="K5" i="28"/>
  <c r="D49" i="27"/>
  <c r="D47" i="27"/>
  <c r="D39" i="27"/>
  <c r="D32" i="27"/>
  <c r="D27" i="27"/>
  <c r="D23" i="27"/>
  <c r="D20" i="27"/>
  <c r="D11" i="27"/>
  <c r="D7" i="27"/>
  <c r="Q11" i="26"/>
  <c r="R11" i="26" s="1"/>
  <c r="O11" i="26"/>
  <c r="N11" i="26"/>
  <c r="K11" i="26"/>
  <c r="N10" i="26"/>
  <c r="O10" i="26" s="1"/>
  <c r="Q10" i="26" s="1"/>
  <c r="R10" i="26" s="1"/>
  <c r="K10" i="26"/>
  <c r="N9" i="26"/>
  <c r="O9" i="26" s="1"/>
  <c r="Q9" i="26" s="1"/>
  <c r="R9" i="26" s="1"/>
  <c r="K9" i="26"/>
  <c r="Q8" i="26"/>
  <c r="R8" i="26" s="1"/>
  <c r="O8" i="26"/>
  <c r="N8" i="26"/>
  <c r="K8" i="26"/>
  <c r="Q7" i="26"/>
  <c r="O7" i="26"/>
  <c r="N7" i="26"/>
  <c r="K7" i="26"/>
  <c r="R7" i="26" s="1"/>
  <c r="N6" i="26"/>
  <c r="O6" i="26" s="1"/>
  <c r="Q6" i="26" s="1"/>
  <c r="R6" i="26" s="1"/>
  <c r="K6" i="26"/>
  <c r="O5" i="26"/>
  <c r="Q5" i="26" s="1"/>
  <c r="R5" i="26" s="1"/>
  <c r="N5" i="26"/>
  <c r="K5" i="26"/>
  <c r="C27" i="25"/>
  <c r="C33" i="25" s="1"/>
  <c r="D19" i="4" s="1"/>
  <c r="C19" i="25"/>
  <c r="C3" i="25"/>
  <c r="M11" i="24"/>
  <c r="L10" i="24"/>
  <c r="D23" i="4" s="1"/>
  <c r="F9" i="24"/>
  <c r="K8" i="24"/>
  <c r="F8" i="24"/>
  <c r="K7" i="24"/>
  <c r="F7" i="24"/>
  <c r="K6" i="24"/>
  <c r="F6" i="24"/>
  <c r="K5" i="24"/>
  <c r="F5" i="24"/>
  <c r="F46" i="23"/>
  <c r="D42" i="11" s="1"/>
  <c r="G45" i="23"/>
  <c r="G44" i="23"/>
  <c r="G43" i="23"/>
  <c r="F42" i="23"/>
  <c r="E42" i="23"/>
  <c r="G41" i="23"/>
  <c r="G40" i="23"/>
  <c r="G39" i="23"/>
  <c r="G38" i="23"/>
  <c r="F38" i="23"/>
  <c r="E38" i="23"/>
  <c r="G37" i="23"/>
  <c r="G36" i="23"/>
  <c r="G35" i="23"/>
  <c r="F34" i="23"/>
  <c r="E34" i="23"/>
  <c r="G34" i="23" s="1"/>
  <c r="G33" i="23"/>
  <c r="G32" i="23"/>
  <c r="G31" i="23"/>
  <c r="G30" i="23"/>
  <c r="G29" i="23"/>
  <c r="F29" i="23"/>
  <c r="E29" i="23"/>
  <c r="G28" i="23"/>
  <c r="G27" i="23"/>
  <c r="G26" i="23"/>
  <c r="G25" i="23"/>
  <c r="G24" i="23"/>
  <c r="F24" i="23"/>
  <c r="E24" i="23"/>
  <c r="G23" i="23"/>
  <c r="G22" i="23"/>
  <c r="G21" i="23"/>
  <c r="G20" i="23"/>
  <c r="G19" i="23"/>
  <c r="G18" i="23"/>
  <c r="G17" i="23"/>
  <c r="G16" i="23"/>
  <c r="G15" i="23"/>
  <c r="G14" i="23"/>
  <c r="G13" i="23"/>
  <c r="G12" i="23"/>
  <c r="G11" i="23"/>
  <c r="G10" i="23"/>
  <c r="G9" i="23"/>
  <c r="G8" i="23"/>
  <c r="G7" i="23"/>
  <c r="G6" i="23"/>
  <c r="G5" i="23"/>
  <c r="F5" i="23"/>
  <c r="E5" i="23"/>
  <c r="G4" i="23"/>
  <c r="F4" i="23"/>
  <c r="E4" i="23"/>
  <c r="C20" i="22"/>
  <c r="C26" i="22" s="1"/>
  <c r="C19" i="22"/>
  <c r="C12" i="22"/>
  <c r="C11" i="22" s="1"/>
  <c r="C4" i="22"/>
  <c r="C3" i="22"/>
  <c r="G20" i="21"/>
  <c r="D40" i="11" s="1"/>
  <c r="F20" i="21"/>
  <c r="D20" i="21"/>
  <c r="C20" i="21"/>
  <c r="I19" i="21"/>
  <c r="H19" i="21"/>
  <c r="E19" i="21"/>
  <c r="H18" i="21"/>
  <c r="I18" i="21" s="1"/>
  <c r="E18" i="21"/>
  <c r="H17" i="21"/>
  <c r="E17" i="21"/>
  <c r="H16" i="21"/>
  <c r="I16" i="21" s="1"/>
  <c r="E16" i="21"/>
  <c r="I15" i="21"/>
  <c r="H15" i="21"/>
  <c r="E15" i="21"/>
  <c r="I14" i="21"/>
  <c r="H14" i="21"/>
  <c r="E14" i="21"/>
  <c r="H13" i="21"/>
  <c r="I13" i="21" s="1"/>
  <c r="E13" i="21"/>
  <c r="H12" i="21"/>
  <c r="E12" i="21"/>
  <c r="I11" i="21"/>
  <c r="H11" i="21"/>
  <c r="E11" i="21"/>
  <c r="H10" i="21"/>
  <c r="I10" i="21" s="1"/>
  <c r="E10" i="21"/>
  <c r="H9" i="21"/>
  <c r="E9" i="21"/>
  <c r="H8" i="21"/>
  <c r="I8" i="21" s="1"/>
  <c r="E8" i="21"/>
  <c r="I7" i="21"/>
  <c r="H7" i="21"/>
  <c r="E7" i="21"/>
  <c r="I6" i="21"/>
  <c r="H6" i="21"/>
  <c r="E6" i="21"/>
  <c r="H5" i="21"/>
  <c r="E5" i="21"/>
  <c r="F17" i="20"/>
  <c r="E17" i="20"/>
  <c r="H16" i="20"/>
  <c r="G16" i="20"/>
  <c r="G15" i="20"/>
  <c r="H15" i="20" s="1"/>
  <c r="G14" i="20"/>
  <c r="H14" i="20" s="1"/>
  <c r="G13" i="20"/>
  <c r="H13" i="20" s="1"/>
  <c r="G12" i="20"/>
  <c r="F12" i="20"/>
  <c r="E12" i="20"/>
  <c r="D12" i="20"/>
  <c r="C12" i="20"/>
  <c r="H12" i="20" s="1"/>
  <c r="G11" i="20"/>
  <c r="H11" i="20" s="1"/>
  <c r="H10" i="20"/>
  <c r="G10" i="20"/>
  <c r="G9" i="20"/>
  <c r="H9" i="20" s="1"/>
  <c r="H8" i="20"/>
  <c r="G8" i="20"/>
  <c r="G7" i="20"/>
  <c r="H7" i="20" s="1"/>
  <c r="G6" i="20"/>
  <c r="H6" i="20" s="1"/>
  <c r="G5" i="20"/>
  <c r="H5" i="20" s="1"/>
  <c r="G4" i="20"/>
  <c r="F4" i="20"/>
  <c r="E4" i="20"/>
  <c r="D4" i="20"/>
  <c r="C4" i="20"/>
  <c r="H4" i="20" s="1"/>
  <c r="J43" i="19"/>
  <c r="I43" i="19"/>
  <c r="L35" i="19"/>
  <c r="K35" i="19"/>
  <c r="H35" i="19"/>
  <c r="G35" i="19"/>
  <c r="F35" i="19"/>
  <c r="E35" i="19"/>
  <c r="D35" i="19"/>
  <c r="L25" i="19"/>
  <c r="K25" i="19"/>
  <c r="H25" i="19"/>
  <c r="G25" i="19"/>
  <c r="F25" i="19"/>
  <c r="E25" i="19"/>
  <c r="D25" i="19"/>
  <c r="L22" i="19"/>
  <c r="K22" i="19"/>
  <c r="H22" i="19"/>
  <c r="G22" i="19"/>
  <c r="F22" i="19"/>
  <c r="F43" i="19" s="1"/>
  <c r="E22" i="19"/>
  <c r="D22" i="19"/>
  <c r="J21" i="19"/>
  <c r="J20" i="19"/>
  <c r="J19" i="19"/>
  <c r="J18" i="19"/>
  <c r="J17" i="19"/>
  <c r="J16" i="19"/>
  <c r="J15" i="19"/>
  <c r="K14" i="19"/>
  <c r="J14" i="19"/>
  <c r="I14" i="19"/>
  <c r="H14" i="19"/>
  <c r="G14" i="19"/>
  <c r="F14" i="19"/>
  <c r="E14" i="19"/>
  <c r="D14" i="19"/>
  <c r="J13" i="19"/>
  <c r="J12" i="19"/>
  <c r="L11" i="19"/>
  <c r="L10" i="19"/>
  <c r="L9" i="19"/>
  <c r="L8" i="19"/>
  <c r="L7" i="19"/>
  <c r="L6" i="19"/>
  <c r="K5" i="19"/>
  <c r="K43" i="19" s="1"/>
  <c r="H5" i="19"/>
  <c r="H43" i="19" s="1"/>
  <c r="D35" i="11" s="1"/>
  <c r="G5" i="19"/>
  <c r="F5" i="19"/>
  <c r="E5" i="19"/>
  <c r="L5" i="19" s="1"/>
  <c r="L43" i="19" s="1"/>
  <c r="D5" i="19"/>
  <c r="D43" i="19" s="1"/>
  <c r="C11" i="18"/>
  <c r="C20" i="11" s="1"/>
  <c r="I6" i="18"/>
  <c r="I11" i="18" s="1"/>
  <c r="H6" i="18"/>
  <c r="H11" i="18" s="1"/>
  <c r="G6" i="18"/>
  <c r="F6" i="18"/>
  <c r="E6" i="18"/>
  <c r="E11" i="18" s="1"/>
  <c r="D6" i="18"/>
  <c r="D11" i="18" s="1"/>
  <c r="C6" i="18"/>
  <c r="F5" i="18"/>
  <c r="F11" i="18" s="1"/>
  <c r="D20" i="11" s="1"/>
  <c r="G4" i="18"/>
  <c r="G11" i="18" s="1"/>
  <c r="C11" i="17"/>
  <c r="C9" i="17"/>
  <c r="C15" i="17" s="1"/>
  <c r="C8" i="17"/>
  <c r="C5" i="17"/>
  <c r="C14" i="17" s="1"/>
  <c r="F19" i="11" s="1"/>
  <c r="D16" i="16"/>
  <c r="H15" i="16"/>
  <c r="H14" i="16"/>
  <c r="H13" i="16"/>
  <c r="H12" i="16"/>
  <c r="H11" i="16"/>
  <c r="H10" i="16"/>
  <c r="H9" i="16"/>
  <c r="H7" i="16" s="1"/>
  <c r="I8" i="16"/>
  <c r="I7" i="16" s="1"/>
  <c r="I16" i="16" s="1"/>
  <c r="H8" i="16"/>
  <c r="G7" i="16"/>
  <c r="G16" i="16" s="1"/>
  <c r="D17" i="11" s="1"/>
  <c r="F7" i="16"/>
  <c r="F16" i="16" s="1"/>
  <c r="D7" i="16"/>
  <c r="C7" i="16"/>
  <c r="C16" i="16" s="1"/>
  <c r="C17" i="11" s="1"/>
  <c r="H6" i="16"/>
  <c r="H5" i="16"/>
  <c r="H4" i="16"/>
  <c r="P11" i="15"/>
  <c r="E12" i="11" s="1"/>
  <c r="O11" i="15"/>
  <c r="M11" i="15"/>
  <c r="L11" i="15"/>
  <c r="F11" i="15"/>
  <c r="F12" i="11" s="1"/>
  <c r="E11" i="15"/>
  <c r="D11" i="15"/>
  <c r="N10" i="15"/>
  <c r="N9" i="15"/>
  <c r="N8" i="15"/>
  <c r="N7" i="15"/>
  <c r="N6" i="15"/>
  <c r="N5" i="15"/>
  <c r="N11" i="15" s="1"/>
  <c r="I14" i="14"/>
  <c r="H14" i="14"/>
  <c r="G14" i="14"/>
  <c r="F14" i="14"/>
  <c r="D14" i="14"/>
  <c r="C14" i="14"/>
  <c r="M13" i="14"/>
  <c r="K13" i="14"/>
  <c r="L13" i="14" s="1"/>
  <c r="J13" i="14"/>
  <c r="E13" i="14"/>
  <c r="K12" i="14"/>
  <c r="L12" i="14" s="1"/>
  <c r="M12" i="14" s="1"/>
  <c r="J12" i="14"/>
  <c r="E12" i="14"/>
  <c r="K11" i="14"/>
  <c r="L11" i="14" s="1"/>
  <c r="M11" i="14" s="1"/>
  <c r="J11" i="14"/>
  <c r="E11" i="14"/>
  <c r="L10" i="14"/>
  <c r="M10" i="14" s="1"/>
  <c r="K10" i="14"/>
  <c r="J10" i="14"/>
  <c r="E10" i="14"/>
  <c r="M9" i="14"/>
  <c r="K9" i="14"/>
  <c r="L9" i="14" s="1"/>
  <c r="J9" i="14"/>
  <c r="E9" i="14"/>
  <c r="K8" i="14"/>
  <c r="L8" i="14" s="1"/>
  <c r="M8" i="14" s="1"/>
  <c r="J8" i="14"/>
  <c r="J14" i="14" s="1"/>
  <c r="C7" i="11" s="1"/>
  <c r="E8" i="14"/>
  <c r="K7" i="14"/>
  <c r="K14" i="14" s="1"/>
  <c r="D7" i="11" s="1"/>
  <c r="J7" i="14"/>
  <c r="E7" i="14"/>
  <c r="L6" i="14"/>
  <c r="M6" i="14" s="1"/>
  <c r="K6" i="14"/>
  <c r="J6" i="14"/>
  <c r="E6" i="14"/>
  <c r="M5" i="14"/>
  <c r="K5" i="14"/>
  <c r="L5" i="14" s="1"/>
  <c r="J5" i="14"/>
  <c r="E5" i="14"/>
  <c r="E14" i="14" s="1"/>
  <c r="F18" i="13"/>
  <c r="D6" i="11" s="1"/>
  <c r="E18" i="13"/>
  <c r="H17" i="13"/>
  <c r="H16" i="13"/>
  <c r="H13" i="13" s="1"/>
  <c r="H15" i="13"/>
  <c r="H14" i="13"/>
  <c r="G13" i="13"/>
  <c r="G18" i="13" s="1"/>
  <c r="F13" i="13"/>
  <c r="E13" i="13"/>
  <c r="D13" i="13"/>
  <c r="C13" i="13"/>
  <c r="C18" i="13" s="1"/>
  <c r="H12" i="13"/>
  <c r="H11" i="13"/>
  <c r="H10" i="13"/>
  <c r="H9" i="13"/>
  <c r="G9" i="13"/>
  <c r="F9" i="13"/>
  <c r="E9" i="13"/>
  <c r="D9" i="13"/>
  <c r="C9" i="13"/>
  <c r="H8" i="13"/>
  <c r="H7" i="13"/>
  <c r="H6" i="13"/>
  <c r="H5" i="13" s="1"/>
  <c r="G5" i="13"/>
  <c r="F5" i="13"/>
  <c r="E5" i="13"/>
  <c r="D5" i="13"/>
  <c r="C5" i="13"/>
  <c r="D29" i="12"/>
  <c r="C29" i="12"/>
  <c r="D25" i="12"/>
  <c r="C25" i="12"/>
  <c r="D24" i="12"/>
  <c r="C24" i="12"/>
  <c r="D14" i="12"/>
  <c r="F16" i="11" s="1"/>
  <c r="C14" i="12"/>
  <c r="D4" i="12"/>
  <c r="C4" i="12"/>
  <c r="F44" i="11"/>
  <c r="E44" i="11"/>
  <c r="D43" i="11"/>
  <c r="E43" i="11" s="1"/>
  <c r="F41" i="11"/>
  <c r="E41" i="11"/>
  <c r="C40" i="11"/>
  <c r="F38" i="11"/>
  <c r="E38" i="11"/>
  <c r="F36" i="11"/>
  <c r="E36" i="11"/>
  <c r="F33" i="11"/>
  <c r="E33" i="11"/>
  <c r="F32" i="11"/>
  <c r="E32" i="11"/>
  <c r="E31" i="11"/>
  <c r="F29" i="11"/>
  <c r="E29" i="11"/>
  <c r="E28" i="11"/>
  <c r="E26" i="11"/>
  <c r="F25" i="11"/>
  <c r="E25" i="11"/>
  <c r="E24" i="11"/>
  <c r="E23" i="11"/>
  <c r="E22" i="11"/>
  <c r="F21" i="11"/>
  <c r="E21" i="11"/>
  <c r="E19" i="11"/>
  <c r="E18" i="11"/>
  <c r="D16" i="11"/>
  <c r="F14" i="11"/>
  <c r="E14" i="11"/>
  <c r="F13" i="11"/>
  <c r="E13" i="11"/>
  <c r="F10" i="11"/>
  <c r="E10" i="11"/>
  <c r="E5" i="11"/>
  <c r="D5" i="11"/>
  <c r="H30" i="10"/>
  <c r="G30" i="10"/>
  <c r="F30" i="10"/>
  <c r="E30" i="10"/>
  <c r="D30" i="10"/>
  <c r="C30" i="10"/>
  <c r="C26" i="9"/>
  <c r="C20" i="9"/>
  <c r="C12" i="9"/>
  <c r="C9" i="9"/>
  <c r="C3" i="9" s="1"/>
  <c r="C35" i="8"/>
  <c r="C28" i="8"/>
  <c r="C27" i="8" s="1"/>
  <c r="C17" i="8"/>
  <c r="C13" i="8"/>
  <c r="C5" i="8"/>
  <c r="C4" i="8" s="1"/>
  <c r="C3" i="8" s="1"/>
  <c r="C18" i="7"/>
  <c r="C11" i="7"/>
  <c r="C4" i="7"/>
  <c r="C3" i="7" s="1"/>
  <c r="C37" i="6"/>
  <c r="C29" i="6"/>
  <c r="C21" i="6"/>
  <c r="C20" i="6" s="1"/>
  <c r="C12" i="6"/>
  <c r="C5" i="6"/>
  <c r="C4" i="6" s="1"/>
  <c r="C3" i="6" s="1"/>
  <c r="C18" i="5"/>
  <c r="D13" i="4" s="1"/>
  <c r="C11" i="5"/>
  <c r="C3" i="5" s="1"/>
  <c r="D38" i="4"/>
  <c r="D37" i="4"/>
  <c r="D36" i="4"/>
  <c r="D29" i="4"/>
  <c r="D14" i="4"/>
  <c r="D8" i="4"/>
  <c r="D7" i="4"/>
  <c r="D6" i="4"/>
  <c r="E17" i="11" l="1"/>
  <c r="F17" i="11"/>
  <c r="F15" i="11" s="1"/>
  <c r="D4" i="4"/>
  <c r="E7" i="11"/>
  <c r="F7" i="11"/>
  <c r="H17" i="20"/>
  <c r="D3" i="4"/>
  <c r="D12" i="4" s="1"/>
  <c r="D15" i="4" s="1"/>
  <c r="H16" i="16"/>
  <c r="F20" i="11"/>
  <c r="E20" i="11"/>
  <c r="K7" i="28"/>
  <c r="M7" i="28" s="1"/>
  <c r="M5" i="28"/>
  <c r="N12" i="33"/>
  <c r="T6" i="37"/>
  <c r="H13" i="39"/>
  <c r="H21" i="39"/>
  <c r="F40" i="11"/>
  <c r="L7" i="14"/>
  <c r="M7" i="14" s="1"/>
  <c r="G17" i="20"/>
  <c r="D37" i="11" s="1"/>
  <c r="M19" i="28"/>
  <c r="T6" i="34"/>
  <c r="T15" i="34" s="1"/>
  <c r="D32" i="4" s="1"/>
  <c r="J15" i="35"/>
  <c r="O6" i="35"/>
  <c r="H11" i="39"/>
  <c r="H19" i="39"/>
  <c r="F43" i="11"/>
  <c r="D18" i="13"/>
  <c r="C6" i="11" s="1"/>
  <c r="H18" i="13"/>
  <c r="G43" i="19"/>
  <c r="D17" i="20"/>
  <c r="I9" i="21"/>
  <c r="I12" i="21"/>
  <c r="I17" i="21"/>
  <c r="M10" i="28"/>
  <c r="K22" i="28"/>
  <c r="M22" i="28" s="1"/>
  <c r="M20" i="28"/>
  <c r="I26" i="28"/>
  <c r="H6" i="34"/>
  <c r="N15" i="35"/>
  <c r="F15" i="36"/>
  <c r="H15" i="37"/>
  <c r="H9" i="39"/>
  <c r="H25" i="39" s="1"/>
  <c r="M14" i="14"/>
  <c r="H20" i="21"/>
  <c r="I5" i="21"/>
  <c r="I20" i="21" s="1"/>
  <c r="H24" i="39"/>
  <c r="H22" i="39"/>
  <c r="H20" i="39"/>
  <c r="H18" i="39"/>
  <c r="H16" i="39"/>
  <c r="H14" i="39"/>
  <c r="H12" i="39"/>
  <c r="H10" i="39"/>
  <c r="E43" i="19"/>
  <c r="C35" i="11" s="1"/>
  <c r="C17" i="20"/>
  <c r="C37" i="11" s="1"/>
  <c r="H26" i="28"/>
  <c r="P15" i="37"/>
  <c r="T8" i="37"/>
  <c r="E40" i="11"/>
  <c r="E20" i="21"/>
  <c r="E46" i="23"/>
  <c r="G42" i="23"/>
  <c r="R12" i="26"/>
  <c r="D6" i="27"/>
  <c r="D42" i="27" s="1"/>
  <c r="D54" i="27"/>
  <c r="D53" i="27"/>
  <c r="K13" i="28"/>
  <c r="M13" i="28" s="1"/>
  <c r="M11" i="28"/>
  <c r="L26" i="28"/>
  <c r="T7" i="37"/>
  <c r="T12" i="37"/>
  <c r="H15" i="39"/>
  <c r="H23" i="39"/>
  <c r="E35" i="11" l="1"/>
  <c r="F35" i="11"/>
  <c r="L14" i="14"/>
  <c r="G46" i="23"/>
  <c r="C42" i="11"/>
  <c r="E6" i="11"/>
  <c r="E4" i="11" s="1"/>
  <c r="F6" i="11"/>
  <c r="F4" i="11" s="1"/>
  <c r="S6" i="35"/>
  <c r="S15" i="35" s="1"/>
  <c r="O15" i="35"/>
  <c r="D16" i="4" s="1"/>
  <c r="K26" i="28"/>
  <c r="M26" i="28" s="1"/>
  <c r="H15" i="34"/>
  <c r="J6" i="34"/>
  <c r="J15" i="34" s="1"/>
  <c r="D31" i="4" s="1"/>
  <c r="T15" i="37"/>
  <c r="F37" i="11"/>
  <c r="E37" i="11"/>
  <c r="E15" i="11"/>
  <c r="E42" i="11" l="1"/>
  <c r="E39" i="11" s="1"/>
  <c r="F42" i="11"/>
  <c r="F39" i="11" s="1"/>
  <c r="F48" i="11" s="1"/>
  <c r="D18" i="4" s="1"/>
  <c r="F34" i="11"/>
  <c r="E34" i="11"/>
  <c r="E48" i="11" l="1"/>
  <c r="D17" i="4" s="1"/>
  <c r="D20" i="4" l="1"/>
  <c r="D21" i="4" s="1"/>
  <c r="D22" i="4" l="1"/>
  <c r="C18" i="29" s="1"/>
  <c r="C19" i="29" l="1"/>
  <c r="D10" i="24"/>
  <c r="F10" i="24" s="1"/>
  <c r="C10" i="29"/>
  <c r="C12" i="29" l="1"/>
  <c r="C11" i="29"/>
  <c r="C21" i="29" s="1"/>
  <c r="D24" i="4" s="1"/>
  <c r="D25" i="4" s="1"/>
  <c r="D27" i="4" s="1"/>
  <c r="D30" i="4" s="1"/>
  <c r="D33" i="4" s="1"/>
  <c r="D35" i="4" s="1"/>
</calcChain>
</file>

<file path=xl/comments1.xml><?xml version="1.0" encoding="utf-8"?>
<comments xmlns="http://schemas.openxmlformats.org/spreadsheetml/2006/main">
  <authors>
    <author>作者</author>
  </authors>
  <commentList>
    <comment ref="C7" authorId="0" shapeId="0">
      <text>
        <r>
          <rPr>
            <sz val="9"/>
            <rFont val="宋体"/>
            <charset val="134"/>
          </rPr>
          <t xml:space="preserve">作者:
适当进行调整，常规是15%
</t>
        </r>
      </text>
    </comment>
  </commentList>
</comments>
</file>

<file path=xl/comments2.xml><?xml version="1.0" encoding="utf-8"?>
<comments xmlns="http://schemas.openxmlformats.org/spreadsheetml/2006/main">
  <authors>
    <author>作者</author>
  </authors>
  <commentList>
    <comment ref="C11" authorId="0" shapeId="0">
      <text>
        <r>
          <rPr>
            <sz val="9"/>
            <rFont val="宋体"/>
            <charset val="134"/>
          </rPr>
          <t>第三只眼:第1列等于第2列加第3列，公式显的不大对，请关注，或者直接拆分两列，没有上面的数据下来</t>
        </r>
      </text>
    </comment>
  </commentList>
</comments>
</file>

<file path=xl/connections.xml><?xml version="1.0" encoding="utf-8"?>
<connections xmlns="http://schemas.openxmlformats.org/spreadsheetml/2006/main">
  <connection id="1" name="新建文本文档 (4)" type="6" refreshedVersion="2" background="1" saveData="1">
    <textPr sourceFile="C:\Users\Administrator\Desktop\新建文本文档 (4).txt">
      <textFields>
        <textField/>
      </textFields>
    </textPr>
  </connection>
</connections>
</file>

<file path=xl/sharedStrings.xml><?xml version="1.0" encoding="utf-8"?>
<sst xmlns="http://schemas.openxmlformats.org/spreadsheetml/2006/main" count="2050" uniqueCount="1015">
  <si>
    <t>主要注意事项：该申报表灰色单元格为锁定单元格。通过其他栏次计算得出</t>
  </si>
  <si>
    <t>A107040为该申报表重点表单</t>
  </si>
  <si>
    <r>
      <rPr>
        <b/>
        <sz val="12"/>
        <color theme="1"/>
        <rFont val="Times New Roman"/>
        <family val="1"/>
      </rPr>
      <t xml:space="preserve">A100000   </t>
    </r>
    <r>
      <rPr>
        <b/>
        <sz val="12"/>
        <color theme="1"/>
        <rFont val="黑体"/>
        <charset val="134"/>
      </rPr>
      <t>中华人民共和国企业所得税年度纳税申报表（</t>
    </r>
    <r>
      <rPr>
        <b/>
        <sz val="12"/>
        <color theme="1"/>
        <rFont val="Times New Roman"/>
        <family val="1"/>
      </rPr>
      <t>A</t>
    </r>
    <r>
      <rPr>
        <b/>
        <sz val="12"/>
        <color theme="1"/>
        <rFont val="黑体"/>
        <charset val="134"/>
      </rPr>
      <t>类）</t>
    </r>
  </si>
  <si>
    <r>
      <rPr>
        <b/>
        <sz val="11"/>
        <color theme="1"/>
        <rFont val="黑体"/>
        <charset val="134"/>
      </rPr>
      <t>行次</t>
    </r>
  </si>
  <si>
    <r>
      <rPr>
        <b/>
        <sz val="10"/>
        <color rgb="FF000000"/>
        <rFont val="黑体"/>
        <charset val="134"/>
      </rPr>
      <t>类别</t>
    </r>
  </si>
  <si>
    <r>
      <rPr>
        <b/>
        <sz val="10"/>
        <color rgb="FF000000"/>
        <rFont val="黑体"/>
        <charset val="134"/>
      </rPr>
      <t>项目</t>
    </r>
  </si>
  <si>
    <r>
      <rPr>
        <b/>
        <sz val="10"/>
        <color rgb="FF000000"/>
        <rFont val="黑体"/>
        <charset val="134"/>
      </rPr>
      <t>金额</t>
    </r>
  </si>
  <si>
    <t>注意：灰色单元格为锁定单元格</t>
  </si>
  <si>
    <r>
      <rPr>
        <sz val="10"/>
        <color rgb="FF000000"/>
        <rFont val="宋体"/>
        <charset val="134"/>
      </rPr>
      <t>利润总额计算</t>
    </r>
  </si>
  <si>
    <r>
      <rPr>
        <sz val="10"/>
        <color rgb="FF000000"/>
        <rFont val="宋体"/>
        <charset val="134"/>
      </rPr>
      <t>一、营业收入</t>
    </r>
    <r>
      <rPr>
        <sz val="10"/>
        <color rgb="FF000000"/>
        <rFont val="Times New Roman"/>
        <family val="1"/>
      </rPr>
      <t>(</t>
    </r>
    <r>
      <rPr>
        <sz val="10"/>
        <color rgb="FF000000"/>
        <rFont val="宋体"/>
        <charset val="134"/>
      </rPr>
      <t>填写</t>
    </r>
    <r>
      <rPr>
        <sz val="10"/>
        <color rgb="FF000000"/>
        <rFont val="Times New Roman"/>
        <family val="1"/>
      </rPr>
      <t>A101010\101020\103000)</t>
    </r>
  </si>
  <si>
    <r>
      <rPr>
        <sz val="10"/>
        <color rgb="FF000000"/>
        <rFont val="宋体"/>
        <charset val="134"/>
      </rPr>
      <t>减：营业成本</t>
    </r>
    <r>
      <rPr>
        <sz val="10"/>
        <color rgb="FF000000"/>
        <rFont val="Times New Roman"/>
        <family val="1"/>
      </rPr>
      <t>(</t>
    </r>
    <r>
      <rPr>
        <sz val="10"/>
        <color rgb="FF000000"/>
        <rFont val="宋体"/>
        <charset val="134"/>
      </rPr>
      <t>填写</t>
    </r>
    <r>
      <rPr>
        <sz val="10"/>
        <color rgb="FF000000"/>
        <rFont val="Times New Roman"/>
        <family val="1"/>
      </rPr>
      <t>A102010\102020\103000)</t>
    </r>
  </si>
  <si>
    <r>
      <rPr>
        <sz val="10"/>
        <color rgb="FF000000"/>
        <rFont val="宋体"/>
        <charset val="134"/>
      </rPr>
      <t>减：税金及附加</t>
    </r>
  </si>
  <si>
    <r>
      <rPr>
        <sz val="10"/>
        <color rgb="FF000000"/>
        <rFont val="宋体"/>
        <charset val="134"/>
      </rPr>
      <t>减：销售费用</t>
    </r>
    <r>
      <rPr>
        <sz val="10"/>
        <color rgb="FF000000"/>
        <rFont val="Times New Roman"/>
        <family val="1"/>
      </rPr>
      <t>(</t>
    </r>
    <r>
      <rPr>
        <sz val="10"/>
        <color rgb="FF000000"/>
        <rFont val="宋体"/>
        <charset val="134"/>
      </rPr>
      <t>填写</t>
    </r>
    <r>
      <rPr>
        <sz val="10"/>
        <color rgb="FF000000"/>
        <rFont val="Times New Roman"/>
        <family val="1"/>
      </rPr>
      <t>A104000)</t>
    </r>
  </si>
  <si>
    <r>
      <rPr>
        <sz val="10"/>
        <color rgb="FF000000"/>
        <rFont val="宋体"/>
        <charset val="134"/>
      </rPr>
      <t>减：管理费用</t>
    </r>
    <r>
      <rPr>
        <sz val="10"/>
        <color rgb="FF000000"/>
        <rFont val="Times New Roman"/>
        <family val="1"/>
      </rPr>
      <t>(</t>
    </r>
    <r>
      <rPr>
        <sz val="10"/>
        <color rgb="FF000000"/>
        <rFont val="宋体"/>
        <charset val="134"/>
      </rPr>
      <t>填写</t>
    </r>
    <r>
      <rPr>
        <sz val="10"/>
        <color theme="1"/>
        <rFont val="Times New Roman"/>
        <family val="1"/>
      </rPr>
      <t>A104000)</t>
    </r>
  </si>
  <si>
    <r>
      <rPr>
        <sz val="10"/>
        <color rgb="FF000000"/>
        <rFont val="宋体"/>
        <charset val="134"/>
      </rPr>
      <t>减：财务费用</t>
    </r>
    <r>
      <rPr>
        <sz val="10"/>
        <color rgb="FF000000"/>
        <rFont val="Times New Roman"/>
        <family val="1"/>
      </rPr>
      <t>(</t>
    </r>
    <r>
      <rPr>
        <sz val="10"/>
        <color rgb="FF000000"/>
        <rFont val="宋体"/>
        <charset val="134"/>
      </rPr>
      <t>填写</t>
    </r>
    <r>
      <rPr>
        <sz val="10"/>
        <color theme="1"/>
        <rFont val="Times New Roman"/>
        <family val="1"/>
      </rPr>
      <t>A104000)</t>
    </r>
  </si>
  <si>
    <r>
      <rPr>
        <sz val="10"/>
        <color rgb="FF000000"/>
        <rFont val="宋体"/>
        <charset val="134"/>
      </rPr>
      <t>减：资产减值损失</t>
    </r>
  </si>
  <si>
    <r>
      <rPr>
        <sz val="10"/>
        <color rgb="FF000000"/>
        <rFont val="宋体"/>
        <charset val="134"/>
      </rPr>
      <t>加：公允价值变动收益</t>
    </r>
  </si>
  <si>
    <r>
      <rPr>
        <sz val="10"/>
        <color theme="1"/>
        <rFont val="宋体"/>
        <charset val="134"/>
      </rPr>
      <t>加：投资收益</t>
    </r>
  </si>
  <si>
    <r>
      <rPr>
        <sz val="10"/>
        <color rgb="FF000000"/>
        <rFont val="宋体"/>
        <charset val="134"/>
      </rPr>
      <t>二、营业利润</t>
    </r>
    <r>
      <rPr>
        <sz val="10"/>
        <color rgb="FF000000"/>
        <rFont val="Times New Roman"/>
        <family val="1"/>
      </rPr>
      <t>(1-2-3-4-5-6-7+8+9)</t>
    </r>
  </si>
  <si>
    <r>
      <rPr>
        <sz val="10"/>
        <color rgb="FF000000"/>
        <rFont val="宋体"/>
        <charset val="134"/>
      </rPr>
      <t>加：营业外收入</t>
    </r>
    <r>
      <rPr>
        <sz val="10"/>
        <color rgb="FF000000"/>
        <rFont val="Times New Roman"/>
        <family val="1"/>
      </rPr>
      <t>(</t>
    </r>
    <r>
      <rPr>
        <sz val="10"/>
        <color rgb="FF000000"/>
        <rFont val="宋体"/>
        <charset val="134"/>
      </rPr>
      <t>填写</t>
    </r>
    <r>
      <rPr>
        <sz val="10"/>
        <color rgb="FF000000"/>
        <rFont val="Times New Roman"/>
        <family val="1"/>
      </rPr>
      <t>A101010\101020\103000)</t>
    </r>
  </si>
  <si>
    <r>
      <rPr>
        <sz val="10"/>
        <color rgb="FF000000"/>
        <rFont val="宋体"/>
        <charset val="134"/>
      </rPr>
      <t>减：营业外支出</t>
    </r>
    <r>
      <rPr>
        <sz val="10"/>
        <color rgb="FF000000"/>
        <rFont val="Times New Roman"/>
        <family val="1"/>
      </rPr>
      <t>(</t>
    </r>
    <r>
      <rPr>
        <sz val="10"/>
        <color rgb="FF000000"/>
        <rFont val="宋体"/>
        <charset val="134"/>
      </rPr>
      <t>填写</t>
    </r>
    <r>
      <rPr>
        <sz val="10"/>
        <color rgb="FF000000"/>
        <rFont val="Times New Roman"/>
        <family val="1"/>
      </rPr>
      <t>A102010\102020\103000)</t>
    </r>
  </si>
  <si>
    <r>
      <rPr>
        <sz val="10"/>
        <color rgb="FF000000"/>
        <rFont val="宋体"/>
        <charset val="134"/>
      </rPr>
      <t>三、利润总额（</t>
    </r>
    <r>
      <rPr>
        <sz val="10"/>
        <color rgb="FF000000"/>
        <rFont val="Times New Roman"/>
        <family val="1"/>
      </rPr>
      <t>10+11-12</t>
    </r>
    <r>
      <rPr>
        <sz val="10"/>
        <color rgb="FF000000"/>
        <rFont val="宋体"/>
        <charset val="134"/>
      </rPr>
      <t>）</t>
    </r>
  </si>
  <si>
    <r>
      <rPr>
        <sz val="10"/>
        <color rgb="FF000000"/>
        <rFont val="宋体"/>
        <charset val="134"/>
      </rPr>
      <t>应纳税所得额计算</t>
    </r>
  </si>
  <si>
    <r>
      <rPr>
        <sz val="10"/>
        <color rgb="FF000000"/>
        <rFont val="宋体"/>
        <charset val="134"/>
      </rPr>
      <t>减：境外所得（填写</t>
    </r>
    <r>
      <rPr>
        <sz val="10"/>
        <color rgb="FF000000"/>
        <rFont val="Times New Roman"/>
        <family val="1"/>
      </rPr>
      <t>A108010</t>
    </r>
    <r>
      <rPr>
        <sz val="10"/>
        <color rgb="FF000000"/>
        <rFont val="宋体"/>
        <charset val="134"/>
      </rPr>
      <t>）</t>
    </r>
  </si>
  <si>
    <r>
      <rPr>
        <sz val="10"/>
        <color rgb="FF000000"/>
        <rFont val="宋体"/>
        <charset val="134"/>
      </rPr>
      <t>加：纳税调整增加额（填写</t>
    </r>
    <r>
      <rPr>
        <sz val="10"/>
        <color rgb="FF000000"/>
        <rFont val="Times New Roman"/>
        <family val="1"/>
      </rPr>
      <t>A105000</t>
    </r>
    <r>
      <rPr>
        <sz val="10"/>
        <color rgb="FF000000"/>
        <rFont val="宋体"/>
        <charset val="134"/>
      </rPr>
      <t>）</t>
    </r>
  </si>
  <si>
    <r>
      <rPr>
        <sz val="10"/>
        <color rgb="FF000000"/>
        <rFont val="宋体"/>
        <charset val="134"/>
      </rPr>
      <t>减：纳税调整减少额（填写</t>
    </r>
    <r>
      <rPr>
        <sz val="10"/>
        <color rgb="FF000000"/>
        <rFont val="Times New Roman"/>
        <family val="1"/>
      </rPr>
      <t>A105000</t>
    </r>
    <r>
      <rPr>
        <sz val="10"/>
        <color rgb="FF000000"/>
        <rFont val="宋体"/>
        <charset val="134"/>
      </rPr>
      <t>）</t>
    </r>
  </si>
  <si>
    <r>
      <rPr>
        <sz val="10"/>
        <color rgb="FF000000"/>
        <rFont val="宋体"/>
        <charset val="134"/>
      </rPr>
      <t>减：免税、减计收入及加计扣除（填写</t>
    </r>
    <r>
      <rPr>
        <sz val="10"/>
        <color rgb="FF000000"/>
        <rFont val="Times New Roman"/>
        <family val="1"/>
      </rPr>
      <t>A107010</t>
    </r>
    <r>
      <rPr>
        <sz val="10"/>
        <color rgb="FF000000"/>
        <rFont val="宋体"/>
        <charset val="134"/>
      </rPr>
      <t>）</t>
    </r>
  </si>
  <si>
    <r>
      <rPr>
        <sz val="10"/>
        <color rgb="FF000000"/>
        <rFont val="宋体"/>
        <charset val="134"/>
      </rPr>
      <t>加：境外应税所得抵减境内亏损（填写</t>
    </r>
    <r>
      <rPr>
        <sz val="10"/>
        <color rgb="FF000000"/>
        <rFont val="Times New Roman"/>
        <family val="1"/>
      </rPr>
      <t>A108000</t>
    </r>
    <r>
      <rPr>
        <sz val="10"/>
        <color rgb="FF000000"/>
        <rFont val="宋体"/>
        <charset val="134"/>
      </rPr>
      <t>）</t>
    </r>
  </si>
  <si>
    <r>
      <rPr>
        <sz val="10"/>
        <color rgb="FF000000"/>
        <rFont val="宋体"/>
        <charset val="134"/>
      </rPr>
      <t>四、纳税调整后所得（</t>
    </r>
    <r>
      <rPr>
        <sz val="10"/>
        <color rgb="FF000000"/>
        <rFont val="Times New Roman"/>
        <family val="1"/>
      </rPr>
      <t>13-14+15-16-17+18</t>
    </r>
    <r>
      <rPr>
        <sz val="10"/>
        <color rgb="FF000000"/>
        <rFont val="宋体"/>
        <charset val="134"/>
      </rPr>
      <t>）</t>
    </r>
  </si>
  <si>
    <r>
      <rPr>
        <sz val="10"/>
        <color rgb="FF000000"/>
        <rFont val="宋体"/>
        <charset val="134"/>
      </rPr>
      <t>减：所得减免（填写</t>
    </r>
    <r>
      <rPr>
        <sz val="10"/>
        <color rgb="FF000000"/>
        <rFont val="Times New Roman"/>
        <family val="1"/>
      </rPr>
      <t>A107020</t>
    </r>
    <r>
      <rPr>
        <sz val="10"/>
        <color rgb="FF000000"/>
        <rFont val="宋体"/>
        <charset val="134"/>
      </rPr>
      <t>）</t>
    </r>
  </si>
  <si>
    <r>
      <rPr>
        <sz val="10"/>
        <color rgb="FF000000"/>
        <rFont val="宋体"/>
        <charset val="134"/>
      </rPr>
      <t>减：弥补以前年度亏损（填写</t>
    </r>
    <r>
      <rPr>
        <sz val="10"/>
        <color rgb="FF000000"/>
        <rFont val="Times New Roman"/>
        <family val="1"/>
      </rPr>
      <t>A106000</t>
    </r>
    <r>
      <rPr>
        <sz val="10"/>
        <color rgb="FF000000"/>
        <rFont val="宋体"/>
        <charset val="134"/>
      </rPr>
      <t>）</t>
    </r>
  </si>
  <si>
    <r>
      <rPr>
        <sz val="10"/>
        <color rgb="FF000000"/>
        <rFont val="宋体"/>
        <charset val="134"/>
      </rPr>
      <t>减：抵扣应纳税所得额（填写</t>
    </r>
    <r>
      <rPr>
        <sz val="10"/>
        <color rgb="FF000000"/>
        <rFont val="Times New Roman"/>
        <family val="1"/>
      </rPr>
      <t>A107030</t>
    </r>
    <r>
      <rPr>
        <sz val="10"/>
        <color rgb="FF000000"/>
        <rFont val="宋体"/>
        <charset val="134"/>
      </rPr>
      <t>）</t>
    </r>
  </si>
  <si>
    <r>
      <rPr>
        <sz val="10"/>
        <color rgb="FF000000"/>
        <rFont val="宋体"/>
        <charset val="134"/>
      </rPr>
      <t>五、应纳税所得额（</t>
    </r>
    <r>
      <rPr>
        <sz val="10"/>
        <color rgb="FF000000"/>
        <rFont val="Times New Roman"/>
        <family val="1"/>
      </rPr>
      <t>19-20-21-22</t>
    </r>
    <r>
      <rPr>
        <sz val="10"/>
        <color rgb="FF000000"/>
        <rFont val="宋体"/>
        <charset val="134"/>
      </rPr>
      <t>）</t>
    </r>
  </si>
  <si>
    <r>
      <rPr>
        <sz val="10"/>
        <color rgb="FF000000"/>
        <rFont val="宋体"/>
        <charset val="134"/>
      </rPr>
      <t>应纳税额计算</t>
    </r>
  </si>
  <si>
    <r>
      <rPr>
        <sz val="10"/>
        <color rgb="FF000000"/>
        <rFont val="宋体"/>
        <charset val="134"/>
      </rPr>
      <t>税率（</t>
    </r>
    <r>
      <rPr>
        <sz val="10"/>
        <color rgb="FF000000"/>
        <rFont val="Times New Roman"/>
        <family val="1"/>
      </rPr>
      <t>25%</t>
    </r>
    <r>
      <rPr>
        <sz val="10"/>
        <color rgb="FF000000"/>
        <rFont val="宋体"/>
        <charset val="134"/>
      </rPr>
      <t>）</t>
    </r>
  </si>
  <si>
    <r>
      <rPr>
        <sz val="10"/>
        <color rgb="FF000000"/>
        <rFont val="宋体"/>
        <charset val="134"/>
      </rPr>
      <t>六、应纳所得税额（</t>
    </r>
    <r>
      <rPr>
        <sz val="10"/>
        <color rgb="FF000000"/>
        <rFont val="Times New Roman"/>
        <family val="1"/>
      </rPr>
      <t>23×24</t>
    </r>
    <r>
      <rPr>
        <sz val="10"/>
        <color rgb="FF000000"/>
        <rFont val="宋体"/>
        <charset val="134"/>
      </rPr>
      <t>）</t>
    </r>
  </si>
  <si>
    <r>
      <rPr>
        <sz val="10"/>
        <color rgb="FF000000"/>
        <rFont val="宋体"/>
        <charset val="134"/>
      </rPr>
      <t>减：减免所得税额（填写</t>
    </r>
    <r>
      <rPr>
        <sz val="10"/>
        <color rgb="FF000000"/>
        <rFont val="Times New Roman"/>
        <family val="1"/>
      </rPr>
      <t>A107040</t>
    </r>
    <r>
      <rPr>
        <sz val="10"/>
        <color rgb="FF000000"/>
        <rFont val="宋体"/>
        <charset val="134"/>
      </rPr>
      <t>）</t>
    </r>
  </si>
  <si>
    <r>
      <rPr>
        <sz val="10"/>
        <color rgb="FF000000"/>
        <rFont val="宋体"/>
        <charset val="134"/>
      </rPr>
      <t>减：抵免所得税额（填写</t>
    </r>
    <r>
      <rPr>
        <sz val="10"/>
        <color rgb="FF000000"/>
        <rFont val="Times New Roman"/>
        <family val="1"/>
      </rPr>
      <t>A107050</t>
    </r>
    <r>
      <rPr>
        <sz val="10"/>
        <color rgb="FF000000"/>
        <rFont val="宋体"/>
        <charset val="134"/>
      </rPr>
      <t>）</t>
    </r>
  </si>
  <si>
    <r>
      <rPr>
        <sz val="10"/>
        <color rgb="FF000000"/>
        <rFont val="宋体"/>
        <charset val="134"/>
      </rPr>
      <t>七、应纳税额（</t>
    </r>
    <r>
      <rPr>
        <sz val="10"/>
        <color rgb="FF000000"/>
        <rFont val="Times New Roman"/>
        <family val="1"/>
      </rPr>
      <t>25-26-27</t>
    </r>
    <r>
      <rPr>
        <sz val="10"/>
        <color rgb="FF000000"/>
        <rFont val="宋体"/>
        <charset val="134"/>
      </rPr>
      <t>）</t>
    </r>
  </si>
  <si>
    <r>
      <rPr>
        <sz val="10"/>
        <color rgb="FF000000"/>
        <rFont val="宋体"/>
        <charset val="134"/>
      </rPr>
      <t>加：境外所得应纳所得税额（填写</t>
    </r>
    <r>
      <rPr>
        <sz val="10"/>
        <color rgb="FF000000"/>
        <rFont val="Times New Roman"/>
        <family val="1"/>
      </rPr>
      <t>A108000</t>
    </r>
    <r>
      <rPr>
        <sz val="10"/>
        <color rgb="FF000000"/>
        <rFont val="宋体"/>
        <charset val="134"/>
      </rPr>
      <t>）</t>
    </r>
  </si>
  <si>
    <r>
      <rPr>
        <sz val="10"/>
        <color rgb="FF000000"/>
        <rFont val="宋体"/>
        <charset val="134"/>
      </rPr>
      <t>减：境外所得抵免所得税额（填写</t>
    </r>
    <r>
      <rPr>
        <sz val="10"/>
        <color rgb="FF000000"/>
        <rFont val="Times New Roman"/>
        <family val="1"/>
      </rPr>
      <t>A108000</t>
    </r>
    <r>
      <rPr>
        <sz val="10"/>
        <color rgb="FF000000"/>
        <rFont val="宋体"/>
        <charset val="134"/>
      </rPr>
      <t>）</t>
    </r>
  </si>
  <si>
    <r>
      <rPr>
        <sz val="10"/>
        <color rgb="FF000000"/>
        <rFont val="宋体"/>
        <charset val="134"/>
      </rPr>
      <t>八、实际应纳所得税额（</t>
    </r>
    <r>
      <rPr>
        <sz val="10"/>
        <color rgb="FF000000"/>
        <rFont val="Times New Roman"/>
        <family val="1"/>
      </rPr>
      <t>28+29-30</t>
    </r>
    <r>
      <rPr>
        <sz val="10"/>
        <color rgb="FF000000"/>
        <rFont val="宋体"/>
        <charset val="134"/>
      </rPr>
      <t>）</t>
    </r>
  </si>
  <si>
    <r>
      <rPr>
        <sz val="10"/>
        <color rgb="FF000000"/>
        <rFont val="宋体"/>
        <charset val="134"/>
      </rPr>
      <t>减：本年累计实际已缴纳的所得税额</t>
    </r>
  </si>
  <si>
    <r>
      <rPr>
        <sz val="10"/>
        <color rgb="FF000000"/>
        <rFont val="宋体"/>
        <charset val="134"/>
      </rPr>
      <t>九、本年应补（退）所得税额（</t>
    </r>
    <r>
      <rPr>
        <sz val="10"/>
        <color rgb="FF000000"/>
        <rFont val="Times New Roman"/>
        <family val="1"/>
      </rPr>
      <t>31-32</t>
    </r>
    <r>
      <rPr>
        <sz val="10"/>
        <color rgb="FF000000"/>
        <rFont val="宋体"/>
        <charset val="134"/>
      </rPr>
      <t>）</t>
    </r>
  </si>
  <si>
    <r>
      <rPr>
        <sz val="10"/>
        <color rgb="FF000000"/>
        <rFont val="宋体"/>
        <charset val="134"/>
      </rPr>
      <t>其中：总机构分摊本年应补（退）所得税额</t>
    </r>
    <r>
      <rPr>
        <sz val="10"/>
        <color rgb="FF000000"/>
        <rFont val="Times New Roman"/>
        <family val="1"/>
      </rPr>
      <t>(</t>
    </r>
    <r>
      <rPr>
        <sz val="10"/>
        <color rgb="FF000000"/>
        <rFont val="宋体"/>
        <charset val="134"/>
      </rPr>
      <t>填写</t>
    </r>
    <r>
      <rPr>
        <sz val="10"/>
        <color rgb="FF000000"/>
        <rFont val="Times New Roman"/>
        <family val="1"/>
      </rPr>
      <t xml:space="preserve"> A109000)</t>
    </r>
  </si>
  <si>
    <r>
      <rPr>
        <sz val="10"/>
        <color theme="1"/>
        <rFont val="宋体"/>
        <charset val="134"/>
      </rPr>
      <t>财政集中分配本年应补（退）所得税额</t>
    </r>
    <r>
      <rPr>
        <sz val="10"/>
        <color theme="1"/>
        <rFont val="Times New Roman"/>
        <family val="1"/>
      </rPr>
      <t>(</t>
    </r>
    <r>
      <rPr>
        <sz val="10"/>
        <color theme="1"/>
        <rFont val="宋体"/>
        <charset val="134"/>
      </rPr>
      <t>填写</t>
    </r>
    <r>
      <rPr>
        <sz val="10"/>
        <color theme="1"/>
        <rFont val="Times New Roman"/>
        <family val="1"/>
      </rPr>
      <t>A109000)</t>
    </r>
  </si>
  <si>
    <r>
      <rPr>
        <sz val="10"/>
        <color theme="1"/>
        <rFont val="宋体"/>
        <charset val="134"/>
      </rPr>
      <t>总机构主体生产经营部门分摊本年应补（退）所得税额</t>
    </r>
    <r>
      <rPr>
        <sz val="10"/>
        <color theme="1"/>
        <rFont val="Times New Roman"/>
        <family val="1"/>
      </rPr>
      <t>(</t>
    </r>
    <r>
      <rPr>
        <sz val="10"/>
        <color theme="1"/>
        <rFont val="宋体"/>
        <charset val="134"/>
      </rPr>
      <t>填写</t>
    </r>
    <r>
      <rPr>
        <sz val="10"/>
        <color theme="1"/>
        <rFont val="Times New Roman"/>
        <family val="1"/>
      </rPr>
      <t>A109000)</t>
    </r>
  </si>
  <si>
    <t>由于本表中的数据较多，本表设置了锁定公式，其余的均可以自己编写修改。</t>
  </si>
  <si>
    <r>
      <rPr>
        <b/>
        <sz val="12"/>
        <color theme="1"/>
        <rFont val="Times New Roman"/>
        <family val="1"/>
      </rPr>
      <t xml:space="preserve">A101010   </t>
    </r>
    <r>
      <rPr>
        <b/>
        <sz val="12"/>
        <color theme="1"/>
        <rFont val="黑体"/>
        <charset val="134"/>
      </rPr>
      <t>一般企业收入明细表</t>
    </r>
  </si>
  <si>
    <r>
      <rPr>
        <b/>
        <sz val="11"/>
        <color theme="1"/>
        <rFont val="黑体"/>
        <charset val="134"/>
      </rPr>
      <t>项目</t>
    </r>
  </si>
  <si>
    <r>
      <rPr>
        <b/>
        <sz val="11"/>
        <color theme="1"/>
        <rFont val="黑体"/>
        <charset val="134"/>
      </rPr>
      <t>金额</t>
    </r>
  </si>
  <si>
    <r>
      <rPr>
        <sz val="10"/>
        <color theme="1"/>
        <rFont val="宋体"/>
        <charset val="134"/>
      </rPr>
      <t>一、营业收入（</t>
    </r>
    <r>
      <rPr>
        <sz val="10"/>
        <color theme="1"/>
        <rFont val="Times New Roman"/>
        <family val="1"/>
      </rPr>
      <t>2+9</t>
    </r>
    <r>
      <rPr>
        <sz val="10"/>
        <color theme="1"/>
        <rFont val="宋体"/>
        <charset val="134"/>
      </rPr>
      <t>）</t>
    </r>
  </si>
  <si>
    <r>
      <rPr>
        <sz val="10"/>
        <color theme="1"/>
        <rFont val="宋体"/>
        <charset val="134"/>
      </rPr>
      <t>（一）主营业务收入（</t>
    </r>
    <r>
      <rPr>
        <sz val="10"/>
        <color theme="1"/>
        <rFont val="Times New Roman"/>
        <family val="1"/>
      </rPr>
      <t>3+5+6+7+8</t>
    </r>
    <r>
      <rPr>
        <sz val="10"/>
        <color theme="1"/>
        <rFont val="宋体"/>
        <charset val="134"/>
      </rPr>
      <t>）</t>
    </r>
  </si>
  <si>
    <r>
      <rPr>
        <sz val="10"/>
        <color theme="1"/>
        <rFont val="Times New Roman"/>
        <family val="1"/>
      </rPr>
      <t>1.</t>
    </r>
    <r>
      <rPr>
        <sz val="10"/>
        <color theme="1"/>
        <rFont val="宋体"/>
        <charset val="134"/>
      </rPr>
      <t>销售商品收入</t>
    </r>
  </si>
  <si>
    <r>
      <rPr>
        <sz val="10"/>
        <color theme="1"/>
        <rFont val="宋体"/>
        <charset val="134"/>
      </rPr>
      <t>其中：非货币性资产交换收入</t>
    </r>
  </si>
  <si>
    <r>
      <rPr>
        <sz val="10"/>
        <color theme="1"/>
        <rFont val="Times New Roman"/>
        <family val="1"/>
      </rPr>
      <t>2.</t>
    </r>
    <r>
      <rPr>
        <sz val="10"/>
        <color theme="1"/>
        <rFont val="宋体"/>
        <charset val="134"/>
      </rPr>
      <t>提供劳务收入</t>
    </r>
  </si>
  <si>
    <r>
      <rPr>
        <sz val="10"/>
        <color theme="1"/>
        <rFont val="Times New Roman"/>
        <family val="1"/>
      </rPr>
      <t>3.</t>
    </r>
    <r>
      <rPr>
        <sz val="10"/>
        <color theme="1"/>
        <rFont val="宋体"/>
        <charset val="134"/>
      </rPr>
      <t>建造合同收入</t>
    </r>
  </si>
  <si>
    <r>
      <rPr>
        <sz val="10"/>
        <color theme="1"/>
        <rFont val="Times New Roman"/>
        <family val="1"/>
      </rPr>
      <t>4.</t>
    </r>
    <r>
      <rPr>
        <sz val="10"/>
        <color theme="1"/>
        <rFont val="宋体"/>
        <charset val="134"/>
      </rPr>
      <t>让渡资产使用权收入</t>
    </r>
  </si>
  <si>
    <r>
      <rPr>
        <sz val="10"/>
        <color theme="1"/>
        <rFont val="Times New Roman"/>
        <family val="1"/>
      </rPr>
      <t>5.</t>
    </r>
    <r>
      <rPr>
        <sz val="10"/>
        <color theme="1"/>
        <rFont val="宋体"/>
        <charset val="134"/>
      </rPr>
      <t>其他</t>
    </r>
  </si>
  <si>
    <r>
      <rPr>
        <sz val="10"/>
        <color theme="1"/>
        <rFont val="宋体"/>
        <charset val="134"/>
      </rPr>
      <t>（二）其他业务收入（</t>
    </r>
    <r>
      <rPr>
        <sz val="10"/>
        <color theme="1"/>
        <rFont val="Times New Roman"/>
        <family val="1"/>
      </rPr>
      <t>10+12+13+14+15</t>
    </r>
    <r>
      <rPr>
        <sz val="10"/>
        <color theme="1"/>
        <rFont val="宋体"/>
        <charset val="134"/>
      </rPr>
      <t>）</t>
    </r>
  </si>
  <si>
    <r>
      <rPr>
        <sz val="10"/>
        <color theme="1"/>
        <rFont val="Times New Roman"/>
        <family val="1"/>
      </rPr>
      <t>1.</t>
    </r>
    <r>
      <rPr>
        <sz val="10"/>
        <color theme="1"/>
        <rFont val="宋体"/>
        <charset val="134"/>
      </rPr>
      <t>销售材料收入</t>
    </r>
  </si>
  <si>
    <r>
      <rPr>
        <sz val="10"/>
        <color theme="1"/>
        <rFont val="Times New Roman"/>
        <family val="1"/>
      </rPr>
      <t>2.</t>
    </r>
    <r>
      <rPr>
        <sz val="10"/>
        <color theme="1"/>
        <rFont val="宋体"/>
        <charset val="134"/>
      </rPr>
      <t>出租固定资产收入</t>
    </r>
  </si>
  <si>
    <r>
      <rPr>
        <sz val="10"/>
        <color theme="1"/>
        <rFont val="Times New Roman"/>
        <family val="1"/>
      </rPr>
      <t>3.</t>
    </r>
    <r>
      <rPr>
        <sz val="10"/>
        <color theme="1"/>
        <rFont val="宋体"/>
        <charset val="134"/>
      </rPr>
      <t>出租无形资产收入</t>
    </r>
  </si>
  <si>
    <r>
      <rPr>
        <sz val="10"/>
        <color theme="1"/>
        <rFont val="Times New Roman"/>
        <family val="1"/>
      </rPr>
      <t>4.</t>
    </r>
    <r>
      <rPr>
        <sz val="10"/>
        <color theme="1"/>
        <rFont val="宋体"/>
        <charset val="134"/>
      </rPr>
      <t>出租包装物和商品收入</t>
    </r>
  </si>
  <si>
    <r>
      <rPr>
        <sz val="10"/>
        <color theme="1"/>
        <rFont val="宋体"/>
        <charset val="134"/>
      </rPr>
      <t>二、营业外收入（</t>
    </r>
    <r>
      <rPr>
        <sz val="10"/>
        <color theme="1"/>
        <rFont val="Times New Roman"/>
        <family val="1"/>
      </rPr>
      <t>17+18+19+20+21+22+23+24+25+26</t>
    </r>
    <r>
      <rPr>
        <sz val="10"/>
        <color theme="1"/>
        <rFont val="宋体"/>
        <charset val="134"/>
      </rPr>
      <t>）</t>
    </r>
  </si>
  <si>
    <r>
      <rPr>
        <sz val="10"/>
        <color theme="1"/>
        <rFont val="宋体"/>
        <charset val="134"/>
      </rPr>
      <t>（一）非流动资产处置利得</t>
    </r>
  </si>
  <si>
    <r>
      <rPr>
        <sz val="10"/>
        <color theme="1"/>
        <rFont val="宋体"/>
        <charset val="134"/>
      </rPr>
      <t>　</t>
    </r>
  </si>
  <si>
    <r>
      <rPr>
        <sz val="10"/>
        <color theme="1"/>
        <rFont val="宋体"/>
        <charset val="134"/>
      </rPr>
      <t>（二）非货币性资产交换利得</t>
    </r>
  </si>
  <si>
    <r>
      <rPr>
        <sz val="10"/>
        <color theme="1"/>
        <rFont val="宋体"/>
        <charset val="134"/>
      </rPr>
      <t>（三）债务重组利得</t>
    </r>
  </si>
  <si>
    <r>
      <rPr>
        <sz val="10"/>
        <color theme="1"/>
        <rFont val="宋体"/>
        <charset val="134"/>
      </rPr>
      <t>（四）政府补助利得</t>
    </r>
  </si>
  <si>
    <r>
      <rPr>
        <sz val="10"/>
        <color theme="1"/>
        <rFont val="宋体"/>
        <charset val="134"/>
      </rPr>
      <t>（五）盘盈利得</t>
    </r>
  </si>
  <si>
    <r>
      <rPr>
        <sz val="10"/>
        <color theme="1"/>
        <rFont val="宋体"/>
        <charset val="134"/>
      </rPr>
      <t>（六）捐赠利得</t>
    </r>
  </si>
  <si>
    <r>
      <rPr>
        <sz val="10"/>
        <color theme="1"/>
        <rFont val="宋体"/>
        <charset val="134"/>
      </rPr>
      <t>（七）罚没利得</t>
    </r>
  </si>
  <si>
    <r>
      <rPr>
        <sz val="10"/>
        <color theme="1"/>
        <rFont val="宋体"/>
        <charset val="134"/>
      </rPr>
      <t>（八）确实无法偿付的应付款项</t>
    </r>
  </si>
  <si>
    <r>
      <rPr>
        <sz val="10"/>
        <color theme="1"/>
        <rFont val="宋体"/>
        <charset val="134"/>
      </rPr>
      <t>（九）汇兑收益</t>
    </r>
  </si>
  <si>
    <r>
      <rPr>
        <sz val="10"/>
        <color theme="1"/>
        <rFont val="宋体"/>
        <charset val="134"/>
      </rPr>
      <t>（十）其他</t>
    </r>
  </si>
  <si>
    <r>
      <rPr>
        <b/>
        <sz val="12"/>
        <color theme="1"/>
        <rFont val="Times New Roman"/>
        <family val="1"/>
      </rPr>
      <t xml:space="preserve">A101020   </t>
    </r>
    <r>
      <rPr>
        <b/>
        <sz val="12"/>
        <color theme="1"/>
        <rFont val="黑体"/>
        <charset val="134"/>
      </rPr>
      <t>金融企业收入明细表</t>
    </r>
  </si>
  <si>
    <r>
      <rPr>
        <sz val="10"/>
        <color theme="1"/>
        <rFont val="宋体"/>
        <charset val="134"/>
      </rPr>
      <t>一、营业收入（</t>
    </r>
    <r>
      <rPr>
        <sz val="10"/>
        <color theme="1"/>
        <rFont val="Times New Roman"/>
        <family val="1"/>
      </rPr>
      <t>2+18+27+32+33+34</t>
    </r>
    <r>
      <rPr>
        <sz val="10"/>
        <color theme="1"/>
        <rFont val="宋体"/>
        <charset val="134"/>
      </rPr>
      <t>）</t>
    </r>
  </si>
  <si>
    <r>
      <rPr>
        <sz val="10"/>
        <color theme="1"/>
        <rFont val="宋体"/>
        <charset val="134"/>
      </rPr>
      <t>（一）银行业务收入（</t>
    </r>
    <r>
      <rPr>
        <sz val="10"/>
        <color theme="1"/>
        <rFont val="Times New Roman"/>
        <family val="1"/>
      </rPr>
      <t>3+10</t>
    </r>
    <r>
      <rPr>
        <sz val="10"/>
        <color theme="1"/>
        <rFont val="宋体"/>
        <charset val="134"/>
      </rPr>
      <t>）</t>
    </r>
  </si>
  <si>
    <r>
      <rPr>
        <sz val="10"/>
        <color theme="1"/>
        <rFont val="Times New Roman"/>
        <family val="1"/>
      </rPr>
      <t>1.</t>
    </r>
    <r>
      <rPr>
        <sz val="10"/>
        <color theme="1"/>
        <rFont val="宋体"/>
        <charset val="134"/>
      </rPr>
      <t>利息收入（</t>
    </r>
    <r>
      <rPr>
        <sz val="10"/>
        <color theme="1"/>
        <rFont val="Times New Roman"/>
        <family val="1"/>
      </rPr>
      <t>4+5+6+7+8+9</t>
    </r>
    <r>
      <rPr>
        <sz val="10"/>
        <color theme="1"/>
        <rFont val="宋体"/>
        <charset val="134"/>
      </rPr>
      <t>）</t>
    </r>
  </si>
  <si>
    <r>
      <rPr>
        <sz val="10"/>
        <color theme="1"/>
        <rFont val="宋体"/>
        <charset val="134"/>
      </rPr>
      <t>（</t>
    </r>
    <r>
      <rPr>
        <sz val="10"/>
        <color theme="1"/>
        <rFont val="Times New Roman"/>
        <family val="1"/>
      </rPr>
      <t>1</t>
    </r>
    <r>
      <rPr>
        <sz val="10"/>
        <color theme="1"/>
        <rFont val="宋体"/>
        <charset val="134"/>
      </rPr>
      <t>）存放同业</t>
    </r>
  </si>
  <si>
    <r>
      <rPr>
        <sz val="10"/>
        <color theme="1"/>
        <rFont val="宋体"/>
        <charset val="134"/>
      </rPr>
      <t>（</t>
    </r>
    <r>
      <rPr>
        <sz val="10"/>
        <color theme="1"/>
        <rFont val="Times New Roman"/>
        <family val="1"/>
      </rPr>
      <t>2</t>
    </r>
    <r>
      <rPr>
        <sz val="10"/>
        <color theme="1"/>
        <rFont val="宋体"/>
        <charset val="134"/>
      </rPr>
      <t>）存放中央银行</t>
    </r>
  </si>
  <si>
    <r>
      <rPr>
        <sz val="10"/>
        <color theme="1"/>
        <rFont val="宋体"/>
        <charset val="134"/>
      </rPr>
      <t>（</t>
    </r>
    <r>
      <rPr>
        <sz val="10"/>
        <color theme="1"/>
        <rFont val="Times New Roman"/>
        <family val="1"/>
      </rPr>
      <t>3</t>
    </r>
    <r>
      <rPr>
        <sz val="10"/>
        <color theme="1"/>
        <rFont val="宋体"/>
        <charset val="134"/>
      </rPr>
      <t>）拆出资金</t>
    </r>
  </si>
  <si>
    <r>
      <rPr>
        <sz val="10"/>
        <color theme="1"/>
        <rFont val="宋体"/>
        <charset val="134"/>
      </rPr>
      <t>（</t>
    </r>
    <r>
      <rPr>
        <sz val="10"/>
        <color theme="1"/>
        <rFont val="Times New Roman"/>
        <family val="1"/>
      </rPr>
      <t>4</t>
    </r>
    <r>
      <rPr>
        <sz val="10"/>
        <color theme="1"/>
        <rFont val="宋体"/>
        <charset val="134"/>
      </rPr>
      <t>）发放贷款及垫资</t>
    </r>
  </si>
  <si>
    <r>
      <rPr>
        <sz val="10"/>
        <color theme="1"/>
        <rFont val="宋体"/>
        <charset val="134"/>
      </rPr>
      <t>（</t>
    </r>
    <r>
      <rPr>
        <sz val="10"/>
        <color theme="1"/>
        <rFont val="Times New Roman"/>
        <family val="1"/>
      </rPr>
      <t>5</t>
    </r>
    <r>
      <rPr>
        <sz val="10"/>
        <color theme="1"/>
        <rFont val="宋体"/>
        <charset val="134"/>
      </rPr>
      <t>）买入返售金融资产</t>
    </r>
  </si>
  <si>
    <r>
      <rPr>
        <sz val="10"/>
        <color theme="1"/>
        <rFont val="宋体"/>
        <charset val="134"/>
      </rPr>
      <t>（</t>
    </r>
    <r>
      <rPr>
        <sz val="10"/>
        <color theme="1"/>
        <rFont val="Times New Roman"/>
        <family val="1"/>
      </rPr>
      <t>6</t>
    </r>
    <r>
      <rPr>
        <sz val="10"/>
        <color theme="1"/>
        <rFont val="宋体"/>
        <charset val="134"/>
      </rPr>
      <t>）其他</t>
    </r>
  </si>
  <si>
    <r>
      <rPr>
        <sz val="10"/>
        <color theme="1"/>
        <rFont val="Times New Roman"/>
        <family val="1"/>
      </rPr>
      <t>2.</t>
    </r>
    <r>
      <rPr>
        <sz val="10"/>
        <color theme="1"/>
        <rFont val="宋体"/>
        <charset val="134"/>
      </rPr>
      <t>手续费及佣金收入（</t>
    </r>
    <r>
      <rPr>
        <sz val="10"/>
        <color theme="1"/>
        <rFont val="Times New Roman"/>
        <family val="1"/>
      </rPr>
      <t>11+12+13+14+15+16+17</t>
    </r>
    <r>
      <rPr>
        <sz val="10"/>
        <color theme="1"/>
        <rFont val="宋体"/>
        <charset val="134"/>
      </rPr>
      <t>）</t>
    </r>
  </si>
  <si>
    <r>
      <rPr>
        <sz val="10"/>
        <color theme="1"/>
        <rFont val="宋体"/>
        <charset val="134"/>
      </rPr>
      <t>（</t>
    </r>
    <r>
      <rPr>
        <sz val="10"/>
        <color theme="1"/>
        <rFont val="Times New Roman"/>
        <family val="1"/>
      </rPr>
      <t>1</t>
    </r>
    <r>
      <rPr>
        <sz val="10"/>
        <color theme="1"/>
        <rFont val="宋体"/>
        <charset val="134"/>
      </rPr>
      <t>）结算与清算手续费</t>
    </r>
  </si>
  <si>
    <r>
      <rPr>
        <sz val="10"/>
        <color theme="1"/>
        <rFont val="宋体"/>
        <charset val="134"/>
      </rPr>
      <t>（</t>
    </r>
    <r>
      <rPr>
        <sz val="10"/>
        <color theme="1"/>
        <rFont val="Times New Roman"/>
        <family val="1"/>
      </rPr>
      <t>2</t>
    </r>
    <r>
      <rPr>
        <sz val="10"/>
        <color theme="1"/>
        <rFont val="宋体"/>
        <charset val="134"/>
      </rPr>
      <t>）代理业务手续费</t>
    </r>
  </si>
  <si>
    <r>
      <rPr>
        <sz val="10"/>
        <color theme="1"/>
        <rFont val="宋体"/>
        <charset val="134"/>
      </rPr>
      <t>（</t>
    </r>
    <r>
      <rPr>
        <sz val="10"/>
        <color theme="1"/>
        <rFont val="Times New Roman"/>
        <family val="1"/>
      </rPr>
      <t>3</t>
    </r>
    <r>
      <rPr>
        <sz val="10"/>
        <color theme="1"/>
        <rFont val="宋体"/>
        <charset val="134"/>
      </rPr>
      <t>）信用承诺手续费及佣金</t>
    </r>
  </si>
  <si>
    <r>
      <rPr>
        <sz val="10"/>
        <color theme="1"/>
        <rFont val="宋体"/>
        <charset val="134"/>
      </rPr>
      <t>（</t>
    </r>
    <r>
      <rPr>
        <sz val="10"/>
        <color theme="1"/>
        <rFont val="Times New Roman"/>
        <family val="1"/>
      </rPr>
      <t>4</t>
    </r>
    <r>
      <rPr>
        <sz val="10"/>
        <color theme="1"/>
        <rFont val="宋体"/>
        <charset val="134"/>
      </rPr>
      <t>）银行卡手续费</t>
    </r>
  </si>
  <si>
    <r>
      <rPr>
        <sz val="10"/>
        <color theme="1"/>
        <rFont val="宋体"/>
        <charset val="134"/>
      </rPr>
      <t>（</t>
    </r>
    <r>
      <rPr>
        <sz val="10"/>
        <color theme="1"/>
        <rFont val="Times New Roman"/>
        <family val="1"/>
      </rPr>
      <t>5</t>
    </r>
    <r>
      <rPr>
        <sz val="10"/>
        <color theme="1"/>
        <rFont val="宋体"/>
        <charset val="134"/>
      </rPr>
      <t>）顾问和咨询费</t>
    </r>
  </si>
  <si>
    <r>
      <rPr>
        <sz val="10"/>
        <color theme="1"/>
        <rFont val="宋体"/>
        <charset val="134"/>
      </rPr>
      <t>（</t>
    </r>
    <r>
      <rPr>
        <sz val="10"/>
        <color theme="1"/>
        <rFont val="Times New Roman"/>
        <family val="1"/>
      </rPr>
      <t>6</t>
    </r>
    <r>
      <rPr>
        <sz val="10"/>
        <color theme="1"/>
        <rFont val="宋体"/>
        <charset val="134"/>
      </rPr>
      <t>）托管及其他受托业务佣金</t>
    </r>
  </si>
  <si>
    <r>
      <rPr>
        <sz val="10"/>
        <color theme="1"/>
        <rFont val="宋体"/>
        <charset val="134"/>
      </rPr>
      <t>（</t>
    </r>
    <r>
      <rPr>
        <sz val="10"/>
        <color theme="1"/>
        <rFont val="Times New Roman"/>
        <family val="1"/>
      </rPr>
      <t>7</t>
    </r>
    <r>
      <rPr>
        <sz val="10"/>
        <color theme="1"/>
        <rFont val="宋体"/>
        <charset val="134"/>
      </rPr>
      <t>）其他</t>
    </r>
  </si>
  <si>
    <r>
      <rPr>
        <sz val="10"/>
        <color theme="1"/>
        <rFont val="宋体"/>
        <charset val="134"/>
      </rPr>
      <t>（二）证券业务收入（</t>
    </r>
    <r>
      <rPr>
        <sz val="10"/>
        <color theme="1"/>
        <rFont val="Times New Roman"/>
        <family val="1"/>
      </rPr>
      <t>19+26</t>
    </r>
    <r>
      <rPr>
        <sz val="10"/>
        <color theme="1"/>
        <rFont val="宋体"/>
        <charset val="134"/>
      </rPr>
      <t>）</t>
    </r>
  </si>
  <si>
    <r>
      <rPr>
        <sz val="10"/>
        <color theme="1"/>
        <rFont val="Times New Roman"/>
        <family val="1"/>
      </rPr>
      <t>1.</t>
    </r>
    <r>
      <rPr>
        <sz val="10"/>
        <color theme="1"/>
        <rFont val="宋体"/>
        <charset val="134"/>
      </rPr>
      <t>证券业务手续费及佣金收入（</t>
    </r>
    <r>
      <rPr>
        <sz val="10"/>
        <color theme="1"/>
        <rFont val="Times New Roman"/>
        <family val="1"/>
      </rPr>
      <t>20+21+22+23+24+25</t>
    </r>
    <r>
      <rPr>
        <sz val="10"/>
        <color theme="1"/>
        <rFont val="宋体"/>
        <charset val="134"/>
      </rPr>
      <t>）</t>
    </r>
  </si>
  <si>
    <r>
      <rPr>
        <sz val="10"/>
        <color theme="1"/>
        <rFont val="宋体"/>
        <charset val="134"/>
      </rPr>
      <t>（</t>
    </r>
    <r>
      <rPr>
        <sz val="10"/>
        <color theme="1"/>
        <rFont val="Times New Roman"/>
        <family val="1"/>
      </rPr>
      <t>1</t>
    </r>
    <r>
      <rPr>
        <sz val="10"/>
        <color theme="1"/>
        <rFont val="宋体"/>
        <charset val="134"/>
      </rPr>
      <t>）证券承销业务</t>
    </r>
  </si>
  <si>
    <r>
      <rPr>
        <sz val="10"/>
        <color theme="1"/>
        <rFont val="宋体"/>
        <charset val="134"/>
      </rPr>
      <t>（</t>
    </r>
    <r>
      <rPr>
        <sz val="10"/>
        <color theme="1"/>
        <rFont val="Times New Roman"/>
        <family val="1"/>
      </rPr>
      <t>2</t>
    </r>
    <r>
      <rPr>
        <sz val="10"/>
        <color theme="1"/>
        <rFont val="宋体"/>
        <charset val="134"/>
      </rPr>
      <t>）证券经纪业务</t>
    </r>
  </si>
  <si>
    <r>
      <rPr>
        <sz val="10"/>
        <color theme="1"/>
        <rFont val="宋体"/>
        <charset val="134"/>
      </rPr>
      <t>（</t>
    </r>
    <r>
      <rPr>
        <sz val="10"/>
        <color theme="1"/>
        <rFont val="Times New Roman"/>
        <family val="1"/>
      </rPr>
      <t>3</t>
    </r>
    <r>
      <rPr>
        <sz val="10"/>
        <color theme="1"/>
        <rFont val="宋体"/>
        <charset val="134"/>
      </rPr>
      <t>）受托客户资产管理业务</t>
    </r>
  </si>
  <si>
    <r>
      <rPr>
        <sz val="10"/>
        <color theme="1"/>
        <rFont val="宋体"/>
        <charset val="134"/>
      </rPr>
      <t>（</t>
    </r>
    <r>
      <rPr>
        <sz val="10"/>
        <color theme="1"/>
        <rFont val="Times New Roman"/>
        <family val="1"/>
      </rPr>
      <t>4</t>
    </r>
    <r>
      <rPr>
        <sz val="10"/>
        <color theme="1"/>
        <rFont val="宋体"/>
        <charset val="134"/>
      </rPr>
      <t>）代理兑付证券</t>
    </r>
  </si>
  <si>
    <r>
      <rPr>
        <sz val="10"/>
        <color theme="1"/>
        <rFont val="宋体"/>
        <charset val="134"/>
      </rPr>
      <t>（</t>
    </r>
    <r>
      <rPr>
        <sz val="10"/>
        <color theme="1"/>
        <rFont val="Times New Roman"/>
        <family val="1"/>
      </rPr>
      <t>5</t>
    </r>
    <r>
      <rPr>
        <sz val="10"/>
        <color theme="1"/>
        <rFont val="宋体"/>
        <charset val="134"/>
      </rPr>
      <t>）代理保管证券</t>
    </r>
  </si>
  <si>
    <r>
      <rPr>
        <sz val="10"/>
        <color theme="1"/>
        <rFont val="Times New Roman"/>
        <family val="1"/>
      </rPr>
      <t>2.</t>
    </r>
    <r>
      <rPr>
        <sz val="10"/>
        <color theme="1"/>
        <rFont val="宋体"/>
        <charset val="134"/>
      </rPr>
      <t>其他证券业务收入</t>
    </r>
  </si>
  <si>
    <r>
      <rPr>
        <sz val="10"/>
        <color theme="1"/>
        <rFont val="宋体"/>
        <charset val="134"/>
      </rPr>
      <t>（三）已赚保费（</t>
    </r>
    <r>
      <rPr>
        <sz val="10"/>
        <color theme="1"/>
        <rFont val="Times New Roman"/>
        <family val="1"/>
      </rPr>
      <t>28-30-31</t>
    </r>
    <r>
      <rPr>
        <sz val="10"/>
        <color theme="1"/>
        <rFont val="宋体"/>
        <charset val="134"/>
      </rPr>
      <t>）</t>
    </r>
  </si>
  <si>
    <r>
      <rPr>
        <sz val="10"/>
        <color theme="1"/>
        <rFont val="Times New Roman"/>
        <family val="1"/>
      </rPr>
      <t>1.</t>
    </r>
    <r>
      <rPr>
        <sz val="10"/>
        <color theme="1"/>
        <rFont val="宋体"/>
        <charset val="134"/>
      </rPr>
      <t>保险业务收入</t>
    </r>
  </si>
  <si>
    <r>
      <rPr>
        <sz val="10"/>
        <color theme="1"/>
        <rFont val="宋体"/>
        <charset val="134"/>
      </rPr>
      <t>其中：分保费收入</t>
    </r>
  </si>
  <si>
    <r>
      <rPr>
        <sz val="10"/>
        <color theme="1"/>
        <rFont val="Times New Roman"/>
        <family val="1"/>
      </rPr>
      <t>2.</t>
    </r>
    <r>
      <rPr>
        <sz val="10"/>
        <color theme="1"/>
        <rFont val="宋体"/>
        <charset val="134"/>
      </rPr>
      <t>分出保费</t>
    </r>
  </si>
  <si>
    <r>
      <rPr>
        <sz val="10"/>
        <color theme="1"/>
        <rFont val="Times New Roman"/>
        <family val="1"/>
      </rPr>
      <t>3.</t>
    </r>
    <r>
      <rPr>
        <sz val="10"/>
        <color theme="1"/>
        <rFont val="宋体"/>
        <charset val="134"/>
      </rPr>
      <t>提取未到期责任准备金</t>
    </r>
  </si>
  <si>
    <r>
      <rPr>
        <sz val="10"/>
        <color theme="1"/>
        <rFont val="宋体"/>
        <charset val="134"/>
      </rPr>
      <t>（四）其他金融业务收入</t>
    </r>
  </si>
  <si>
    <r>
      <rPr>
        <sz val="10"/>
        <color theme="1"/>
        <rFont val="宋体"/>
        <charset val="134"/>
      </rPr>
      <t>（五）汇兑收益（损失以</t>
    </r>
    <r>
      <rPr>
        <sz val="10"/>
        <color theme="1"/>
        <rFont val="Times New Roman"/>
        <family val="1"/>
      </rPr>
      <t>"-"</t>
    </r>
    <r>
      <rPr>
        <sz val="10"/>
        <color theme="1"/>
        <rFont val="宋体"/>
        <charset val="134"/>
      </rPr>
      <t>号填列）</t>
    </r>
  </si>
  <si>
    <r>
      <rPr>
        <sz val="10"/>
        <color theme="1"/>
        <rFont val="宋体"/>
        <charset val="134"/>
      </rPr>
      <t>（六）其他业务收入</t>
    </r>
  </si>
  <si>
    <r>
      <rPr>
        <sz val="10"/>
        <color theme="1"/>
        <rFont val="宋体"/>
        <charset val="134"/>
      </rPr>
      <t>二、营业外收入（</t>
    </r>
    <r>
      <rPr>
        <sz val="10"/>
        <color theme="1"/>
        <rFont val="Times New Roman"/>
        <family val="1"/>
      </rPr>
      <t>36+37+38+39+40+41+42</t>
    </r>
    <r>
      <rPr>
        <sz val="10"/>
        <color theme="1"/>
        <rFont val="宋体"/>
        <charset val="134"/>
      </rPr>
      <t>）</t>
    </r>
  </si>
  <si>
    <r>
      <rPr>
        <sz val="10"/>
        <color theme="1"/>
        <rFont val="宋体"/>
        <charset val="134"/>
      </rPr>
      <t>（七）其他</t>
    </r>
  </si>
  <si>
    <r>
      <rPr>
        <b/>
        <sz val="12"/>
        <color theme="1"/>
        <rFont val="Times New Roman"/>
        <family val="1"/>
      </rPr>
      <t xml:space="preserve">A102010   </t>
    </r>
    <r>
      <rPr>
        <b/>
        <sz val="12"/>
        <color theme="1"/>
        <rFont val="黑体"/>
        <charset val="134"/>
      </rPr>
      <t>一般企业成本支出明细表</t>
    </r>
  </si>
  <si>
    <r>
      <rPr>
        <sz val="10"/>
        <color theme="1"/>
        <rFont val="宋体"/>
        <charset val="134"/>
      </rPr>
      <t>一、营业成本（</t>
    </r>
    <r>
      <rPr>
        <sz val="10"/>
        <color theme="1"/>
        <rFont val="Times New Roman"/>
        <family val="1"/>
      </rPr>
      <t>2+9</t>
    </r>
    <r>
      <rPr>
        <sz val="10"/>
        <color theme="1"/>
        <rFont val="宋体"/>
        <charset val="134"/>
      </rPr>
      <t>）</t>
    </r>
  </si>
  <si>
    <r>
      <rPr>
        <sz val="10"/>
        <color theme="1"/>
        <rFont val="宋体"/>
        <charset val="134"/>
      </rPr>
      <t>（一）主营业务成本（</t>
    </r>
    <r>
      <rPr>
        <sz val="10"/>
        <color theme="1"/>
        <rFont val="Times New Roman"/>
        <family val="1"/>
      </rPr>
      <t>3+5+6+7+8</t>
    </r>
    <r>
      <rPr>
        <sz val="10"/>
        <color theme="1"/>
        <rFont val="宋体"/>
        <charset val="134"/>
      </rPr>
      <t>）</t>
    </r>
  </si>
  <si>
    <r>
      <rPr>
        <sz val="10"/>
        <color theme="1"/>
        <rFont val="Times New Roman"/>
        <family val="1"/>
      </rPr>
      <t>1.</t>
    </r>
    <r>
      <rPr>
        <sz val="10"/>
        <color theme="1"/>
        <rFont val="宋体"/>
        <charset val="134"/>
      </rPr>
      <t>销售商品成本</t>
    </r>
  </si>
  <si>
    <r>
      <rPr>
        <sz val="10"/>
        <color theme="1"/>
        <rFont val="宋体"/>
        <charset val="134"/>
      </rPr>
      <t>其中</t>
    </r>
    <r>
      <rPr>
        <sz val="10"/>
        <color theme="1"/>
        <rFont val="Times New Roman"/>
        <family val="1"/>
      </rPr>
      <t>:</t>
    </r>
    <r>
      <rPr>
        <sz val="10"/>
        <color theme="1"/>
        <rFont val="宋体"/>
        <charset val="134"/>
      </rPr>
      <t>非货币性资产交换成本</t>
    </r>
  </si>
  <si>
    <r>
      <rPr>
        <sz val="10"/>
        <color theme="1"/>
        <rFont val="Times New Roman"/>
        <family val="1"/>
      </rPr>
      <t>2.</t>
    </r>
    <r>
      <rPr>
        <sz val="10"/>
        <color theme="1"/>
        <rFont val="宋体"/>
        <charset val="134"/>
      </rPr>
      <t>提供劳务成本</t>
    </r>
  </si>
  <si>
    <r>
      <rPr>
        <sz val="10"/>
        <color theme="1"/>
        <rFont val="Times New Roman"/>
        <family val="1"/>
      </rPr>
      <t>3.</t>
    </r>
    <r>
      <rPr>
        <sz val="10"/>
        <color theme="1"/>
        <rFont val="宋体"/>
        <charset val="134"/>
      </rPr>
      <t>建造合同成本</t>
    </r>
  </si>
  <si>
    <r>
      <rPr>
        <sz val="10"/>
        <color theme="1"/>
        <rFont val="Times New Roman"/>
        <family val="1"/>
      </rPr>
      <t>4.</t>
    </r>
    <r>
      <rPr>
        <sz val="10"/>
        <color theme="1"/>
        <rFont val="宋体"/>
        <charset val="134"/>
      </rPr>
      <t>让渡资产使用权成本</t>
    </r>
  </si>
  <si>
    <r>
      <rPr>
        <sz val="10"/>
        <color theme="1"/>
        <rFont val="宋体"/>
        <charset val="134"/>
      </rPr>
      <t>（二）其他业务成本（</t>
    </r>
    <r>
      <rPr>
        <sz val="10"/>
        <color theme="1"/>
        <rFont val="Times New Roman"/>
        <family val="1"/>
      </rPr>
      <t>10+12+13+14+15</t>
    </r>
    <r>
      <rPr>
        <sz val="10"/>
        <color theme="1"/>
        <rFont val="宋体"/>
        <charset val="134"/>
      </rPr>
      <t>）</t>
    </r>
  </si>
  <si>
    <r>
      <rPr>
        <sz val="10"/>
        <color theme="1"/>
        <rFont val="Times New Roman"/>
        <family val="1"/>
      </rPr>
      <t xml:space="preserve">1. </t>
    </r>
    <r>
      <rPr>
        <sz val="10"/>
        <color theme="1"/>
        <rFont val="宋体"/>
        <charset val="134"/>
      </rPr>
      <t>销售材料成本</t>
    </r>
  </si>
  <si>
    <r>
      <rPr>
        <sz val="10"/>
        <color theme="1"/>
        <rFont val="Times New Roman"/>
        <family val="1"/>
      </rPr>
      <t>2.</t>
    </r>
    <r>
      <rPr>
        <sz val="10"/>
        <color theme="1"/>
        <rFont val="宋体"/>
        <charset val="134"/>
      </rPr>
      <t>出租固定资产成本</t>
    </r>
  </si>
  <si>
    <r>
      <rPr>
        <sz val="10"/>
        <color theme="1"/>
        <rFont val="Times New Roman"/>
        <family val="1"/>
      </rPr>
      <t>3.</t>
    </r>
    <r>
      <rPr>
        <sz val="10"/>
        <color theme="1"/>
        <rFont val="宋体"/>
        <charset val="134"/>
      </rPr>
      <t>出租无形资产成本</t>
    </r>
  </si>
  <si>
    <r>
      <rPr>
        <sz val="10"/>
        <color theme="1"/>
        <rFont val="Times New Roman"/>
        <family val="1"/>
      </rPr>
      <t>4.</t>
    </r>
    <r>
      <rPr>
        <sz val="10"/>
        <color theme="1"/>
        <rFont val="宋体"/>
        <charset val="134"/>
      </rPr>
      <t>包装物出租成本</t>
    </r>
  </si>
  <si>
    <r>
      <rPr>
        <sz val="10"/>
        <color theme="1"/>
        <rFont val="宋体"/>
        <charset val="134"/>
      </rPr>
      <t>二、营业外支出（</t>
    </r>
    <r>
      <rPr>
        <sz val="10"/>
        <color theme="1"/>
        <rFont val="Times New Roman"/>
        <family val="1"/>
      </rPr>
      <t>17+18+19+20+21+22+23+24+25+26</t>
    </r>
    <r>
      <rPr>
        <sz val="10"/>
        <color theme="1"/>
        <rFont val="宋体"/>
        <charset val="134"/>
      </rPr>
      <t>）</t>
    </r>
  </si>
  <si>
    <r>
      <rPr>
        <sz val="10"/>
        <color theme="1"/>
        <rFont val="宋体"/>
        <charset val="134"/>
      </rPr>
      <t>（一）非流动资产处置损失</t>
    </r>
  </si>
  <si>
    <r>
      <rPr>
        <sz val="10"/>
        <color theme="1"/>
        <rFont val="宋体"/>
        <charset val="134"/>
      </rPr>
      <t>（二）非货币性资产交换损失</t>
    </r>
  </si>
  <si>
    <r>
      <rPr>
        <sz val="10"/>
        <color theme="1"/>
        <rFont val="宋体"/>
        <charset val="134"/>
      </rPr>
      <t>（三）债务重组损失</t>
    </r>
  </si>
  <si>
    <r>
      <rPr>
        <sz val="10"/>
        <color theme="1"/>
        <rFont val="宋体"/>
        <charset val="134"/>
      </rPr>
      <t>（四）非常损失</t>
    </r>
  </si>
  <si>
    <r>
      <rPr>
        <sz val="10"/>
        <color theme="1"/>
        <rFont val="宋体"/>
        <charset val="134"/>
      </rPr>
      <t>（五）捐赠支出</t>
    </r>
  </si>
  <si>
    <r>
      <rPr>
        <sz val="10"/>
        <color theme="1"/>
        <rFont val="宋体"/>
        <charset val="134"/>
      </rPr>
      <t>（六）赞助支出</t>
    </r>
  </si>
  <si>
    <r>
      <rPr>
        <sz val="10"/>
        <color theme="1"/>
        <rFont val="宋体"/>
        <charset val="134"/>
      </rPr>
      <t>（七）罚没支出</t>
    </r>
  </si>
  <si>
    <r>
      <rPr>
        <sz val="10"/>
        <color theme="1"/>
        <rFont val="宋体"/>
        <charset val="134"/>
      </rPr>
      <t>（八）坏账损失</t>
    </r>
  </si>
  <si>
    <r>
      <rPr>
        <sz val="10"/>
        <color theme="1"/>
        <rFont val="宋体"/>
        <charset val="134"/>
      </rPr>
      <t>（九）无法收回的债券股权投资损失</t>
    </r>
  </si>
  <si>
    <r>
      <rPr>
        <b/>
        <sz val="12"/>
        <color theme="1"/>
        <rFont val="Times New Roman"/>
        <family val="1"/>
      </rPr>
      <t xml:space="preserve">A102020   </t>
    </r>
    <r>
      <rPr>
        <b/>
        <sz val="12"/>
        <color theme="1"/>
        <rFont val="黑体"/>
        <charset val="134"/>
      </rPr>
      <t>金融企业成本支出明细表</t>
    </r>
  </si>
  <si>
    <r>
      <rPr>
        <sz val="10"/>
        <color theme="1"/>
        <rFont val="宋体"/>
        <charset val="134"/>
      </rPr>
      <t>一、营业支出（</t>
    </r>
    <r>
      <rPr>
        <sz val="10"/>
        <color theme="1"/>
        <rFont val="Times New Roman"/>
        <family val="1"/>
      </rPr>
      <t>2+15+25+31+32</t>
    </r>
    <r>
      <rPr>
        <sz val="10"/>
        <color theme="1"/>
        <rFont val="宋体"/>
        <charset val="134"/>
      </rPr>
      <t>）</t>
    </r>
  </si>
  <si>
    <r>
      <rPr>
        <sz val="10"/>
        <color theme="1"/>
        <rFont val="宋体"/>
        <charset val="134"/>
      </rPr>
      <t>（一）银行业务支出（</t>
    </r>
    <r>
      <rPr>
        <sz val="10"/>
        <color theme="1"/>
        <rFont val="Times New Roman"/>
        <family val="1"/>
      </rPr>
      <t>3+11</t>
    </r>
    <r>
      <rPr>
        <sz val="10"/>
        <color theme="1"/>
        <rFont val="宋体"/>
        <charset val="134"/>
      </rPr>
      <t>）</t>
    </r>
  </si>
  <si>
    <r>
      <rPr>
        <sz val="10"/>
        <color theme="1"/>
        <rFont val="Times New Roman"/>
        <family val="1"/>
      </rPr>
      <t>1.</t>
    </r>
    <r>
      <rPr>
        <sz val="10"/>
        <color theme="1"/>
        <rFont val="宋体"/>
        <charset val="134"/>
      </rPr>
      <t>银行利息支出（</t>
    </r>
    <r>
      <rPr>
        <sz val="10"/>
        <color theme="1"/>
        <rFont val="Times New Roman"/>
        <family val="1"/>
      </rPr>
      <t>4+5+6+7+8+9+10</t>
    </r>
    <r>
      <rPr>
        <sz val="10"/>
        <color theme="1"/>
        <rFont val="宋体"/>
        <charset val="134"/>
      </rPr>
      <t>）</t>
    </r>
  </si>
  <si>
    <r>
      <rPr>
        <sz val="10"/>
        <color theme="1"/>
        <rFont val="宋体"/>
        <charset val="134"/>
      </rPr>
      <t>（</t>
    </r>
    <r>
      <rPr>
        <sz val="10"/>
        <color theme="1"/>
        <rFont val="Times New Roman"/>
        <family val="1"/>
      </rPr>
      <t>1</t>
    </r>
    <r>
      <rPr>
        <sz val="10"/>
        <color theme="1"/>
        <rFont val="宋体"/>
        <charset val="134"/>
      </rPr>
      <t>）同业存放</t>
    </r>
  </si>
  <si>
    <r>
      <rPr>
        <sz val="10"/>
        <color theme="1"/>
        <rFont val="宋体"/>
        <charset val="134"/>
      </rPr>
      <t>（</t>
    </r>
    <r>
      <rPr>
        <sz val="10"/>
        <color theme="1"/>
        <rFont val="Times New Roman"/>
        <family val="1"/>
      </rPr>
      <t>2</t>
    </r>
    <r>
      <rPr>
        <sz val="10"/>
        <color theme="1"/>
        <rFont val="宋体"/>
        <charset val="134"/>
      </rPr>
      <t>）向中央银行借款</t>
    </r>
  </si>
  <si>
    <r>
      <rPr>
        <sz val="10"/>
        <color theme="1"/>
        <rFont val="宋体"/>
        <charset val="134"/>
      </rPr>
      <t>（</t>
    </r>
    <r>
      <rPr>
        <sz val="10"/>
        <color theme="1"/>
        <rFont val="Times New Roman"/>
        <family val="1"/>
      </rPr>
      <t>3</t>
    </r>
    <r>
      <rPr>
        <sz val="10"/>
        <color theme="1"/>
        <rFont val="宋体"/>
        <charset val="134"/>
      </rPr>
      <t>）拆入资金</t>
    </r>
  </si>
  <si>
    <r>
      <rPr>
        <sz val="10"/>
        <color theme="1"/>
        <rFont val="宋体"/>
        <charset val="134"/>
      </rPr>
      <t>（</t>
    </r>
    <r>
      <rPr>
        <sz val="10"/>
        <color theme="1"/>
        <rFont val="Times New Roman"/>
        <family val="1"/>
      </rPr>
      <t>4</t>
    </r>
    <r>
      <rPr>
        <sz val="10"/>
        <color theme="1"/>
        <rFont val="宋体"/>
        <charset val="134"/>
      </rPr>
      <t>）吸收存款</t>
    </r>
  </si>
  <si>
    <r>
      <rPr>
        <sz val="10"/>
        <color theme="1"/>
        <rFont val="宋体"/>
        <charset val="134"/>
      </rPr>
      <t>（</t>
    </r>
    <r>
      <rPr>
        <sz val="10"/>
        <color theme="1"/>
        <rFont val="Times New Roman"/>
        <family val="1"/>
      </rPr>
      <t>5</t>
    </r>
    <r>
      <rPr>
        <sz val="10"/>
        <color theme="1"/>
        <rFont val="宋体"/>
        <charset val="134"/>
      </rPr>
      <t>）卖出回购金融资产</t>
    </r>
  </si>
  <si>
    <r>
      <rPr>
        <sz val="10"/>
        <color theme="1"/>
        <rFont val="宋体"/>
        <charset val="134"/>
      </rPr>
      <t>（</t>
    </r>
    <r>
      <rPr>
        <sz val="10"/>
        <color theme="1"/>
        <rFont val="Times New Roman"/>
        <family val="1"/>
      </rPr>
      <t>6</t>
    </r>
    <r>
      <rPr>
        <sz val="10"/>
        <color theme="1"/>
        <rFont val="宋体"/>
        <charset val="134"/>
      </rPr>
      <t>）发行债券</t>
    </r>
  </si>
  <si>
    <r>
      <rPr>
        <sz val="10"/>
        <color theme="1"/>
        <rFont val="Times New Roman"/>
        <family val="1"/>
      </rPr>
      <t>2.</t>
    </r>
    <r>
      <rPr>
        <sz val="10"/>
        <color theme="1"/>
        <rFont val="宋体"/>
        <charset val="134"/>
      </rPr>
      <t>银行手续费及佣金支出（</t>
    </r>
    <r>
      <rPr>
        <sz val="10"/>
        <color theme="1"/>
        <rFont val="Times New Roman"/>
        <family val="1"/>
      </rPr>
      <t>12+13+14</t>
    </r>
    <r>
      <rPr>
        <sz val="10"/>
        <color theme="1"/>
        <rFont val="宋体"/>
        <charset val="134"/>
      </rPr>
      <t>）</t>
    </r>
  </si>
  <si>
    <r>
      <rPr>
        <sz val="10"/>
        <color theme="1"/>
        <rFont val="宋体"/>
        <charset val="134"/>
      </rPr>
      <t>（</t>
    </r>
    <r>
      <rPr>
        <sz val="10"/>
        <color theme="1"/>
        <rFont val="Times New Roman"/>
        <family val="1"/>
      </rPr>
      <t>1</t>
    </r>
    <r>
      <rPr>
        <sz val="10"/>
        <color theme="1"/>
        <rFont val="宋体"/>
        <charset val="134"/>
      </rPr>
      <t>）手续费支出</t>
    </r>
  </si>
  <si>
    <r>
      <rPr>
        <sz val="10"/>
        <color theme="1"/>
        <rFont val="宋体"/>
        <charset val="134"/>
      </rPr>
      <t>（</t>
    </r>
    <r>
      <rPr>
        <sz val="10"/>
        <color theme="1"/>
        <rFont val="Times New Roman"/>
        <family val="1"/>
      </rPr>
      <t>2</t>
    </r>
    <r>
      <rPr>
        <sz val="10"/>
        <color theme="1"/>
        <rFont val="宋体"/>
        <charset val="134"/>
      </rPr>
      <t>）佣金支出</t>
    </r>
  </si>
  <si>
    <r>
      <rPr>
        <sz val="10"/>
        <color theme="1"/>
        <rFont val="宋体"/>
        <charset val="134"/>
      </rPr>
      <t>（</t>
    </r>
    <r>
      <rPr>
        <sz val="10"/>
        <color theme="1"/>
        <rFont val="Times New Roman"/>
        <family val="1"/>
      </rPr>
      <t>3</t>
    </r>
    <r>
      <rPr>
        <sz val="10"/>
        <color theme="1"/>
        <rFont val="宋体"/>
        <charset val="134"/>
      </rPr>
      <t>）其他</t>
    </r>
  </si>
  <si>
    <r>
      <rPr>
        <sz val="10"/>
        <color theme="1"/>
        <rFont val="宋体"/>
        <charset val="134"/>
      </rPr>
      <t>（二）保险业务支出（</t>
    </r>
    <r>
      <rPr>
        <sz val="10"/>
        <color theme="1"/>
        <rFont val="Times New Roman"/>
        <family val="1"/>
      </rPr>
      <t>16+17-18+19-20+21+22-23+24</t>
    </r>
    <r>
      <rPr>
        <sz val="10"/>
        <color theme="1"/>
        <rFont val="宋体"/>
        <charset val="134"/>
      </rPr>
      <t>）</t>
    </r>
  </si>
  <si>
    <r>
      <rPr>
        <sz val="10"/>
        <color theme="1"/>
        <rFont val="Times New Roman"/>
        <family val="1"/>
      </rPr>
      <t>1.</t>
    </r>
    <r>
      <rPr>
        <sz val="10"/>
        <color theme="1"/>
        <rFont val="宋体"/>
        <charset val="134"/>
      </rPr>
      <t>退保金</t>
    </r>
  </si>
  <si>
    <r>
      <rPr>
        <sz val="10"/>
        <color theme="1"/>
        <rFont val="Times New Roman"/>
        <family val="1"/>
      </rPr>
      <t>2.</t>
    </r>
    <r>
      <rPr>
        <sz val="10"/>
        <color theme="1"/>
        <rFont val="宋体"/>
        <charset val="134"/>
      </rPr>
      <t>赔付支出</t>
    </r>
  </si>
  <si>
    <r>
      <rPr>
        <sz val="10"/>
        <color theme="1"/>
        <rFont val="宋体"/>
        <charset val="134"/>
      </rPr>
      <t>减：摊回赔付支出</t>
    </r>
  </si>
  <si>
    <r>
      <rPr>
        <sz val="10"/>
        <color theme="1"/>
        <rFont val="Times New Roman"/>
        <family val="1"/>
      </rPr>
      <t>3.</t>
    </r>
    <r>
      <rPr>
        <sz val="10"/>
        <color theme="1"/>
        <rFont val="宋体"/>
        <charset val="134"/>
      </rPr>
      <t>提取保险责任准备金</t>
    </r>
  </si>
  <si>
    <r>
      <rPr>
        <sz val="10"/>
        <color theme="1"/>
        <rFont val="宋体"/>
        <charset val="134"/>
      </rPr>
      <t>减：摊回保险责任准备金</t>
    </r>
  </si>
  <si>
    <r>
      <rPr>
        <sz val="10"/>
        <color theme="1"/>
        <rFont val="Times New Roman"/>
        <family val="1"/>
      </rPr>
      <t>4.</t>
    </r>
    <r>
      <rPr>
        <sz val="10"/>
        <color theme="1"/>
        <rFont val="宋体"/>
        <charset val="134"/>
      </rPr>
      <t>保单红利支出</t>
    </r>
  </si>
  <si>
    <r>
      <rPr>
        <sz val="10"/>
        <color theme="1"/>
        <rFont val="Times New Roman"/>
        <family val="1"/>
      </rPr>
      <t>5.</t>
    </r>
    <r>
      <rPr>
        <sz val="10"/>
        <color theme="1"/>
        <rFont val="宋体"/>
        <charset val="134"/>
      </rPr>
      <t>分保费用</t>
    </r>
  </si>
  <si>
    <r>
      <rPr>
        <sz val="10"/>
        <color theme="1"/>
        <rFont val="宋体"/>
        <charset val="134"/>
      </rPr>
      <t>减：摊回分保费用</t>
    </r>
  </si>
  <si>
    <r>
      <rPr>
        <sz val="10"/>
        <color theme="1"/>
        <rFont val="Times New Roman"/>
        <family val="1"/>
      </rPr>
      <t>6.</t>
    </r>
    <r>
      <rPr>
        <sz val="10"/>
        <color theme="1"/>
        <rFont val="宋体"/>
        <charset val="134"/>
      </rPr>
      <t>保险业务手续费及佣金支出</t>
    </r>
  </si>
  <si>
    <r>
      <rPr>
        <sz val="10"/>
        <color theme="1"/>
        <rFont val="宋体"/>
        <charset val="134"/>
      </rPr>
      <t>（三）证券业务支出（</t>
    </r>
    <r>
      <rPr>
        <sz val="10"/>
        <color theme="1"/>
        <rFont val="Times New Roman"/>
        <family val="1"/>
      </rPr>
      <t>26+30</t>
    </r>
    <r>
      <rPr>
        <sz val="10"/>
        <color theme="1"/>
        <rFont val="宋体"/>
        <charset val="134"/>
      </rPr>
      <t>）</t>
    </r>
  </si>
  <si>
    <r>
      <rPr>
        <sz val="10"/>
        <color theme="1"/>
        <rFont val="Times New Roman"/>
        <family val="1"/>
      </rPr>
      <t>1.</t>
    </r>
    <r>
      <rPr>
        <sz val="10"/>
        <color theme="1"/>
        <rFont val="宋体"/>
        <charset val="134"/>
      </rPr>
      <t>证券业务手续费及佣金支出（</t>
    </r>
    <r>
      <rPr>
        <sz val="10"/>
        <color theme="1"/>
        <rFont val="Times New Roman"/>
        <family val="1"/>
      </rPr>
      <t>27+28+29</t>
    </r>
    <r>
      <rPr>
        <sz val="10"/>
        <color theme="1"/>
        <rFont val="宋体"/>
        <charset val="134"/>
      </rPr>
      <t>）</t>
    </r>
  </si>
  <si>
    <r>
      <rPr>
        <sz val="10"/>
        <color theme="1"/>
        <rFont val="宋体"/>
        <charset val="134"/>
      </rPr>
      <t>（</t>
    </r>
    <r>
      <rPr>
        <sz val="10"/>
        <color theme="1"/>
        <rFont val="Times New Roman"/>
        <family val="1"/>
      </rPr>
      <t>1</t>
    </r>
    <r>
      <rPr>
        <sz val="10"/>
        <color theme="1"/>
        <rFont val="宋体"/>
        <charset val="134"/>
      </rPr>
      <t>）证券经纪业务手续费支出</t>
    </r>
  </si>
  <si>
    <r>
      <rPr>
        <sz val="10"/>
        <color theme="1"/>
        <rFont val="Times New Roman"/>
        <family val="1"/>
      </rPr>
      <t>2.</t>
    </r>
    <r>
      <rPr>
        <sz val="10"/>
        <color theme="1"/>
        <rFont val="宋体"/>
        <charset val="134"/>
      </rPr>
      <t>其他证券业务支出</t>
    </r>
  </si>
  <si>
    <r>
      <rPr>
        <sz val="10"/>
        <color theme="1"/>
        <rFont val="宋体"/>
        <charset val="134"/>
      </rPr>
      <t>（四）其他金融业务支出</t>
    </r>
  </si>
  <si>
    <r>
      <rPr>
        <sz val="10"/>
        <color theme="1"/>
        <rFont val="宋体"/>
        <charset val="134"/>
      </rPr>
      <t>（五）其他业务成本</t>
    </r>
  </si>
  <si>
    <r>
      <rPr>
        <sz val="10"/>
        <color theme="1"/>
        <rFont val="宋体"/>
        <charset val="134"/>
      </rPr>
      <t>二、营业外支出（</t>
    </r>
    <r>
      <rPr>
        <sz val="10"/>
        <color theme="1"/>
        <rFont val="Times New Roman"/>
        <family val="1"/>
      </rPr>
      <t>34+35+36+37+38+39</t>
    </r>
    <r>
      <rPr>
        <sz val="10"/>
        <color theme="1"/>
        <rFont val="宋体"/>
        <charset val="134"/>
      </rPr>
      <t>）</t>
    </r>
  </si>
  <si>
    <r>
      <rPr>
        <sz val="10"/>
        <color theme="1"/>
        <rFont val="宋体"/>
        <charset val="134"/>
      </rPr>
      <t>（四）捐赠支出</t>
    </r>
  </si>
  <si>
    <r>
      <rPr>
        <sz val="10"/>
        <color theme="1"/>
        <rFont val="宋体"/>
        <charset val="134"/>
      </rPr>
      <t>（五）非常损失</t>
    </r>
  </si>
  <si>
    <r>
      <rPr>
        <sz val="10"/>
        <color theme="1"/>
        <rFont val="宋体"/>
        <charset val="134"/>
      </rPr>
      <t>（六）其他</t>
    </r>
  </si>
  <si>
    <r>
      <rPr>
        <b/>
        <sz val="12"/>
        <color theme="1"/>
        <rFont val="Times New Roman"/>
        <family val="1"/>
      </rPr>
      <t xml:space="preserve">A103000   </t>
    </r>
    <r>
      <rPr>
        <b/>
        <sz val="12"/>
        <color theme="1"/>
        <rFont val="黑体"/>
        <charset val="134"/>
      </rPr>
      <t>事业单位、民间非营利组织收入、支出明细表</t>
    </r>
  </si>
  <si>
    <r>
      <rPr>
        <sz val="10"/>
        <color theme="1"/>
        <rFont val="宋体"/>
        <charset val="134"/>
      </rPr>
      <t>一、事业单位收入（</t>
    </r>
    <r>
      <rPr>
        <sz val="10"/>
        <color theme="1"/>
        <rFont val="Times New Roman"/>
        <family val="1"/>
      </rPr>
      <t>2+3+4+5+6+7</t>
    </r>
    <r>
      <rPr>
        <sz val="10"/>
        <color theme="1"/>
        <rFont val="宋体"/>
        <charset val="134"/>
      </rPr>
      <t>）</t>
    </r>
  </si>
  <si>
    <r>
      <rPr>
        <sz val="10"/>
        <color theme="1"/>
        <rFont val="宋体"/>
        <charset val="134"/>
      </rPr>
      <t>（一）财政补助收入</t>
    </r>
  </si>
  <si>
    <r>
      <rPr>
        <sz val="10"/>
        <color theme="1"/>
        <rFont val="宋体"/>
        <charset val="134"/>
      </rPr>
      <t>（二）事业收入</t>
    </r>
  </si>
  <si>
    <r>
      <rPr>
        <sz val="10"/>
        <color theme="1"/>
        <rFont val="宋体"/>
        <charset val="134"/>
      </rPr>
      <t>（三）上级补助收入</t>
    </r>
  </si>
  <si>
    <r>
      <rPr>
        <sz val="10"/>
        <color theme="1"/>
        <rFont val="华文楷体"/>
        <charset val="134"/>
      </rPr>
      <t>营业收入</t>
    </r>
  </si>
  <si>
    <r>
      <rPr>
        <sz val="10"/>
        <color theme="1"/>
        <rFont val="宋体"/>
        <charset val="134"/>
      </rPr>
      <t>（四）附属单位上缴收入</t>
    </r>
  </si>
  <si>
    <r>
      <rPr>
        <sz val="10"/>
        <color theme="1"/>
        <rFont val="宋体"/>
        <charset val="134"/>
      </rPr>
      <t>（五）经营收入</t>
    </r>
  </si>
  <si>
    <r>
      <rPr>
        <sz val="10"/>
        <color theme="1"/>
        <rFont val="宋体"/>
        <charset val="134"/>
      </rPr>
      <t>（六）其他收入（</t>
    </r>
    <r>
      <rPr>
        <sz val="10"/>
        <color theme="1"/>
        <rFont val="Times New Roman"/>
        <family val="1"/>
      </rPr>
      <t>8+9</t>
    </r>
    <r>
      <rPr>
        <sz val="10"/>
        <color theme="1"/>
        <rFont val="宋体"/>
        <charset val="134"/>
      </rPr>
      <t>）</t>
    </r>
  </si>
  <si>
    <r>
      <rPr>
        <sz val="10"/>
        <color theme="1"/>
        <rFont val="宋体"/>
        <charset val="134"/>
      </rPr>
      <t>其中：投资收益</t>
    </r>
  </si>
  <si>
    <r>
      <rPr>
        <sz val="10"/>
        <color theme="1"/>
        <rFont val="华文楷体"/>
        <charset val="134"/>
      </rPr>
      <t>主表投资收益</t>
    </r>
  </si>
  <si>
    <t xml:space="preserve">    </t>
  </si>
  <si>
    <r>
      <rPr>
        <sz val="10"/>
        <color theme="1"/>
        <rFont val="宋体"/>
        <charset val="134"/>
      </rPr>
      <t>其他</t>
    </r>
  </si>
  <si>
    <r>
      <rPr>
        <sz val="10"/>
        <color theme="1"/>
        <rFont val="华文楷体"/>
        <charset val="134"/>
      </rPr>
      <t>营业外收入</t>
    </r>
  </si>
  <si>
    <r>
      <rPr>
        <sz val="10"/>
        <color theme="1"/>
        <rFont val="宋体"/>
        <charset val="134"/>
      </rPr>
      <t>二、民间非营利组织收入</t>
    </r>
    <r>
      <rPr>
        <sz val="10"/>
        <color theme="1"/>
        <rFont val="Times New Roman"/>
        <family val="1"/>
      </rPr>
      <t>(11+12+13+14+15+16+17)</t>
    </r>
  </si>
  <si>
    <r>
      <rPr>
        <sz val="10"/>
        <color theme="1"/>
        <rFont val="宋体"/>
        <charset val="134"/>
      </rPr>
      <t>（一）接受捐赠收入</t>
    </r>
  </si>
  <si>
    <r>
      <rPr>
        <sz val="10"/>
        <color theme="1"/>
        <rFont val="宋体"/>
        <charset val="134"/>
      </rPr>
      <t>（二）会费收入</t>
    </r>
  </si>
  <si>
    <r>
      <rPr>
        <sz val="10"/>
        <color theme="1"/>
        <rFont val="宋体"/>
        <charset val="134"/>
      </rPr>
      <t>（三）提供劳务收入</t>
    </r>
  </si>
  <si>
    <r>
      <rPr>
        <sz val="10"/>
        <color theme="1"/>
        <rFont val="宋体"/>
        <charset val="134"/>
      </rPr>
      <t>（四）商品销售收入</t>
    </r>
  </si>
  <si>
    <r>
      <rPr>
        <sz val="10"/>
        <color theme="1"/>
        <rFont val="宋体"/>
        <charset val="134"/>
      </rPr>
      <t>（五）政府补助收入</t>
    </r>
  </si>
  <si>
    <r>
      <rPr>
        <sz val="10"/>
        <color theme="1"/>
        <rFont val="宋体"/>
        <charset val="134"/>
      </rPr>
      <t>（六）投资收益</t>
    </r>
  </si>
  <si>
    <r>
      <rPr>
        <sz val="10"/>
        <color theme="1"/>
        <rFont val="宋体"/>
        <charset val="134"/>
      </rPr>
      <t>（七）其他收入</t>
    </r>
  </si>
  <si>
    <r>
      <rPr>
        <sz val="10"/>
        <color theme="1"/>
        <rFont val="宋体"/>
        <charset val="134"/>
      </rPr>
      <t>三、事业单位支出（</t>
    </r>
    <r>
      <rPr>
        <sz val="10"/>
        <color theme="1"/>
        <rFont val="Times New Roman"/>
        <family val="1"/>
      </rPr>
      <t>19+20+21+22+23</t>
    </r>
    <r>
      <rPr>
        <sz val="10"/>
        <color theme="1"/>
        <rFont val="宋体"/>
        <charset val="134"/>
      </rPr>
      <t>）</t>
    </r>
  </si>
  <si>
    <r>
      <rPr>
        <sz val="10"/>
        <color theme="1"/>
        <rFont val="宋体"/>
        <charset val="134"/>
      </rPr>
      <t>（一）事业支出</t>
    </r>
  </si>
  <si>
    <r>
      <rPr>
        <sz val="10"/>
        <color theme="1"/>
        <rFont val="宋体"/>
        <charset val="134"/>
      </rPr>
      <t>（二）上缴上级支出</t>
    </r>
  </si>
  <si>
    <r>
      <rPr>
        <sz val="10"/>
        <color theme="1"/>
        <rFont val="宋体"/>
        <charset val="134"/>
      </rPr>
      <t>（三）对附属单位补助支出</t>
    </r>
  </si>
  <si>
    <r>
      <rPr>
        <sz val="10"/>
        <color theme="1"/>
        <rFont val="华文楷体"/>
        <charset val="134"/>
      </rPr>
      <t>营业成本</t>
    </r>
    <r>
      <rPr>
        <sz val="10"/>
        <color theme="1"/>
        <rFont val="Times New Roman"/>
        <family val="1"/>
      </rPr>
      <t xml:space="preserve"> </t>
    </r>
  </si>
  <si>
    <r>
      <rPr>
        <sz val="10"/>
        <color theme="1"/>
        <rFont val="宋体"/>
        <charset val="134"/>
      </rPr>
      <t>（四）经营支出</t>
    </r>
  </si>
  <si>
    <r>
      <rPr>
        <sz val="10"/>
        <color theme="1"/>
        <rFont val="宋体"/>
        <charset val="134"/>
      </rPr>
      <t>（五）其他支出</t>
    </r>
  </si>
  <si>
    <r>
      <rPr>
        <sz val="10"/>
        <color theme="1"/>
        <rFont val="华文楷体"/>
        <charset val="134"/>
      </rPr>
      <t>营业外支出</t>
    </r>
  </si>
  <si>
    <r>
      <rPr>
        <sz val="10"/>
        <color theme="1"/>
        <rFont val="宋体"/>
        <charset val="134"/>
      </rPr>
      <t>四、民间非营利组织支出（</t>
    </r>
    <r>
      <rPr>
        <sz val="10"/>
        <color theme="1"/>
        <rFont val="Times New Roman"/>
        <family val="1"/>
      </rPr>
      <t>25+26+27+28</t>
    </r>
    <r>
      <rPr>
        <sz val="10"/>
        <color theme="1"/>
        <rFont val="宋体"/>
        <charset val="134"/>
      </rPr>
      <t>）</t>
    </r>
  </si>
  <si>
    <r>
      <rPr>
        <sz val="10"/>
        <color theme="1"/>
        <rFont val="宋体"/>
        <charset val="134"/>
      </rPr>
      <t>（一）业务活动成本</t>
    </r>
  </si>
  <si>
    <r>
      <rPr>
        <sz val="10"/>
        <color theme="1"/>
        <rFont val="宋体"/>
        <charset val="134"/>
      </rPr>
      <t>（二）管理费用</t>
    </r>
  </si>
  <si>
    <r>
      <rPr>
        <sz val="10"/>
        <color theme="1"/>
        <rFont val="宋体"/>
        <charset val="134"/>
      </rPr>
      <t>（三）筹资费用</t>
    </r>
  </si>
  <si>
    <r>
      <rPr>
        <sz val="10"/>
        <color theme="1"/>
        <rFont val="宋体"/>
        <charset val="134"/>
      </rPr>
      <t>（四）其他费用</t>
    </r>
  </si>
  <si>
    <r>
      <rPr>
        <b/>
        <sz val="12"/>
        <color theme="1"/>
        <rFont val="Times New Roman"/>
        <family val="1"/>
      </rPr>
      <t xml:space="preserve">A104000   </t>
    </r>
    <r>
      <rPr>
        <b/>
        <sz val="12"/>
        <color theme="1"/>
        <rFont val="黑体"/>
        <charset val="134"/>
      </rPr>
      <t>期间费用明细表</t>
    </r>
  </si>
  <si>
    <r>
      <rPr>
        <b/>
        <sz val="11"/>
        <color theme="1"/>
        <rFont val="黑体"/>
        <charset val="134"/>
      </rPr>
      <t>销售费用</t>
    </r>
  </si>
  <si>
    <r>
      <rPr>
        <b/>
        <sz val="11"/>
        <color theme="1"/>
        <rFont val="黑体"/>
        <charset val="134"/>
      </rPr>
      <t>其中：境外支付</t>
    </r>
  </si>
  <si>
    <r>
      <rPr>
        <b/>
        <sz val="11"/>
        <color theme="1"/>
        <rFont val="黑体"/>
        <charset val="134"/>
      </rPr>
      <t>管理费用</t>
    </r>
  </si>
  <si>
    <r>
      <rPr>
        <b/>
        <sz val="11"/>
        <color theme="1"/>
        <rFont val="黑体"/>
        <charset val="134"/>
      </rPr>
      <t>财务费用</t>
    </r>
  </si>
  <si>
    <r>
      <rPr>
        <sz val="10"/>
        <color theme="1"/>
        <rFont val="宋体"/>
        <charset val="134"/>
      </rPr>
      <t>一、职工薪酬</t>
    </r>
  </si>
  <si>
    <t>*</t>
  </si>
  <si>
    <r>
      <rPr>
        <sz val="10"/>
        <color theme="1"/>
        <rFont val="宋体"/>
        <charset val="134"/>
      </rPr>
      <t>二、劳务费</t>
    </r>
  </si>
  <si>
    <r>
      <rPr>
        <sz val="10"/>
        <color theme="1"/>
        <rFont val="宋体"/>
        <charset val="134"/>
      </rPr>
      <t>三、咨询顾问费</t>
    </r>
  </si>
  <si>
    <r>
      <rPr>
        <sz val="10"/>
        <color theme="1"/>
        <rFont val="宋体"/>
        <charset val="134"/>
      </rPr>
      <t>四、业务招待费</t>
    </r>
  </si>
  <si>
    <r>
      <rPr>
        <sz val="10"/>
        <color theme="1"/>
        <rFont val="宋体"/>
        <charset val="134"/>
      </rPr>
      <t>五、广告费和业务宣传费</t>
    </r>
  </si>
  <si>
    <r>
      <rPr>
        <sz val="10"/>
        <color theme="1"/>
        <rFont val="宋体"/>
        <charset val="134"/>
      </rPr>
      <t>六、佣金和手续费</t>
    </r>
  </si>
  <si>
    <r>
      <rPr>
        <sz val="10"/>
        <color theme="1"/>
        <rFont val="宋体"/>
        <charset val="134"/>
      </rPr>
      <t>七、资产折旧摊销费</t>
    </r>
  </si>
  <si>
    <r>
      <rPr>
        <sz val="10"/>
        <color theme="1"/>
        <rFont val="宋体"/>
        <charset val="134"/>
      </rPr>
      <t>八、财产损耗、盘亏及毁损损失</t>
    </r>
  </si>
  <si>
    <r>
      <rPr>
        <sz val="10"/>
        <color theme="1"/>
        <rFont val="宋体"/>
        <charset val="134"/>
      </rPr>
      <t>九、办公费</t>
    </r>
  </si>
  <si>
    <r>
      <rPr>
        <sz val="10"/>
        <color theme="1"/>
        <rFont val="宋体"/>
        <charset val="134"/>
      </rPr>
      <t>十、董事会费</t>
    </r>
  </si>
  <si>
    <r>
      <rPr>
        <sz val="10"/>
        <color theme="1"/>
        <rFont val="宋体"/>
        <charset val="134"/>
      </rPr>
      <t>十一、租赁费</t>
    </r>
  </si>
  <si>
    <r>
      <rPr>
        <sz val="10"/>
        <color theme="1"/>
        <rFont val="宋体"/>
        <charset val="134"/>
      </rPr>
      <t>十二、诉讼费</t>
    </r>
  </si>
  <si>
    <r>
      <rPr>
        <sz val="10"/>
        <color theme="1"/>
        <rFont val="宋体"/>
        <charset val="134"/>
      </rPr>
      <t>十三、差旅费</t>
    </r>
  </si>
  <si>
    <r>
      <rPr>
        <sz val="10"/>
        <color theme="1"/>
        <rFont val="宋体"/>
        <charset val="134"/>
      </rPr>
      <t>十四、保险费</t>
    </r>
  </si>
  <si>
    <r>
      <rPr>
        <sz val="10"/>
        <color theme="1"/>
        <rFont val="宋体"/>
        <charset val="134"/>
      </rPr>
      <t>十五、运输、仓储费</t>
    </r>
  </si>
  <si>
    <r>
      <rPr>
        <sz val="10"/>
        <color theme="1"/>
        <rFont val="宋体"/>
        <charset val="134"/>
      </rPr>
      <t>十六、修理费</t>
    </r>
  </si>
  <si>
    <r>
      <rPr>
        <sz val="10"/>
        <color theme="1"/>
        <rFont val="宋体"/>
        <charset val="134"/>
      </rPr>
      <t>十七、包装费</t>
    </r>
  </si>
  <si>
    <r>
      <rPr>
        <sz val="10"/>
        <color theme="1"/>
        <rFont val="宋体"/>
        <charset val="134"/>
      </rPr>
      <t>十八、技术转让费</t>
    </r>
  </si>
  <si>
    <r>
      <rPr>
        <sz val="10"/>
        <color theme="1"/>
        <rFont val="宋体"/>
        <charset val="134"/>
      </rPr>
      <t>十九、研究费用</t>
    </r>
  </si>
  <si>
    <r>
      <rPr>
        <sz val="10"/>
        <color theme="1"/>
        <rFont val="宋体"/>
        <charset val="134"/>
      </rPr>
      <t>二十、各项税费</t>
    </r>
  </si>
  <si>
    <r>
      <rPr>
        <sz val="10"/>
        <color theme="1"/>
        <rFont val="宋体"/>
        <charset val="134"/>
      </rPr>
      <t>二十一、利息收支</t>
    </r>
  </si>
  <si>
    <r>
      <rPr>
        <sz val="10"/>
        <color theme="1"/>
        <rFont val="宋体"/>
        <charset val="134"/>
      </rPr>
      <t>二十二、汇兑差额</t>
    </r>
  </si>
  <si>
    <r>
      <rPr>
        <sz val="10"/>
        <color theme="1"/>
        <rFont val="宋体"/>
        <charset val="134"/>
      </rPr>
      <t>二十三、现金折扣</t>
    </r>
  </si>
  <si>
    <r>
      <rPr>
        <sz val="10"/>
        <color theme="1"/>
        <rFont val="宋体"/>
        <charset val="134"/>
      </rPr>
      <t>二十四、党组织工作经费</t>
    </r>
  </si>
  <si>
    <r>
      <rPr>
        <sz val="10"/>
        <color theme="1"/>
        <rFont val="宋体"/>
        <charset val="134"/>
      </rPr>
      <t>二十五、其他</t>
    </r>
  </si>
  <si>
    <r>
      <rPr>
        <sz val="10"/>
        <color theme="1"/>
        <rFont val="宋体"/>
        <charset val="134"/>
      </rPr>
      <t>合计</t>
    </r>
    <r>
      <rPr>
        <sz val="10"/>
        <color theme="1"/>
        <rFont val="Times New Roman"/>
        <family val="1"/>
      </rPr>
      <t>(1+2+3+…25)</t>
    </r>
  </si>
  <si>
    <r>
      <rPr>
        <b/>
        <sz val="12"/>
        <color theme="1"/>
        <rFont val="Times New Roman"/>
        <family val="1"/>
      </rPr>
      <t xml:space="preserve">A105000   </t>
    </r>
    <r>
      <rPr>
        <b/>
        <sz val="12"/>
        <color theme="1"/>
        <rFont val="黑体"/>
        <charset val="134"/>
      </rPr>
      <t>纳税调整项目明细表</t>
    </r>
  </si>
  <si>
    <r>
      <rPr>
        <b/>
        <sz val="11"/>
        <color theme="1"/>
        <rFont val="黑体"/>
        <charset val="134"/>
      </rPr>
      <t>账载金额</t>
    </r>
  </si>
  <si>
    <r>
      <rPr>
        <b/>
        <sz val="11"/>
        <color theme="1"/>
        <rFont val="黑体"/>
        <charset val="134"/>
      </rPr>
      <t>税收金额</t>
    </r>
  </si>
  <si>
    <r>
      <rPr>
        <b/>
        <sz val="11"/>
        <color theme="1"/>
        <rFont val="黑体"/>
        <charset val="134"/>
      </rPr>
      <t>调增金额</t>
    </r>
  </si>
  <si>
    <r>
      <rPr>
        <b/>
        <sz val="11"/>
        <color theme="1"/>
        <rFont val="黑体"/>
        <charset val="134"/>
      </rPr>
      <t>调减金额</t>
    </r>
  </si>
  <si>
    <r>
      <rPr>
        <sz val="10"/>
        <color theme="1"/>
        <rFont val="宋体"/>
        <charset val="134"/>
      </rPr>
      <t>一、收入类调整项目（</t>
    </r>
    <r>
      <rPr>
        <sz val="10"/>
        <color theme="1"/>
        <rFont val="Times New Roman"/>
        <family val="1"/>
      </rPr>
      <t>2+3+…8+10+11</t>
    </r>
    <r>
      <rPr>
        <sz val="10"/>
        <color theme="1"/>
        <rFont val="宋体"/>
        <charset val="134"/>
      </rPr>
      <t>）</t>
    </r>
  </si>
  <si>
    <r>
      <rPr>
        <sz val="10"/>
        <color theme="1"/>
        <rFont val="宋体"/>
        <charset val="134"/>
      </rPr>
      <t>（一）视同销售收入（填写</t>
    </r>
    <r>
      <rPr>
        <sz val="10"/>
        <color theme="1"/>
        <rFont val="Times New Roman"/>
        <family val="1"/>
      </rPr>
      <t>A105010</t>
    </r>
    <r>
      <rPr>
        <sz val="10"/>
        <color theme="1"/>
        <rFont val="宋体"/>
        <charset val="134"/>
      </rPr>
      <t>）</t>
    </r>
  </si>
  <si>
    <r>
      <rPr>
        <sz val="10"/>
        <color theme="1"/>
        <rFont val="宋体"/>
        <charset val="134"/>
      </rPr>
      <t>（二）未按权责发生制原则确认的收入（填写</t>
    </r>
    <r>
      <rPr>
        <sz val="10"/>
        <color theme="1"/>
        <rFont val="Times New Roman"/>
        <family val="1"/>
      </rPr>
      <t>A105020</t>
    </r>
    <r>
      <rPr>
        <sz val="10"/>
        <color theme="1"/>
        <rFont val="宋体"/>
        <charset val="134"/>
      </rPr>
      <t>）</t>
    </r>
  </si>
  <si>
    <r>
      <rPr>
        <sz val="10"/>
        <color theme="1"/>
        <rFont val="宋体"/>
        <charset val="134"/>
      </rPr>
      <t>（三）投资收益（填写</t>
    </r>
    <r>
      <rPr>
        <sz val="10"/>
        <color theme="1"/>
        <rFont val="Times New Roman"/>
        <family val="1"/>
      </rPr>
      <t>A105030</t>
    </r>
    <r>
      <rPr>
        <sz val="10"/>
        <color theme="1"/>
        <rFont val="宋体"/>
        <charset val="134"/>
      </rPr>
      <t>）</t>
    </r>
  </si>
  <si>
    <r>
      <rPr>
        <sz val="10"/>
        <color theme="1"/>
        <rFont val="宋体"/>
        <charset val="134"/>
      </rPr>
      <t>（四）按权益法核算长期股权投资对初始投资成本调整确认收益</t>
    </r>
  </si>
  <si>
    <r>
      <rPr>
        <sz val="10"/>
        <color theme="1"/>
        <rFont val="宋体"/>
        <charset val="134"/>
      </rPr>
      <t>（五）交易性金融资产初始投资调整</t>
    </r>
  </si>
  <si>
    <r>
      <rPr>
        <sz val="10"/>
        <color theme="1"/>
        <rFont val="宋体"/>
        <charset val="134"/>
      </rPr>
      <t>（六）公允价值变动净损益</t>
    </r>
  </si>
  <si>
    <r>
      <rPr>
        <sz val="10"/>
        <color theme="1"/>
        <rFont val="宋体"/>
        <charset val="134"/>
      </rPr>
      <t>（七）不征税收入</t>
    </r>
  </si>
  <si>
    <r>
      <rPr>
        <sz val="10"/>
        <color theme="1"/>
        <rFont val="宋体"/>
        <charset val="134"/>
      </rPr>
      <t>其中：专项用途财政性资金（填写</t>
    </r>
    <r>
      <rPr>
        <sz val="10"/>
        <color theme="1"/>
        <rFont val="Times New Roman"/>
        <family val="1"/>
      </rPr>
      <t>A105040</t>
    </r>
    <r>
      <rPr>
        <sz val="10"/>
        <color theme="1"/>
        <rFont val="宋体"/>
        <charset val="134"/>
      </rPr>
      <t>）</t>
    </r>
  </si>
  <si>
    <r>
      <rPr>
        <sz val="10"/>
        <color theme="1"/>
        <rFont val="宋体"/>
        <charset val="134"/>
      </rPr>
      <t>（八）销售折扣、折让和退回</t>
    </r>
  </si>
  <si>
    <r>
      <rPr>
        <sz val="10"/>
        <color theme="1"/>
        <rFont val="宋体"/>
        <charset val="134"/>
      </rPr>
      <t>（九）其他</t>
    </r>
  </si>
  <si>
    <r>
      <rPr>
        <sz val="10"/>
        <color theme="1"/>
        <rFont val="宋体"/>
        <charset val="134"/>
      </rPr>
      <t>二、扣除类调整项目（</t>
    </r>
    <r>
      <rPr>
        <sz val="10"/>
        <color theme="1"/>
        <rFont val="Times New Roman"/>
        <family val="1"/>
      </rPr>
      <t>13+14+…24+26+27+28+29+30</t>
    </r>
    <r>
      <rPr>
        <sz val="10"/>
        <color theme="1"/>
        <rFont val="宋体"/>
        <charset val="134"/>
      </rPr>
      <t>）</t>
    </r>
  </si>
  <si>
    <r>
      <rPr>
        <sz val="10"/>
        <color theme="1"/>
        <rFont val="宋体"/>
        <charset val="134"/>
      </rPr>
      <t>（一）视同销售成本（填写</t>
    </r>
    <r>
      <rPr>
        <sz val="10"/>
        <color theme="1"/>
        <rFont val="Times New Roman"/>
        <family val="1"/>
      </rPr>
      <t>A105010</t>
    </r>
    <r>
      <rPr>
        <sz val="10"/>
        <color theme="1"/>
        <rFont val="宋体"/>
        <charset val="134"/>
      </rPr>
      <t>）</t>
    </r>
  </si>
  <si>
    <r>
      <rPr>
        <sz val="10"/>
        <color theme="1"/>
        <rFont val="宋体"/>
        <charset val="134"/>
      </rPr>
      <t>（二）职工薪酬（填写</t>
    </r>
    <r>
      <rPr>
        <sz val="10"/>
        <color theme="1"/>
        <rFont val="Times New Roman"/>
        <family val="1"/>
      </rPr>
      <t>A105050</t>
    </r>
    <r>
      <rPr>
        <sz val="10"/>
        <color theme="1"/>
        <rFont val="宋体"/>
        <charset val="134"/>
      </rPr>
      <t>）</t>
    </r>
  </si>
  <si>
    <r>
      <rPr>
        <sz val="10"/>
        <color theme="1"/>
        <rFont val="宋体"/>
        <charset val="134"/>
      </rPr>
      <t>（三）业务招待费支出</t>
    </r>
  </si>
  <si>
    <r>
      <rPr>
        <sz val="10"/>
        <color theme="1"/>
        <rFont val="宋体"/>
        <charset val="134"/>
      </rPr>
      <t>（四）广告费和业务宣传费支出（填写</t>
    </r>
    <r>
      <rPr>
        <sz val="10"/>
        <color theme="1"/>
        <rFont val="Times New Roman"/>
        <family val="1"/>
      </rPr>
      <t>A105060</t>
    </r>
    <r>
      <rPr>
        <sz val="10"/>
        <color theme="1"/>
        <rFont val="宋体"/>
        <charset val="134"/>
      </rPr>
      <t>）</t>
    </r>
  </si>
  <si>
    <r>
      <rPr>
        <sz val="10"/>
        <color theme="1"/>
        <rFont val="宋体"/>
        <charset val="134"/>
      </rPr>
      <t>（五）捐赠支出（填写</t>
    </r>
    <r>
      <rPr>
        <sz val="10"/>
        <color theme="1"/>
        <rFont val="Times New Roman"/>
        <family val="1"/>
      </rPr>
      <t>A105070</t>
    </r>
    <r>
      <rPr>
        <sz val="10"/>
        <color theme="1"/>
        <rFont val="宋体"/>
        <charset val="134"/>
      </rPr>
      <t>）</t>
    </r>
  </si>
  <si>
    <r>
      <rPr>
        <sz val="10"/>
        <color theme="1"/>
        <rFont val="宋体"/>
        <charset val="134"/>
      </rPr>
      <t>（六）利息支出</t>
    </r>
  </si>
  <si>
    <r>
      <rPr>
        <sz val="10"/>
        <color theme="1"/>
        <rFont val="宋体"/>
        <charset val="134"/>
      </rPr>
      <t>（七）罚金、罚款和被没收财物的损失</t>
    </r>
  </si>
  <si>
    <r>
      <rPr>
        <sz val="10"/>
        <color theme="1"/>
        <rFont val="宋体"/>
        <charset val="134"/>
      </rPr>
      <t>（八）税收滞纳金、加收利息</t>
    </r>
  </si>
  <si>
    <r>
      <rPr>
        <sz val="10"/>
        <color theme="1"/>
        <rFont val="宋体"/>
        <charset val="134"/>
      </rPr>
      <t>（九）赞助支出</t>
    </r>
  </si>
  <si>
    <r>
      <rPr>
        <sz val="10"/>
        <color theme="1"/>
        <rFont val="宋体"/>
        <charset val="134"/>
      </rPr>
      <t>（十）与未实现融资收益相关在当期确认的财务费用</t>
    </r>
  </si>
  <si>
    <r>
      <rPr>
        <sz val="10"/>
        <color theme="1"/>
        <rFont val="宋体"/>
        <charset val="134"/>
      </rPr>
      <t>（十一）佣金和手续费支出</t>
    </r>
  </si>
  <si>
    <r>
      <rPr>
        <sz val="10"/>
        <color theme="1"/>
        <rFont val="宋体"/>
        <charset val="134"/>
      </rPr>
      <t>（十二）不征税收入用于支出所形成的费用</t>
    </r>
  </si>
  <si>
    <r>
      <rPr>
        <sz val="10"/>
        <color theme="1"/>
        <rFont val="宋体"/>
        <charset val="134"/>
      </rPr>
      <t>其中：专项用途财政性资金用于支出所形成的费用（填写</t>
    </r>
    <r>
      <rPr>
        <sz val="10"/>
        <color theme="1"/>
        <rFont val="Times New Roman"/>
        <family val="1"/>
      </rPr>
      <t>A105040</t>
    </r>
    <r>
      <rPr>
        <sz val="10"/>
        <color theme="1"/>
        <rFont val="宋体"/>
        <charset val="134"/>
      </rPr>
      <t>）</t>
    </r>
  </si>
  <si>
    <r>
      <rPr>
        <sz val="10"/>
        <color theme="1"/>
        <rFont val="宋体"/>
        <charset val="134"/>
      </rPr>
      <t>（十三）跨期扣除项目</t>
    </r>
  </si>
  <si>
    <r>
      <rPr>
        <sz val="10"/>
        <color theme="1"/>
        <rFont val="宋体"/>
        <charset val="134"/>
      </rPr>
      <t>（十四）与取得收入无关的支出</t>
    </r>
  </si>
  <si>
    <r>
      <rPr>
        <sz val="10"/>
        <color theme="1"/>
        <rFont val="宋体"/>
        <charset val="134"/>
      </rPr>
      <t>（十五）境外所得分摊的共同支出</t>
    </r>
  </si>
  <si>
    <r>
      <rPr>
        <sz val="10"/>
        <color theme="1"/>
        <rFont val="宋体"/>
        <charset val="134"/>
      </rPr>
      <t>（十六）党组织工作经费</t>
    </r>
  </si>
  <si>
    <r>
      <rPr>
        <sz val="10"/>
        <color theme="1"/>
        <rFont val="宋体"/>
        <charset val="134"/>
      </rPr>
      <t>（十七）其他</t>
    </r>
  </si>
  <si>
    <r>
      <rPr>
        <sz val="10"/>
        <color theme="1"/>
        <rFont val="宋体"/>
        <charset val="134"/>
      </rPr>
      <t>三、资产类调整项目（</t>
    </r>
    <r>
      <rPr>
        <sz val="10"/>
        <color theme="1"/>
        <rFont val="Times New Roman"/>
        <family val="1"/>
      </rPr>
      <t>32+33+34+35</t>
    </r>
    <r>
      <rPr>
        <sz val="10"/>
        <color theme="1"/>
        <rFont val="宋体"/>
        <charset val="134"/>
      </rPr>
      <t>）</t>
    </r>
  </si>
  <si>
    <r>
      <rPr>
        <sz val="10"/>
        <color theme="1"/>
        <rFont val="宋体"/>
        <charset val="134"/>
      </rPr>
      <t>（一）资产折旧、摊销（填写</t>
    </r>
    <r>
      <rPr>
        <sz val="10"/>
        <color theme="1"/>
        <rFont val="Times New Roman"/>
        <family val="1"/>
      </rPr>
      <t>A105080</t>
    </r>
    <r>
      <rPr>
        <sz val="10"/>
        <color theme="1"/>
        <rFont val="宋体"/>
        <charset val="134"/>
      </rPr>
      <t>）</t>
    </r>
  </si>
  <si>
    <r>
      <rPr>
        <sz val="10"/>
        <color theme="1"/>
        <rFont val="宋体"/>
        <charset val="134"/>
      </rPr>
      <t>（二）资产减值准备金</t>
    </r>
  </si>
  <si>
    <r>
      <rPr>
        <sz val="10"/>
        <color theme="1"/>
        <rFont val="宋体"/>
        <charset val="134"/>
      </rPr>
      <t>（三）资产损失（填写</t>
    </r>
    <r>
      <rPr>
        <sz val="10"/>
        <color theme="1"/>
        <rFont val="Times New Roman"/>
        <family val="1"/>
      </rPr>
      <t>A105090</t>
    </r>
    <r>
      <rPr>
        <sz val="10"/>
        <color theme="1"/>
        <rFont val="宋体"/>
        <charset val="134"/>
      </rPr>
      <t>）</t>
    </r>
  </si>
  <si>
    <r>
      <rPr>
        <sz val="10"/>
        <color theme="1"/>
        <rFont val="宋体"/>
        <charset val="134"/>
      </rPr>
      <t>（四）其他</t>
    </r>
  </si>
  <si>
    <r>
      <rPr>
        <sz val="10"/>
        <color theme="1"/>
        <rFont val="宋体"/>
        <charset val="134"/>
      </rPr>
      <t>四、特殊事项调整项目（</t>
    </r>
    <r>
      <rPr>
        <sz val="10"/>
        <color theme="1"/>
        <rFont val="Times New Roman"/>
        <family val="1"/>
      </rPr>
      <t>37+38+…+42</t>
    </r>
    <r>
      <rPr>
        <sz val="10"/>
        <color theme="1"/>
        <rFont val="宋体"/>
        <charset val="134"/>
      </rPr>
      <t>）</t>
    </r>
  </si>
  <si>
    <r>
      <rPr>
        <sz val="10"/>
        <color theme="1"/>
        <rFont val="宋体"/>
        <charset val="134"/>
      </rPr>
      <t>（一）企业重组及递延纳税事项（填写</t>
    </r>
    <r>
      <rPr>
        <sz val="10"/>
        <color theme="1"/>
        <rFont val="Times New Roman"/>
        <family val="1"/>
      </rPr>
      <t>A105100</t>
    </r>
    <r>
      <rPr>
        <sz val="10"/>
        <color theme="1"/>
        <rFont val="宋体"/>
        <charset val="134"/>
      </rPr>
      <t>）</t>
    </r>
  </si>
  <si>
    <r>
      <rPr>
        <sz val="10"/>
        <color theme="1"/>
        <rFont val="宋体"/>
        <charset val="134"/>
      </rPr>
      <t>（二）政策性搬迁（填写</t>
    </r>
    <r>
      <rPr>
        <sz val="10"/>
        <color theme="1"/>
        <rFont val="Times New Roman"/>
        <family val="1"/>
      </rPr>
      <t>A105110</t>
    </r>
    <r>
      <rPr>
        <sz val="10"/>
        <color theme="1"/>
        <rFont val="宋体"/>
        <charset val="134"/>
      </rPr>
      <t>）</t>
    </r>
  </si>
  <si>
    <r>
      <rPr>
        <sz val="10"/>
        <color theme="1"/>
        <rFont val="宋体"/>
        <charset val="134"/>
      </rPr>
      <t>（三）特殊行业准备金（填写</t>
    </r>
    <r>
      <rPr>
        <sz val="10"/>
        <color theme="1"/>
        <rFont val="Times New Roman"/>
        <family val="1"/>
      </rPr>
      <t>A105120</t>
    </r>
    <r>
      <rPr>
        <sz val="10"/>
        <color theme="1"/>
        <rFont val="宋体"/>
        <charset val="134"/>
      </rPr>
      <t>）</t>
    </r>
  </si>
  <si>
    <r>
      <rPr>
        <sz val="10"/>
        <color theme="1"/>
        <rFont val="宋体"/>
        <charset val="134"/>
      </rPr>
      <t>（四）房地产开发企业特定业务计算的纳税调整额</t>
    </r>
    <r>
      <rPr>
        <sz val="10"/>
        <color theme="1"/>
        <rFont val="Times New Roman"/>
        <family val="1"/>
      </rPr>
      <t>(</t>
    </r>
    <r>
      <rPr>
        <sz val="10"/>
        <color theme="1"/>
        <rFont val="宋体"/>
        <charset val="134"/>
      </rPr>
      <t>填写</t>
    </r>
    <r>
      <rPr>
        <sz val="10"/>
        <color theme="1"/>
        <rFont val="Times New Roman"/>
        <family val="1"/>
      </rPr>
      <t>A105010)</t>
    </r>
  </si>
  <si>
    <r>
      <rPr>
        <sz val="10"/>
        <color theme="1"/>
        <rFont val="宋体"/>
        <charset val="134"/>
      </rPr>
      <t>（五）有限合伙企业法人合伙方应分得的应纳税所得额</t>
    </r>
  </si>
  <si>
    <r>
      <rPr>
        <sz val="10"/>
        <color theme="1"/>
        <rFont val="宋体"/>
        <charset val="134"/>
      </rPr>
      <t>五、特别纳税调整应税所得</t>
    </r>
  </si>
  <si>
    <r>
      <rPr>
        <sz val="10"/>
        <color theme="1"/>
        <rFont val="宋体"/>
        <charset val="134"/>
      </rPr>
      <t>六、其他</t>
    </r>
  </si>
  <si>
    <r>
      <rPr>
        <sz val="10"/>
        <color theme="1"/>
        <rFont val="宋体"/>
        <charset val="134"/>
      </rPr>
      <t>合计（</t>
    </r>
    <r>
      <rPr>
        <sz val="10"/>
        <color theme="1"/>
        <rFont val="Times New Roman"/>
        <family val="1"/>
      </rPr>
      <t>1+12+31+36+43+44</t>
    </r>
    <r>
      <rPr>
        <sz val="10"/>
        <color theme="1"/>
        <rFont val="宋体"/>
        <charset val="134"/>
      </rPr>
      <t>）</t>
    </r>
  </si>
  <si>
    <r>
      <rPr>
        <b/>
        <sz val="12"/>
        <color theme="1"/>
        <rFont val="Times New Roman"/>
        <family val="1"/>
      </rPr>
      <t xml:space="preserve">A105010    </t>
    </r>
    <r>
      <rPr>
        <b/>
        <sz val="12"/>
        <color theme="1"/>
        <rFont val="黑体"/>
        <charset val="134"/>
      </rPr>
      <t>视同销售和房地产开发企业特定业务纳税调整明细表</t>
    </r>
  </si>
  <si>
    <r>
      <rPr>
        <b/>
        <sz val="10"/>
        <color theme="1"/>
        <rFont val="黑体"/>
        <charset val="134"/>
      </rPr>
      <t>行次</t>
    </r>
  </si>
  <si>
    <r>
      <rPr>
        <b/>
        <sz val="10"/>
        <color theme="1"/>
        <rFont val="黑体"/>
        <charset val="134"/>
      </rPr>
      <t>项目</t>
    </r>
  </si>
  <si>
    <r>
      <rPr>
        <b/>
        <sz val="10"/>
        <color theme="1"/>
        <rFont val="黑体"/>
        <charset val="134"/>
      </rPr>
      <t>税收金额</t>
    </r>
  </si>
  <si>
    <r>
      <rPr>
        <b/>
        <sz val="10"/>
        <color theme="1"/>
        <rFont val="黑体"/>
        <charset val="134"/>
      </rPr>
      <t>纳税调整金额</t>
    </r>
  </si>
  <si>
    <r>
      <rPr>
        <sz val="10"/>
        <color theme="1"/>
        <rFont val="宋体"/>
        <charset val="134"/>
      </rPr>
      <t>一、视同销售（营业）收入（</t>
    </r>
    <r>
      <rPr>
        <sz val="10"/>
        <color theme="1"/>
        <rFont val="Times New Roman"/>
        <family val="1"/>
      </rPr>
      <t>2+3+4+5+6+7+8+9+10</t>
    </r>
    <r>
      <rPr>
        <sz val="10"/>
        <color theme="1"/>
        <rFont val="宋体"/>
        <charset val="134"/>
      </rPr>
      <t>）</t>
    </r>
  </si>
  <si>
    <r>
      <rPr>
        <sz val="10"/>
        <color theme="1"/>
        <rFont val="宋体"/>
        <charset val="134"/>
      </rPr>
      <t>（一）非货币性资产交换视同销售收入</t>
    </r>
  </si>
  <si>
    <r>
      <rPr>
        <sz val="10"/>
        <color theme="1"/>
        <rFont val="宋体"/>
        <charset val="134"/>
      </rPr>
      <t>（二）用于市场推广或销售视同销售收入</t>
    </r>
  </si>
  <si>
    <r>
      <rPr>
        <sz val="10"/>
        <color theme="1"/>
        <rFont val="宋体"/>
        <charset val="134"/>
      </rPr>
      <t>（三）用于交际应酬视同销售收入</t>
    </r>
  </si>
  <si>
    <r>
      <rPr>
        <sz val="10"/>
        <color theme="1"/>
        <rFont val="宋体"/>
        <charset val="134"/>
      </rPr>
      <t>（四）用于职工奖励或福利视同销售收入</t>
    </r>
  </si>
  <si>
    <r>
      <rPr>
        <sz val="10"/>
        <color theme="1"/>
        <rFont val="宋体"/>
        <charset val="134"/>
      </rPr>
      <t>（五）用于股息分配视同销售收入</t>
    </r>
  </si>
  <si>
    <r>
      <rPr>
        <sz val="10"/>
        <color theme="1"/>
        <rFont val="宋体"/>
        <charset val="134"/>
      </rPr>
      <t>（六）用于对外捐赠视同销售收入</t>
    </r>
  </si>
  <si>
    <r>
      <rPr>
        <sz val="10"/>
        <color theme="1"/>
        <rFont val="宋体"/>
        <charset val="134"/>
      </rPr>
      <t>（七）用于对外投资项目视同销售收入</t>
    </r>
  </si>
  <si>
    <r>
      <rPr>
        <sz val="10"/>
        <color theme="1"/>
        <rFont val="宋体"/>
        <charset val="134"/>
      </rPr>
      <t>（八）提供劳务视同销售收入</t>
    </r>
  </si>
  <si>
    <r>
      <rPr>
        <sz val="10"/>
        <color theme="1"/>
        <rFont val="宋体"/>
        <charset val="134"/>
      </rPr>
      <t>二、视同销售（营业）成本（</t>
    </r>
    <r>
      <rPr>
        <sz val="10"/>
        <color theme="1"/>
        <rFont val="Times New Roman"/>
        <family val="1"/>
      </rPr>
      <t>12+13+14+15+16+17+18+19+20</t>
    </r>
    <r>
      <rPr>
        <sz val="10"/>
        <color theme="1"/>
        <rFont val="宋体"/>
        <charset val="134"/>
      </rPr>
      <t>）</t>
    </r>
  </si>
  <si>
    <r>
      <rPr>
        <sz val="10"/>
        <color theme="1"/>
        <rFont val="宋体"/>
        <charset val="134"/>
      </rPr>
      <t>（一）非货币性资产交换视同销售成本</t>
    </r>
  </si>
  <si>
    <r>
      <rPr>
        <sz val="10"/>
        <color theme="1"/>
        <rFont val="宋体"/>
        <charset val="134"/>
      </rPr>
      <t>（二）用于市场推广或销售视同销售成本</t>
    </r>
  </si>
  <si>
    <r>
      <rPr>
        <sz val="10"/>
        <color theme="1"/>
        <rFont val="宋体"/>
        <charset val="134"/>
      </rPr>
      <t>（三）用于交际应酬视同销售成本</t>
    </r>
  </si>
  <si>
    <r>
      <rPr>
        <sz val="10"/>
        <color theme="1"/>
        <rFont val="宋体"/>
        <charset val="134"/>
      </rPr>
      <t>（四）用于职工奖励或福利视同销售成本</t>
    </r>
  </si>
  <si>
    <r>
      <rPr>
        <sz val="10"/>
        <color theme="1"/>
        <rFont val="宋体"/>
        <charset val="134"/>
      </rPr>
      <t>（五）用于股息分配视同销售成本</t>
    </r>
  </si>
  <si>
    <r>
      <rPr>
        <sz val="10"/>
        <color theme="1"/>
        <rFont val="宋体"/>
        <charset val="134"/>
      </rPr>
      <t>（六）用于对外捐赠视同销售成本</t>
    </r>
  </si>
  <si>
    <r>
      <rPr>
        <sz val="10"/>
        <color theme="1"/>
        <rFont val="宋体"/>
        <charset val="134"/>
      </rPr>
      <t>（七）用于对外投资项目视同销售成本</t>
    </r>
  </si>
  <si>
    <r>
      <rPr>
        <sz val="10"/>
        <color theme="1"/>
        <rFont val="宋体"/>
        <charset val="134"/>
      </rPr>
      <t>（八）提供劳务视同销售成本</t>
    </r>
  </si>
  <si>
    <r>
      <rPr>
        <sz val="10"/>
        <color theme="1"/>
        <rFont val="宋体"/>
        <charset val="134"/>
      </rPr>
      <t>三、房地产开发企业特定业务计算的纳税调整额（</t>
    </r>
    <r>
      <rPr>
        <sz val="10"/>
        <color theme="1"/>
        <rFont val="Times New Roman"/>
        <family val="1"/>
      </rPr>
      <t>22-26</t>
    </r>
    <r>
      <rPr>
        <sz val="10"/>
        <color theme="1"/>
        <rFont val="宋体"/>
        <charset val="134"/>
      </rPr>
      <t>）</t>
    </r>
  </si>
  <si>
    <r>
      <rPr>
        <sz val="10"/>
        <color theme="1"/>
        <rFont val="宋体"/>
        <charset val="134"/>
      </rPr>
      <t>（一）房地产企业销售未完工开发产品特定业务计算的纳税调整额（</t>
    </r>
    <r>
      <rPr>
        <sz val="10"/>
        <color theme="1"/>
        <rFont val="Times New Roman"/>
        <family val="1"/>
      </rPr>
      <t>24-25</t>
    </r>
    <r>
      <rPr>
        <sz val="10"/>
        <color theme="1"/>
        <rFont val="宋体"/>
        <charset val="134"/>
      </rPr>
      <t>）</t>
    </r>
  </si>
  <si>
    <r>
      <rPr>
        <sz val="10"/>
        <color theme="1"/>
        <rFont val="Times New Roman"/>
        <family val="1"/>
      </rPr>
      <t>1.</t>
    </r>
    <r>
      <rPr>
        <sz val="10"/>
        <color theme="1"/>
        <rFont val="宋体"/>
        <charset val="134"/>
      </rPr>
      <t>销售未完工产品的收入</t>
    </r>
  </si>
  <si>
    <r>
      <rPr>
        <sz val="10"/>
        <color theme="1"/>
        <rFont val="Times New Roman"/>
        <family val="1"/>
      </rPr>
      <t>2.</t>
    </r>
    <r>
      <rPr>
        <sz val="10"/>
        <color theme="1"/>
        <rFont val="宋体"/>
        <charset val="134"/>
      </rPr>
      <t>销售未完工产品预计毛利额</t>
    </r>
  </si>
  <si>
    <r>
      <rPr>
        <sz val="10"/>
        <color theme="1"/>
        <rFont val="Times New Roman"/>
        <family val="1"/>
      </rPr>
      <t>3.</t>
    </r>
    <r>
      <rPr>
        <sz val="10"/>
        <color theme="1"/>
        <rFont val="宋体"/>
        <charset val="134"/>
      </rPr>
      <t>实际发生的税金及附加、土地增值税</t>
    </r>
  </si>
  <si>
    <r>
      <rPr>
        <sz val="10"/>
        <color theme="1"/>
        <rFont val="宋体"/>
        <charset val="134"/>
      </rPr>
      <t>（二）房地产企业销售的未完工产品转完工产品特定业务计算的纳税调整额（</t>
    </r>
    <r>
      <rPr>
        <sz val="10"/>
        <color theme="1"/>
        <rFont val="Times New Roman"/>
        <family val="1"/>
      </rPr>
      <t>28-29</t>
    </r>
    <r>
      <rPr>
        <sz val="10"/>
        <color theme="1"/>
        <rFont val="宋体"/>
        <charset val="134"/>
      </rPr>
      <t>）</t>
    </r>
  </si>
  <si>
    <r>
      <rPr>
        <sz val="10"/>
        <color theme="1"/>
        <rFont val="Times New Roman"/>
        <family val="1"/>
      </rPr>
      <t>1.</t>
    </r>
    <r>
      <rPr>
        <sz val="10"/>
        <color theme="1"/>
        <rFont val="宋体"/>
        <charset val="134"/>
      </rPr>
      <t>销售未完工产品转完工产品确认的销售收入</t>
    </r>
  </si>
  <si>
    <r>
      <rPr>
        <sz val="10"/>
        <color theme="1"/>
        <rFont val="Times New Roman"/>
        <family val="1"/>
      </rPr>
      <t>2.</t>
    </r>
    <r>
      <rPr>
        <sz val="10"/>
        <color theme="1"/>
        <rFont val="宋体"/>
        <charset val="134"/>
      </rPr>
      <t>转回的销售未完工产品预计毛利额</t>
    </r>
  </si>
  <si>
    <r>
      <rPr>
        <sz val="10"/>
        <color theme="1"/>
        <rFont val="Times New Roman"/>
        <family val="1"/>
      </rPr>
      <t>3.</t>
    </r>
    <r>
      <rPr>
        <sz val="10"/>
        <color theme="1"/>
        <rFont val="宋体"/>
        <charset val="134"/>
      </rPr>
      <t>转回实际发生的税金及附加、土地增值税</t>
    </r>
  </si>
  <si>
    <r>
      <rPr>
        <b/>
        <sz val="12"/>
        <color theme="1"/>
        <rFont val="Times New Roman"/>
        <family val="1"/>
      </rPr>
      <t xml:space="preserve">A105020    </t>
    </r>
    <r>
      <rPr>
        <b/>
        <sz val="12"/>
        <color theme="1"/>
        <rFont val="黑体"/>
        <charset val="134"/>
      </rPr>
      <t>未按权责发生制确认收入纳税调整明细表</t>
    </r>
  </si>
  <si>
    <r>
      <rPr>
        <b/>
        <sz val="10"/>
        <color theme="1"/>
        <rFont val="黑体"/>
        <charset val="134"/>
      </rPr>
      <t>合同金额（交易金额）</t>
    </r>
  </si>
  <si>
    <r>
      <rPr>
        <b/>
        <sz val="10"/>
        <color theme="1"/>
        <rFont val="黑体"/>
        <charset val="134"/>
      </rPr>
      <t>账载金额</t>
    </r>
  </si>
  <si>
    <r>
      <rPr>
        <b/>
        <sz val="10"/>
        <color theme="1"/>
        <rFont val="Times New Roman"/>
        <family val="1"/>
      </rPr>
      <t xml:space="preserve"> </t>
    </r>
    <r>
      <rPr>
        <b/>
        <sz val="10"/>
        <color theme="1"/>
        <rFont val="黑体"/>
        <charset val="134"/>
      </rPr>
      <t>纳税调整金额</t>
    </r>
  </si>
  <si>
    <r>
      <rPr>
        <b/>
        <sz val="10"/>
        <color theme="1"/>
        <rFont val="黑体"/>
        <charset val="134"/>
      </rPr>
      <t>本年</t>
    </r>
  </si>
  <si>
    <r>
      <rPr>
        <b/>
        <sz val="10"/>
        <color theme="1"/>
        <rFont val="黑体"/>
        <charset val="134"/>
      </rPr>
      <t>累计</t>
    </r>
  </si>
  <si>
    <r>
      <rPr>
        <sz val="10"/>
        <color theme="1"/>
        <rFont val="Times New Roman"/>
        <family val="1"/>
      </rPr>
      <t>6</t>
    </r>
    <r>
      <rPr>
        <sz val="10"/>
        <color theme="1"/>
        <rFont val="宋体"/>
        <charset val="134"/>
      </rPr>
      <t>（</t>
    </r>
    <r>
      <rPr>
        <sz val="10"/>
        <color theme="1"/>
        <rFont val="Times New Roman"/>
        <family val="1"/>
      </rPr>
      <t>4-2</t>
    </r>
    <r>
      <rPr>
        <sz val="10"/>
        <color theme="1"/>
        <rFont val="宋体"/>
        <charset val="134"/>
      </rPr>
      <t>）</t>
    </r>
  </si>
  <si>
    <r>
      <rPr>
        <sz val="10"/>
        <color theme="1"/>
        <rFont val="宋体"/>
        <charset val="134"/>
      </rPr>
      <t>一、跨期收取的租金、利息、特许权使用费收入（</t>
    </r>
    <r>
      <rPr>
        <sz val="10"/>
        <color theme="1"/>
        <rFont val="Times New Roman"/>
        <family val="1"/>
      </rPr>
      <t>2+3+4</t>
    </r>
    <r>
      <rPr>
        <sz val="10"/>
        <color theme="1"/>
        <rFont val="宋体"/>
        <charset val="134"/>
      </rPr>
      <t>）</t>
    </r>
  </si>
  <si>
    <r>
      <rPr>
        <sz val="10"/>
        <color theme="1"/>
        <rFont val="宋体"/>
        <charset val="134"/>
      </rPr>
      <t>（一）租金</t>
    </r>
  </si>
  <si>
    <r>
      <rPr>
        <sz val="10"/>
        <color theme="1"/>
        <rFont val="宋体"/>
        <charset val="134"/>
      </rPr>
      <t>（二）利息</t>
    </r>
  </si>
  <si>
    <r>
      <rPr>
        <sz val="10"/>
        <color theme="1"/>
        <rFont val="宋体"/>
        <charset val="134"/>
      </rPr>
      <t>（三）特许权使用费</t>
    </r>
  </si>
  <si>
    <r>
      <rPr>
        <sz val="10"/>
        <color theme="1"/>
        <rFont val="宋体"/>
        <charset val="134"/>
      </rPr>
      <t>二、分期确认收入（</t>
    </r>
    <r>
      <rPr>
        <sz val="10"/>
        <color theme="1"/>
        <rFont val="Times New Roman"/>
        <family val="1"/>
      </rPr>
      <t>6+7+8</t>
    </r>
    <r>
      <rPr>
        <sz val="10"/>
        <color theme="1"/>
        <rFont val="宋体"/>
        <charset val="134"/>
      </rPr>
      <t>）</t>
    </r>
  </si>
  <si>
    <r>
      <rPr>
        <sz val="10"/>
        <color theme="1"/>
        <rFont val="宋体"/>
        <charset val="134"/>
      </rPr>
      <t>（一）分期收款方式销售货物收入</t>
    </r>
  </si>
  <si>
    <r>
      <rPr>
        <sz val="10"/>
        <color theme="1"/>
        <rFont val="宋体"/>
        <charset val="134"/>
      </rPr>
      <t>（二）持续时间超过</t>
    </r>
    <r>
      <rPr>
        <sz val="10"/>
        <color theme="1"/>
        <rFont val="Times New Roman"/>
        <family val="1"/>
      </rPr>
      <t>12</t>
    </r>
    <r>
      <rPr>
        <sz val="10"/>
        <color theme="1"/>
        <rFont val="宋体"/>
        <charset val="134"/>
      </rPr>
      <t>个月的建造合同收入</t>
    </r>
  </si>
  <si>
    <r>
      <rPr>
        <sz val="10"/>
        <color theme="1"/>
        <rFont val="宋体"/>
        <charset val="134"/>
      </rPr>
      <t>（三）其他分期确认收入</t>
    </r>
  </si>
  <si>
    <r>
      <rPr>
        <sz val="10"/>
        <color theme="1"/>
        <rFont val="宋体"/>
        <charset val="134"/>
      </rPr>
      <t>三、政府补助递延收入（</t>
    </r>
    <r>
      <rPr>
        <sz val="10"/>
        <color theme="1"/>
        <rFont val="Times New Roman"/>
        <family val="1"/>
      </rPr>
      <t>10+11+12</t>
    </r>
    <r>
      <rPr>
        <sz val="10"/>
        <color theme="1"/>
        <rFont val="宋体"/>
        <charset val="134"/>
      </rPr>
      <t>）</t>
    </r>
  </si>
  <si>
    <r>
      <rPr>
        <sz val="10"/>
        <color theme="1"/>
        <rFont val="宋体"/>
        <charset val="134"/>
      </rPr>
      <t>（一）与收益相关的政府补助</t>
    </r>
  </si>
  <si>
    <r>
      <rPr>
        <sz val="10"/>
        <color theme="1"/>
        <rFont val="宋体"/>
        <charset val="134"/>
      </rPr>
      <t>（二）与资产相关的政府补助</t>
    </r>
  </si>
  <si>
    <r>
      <rPr>
        <sz val="10"/>
        <color theme="1"/>
        <rFont val="宋体"/>
        <charset val="134"/>
      </rPr>
      <t>（三）其他</t>
    </r>
  </si>
  <si>
    <r>
      <rPr>
        <sz val="10"/>
        <color theme="1"/>
        <rFont val="宋体"/>
        <charset val="134"/>
      </rPr>
      <t>四、其他未按权责发生制确认收入</t>
    </r>
  </si>
  <si>
    <r>
      <rPr>
        <sz val="10"/>
        <color theme="1"/>
        <rFont val="宋体"/>
        <charset val="134"/>
      </rPr>
      <t>合计（</t>
    </r>
    <r>
      <rPr>
        <sz val="10"/>
        <color theme="1"/>
        <rFont val="Times New Roman"/>
        <family val="1"/>
      </rPr>
      <t>1+5+9+13</t>
    </r>
    <r>
      <rPr>
        <sz val="10"/>
        <color theme="1"/>
        <rFont val="宋体"/>
        <charset val="134"/>
      </rPr>
      <t>）</t>
    </r>
  </si>
  <si>
    <r>
      <rPr>
        <b/>
        <sz val="12"/>
        <color theme="1"/>
        <rFont val="Times New Roman"/>
        <family val="1"/>
      </rPr>
      <t xml:space="preserve">A105030    </t>
    </r>
    <r>
      <rPr>
        <b/>
        <sz val="12"/>
        <color theme="1"/>
        <rFont val="黑体"/>
        <charset val="134"/>
      </rPr>
      <t>投资收益纳税调整明细表</t>
    </r>
  </si>
  <si>
    <r>
      <rPr>
        <b/>
        <sz val="10"/>
        <color theme="1"/>
        <rFont val="黑体"/>
        <charset val="134"/>
      </rPr>
      <t>持有收益</t>
    </r>
  </si>
  <si>
    <r>
      <rPr>
        <b/>
        <sz val="10"/>
        <color theme="1"/>
        <rFont val="黑体"/>
        <charset val="134"/>
      </rPr>
      <t>处置收益</t>
    </r>
  </si>
  <si>
    <r>
      <rPr>
        <b/>
        <sz val="10"/>
        <color theme="1"/>
        <rFont val="黑体"/>
        <charset val="134"/>
      </rPr>
      <t>会计确认的处置收入</t>
    </r>
  </si>
  <si>
    <r>
      <rPr>
        <b/>
        <sz val="10"/>
        <color theme="1"/>
        <rFont val="黑体"/>
        <charset val="134"/>
      </rPr>
      <t>税收计算的处置收入</t>
    </r>
  </si>
  <si>
    <r>
      <rPr>
        <b/>
        <sz val="10"/>
        <color theme="1"/>
        <rFont val="黑体"/>
        <charset val="134"/>
      </rPr>
      <t>处置投资的账面价值</t>
    </r>
  </si>
  <si>
    <r>
      <rPr>
        <b/>
        <sz val="10"/>
        <color theme="1"/>
        <rFont val="黑体"/>
        <charset val="134"/>
      </rPr>
      <t>处置投资的计税基础</t>
    </r>
  </si>
  <si>
    <r>
      <rPr>
        <b/>
        <sz val="10"/>
        <color theme="1"/>
        <rFont val="黑体"/>
        <charset val="134"/>
      </rPr>
      <t>会计确认的处置所得或损失</t>
    </r>
  </si>
  <si>
    <r>
      <rPr>
        <b/>
        <sz val="10"/>
        <color theme="1"/>
        <rFont val="黑体"/>
        <charset val="134"/>
      </rPr>
      <t>税收计算的处置所得</t>
    </r>
  </si>
  <si>
    <r>
      <rPr>
        <sz val="10"/>
        <color theme="1"/>
        <rFont val="Times New Roman"/>
        <family val="1"/>
      </rPr>
      <t>3</t>
    </r>
    <r>
      <rPr>
        <sz val="10"/>
        <color theme="1"/>
        <rFont val="宋体"/>
        <charset val="134"/>
      </rPr>
      <t>（</t>
    </r>
    <r>
      <rPr>
        <sz val="10"/>
        <color theme="1"/>
        <rFont val="Times New Roman"/>
        <family val="1"/>
      </rPr>
      <t>2-1</t>
    </r>
    <r>
      <rPr>
        <sz val="10"/>
        <color theme="1"/>
        <rFont val="宋体"/>
        <charset val="134"/>
      </rPr>
      <t>）</t>
    </r>
  </si>
  <si>
    <r>
      <rPr>
        <sz val="10"/>
        <color theme="1"/>
        <rFont val="Times New Roman"/>
        <family val="1"/>
      </rPr>
      <t>8</t>
    </r>
    <r>
      <rPr>
        <sz val="10"/>
        <color theme="1"/>
        <rFont val="宋体"/>
        <charset val="134"/>
      </rPr>
      <t>（</t>
    </r>
    <r>
      <rPr>
        <sz val="10"/>
        <color theme="1"/>
        <rFont val="Times New Roman"/>
        <family val="1"/>
      </rPr>
      <t>4-6</t>
    </r>
    <r>
      <rPr>
        <sz val="10"/>
        <color theme="1"/>
        <rFont val="宋体"/>
        <charset val="134"/>
      </rPr>
      <t>）</t>
    </r>
  </si>
  <si>
    <r>
      <rPr>
        <sz val="10"/>
        <color theme="1"/>
        <rFont val="Times New Roman"/>
        <family val="1"/>
      </rPr>
      <t>9</t>
    </r>
    <r>
      <rPr>
        <sz val="10"/>
        <color theme="1"/>
        <rFont val="宋体"/>
        <charset val="134"/>
      </rPr>
      <t>（</t>
    </r>
    <r>
      <rPr>
        <sz val="10"/>
        <color theme="1"/>
        <rFont val="Times New Roman"/>
        <family val="1"/>
      </rPr>
      <t>5-7</t>
    </r>
    <r>
      <rPr>
        <sz val="10"/>
        <color theme="1"/>
        <rFont val="宋体"/>
        <charset val="134"/>
      </rPr>
      <t>）</t>
    </r>
  </si>
  <si>
    <r>
      <rPr>
        <sz val="10"/>
        <color theme="1"/>
        <rFont val="Times New Roman"/>
        <family val="1"/>
      </rPr>
      <t>10</t>
    </r>
    <r>
      <rPr>
        <sz val="10"/>
        <color theme="1"/>
        <rFont val="宋体"/>
        <charset val="134"/>
      </rPr>
      <t>（</t>
    </r>
    <r>
      <rPr>
        <sz val="10"/>
        <color theme="1"/>
        <rFont val="Times New Roman"/>
        <family val="1"/>
      </rPr>
      <t>9-8</t>
    </r>
    <r>
      <rPr>
        <sz val="10"/>
        <color theme="1"/>
        <rFont val="宋体"/>
        <charset val="134"/>
      </rPr>
      <t>）</t>
    </r>
  </si>
  <si>
    <r>
      <rPr>
        <sz val="10"/>
        <color theme="1"/>
        <rFont val="Times New Roman"/>
        <family val="1"/>
      </rPr>
      <t>11</t>
    </r>
    <r>
      <rPr>
        <sz val="10"/>
        <color theme="1"/>
        <rFont val="宋体"/>
        <charset val="134"/>
      </rPr>
      <t>（</t>
    </r>
    <r>
      <rPr>
        <sz val="10"/>
        <color theme="1"/>
        <rFont val="Times New Roman"/>
        <family val="1"/>
      </rPr>
      <t>3+10</t>
    </r>
    <r>
      <rPr>
        <sz val="10"/>
        <color theme="1"/>
        <rFont val="宋体"/>
        <charset val="134"/>
      </rPr>
      <t>）</t>
    </r>
  </si>
  <si>
    <r>
      <rPr>
        <sz val="10"/>
        <color theme="1"/>
        <rFont val="宋体"/>
        <charset val="134"/>
      </rPr>
      <t>一、交易性金融资产</t>
    </r>
    <r>
      <rPr>
        <sz val="10"/>
        <color theme="1"/>
        <rFont val="Times New Roman"/>
        <family val="1"/>
      </rPr>
      <t xml:space="preserve">     </t>
    </r>
  </si>
  <si>
    <r>
      <rPr>
        <sz val="10"/>
        <color theme="1"/>
        <rFont val="宋体"/>
        <charset val="134"/>
      </rPr>
      <t>二、可供出售金融资产</t>
    </r>
    <r>
      <rPr>
        <sz val="10"/>
        <color theme="1"/>
        <rFont val="Times New Roman"/>
        <family val="1"/>
      </rPr>
      <t xml:space="preserve">    </t>
    </r>
  </si>
  <si>
    <r>
      <rPr>
        <sz val="10"/>
        <color theme="1"/>
        <rFont val="宋体"/>
        <charset val="134"/>
      </rPr>
      <t>三、持有至到期投资</t>
    </r>
    <r>
      <rPr>
        <sz val="10"/>
        <color theme="1"/>
        <rFont val="Times New Roman"/>
        <family val="1"/>
      </rPr>
      <t xml:space="preserve">    </t>
    </r>
  </si>
  <si>
    <r>
      <rPr>
        <sz val="10"/>
        <color theme="1"/>
        <rFont val="宋体"/>
        <charset val="134"/>
      </rPr>
      <t>四、衍生工具</t>
    </r>
    <r>
      <rPr>
        <sz val="10"/>
        <color theme="1"/>
        <rFont val="Times New Roman"/>
        <family val="1"/>
      </rPr>
      <t xml:space="preserve">        </t>
    </r>
  </si>
  <si>
    <r>
      <rPr>
        <sz val="10"/>
        <color theme="1"/>
        <rFont val="宋体"/>
        <charset val="134"/>
      </rPr>
      <t>五、交易性金融负债</t>
    </r>
    <r>
      <rPr>
        <sz val="10"/>
        <color theme="1"/>
        <rFont val="Times New Roman"/>
        <family val="1"/>
      </rPr>
      <t xml:space="preserve">      </t>
    </r>
  </si>
  <si>
    <r>
      <rPr>
        <sz val="10"/>
        <color theme="1"/>
        <rFont val="宋体"/>
        <charset val="134"/>
      </rPr>
      <t>六、长期股权投资</t>
    </r>
  </si>
  <si>
    <r>
      <rPr>
        <sz val="10"/>
        <color theme="1"/>
        <rFont val="宋体"/>
        <charset val="134"/>
      </rPr>
      <t>七、短期投资</t>
    </r>
  </si>
  <si>
    <r>
      <rPr>
        <sz val="10"/>
        <color theme="1"/>
        <rFont val="宋体"/>
        <charset val="134"/>
      </rPr>
      <t>八、长期债券投资</t>
    </r>
  </si>
  <si>
    <r>
      <rPr>
        <sz val="10"/>
        <color theme="1"/>
        <rFont val="宋体"/>
        <charset val="134"/>
      </rPr>
      <t>九、其他</t>
    </r>
  </si>
  <si>
    <r>
      <rPr>
        <sz val="10"/>
        <color theme="1"/>
        <rFont val="宋体"/>
        <charset val="134"/>
      </rPr>
      <t>合计</t>
    </r>
    <r>
      <rPr>
        <sz val="10"/>
        <color theme="1"/>
        <rFont val="Times New Roman"/>
        <family val="1"/>
      </rPr>
      <t>(1+2+3+4+5+6+7+8+9)</t>
    </r>
  </si>
  <si>
    <r>
      <rPr>
        <b/>
        <sz val="12"/>
        <color theme="1"/>
        <rFont val="Times New Roman"/>
        <family val="1"/>
      </rPr>
      <t xml:space="preserve">A105040    </t>
    </r>
    <r>
      <rPr>
        <b/>
        <sz val="12"/>
        <color theme="1"/>
        <rFont val="黑体"/>
        <charset val="134"/>
      </rPr>
      <t>专项用途财政性资金纳税调整明细表</t>
    </r>
  </si>
  <si>
    <r>
      <rPr>
        <b/>
        <sz val="10"/>
        <color theme="1"/>
        <rFont val="黑体"/>
        <charset val="134"/>
      </rPr>
      <t>取得年度</t>
    </r>
  </si>
  <si>
    <r>
      <rPr>
        <b/>
        <sz val="10"/>
        <color theme="1"/>
        <rFont val="黑体"/>
        <charset val="134"/>
      </rPr>
      <t>财政性资金</t>
    </r>
  </si>
  <si>
    <r>
      <rPr>
        <b/>
        <sz val="10"/>
        <color theme="1"/>
        <rFont val="黑体"/>
        <charset val="134"/>
      </rPr>
      <t>其中：符合不征税收入条件的财政性资金</t>
    </r>
  </si>
  <si>
    <r>
      <rPr>
        <b/>
        <sz val="10"/>
        <color theme="1"/>
        <rFont val="黑体"/>
        <charset val="134"/>
      </rPr>
      <t>以前年度支出情况</t>
    </r>
  </si>
  <si>
    <r>
      <rPr>
        <b/>
        <sz val="10"/>
        <color theme="1"/>
        <rFont val="黑体"/>
        <charset val="134"/>
      </rPr>
      <t>本年支出情况</t>
    </r>
  </si>
  <si>
    <r>
      <rPr>
        <b/>
        <sz val="10"/>
        <color theme="1"/>
        <rFont val="黑体"/>
        <charset val="134"/>
      </rPr>
      <t>本年结余情况</t>
    </r>
  </si>
  <si>
    <r>
      <rPr>
        <b/>
        <sz val="10"/>
        <color theme="1"/>
        <rFont val="黑体"/>
        <charset val="134"/>
      </rPr>
      <t>金额</t>
    </r>
  </si>
  <si>
    <r>
      <rPr>
        <b/>
        <sz val="10"/>
        <color theme="1"/>
        <rFont val="黑体"/>
        <charset val="134"/>
      </rPr>
      <t>其中：计入本年损益的金额</t>
    </r>
  </si>
  <si>
    <r>
      <rPr>
        <b/>
        <sz val="10"/>
        <color theme="1"/>
        <rFont val="黑体"/>
        <charset val="134"/>
      </rPr>
      <t>前五年度</t>
    </r>
  </si>
  <si>
    <r>
      <rPr>
        <b/>
        <sz val="10"/>
        <color theme="1"/>
        <rFont val="黑体"/>
        <charset val="134"/>
      </rPr>
      <t>前四年度</t>
    </r>
  </si>
  <si>
    <r>
      <rPr>
        <b/>
        <sz val="10"/>
        <color theme="1"/>
        <rFont val="黑体"/>
        <charset val="134"/>
      </rPr>
      <t>前三年度</t>
    </r>
  </si>
  <si>
    <r>
      <rPr>
        <b/>
        <sz val="10"/>
        <color theme="1"/>
        <rFont val="黑体"/>
        <charset val="134"/>
      </rPr>
      <t>前二年度</t>
    </r>
  </si>
  <si>
    <r>
      <rPr>
        <b/>
        <sz val="10"/>
        <color theme="1"/>
        <rFont val="黑体"/>
        <charset val="134"/>
      </rPr>
      <t>前一年度</t>
    </r>
  </si>
  <si>
    <r>
      <rPr>
        <b/>
        <sz val="10"/>
        <color theme="1"/>
        <rFont val="黑体"/>
        <charset val="134"/>
      </rPr>
      <t>支出金额</t>
    </r>
  </si>
  <si>
    <r>
      <rPr>
        <b/>
        <sz val="10"/>
        <color theme="1"/>
        <rFont val="黑体"/>
        <charset val="134"/>
      </rPr>
      <t>其中：费用化支出金额</t>
    </r>
  </si>
  <si>
    <r>
      <rPr>
        <b/>
        <sz val="10"/>
        <color theme="1"/>
        <rFont val="黑体"/>
        <charset val="134"/>
      </rPr>
      <t>结余金额</t>
    </r>
  </si>
  <si>
    <r>
      <rPr>
        <b/>
        <sz val="10"/>
        <color theme="1"/>
        <rFont val="黑体"/>
        <charset val="134"/>
      </rPr>
      <t>其中：上缴财政金额</t>
    </r>
  </si>
  <si>
    <r>
      <rPr>
        <b/>
        <sz val="10"/>
        <color theme="1"/>
        <rFont val="黑体"/>
        <charset val="134"/>
      </rPr>
      <t>应计入本年应税收入金额</t>
    </r>
  </si>
  <si>
    <r>
      <rPr>
        <sz val="10"/>
        <color theme="1"/>
        <rFont val="宋体"/>
        <charset val="134"/>
      </rPr>
      <t>前五年度</t>
    </r>
  </si>
  <si>
    <r>
      <rPr>
        <sz val="10"/>
        <color theme="1"/>
        <rFont val="宋体"/>
        <charset val="134"/>
      </rPr>
      <t>前四年度</t>
    </r>
  </si>
  <si>
    <r>
      <rPr>
        <sz val="10"/>
        <color theme="1"/>
        <rFont val="宋体"/>
        <charset val="134"/>
      </rPr>
      <t>前三年度</t>
    </r>
  </si>
  <si>
    <r>
      <rPr>
        <sz val="10"/>
        <color theme="1"/>
        <rFont val="宋体"/>
        <charset val="134"/>
      </rPr>
      <t>前二年度</t>
    </r>
  </si>
  <si>
    <r>
      <rPr>
        <sz val="10"/>
        <color theme="1"/>
        <rFont val="宋体"/>
        <charset val="134"/>
      </rPr>
      <t>前一年度</t>
    </r>
  </si>
  <si>
    <r>
      <rPr>
        <sz val="10"/>
        <color theme="1"/>
        <rFont val="宋体"/>
        <charset val="134"/>
      </rPr>
      <t>本</t>
    </r>
    <r>
      <rPr>
        <sz val="10"/>
        <color theme="1"/>
        <rFont val="Times New Roman"/>
        <family val="1"/>
      </rPr>
      <t xml:space="preserve">    </t>
    </r>
    <r>
      <rPr>
        <sz val="10"/>
        <color theme="1"/>
        <rFont val="宋体"/>
        <charset val="134"/>
      </rPr>
      <t>年</t>
    </r>
  </si>
  <si>
    <r>
      <rPr>
        <sz val="10"/>
        <color theme="1"/>
        <rFont val="宋体"/>
        <charset val="134"/>
      </rPr>
      <t>合计（</t>
    </r>
    <r>
      <rPr>
        <sz val="10"/>
        <color theme="1"/>
        <rFont val="Times New Roman"/>
        <family val="1"/>
      </rPr>
      <t>1+2+…+6</t>
    </r>
    <r>
      <rPr>
        <sz val="10"/>
        <color theme="1"/>
        <rFont val="宋体"/>
        <charset val="134"/>
      </rPr>
      <t>）</t>
    </r>
  </si>
  <si>
    <r>
      <rPr>
        <b/>
        <sz val="12"/>
        <color theme="1"/>
        <rFont val="Times New Roman"/>
        <family val="1"/>
      </rPr>
      <t xml:space="preserve">A105050    </t>
    </r>
    <r>
      <rPr>
        <b/>
        <sz val="12"/>
        <color theme="1"/>
        <rFont val="黑体"/>
        <charset val="134"/>
      </rPr>
      <t>职工薪酬支出及纳税调整明细表</t>
    </r>
  </si>
  <si>
    <r>
      <rPr>
        <b/>
        <sz val="10"/>
        <color theme="1"/>
        <rFont val="黑体"/>
        <charset val="134"/>
      </rPr>
      <t>实际发生额</t>
    </r>
  </si>
  <si>
    <r>
      <rPr>
        <b/>
        <sz val="10"/>
        <color theme="1"/>
        <rFont val="黑体"/>
        <charset val="134"/>
      </rPr>
      <t>税收规定扣除率</t>
    </r>
  </si>
  <si>
    <r>
      <rPr>
        <b/>
        <sz val="10"/>
        <color theme="1"/>
        <rFont val="黑体"/>
        <charset val="134"/>
      </rPr>
      <t>以前年度累计结转扣除额</t>
    </r>
  </si>
  <si>
    <r>
      <rPr>
        <b/>
        <sz val="10"/>
        <color theme="1"/>
        <rFont val="黑体"/>
        <charset val="134"/>
      </rPr>
      <t>累计结转以后年度扣除额</t>
    </r>
  </si>
  <si>
    <r>
      <rPr>
        <sz val="10"/>
        <color theme="1"/>
        <rFont val="Times New Roman"/>
        <family val="1"/>
      </rPr>
      <t>6</t>
    </r>
    <r>
      <rPr>
        <sz val="10"/>
        <color theme="1"/>
        <rFont val="宋体"/>
        <charset val="134"/>
      </rPr>
      <t>（</t>
    </r>
    <r>
      <rPr>
        <sz val="10"/>
        <color theme="1"/>
        <rFont val="Times New Roman"/>
        <family val="1"/>
      </rPr>
      <t>1-5</t>
    </r>
    <r>
      <rPr>
        <sz val="10"/>
        <color theme="1"/>
        <rFont val="宋体"/>
        <charset val="134"/>
      </rPr>
      <t>）</t>
    </r>
  </si>
  <si>
    <r>
      <rPr>
        <sz val="10"/>
        <color theme="1"/>
        <rFont val="Times New Roman"/>
        <family val="1"/>
      </rPr>
      <t>7</t>
    </r>
    <r>
      <rPr>
        <sz val="10"/>
        <color theme="1"/>
        <rFont val="宋体"/>
        <charset val="134"/>
      </rPr>
      <t>（</t>
    </r>
    <r>
      <rPr>
        <sz val="10"/>
        <color theme="1"/>
        <rFont val="Times New Roman"/>
        <family val="1"/>
      </rPr>
      <t>1+4-5</t>
    </r>
    <r>
      <rPr>
        <sz val="10"/>
        <color theme="1"/>
        <rFont val="宋体"/>
        <charset val="134"/>
      </rPr>
      <t>）</t>
    </r>
  </si>
  <si>
    <r>
      <rPr>
        <sz val="10"/>
        <color theme="1"/>
        <rFont val="宋体"/>
        <charset val="134"/>
      </rPr>
      <t>一、工资薪金支出</t>
    </r>
  </si>
  <si>
    <r>
      <rPr>
        <sz val="10"/>
        <color theme="1"/>
        <rFont val="宋体"/>
        <charset val="134"/>
      </rPr>
      <t>其中：股权激励</t>
    </r>
  </si>
  <si>
    <r>
      <rPr>
        <sz val="10"/>
        <color theme="1"/>
        <rFont val="宋体"/>
        <charset val="134"/>
      </rPr>
      <t>二、职工福利费支出</t>
    </r>
  </si>
  <si>
    <r>
      <rPr>
        <sz val="10"/>
        <color theme="1"/>
        <rFont val="宋体"/>
        <charset val="134"/>
      </rPr>
      <t>三、职工教育经费支出</t>
    </r>
  </si>
  <si>
    <r>
      <rPr>
        <sz val="10"/>
        <color theme="1"/>
        <rFont val="宋体"/>
        <charset val="134"/>
      </rPr>
      <t>其中：按税收规定比例扣除的职工教育经费</t>
    </r>
  </si>
  <si>
    <r>
      <rPr>
        <sz val="10"/>
        <color theme="1"/>
        <rFont val="宋体"/>
        <charset val="134"/>
      </rPr>
      <t>按税收规定全额扣除的职工培训费用</t>
    </r>
  </si>
  <si>
    <r>
      <rPr>
        <sz val="10"/>
        <color theme="1"/>
        <rFont val="宋体"/>
        <charset val="134"/>
      </rPr>
      <t>四、工会经费支出</t>
    </r>
  </si>
  <si>
    <r>
      <rPr>
        <sz val="10"/>
        <color theme="1"/>
        <rFont val="宋体"/>
        <charset val="134"/>
      </rPr>
      <t>五、各类基本社会保障性缴款</t>
    </r>
  </si>
  <si>
    <r>
      <rPr>
        <sz val="10"/>
        <color theme="1"/>
        <rFont val="宋体"/>
        <charset val="134"/>
      </rPr>
      <t>六、住房公积金</t>
    </r>
  </si>
  <si>
    <r>
      <rPr>
        <sz val="10"/>
        <color theme="1"/>
        <rFont val="宋体"/>
        <charset val="134"/>
      </rPr>
      <t>七、补充养老保险</t>
    </r>
  </si>
  <si>
    <r>
      <rPr>
        <sz val="10"/>
        <color theme="1"/>
        <rFont val="宋体"/>
        <charset val="134"/>
      </rPr>
      <t>八、补充医疗保险</t>
    </r>
  </si>
  <si>
    <r>
      <rPr>
        <sz val="10"/>
        <color theme="1"/>
        <rFont val="宋体"/>
        <charset val="134"/>
      </rPr>
      <t>合计（</t>
    </r>
    <r>
      <rPr>
        <sz val="10"/>
        <color theme="1"/>
        <rFont val="Times New Roman"/>
        <family val="1"/>
      </rPr>
      <t>1+3+4+7+8+9+10+11+12</t>
    </r>
    <r>
      <rPr>
        <sz val="10"/>
        <color theme="1"/>
        <rFont val="宋体"/>
        <charset val="134"/>
      </rPr>
      <t>）</t>
    </r>
  </si>
  <si>
    <r>
      <rPr>
        <b/>
        <sz val="12"/>
        <color theme="1"/>
        <rFont val="Times New Roman"/>
        <family val="1"/>
      </rPr>
      <t xml:space="preserve">A105060    </t>
    </r>
    <r>
      <rPr>
        <b/>
        <sz val="12"/>
        <color theme="1"/>
        <rFont val="黑体"/>
        <charset val="134"/>
      </rPr>
      <t>广告费和业务宣传费跨年度纳税调整明细表</t>
    </r>
  </si>
  <si>
    <r>
      <rPr>
        <sz val="10"/>
        <color theme="1"/>
        <rFont val="宋体"/>
        <charset val="134"/>
      </rPr>
      <t>一、本年广告费和业务宣传费支出</t>
    </r>
  </si>
  <si>
    <r>
      <rPr>
        <sz val="10"/>
        <color theme="1"/>
        <rFont val="宋体"/>
        <charset val="134"/>
      </rPr>
      <t>减：不允许扣除的广告费和业务宣传费支出</t>
    </r>
  </si>
  <si>
    <r>
      <rPr>
        <sz val="10"/>
        <color theme="1"/>
        <rFont val="宋体"/>
        <charset val="134"/>
      </rPr>
      <t>二、本年符合条件的广告费和业务宣传费支出（</t>
    </r>
    <r>
      <rPr>
        <sz val="10"/>
        <color theme="1"/>
        <rFont val="Times New Roman"/>
        <family val="1"/>
      </rPr>
      <t>1-2</t>
    </r>
    <r>
      <rPr>
        <sz val="10"/>
        <color theme="1"/>
        <rFont val="宋体"/>
        <charset val="134"/>
      </rPr>
      <t>）</t>
    </r>
  </si>
  <si>
    <r>
      <rPr>
        <sz val="10"/>
        <color theme="1"/>
        <rFont val="宋体"/>
        <charset val="134"/>
      </rPr>
      <t>三、本年计算广告费和业务宣传费扣除限额的销售（营业）收入</t>
    </r>
  </si>
  <si>
    <r>
      <rPr>
        <sz val="10"/>
        <color theme="1"/>
        <rFont val="宋体"/>
        <charset val="134"/>
      </rPr>
      <t>乘：税收规定扣除率</t>
    </r>
  </si>
  <si>
    <r>
      <rPr>
        <sz val="10"/>
        <color theme="1"/>
        <rFont val="宋体"/>
        <charset val="134"/>
      </rPr>
      <t>四、本企业计算的广告费和业务宣传费扣除限额（</t>
    </r>
    <r>
      <rPr>
        <sz val="10"/>
        <color theme="1"/>
        <rFont val="Times New Roman"/>
        <family val="1"/>
      </rPr>
      <t>4×5</t>
    </r>
    <r>
      <rPr>
        <sz val="10"/>
        <color theme="1"/>
        <rFont val="宋体"/>
        <charset val="134"/>
      </rPr>
      <t>）</t>
    </r>
  </si>
  <si>
    <r>
      <rPr>
        <sz val="10"/>
        <color theme="1"/>
        <rFont val="宋体"/>
        <charset val="134"/>
      </rPr>
      <t>五、本年结转以后年度扣除额（</t>
    </r>
    <r>
      <rPr>
        <sz val="10"/>
        <color theme="1"/>
        <rFont val="Times New Roman"/>
        <family val="1"/>
      </rPr>
      <t>3</t>
    </r>
    <r>
      <rPr>
        <sz val="10"/>
        <color theme="1"/>
        <rFont val="宋体"/>
        <charset val="134"/>
      </rPr>
      <t>＞</t>
    </r>
    <r>
      <rPr>
        <sz val="10"/>
        <color theme="1"/>
        <rFont val="Times New Roman"/>
        <family val="1"/>
      </rPr>
      <t>6</t>
    </r>
    <r>
      <rPr>
        <sz val="10"/>
        <color theme="1"/>
        <rFont val="宋体"/>
        <charset val="134"/>
      </rPr>
      <t>，本行</t>
    </r>
    <r>
      <rPr>
        <sz val="10"/>
        <color theme="1"/>
        <rFont val="Times New Roman"/>
        <family val="1"/>
      </rPr>
      <t>=3-6</t>
    </r>
    <r>
      <rPr>
        <sz val="10"/>
        <color theme="1"/>
        <rFont val="宋体"/>
        <charset val="134"/>
      </rPr>
      <t>；</t>
    </r>
    <r>
      <rPr>
        <sz val="10"/>
        <color theme="1"/>
        <rFont val="Times New Roman"/>
        <family val="1"/>
      </rPr>
      <t>3</t>
    </r>
    <r>
      <rPr>
        <sz val="10"/>
        <color theme="1"/>
        <rFont val="宋体"/>
        <charset val="134"/>
      </rPr>
      <t>≤</t>
    </r>
    <r>
      <rPr>
        <sz val="10"/>
        <color theme="1"/>
        <rFont val="Times New Roman"/>
        <family val="1"/>
      </rPr>
      <t>6</t>
    </r>
    <r>
      <rPr>
        <sz val="10"/>
        <color theme="1"/>
        <rFont val="宋体"/>
        <charset val="134"/>
      </rPr>
      <t>，本行</t>
    </r>
    <r>
      <rPr>
        <sz val="10"/>
        <color theme="1"/>
        <rFont val="Times New Roman"/>
        <family val="1"/>
      </rPr>
      <t>=0</t>
    </r>
    <r>
      <rPr>
        <sz val="10"/>
        <color theme="1"/>
        <rFont val="宋体"/>
        <charset val="134"/>
      </rPr>
      <t>）</t>
    </r>
  </si>
  <si>
    <r>
      <rPr>
        <sz val="10"/>
        <color theme="1"/>
        <rFont val="宋体"/>
        <charset val="134"/>
      </rPr>
      <t>加：以前年度累计结转扣除额</t>
    </r>
  </si>
  <si>
    <r>
      <rPr>
        <sz val="10"/>
        <color theme="1"/>
        <rFont val="宋体"/>
        <charset val="134"/>
      </rPr>
      <t>减：本年扣除的以前年度结转额</t>
    </r>
    <r>
      <rPr>
        <sz val="10"/>
        <color theme="1"/>
        <rFont val="Times New Roman"/>
        <family val="1"/>
      </rPr>
      <t>[3</t>
    </r>
    <r>
      <rPr>
        <sz val="10"/>
        <color theme="1"/>
        <rFont val="宋体"/>
        <charset val="134"/>
      </rPr>
      <t>＞</t>
    </r>
    <r>
      <rPr>
        <sz val="10"/>
        <color theme="1"/>
        <rFont val="Times New Roman"/>
        <family val="1"/>
      </rPr>
      <t>6</t>
    </r>
    <r>
      <rPr>
        <sz val="10"/>
        <color theme="1"/>
        <rFont val="宋体"/>
        <charset val="134"/>
      </rPr>
      <t>，本行</t>
    </r>
    <r>
      <rPr>
        <sz val="10"/>
        <color theme="1"/>
        <rFont val="Times New Roman"/>
        <family val="1"/>
      </rPr>
      <t>=0</t>
    </r>
    <r>
      <rPr>
        <sz val="10"/>
        <color theme="1"/>
        <rFont val="宋体"/>
        <charset val="134"/>
      </rPr>
      <t>；</t>
    </r>
    <r>
      <rPr>
        <sz val="10"/>
        <color theme="1"/>
        <rFont val="Times New Roman"/>
        <family val="1"/>
      </rPr>
      <t>3</t>
    </r>
    <r>
      <rPr>
        <sz val="10"/>
        <color theme="1"/>
        <rFont val="宋体"/>
        <charset val="134"/>
      </rPr>
      <t>≤</t>
    </r>
    <r>
      <rPr>
        <sz val="10"/>
        <color theme="1"/>
        <rFont val="Times New Roman"/>
        <family val="1"/>
      </rPr>
      <t>6</t>
    </r>
    <r>
      <rPr>
        <sz val="10"/>
        <color theme="1"/>
        <rFont val="宋体"/>
        <charset val="134"/>
      </rPr>
      <t>，本行</t>
    </r>
    <r>
      <rPr>
        <sz val="10"/>
        <color theme="1"/>
        <rFont val="Times New Roman"/>
        <family val="1"/>
      </rPr>
      <t>=8</t>
    </r>
    <r>
      <rPr>
        <sz val="10"/>
        <color theme="1"/>
        <rFont val="宋体"/>
        <charset val="134"/>
      </rPr>
      <t>与（</t>
    </r>
    <r>
      <rPr>
        <sz val="10"/>
        <color theme="1"/>
        <rFont val="Times New Roman"/>
        <family val="1"/>
      </rPr>
      <t>6-3</t>
    </r>
    <r>
      <rPr>
        <sz val="10"/>
        <color theme="1"/>
        <rFont val="宋体"/>
        <charset val="134"/>
      </rPr>
      <t>）孰小值</t>
    </r>
    <r>
      <rPr>
        <sz val="10"/>
        <color theme="1"/>
        <rFont val="Times New Roman"/>
        <family val="1"/>
      </rPr>
      <t>]</t>
    </r>
  </si>
  <si>
    <r>
      <rPr>
        <sz val="10"/>
        <color theme="1"/>
        <rFont val="宋体"/>
        <charset val="134"/>
      </rPr>
      <t>六、按照分摊协议归集至其他关联方的广告费和业务宣传费（</t>
    </r>
    <r>
      <rPr>
        <sz val="10"/>
        <color theme="1"/>
        <rFont val="Times New Roman"/>
        <family val="1"/>
      </rPr>
      <t>10</t>
    </r>
    <r>
      <rPr>
        <sz val="10"/>
        <color theme="1"/>
        <rFont val="宋体"/>
        <charset val="134"/>
      </rPr>
      <t>≤</t>
    </r>
    <r>
      <rPr>
        <sz val="10"/>
        <color theme="1"/>
        <rFont val="Times New Roman"/>
        <family val="1"/>
      </rPr>
      <t>3</t>
    </r>
    <r>
      <rPr>
        <sz val="10"/>
        <color theme="1"/>
        <rFont val="宋体"/>
        <charset val="134"/>
      </rPr>
      <t>与</t>
    </r>
    <r>
      <rPr>
        <sz val="10"/>
        <color theme="1"/>
        <rFont val="Times New Roman"/>
        <family val="1"/>
      </rPr>
      <t>6</t>
    </r>
    <r>
      <rPr>
        <sz val="10"/>
        <color theme="1"/>
        <rFont val="宋体"/>
        <charset val="134"/>
      </rPr>
      <t>孰小值）</t>
    </r>
  </si>
  <si>
    <r>
      <rPr>
        <sz val="10"/>
        <color theme="1"/>
        <rFont val="宋体"/>
        <charset val="134"/>
      </rPr>
      <t>按照分摊协议从其他关联方归集至本企业的广告费和业务宣传费</t>
    </r>
  </si>
  <si>
    <r>
      <rPr>
        <sz val="10"/>
        <color theme="1"/>
        <rFont val="宋体"/>
        <charset val="134"/>
      </rPr>
      <t>七、本年广告费和业务宣传费支出纳税调整金额（</t>
    </r>
    <r>
      <rPr>
        <sz val="10"/>
        <color theme="1"/>
        <rFont val="Times New Roman"/>
        <family val="1"/>
      </rPr>
      <t>3</t>
    </r>
    <r>
      <rPr>
        <sz val="10"/>
        <color theme="1"/>
        <rFont val="宋体"/>
        <charset val="134"/>
      </rPr>
      <t>＞</t>
    </r>
    <r>
      <rPr>
        <sz val="10"/>
        <color theme="1"/>
        <rFont val="Times New Roman"/>
        <family val="1"/>
      </rPr>
      <t>6</t>
    </r>
    <r>
      <rPr>
        <sz val="10"/>
        <color theme="1"/>
        <rFont val="宋体"/>
        <charset val="134"/>
      </rPr>
      <t>，本行</t>
    </r>
    <r>
      <rPr>
        <sz val="10"/>
        <color theme="1"/>
        <rFont val="Times New Roman"/>
        <family val="1"/>
      </rPr>
      <t>=2+3-6+10-11</t>
    </r>
    <r>
      <rPr>
        <sz val="10"/>
        <color theme="1"/>
        <rFont val="宋体"/>
        <charset val="134"/>
      </rPr>
      <t>；</t>
    </r>
    <r>
      <rPr>
        <sz val="10"/>
        <color theme="1"/>
        <rFont val="Times New Roman"/>
        <family val="1"/>
      </rPr>
      <t>3</t>
    </r>
    <r>
      <rPr>
        <sz val="10"/>
        <color theme="1"/>
        <rFont val="宋体"/>
        <charset val="134"/>
      </rPr>
      <t>≤</t>
    </r>
    <r>
      <rPr>
        <sz val="10"/>
        <color theme="1"/>
        <rFont val="Times New Roman"/>
        <family val="1"/>
      </rPr>
      <t>6</t>
    </r>
    <r>
      <rPr>
        <sz val="10"/>
        <color theme="1"/>
        <rFont val="宋体"/>
        <charset val="134"/>
      </rPr>
      <t>，本行</t>
    </r>
    <r>
      <rPr>
        <sz val="10"/>
        <color theme="1"/>
        <rFont val="Times New Roman"/>
        <family val="1"/>
      </rPr>
      <t>=2+10-11-9</t>
    </r>
    <r>
      <rPr>
        <sz val="10"/>
        <color theme="1"/>
        <rFont val="宋体"/>
        <charset val="134"/>
      </rPr>
      <t>）</t>
    </r>
  </si>
  <si>
    <r>
      <rPr>
        <sz val="10"/>
        <color theme="1"/>
        <rFont val="宋体"/>
        <charset val="134"/>
      </rPr>
      <t>八、累计结转以后年度扣除额（</t>
    </r>
    <r>
      <rPr>
        <sz val="10"/>
        <color theme="1"/>
        <rFont val="Times New Roman"/>
        <family val="1"/>
      </rPr>
      <t>7+8-9</t>
    </r>
    <r>
      <rPr>
        <sz val="10"/>
        <color theme="1"/>
        <rFont val="宋体"/>
        <charset val="134"/>
      </rPr>
      <t>）</t>
    </r>
  </si>
  <si>
    <r>
      <rPr>
        <sz val="11"/>
        <color theme="1"/>
        <rFont val="宋体"/>
        <charset val="134"/>
      </rPr>
      <t>　</t>
    </r>
  </si>
  <si>
    <r>
      <rPr>
        <b/>
        <sz val="12"/>
        <color theme="1"/>
        <rFont val="Times New Roman"/>
        <family val="1"/>
      </rPr>
      <t xml:space="preserve">A105070    </t>
    </r>
    <r>
      <rPr>
        <b/>
        <sz val="12"/>
        <color theme="1"/>
        <rFont val="黑体"/>
        <charset val="134"/>
      </rPr>
      <t>捐赠支出及纳税调整明细表</t>
    </r>
  </si>
  <si>
    <r>
      <rPr>
        <b/>
        <sz val="10"/>
        <color theme="1"/>
        <rFont val="黑体"/>
        <charset val="134"/>
      </rPr>
      <t>以前年度结转可扣除的捐赠额</t>
    </r>
  </si>
  <si>
    <r>
      <rPr>
        <b/>
        <sz val="10"/>
        <color theme="1"/>
        <rFont val="黑体"/>
        <charset val="134"/>
      </rPr>
      <t>按税收规定计算的扣除限额</t>
    </r>
  </si>
  <si>
    <r>
      <rPr>
        <b/>
        <sz val="10"/>
        <color theme="1"/>
        <rFont val="黑体"/>
        <charset val="134"/>
      </rPr>
      <t>纳税调增金额</t>
    </r>
  </si>
  <si>
    <r>
      <rPr>
        <b/>
        <sz val="10"/>
        <color theme="1"/>
        <rFont val="黑体"/>
        <charset val="134"/>
      </rPr>
      <t>纳税调减金额</t>
    </r>
  </si>
  <si>
    <r>
      <rPr>
        <b/>
        <sz val="10"/>
        <color theme="1"/>
        <rFont val="黑体"/>
        <charset val="134"/>
      </rPr>
      <t>可结转以后年度扣除的捐赠额</t>
    </r>
  </si>
  <si>
    <r>
      <rPr>
        <sz val="10"/>
        <color theme="1"/>
        <rFont val="宋体"/>
        <charset val="134"/>
      </rPr>
      <t>一、非公益性捐赠</t>
    </r>
  </si>
  <si>
    <r>
      <rPr>
        <sz val="10"/>
        <color theme="1"/>
        <rFont val="宋体"/>
        <charset val="134"/>
      </rPr>
      <t>二、全额扣除的公益性捐赠</t>
    </r>
  </si>
  <si>
    <r>
      <rPr>
        <sz val="10"/>
        <color theme="1"/>
        <rFont val="宋体"/>
        <charset val="134"/>
      </rPr>
      <t>三、限额扣除的公益性捐赠</t>
    </r>
    <r>
      <rPr>
        <sz val="10"/>
        <color theme="1"/>
        <rFont val="Times New Roman"/>
        <family val="1"/>
      </rPr>
      <t>(4+5+6+7)</t>
    </r>
  </si>
  <si>
    <r>
      <rPr>
        <sz val="10"/>
        <color theme="1"/>
        <rFont val="宋体"/>
        <charset val="134"/>
      </rPr>
      <t>前三年度（年）</t>
    </r>
  </si>
  <si>
    <r>
      <rPr>
        <sz val="10"/>
        <color theme="1"/>
        <rFont val="宋体"/>
        <charset val="134"/>
      </rPr>
      <t>前二年度（年）</t>
    </r>
  </si>
  <si>
    <r>
      <rPr>
        <sz val="10"/>
        <color theme="1"/>
        <rFont val="宋体"/>
        <charset val="134"/>
      </rPr>
      <t>前一年度（年）</t>
    </r>
  </si>
  <si>
    <r>
      <rPr>
        <sz val="10"/>
        <color theme="1"/>
        <rFont val="宋体"/>
        <charset val="134"/>
      </rPr>
      <t>本</t>
    </r>
    <r>
      <rPr>
        <sz val="10"/>
        <color theme="1"/>
        <rFont val="Times New Roman"/>
        <family val="1"/>
      </rPr>
      <t xml:space="preserve">    </t>
    </r>
    <r>
      <rPr>
        <sz val="10"/>
        <color theme="1"/>
        <rFont val="宋体"/>
        <charset val="134"/>
      </rPr>
      <t>年（年）</t>
    </r>
  </si>
  <si>
    <r>
      <rPr>
        <sz val="10"/>
        <color theme="1"/>
        <rFont val="宋体"/>
        <charset val="134"/>
      </rPr>
      <t>合计（</t>
    </r>
    <r>
      <rPr>
        <sz val="10"/>
        <color theme="1"/>
        <rFont val="Times New Roman"/>
        <family val="1"/>
      </rPr>
      <t>1+2+3</t>
    </r>
    <r>
      <rPr>
        <sz val="10"/>
        <color theme="1"/>
        <rFont val="宋体"/>
        <charset val="134"/>
      </rPr>
      <t>）</t>
    </r>
  </si>
  <si>
    <r>
      <rPr>
        <b/>
        <sz val="12"/>
        <color theme="1"/>
        <rFont val="Times New Roman"/>
        <family val="1"/>
      </rPr>
      <t xml:space="preserve">A105080   </t>
    </r>
    <r>
      <rPr>
        <b/>
        <sz val="12"/>
        <color theme="1"/>
        <rFont val="黑体"/>
        <charset val="134"/>
      </rPr>
      <t>资产折旧、摊销及纳税调整明细表</t>
    </r>
  </si>
  <si>
    <r>
      <rPr>
        <b/>
        <sz val="10"/>
        <color theme="1"/>
        <rFont val="黑体"/>
        <charset val="134"/>
      </rPr>
      <t>资产原值</t>
    </r>
  </si>
  <si>
    <r>
      <rPr>
        <b/>
        <sz val="10"/>
        <color theme="1"/>
        <rFont val="黑体"/>
        <charset val="134"/>
      </rPr>
      <t>本年折旧、摊销额</t>
    </r>
  </si>
  <si>
    <r>
      <rPr>
        <b/>
        <sz val="10"/>
        <color theme="1"/>
        <rFont val="黑体"/>
        <charset val="134"/>
      </rPr>
      <t>累计折旧、摊销额</t>
    </r>
  </si>
  <si>
    <r>
      <rPr>
        <b/>
        <sz val="10"/>
        <color theme="1"/>
        <rFont val="黑体"/>
        <charset val="134"/>
      </rPr>
      <t>资产计税基础</t>
    </r>
  </si>
  <si>
    <r>
      <rPr>
        <b/>
        <sz val="10"/>
        <color theme="1"/>
        <rFont val="黑体"/>
        <charset val="134"/>
      </rPr>
      <t>税收折旧额</t>
    </r>
  </si>
  <si>
    <r>
      <rPr>
        <b/>
        <sz val="10"/>
        <color theme="1"/>
        <rFont val="黑体"/>
        <charset val="134"/>
      </rPr>
      <t>享受加速折旧政策的资产按税收一般规定计算的折旧、摊销额</t>
    </r>
  </si>
  <si>
    <r>
      <rPr>
        <b/>
        <sz val="10"/>
        <color theme="1"/>
        <rFont val="黑体"/>
        <charset val="134"/>
      </rPr>
      <t>加速折旧统计额</t>
    </r>
  </si>
  <si>
    <t>7=5-6</t>
  </si>
  <si>
    <t>9(2-5)</t>
  </si>
  <si>
    <r>
      <rPr>
        <sz val="10"/>
        <color theme="1"/>
        <rFont val="宋体"/>
        <charset val="134"/>
      </rPr>
      <t>一、固定资产（</t>
    </r>
    <r>
      <rPr>
        <sz val="10"/>
        <color theme="1"/>
        <rFont val="Times New Roman"/>
        <family val="1"/>
      </rPr>
      <t>2+3+4+5+6+7</t>
    </r>
    <r>
      <rPr>
        <sz val="10"/>
        <color theme="1"/>
        <rFont val="宋体"/>
        <charset val="134"/>
      </rPr>
      <t>）</t>
    </r>
  </si>
  <si>
    <r>
      <rPr>
        <sz val="10"/>
        <color theme="1"/>
        <rFont val="宋体"/>
        <charset val="134"/>
      </rPr>
      <t>所有固定资产</t>
    </r>
  </si>
  <si>
    <r>
      <rPr>
        <sz val="10"/>
        <color theme="1"/>
        <rFont val="宋体"/>
        <charset val="134"/>
      </rPr>
      <t>（一）房屋、建筑物</t>
    </r>
  </si>
  <si>
    <r>
      <rPr>
        <sz val="10"/>
        <color theme="1"/>
        <rFont val="宋体"/>
        <charset val="134"/>
      </rPr>
      <t>（二）飞机、火车、轮船、机器、机械和其他生产设备</t>
    </r>
  </si>
  <si>
    <r>
      <rPr>
        <sz val="10"/>
        <color theme="1"/>
        <rFont val="宋体"/>
        <charset val="134"/>
      </rPr>
      <t>（三）与生产经营活动有关的器具、工具、家具等</t>
    </r>
  </si>
  <si>
    <r>
      <rPr>
        <sz val="10"/>
        <color theme="1"/>
        <rFont val="宋体"/>
        <charset val="134"/>
      </rPr>
      <t>（四）飞机、火车、轮船以外的运输工具</t>
    </r>
  </si>
  <si>
    <r>
      <rPr>
        <sz val="10"/>
        <color theme="1"/>
        <rFont val="宋体"/>
        <charset val="134"/>
      </rPr>
      <t>（五）电子设备</t>
    </r>
  </si>
  <si>
    <r>
      <rPr>
        <sz val="10"/>
        <color theme="1"/>
        <rFont val="宋体"/>
        <charset val="134"/>
      </rPr>
      <t>其中：享受固定资产加速折旧及一次性扣除政策的资产加速折旧额大于一般折旧额的部分</t>
    </r>
  </si>
  <si>
    <r>
      <rPr>
        <sz val="10"/>
        <color theme="1"/>
        <rFont val="宋体"/>
        <charset val="134"/>
      </rPr>
      <t>（一）重要行业固定资产加速折旧（不含一次性扣除）</t>
    </r>
  </si>
  <si>
    <r>
      <rPr>
        <sz val="10"/>
        <color theme="1"/>
        <rFont val="宋体"/>
        <charset val="134"/>
      </rPr>
      <t>（二）其他行业研发设备加速折旧</t>
    </r>
  </si>
  <si>
    <r>
      <rPr>
        <sz val="10"/>
        <color theme="1"/>
        <rFont val="宋体"/>
        <charset val="134"/>
      </rPr>
      <t>（三）允许一次性扣除的固定资产（</t>
    </r>
    <r>
      <rPr>
        <sz val="10"/>
        <color theme="1"/>
        <rFont val="Times New Roman"/>
        <family val="1"/>
      </rPr>
      <t>11+12+13</t>
    </r>
    <r>
      <rPr>
        <sz val="10"/>
        <color theme="1"/>
        <rFont val="宋体"/>
        <charset val="134"/>
      </rPr>
      <t>）</t>
    </r>
  </si>
  <si>
    <r>
      <rPr>
        <sz val="10"/>
        <color theme="1"/>
        <rFont val="Times New Roman"/>
        <family val="1"/>
      </rPr>
      <t>1.</t>
    </r>
    <r>
      <rPr>
        <sz val="10"/>
        <color theme="1"/>
        <rFont val="宋体"/>
        <charset val="134"/>
      </rPr>
      <t>单价不超过</t>
    </r>
    <r>
      <rPr>
        <sz val="10"/>
        <color theme="1"/>
        <rFont val="Times New Roman"/>
        <family val="1"/>
      </rPr>
      <t>100</t>
    </r>
    <r>
      <rPr>
        <sz val="10"/>
        <color theme="1"/>
        <rFont val="宋体"/>
        <charset val="134"/>
      </rPr>
      <t>万元专用研发设备</t>
    </r>
  </si>
  <si>
    <r>
      <rPr>
        <sz val="10"/>
        <color theme="1"/>
        <rFont val="Times New Roman"/>
        <family val="1"/>
      </rPr>
      <t>2.</t>
    </r>
    <r>
      <rPr>
        <sz val="10"/>
        <color theme="1"/>
        <rFont val="宋体"/>
        <charset val="134"/>
      </rPr>
      <t>重要行业小型微利企业单价不超过</t>
    </r>
    <r>
      <rPr>
        <sz val="10"/>
        <color theme="1"/>
        <rFont val="Times New Roman"/>
        <family val="1"/>
      </rPr>
      <t>100</t>
    </r>
    <r>
      <rPr>
        <sz val="10"/>
        <color theme="1"/>
        <rFont val="宋体"/>
        <charset val="134"/>
      </rPr>
      <t>万元研发生产共用设备</t>
    </r>
  </si>
  <si>
    <r>
      <rPr>
        <sz val="10"/>
        <color theme="1"/>
        <rFont val="Times New Roman"/>
        <family val="1"/>
      </rPr>
      <t>3.5000</t>
    </r>
    <r>
      <rPr>
        <sz val="10"/>
        <color theme="1"/>
        <rFont val="宋体"/>
        <charset val="134"/>
      </rPr>
      <t>元以下固定资产</t>
    </r>
  </si>
  <si>
    <r>
      <rPr>
        <sz val="10"/>
        <color theme="1"/>
        <rFont val="宋体"/>
        <charset val="134"/>
      </rPr>
      <t>（四）技术进步、更新换代固定资产</t>
    </r>
  </si>
  <si>
    <r>
      <rPr>
        <sz val="10"/>
        <color theme="1"/>
        <rFont val="宋体"/>
        <charset val="134"/>
      </rPr>
      <t>（五）常年强震动、高腐蚀固定资产</t>
    </r>
  </si>
  <si>
    <r>
      <rPr>
        <sz val="10"/>
        <color theme="1"/>
        <rFont val="宋体"/>
        <charset val="134"/>
      </rPr>
      <t>（六）外购软件折旧</t>
    </r>
  </si>
  <si>
    <r>
      <rPr>
        <sz val="10"/>
        <color theme="1"/>
        <rFont val="宋体"/>
        <charset val="134"/>
      </rPr>
      <t>（七）集成电路企业生产设备</t>
    </r>
  </si>
  <si>
    <r>
      <rPr>
        <sz val="10"/>
        <color theme="1"/>
        <rFont val="宋体"/>
        <charset val="134"/>
      </rPr>
      <t>二、生产性生物资产（</t>
    </r>
    <r>
      <rPr>
        <sz val="10"/>
        <color theme="1"/>
        <rFont val="Times New Roman"/>
        <family val="1"/>
      </rPr>
      <t>19+20</t>
    </r>
    <r>
      <rPr>
        <sz val="10"/>
        <color theme="1"/>
        <rFont val="宋体"/>
        <charset val="134"/>
      </rPr>
      <t>）</t>
    </r>
  </si>
  <si>
    <r>
      <rPr>
        <sz val="10"/>
        <color theme="1"/>
        <rFont val="宋体"/>
        <charset val="134"/>
      </rPr>
      <t>（一）林木类</t>
    </r>
  </si>
  <si>
    <r>
      <rPr>
        <sz val="10"/>
        <color theme="1"/>
        <rFont val="宋体"/>
        <charset val="134"/>
      </rPr>
      <t>（二）畜类</t>
    </r>
  </si>
  <si>
    <r>
      <rPr>
        <sz val="10"/>
        <color theme="1"/>
        <rFont val="宋体"/>
        <charset val="134"/>
      </rPr>
      <t>三、无形资产（</t>
    </r>
    <r>
      <rPr>
        <sz val="10"/>
        <color theme="1"/>
        <rFont val="Times New Roman"/>
        <family val="1"/>
      </rPr>
      <t>22+23+24+25+26+27+28+30</t>
    </r>
    <r>
      <rPr>
        <sz val="10"/>
        <color theme="1"/>
        <rFont val="宋体"/>
        <charset val="134"/>
      </rPr>
      <t>）</t>
    </r>
  </si>
  <si>
    <r>
      <rPr>
        <sz val="10"/>
        <color theme="1"/>
        <rFont val="宋体"/>
        <charset val="134"/>
      </rPr>
      <t>（一）专利权</t>
    </r>
  </si>
  <si>
    <r>
      <rPr>
        <sz val="10"/>
        <color theme="1"/>
        <rFont val="宋体"/>
        <charset val="134"/>
      </rPr>
      <t>（二）商标权</t>
    </r>
  </si>
  <si>
    <r>
      <rPr>
        <sz val="10"/>
        <color theme="1"/>
        <rFont val="宋体"/>
        <charset val="134"/>
      </rPr>
      <t>（三）著作权</t>
    </r>
  </si>
  <si>
    <r>
      <rPr>
        <sz val="10"/>
        <color theme="1"/>
        <rFont val="宋体"/>
        <charset val="134"/>
      </rPr>
      <t>（四）土地使用权</t>
    </r>
  </si>
  <si>
    <r>
      <rPr>
        <sz val="10"/>
        <color theme="1"/>
        <rFont val="宋体"/>
        <charset val="134"/>
      </rPr>
      <t>（五）非专利技术</t>
    </r>
  </si>
  <si>
    <r>
      <rPr>
        <sz val="10"/>
        <color theme="1"/>
        <rFont val="宋体"/>
        <charset val="134"/>
      </rPr>
      <t>（六）特许权使用费</t>
    </r>
  </si>
  <si>
    <r>
      <rPr>
        <sz val="10"/>
        <color theme="1"/>
        <rFont val="宋体"/>
        <charset val="134"/>
      </rPr>
      <t>（七）软件</t>
    </r>
  </si>
  <si>
    <r>
      <rPr>
        <sz val="10"/>
        <color theme="1"/>
        <rFont val="宋体"/>
        <charset val="134"/>
      </rPr>
      <t>其中：享受企业外购软件加速摊销政策</t>
    </r>
  </si>
  <si>
    <r>
      <rPr>
        <sz val="10"/>
        <color theme="1"/>
        <rFont val="宋体"/>
        <charset val="134"/>
      </rPr>
      <t>（八）其他</t>
    </r>
  </si>
  <si>
    <r>
      <rPr>
        <sz val="10"/>
        <color theme="1"/>
        <rFont val="宋体"/>
        <charset val="134"/>
      </rPr>
      <t>四、长期待摊费用（</t>
    </r>
    <r>
      <rPr>
        <sz val="10"/>
        <color theme="1"/>
        <rFont val="Times New Roman"/>
        <family val="1"/>
      </rPr>
      <t>32+33+34+35+36</t>
    </r>
    <r>
      <rPr>
        <sz val="10"/>
        <color theme="1"/>
        <rFont val="宋体"/>
        <charset val="134"/>
      </rPr>
      <t>）</t>
    </r>
  </si>
  <si>
    <r>
      <rPr>
        <sz val="10"/>
        <color theme="1"/>
        <rFont val="宋体"/>
        <charset val="134"/>
      </rPr>
      <t>（一）已足额提取折旧的固定资产的改建支出</t>
    </r>
  </si>
  <si>
    <r>
      <rPr>
        <sz val="10"/>
        <color theme="1"/>
        <rFont val="宋体"/>
        <charset val="134"/>
      </rPr>
      <t>（二）租入固定资产的改建支出</t>
    </r>
  </si>
  <si>
    <r>
      <rPr>
        <sz val="10"/>
        <color theme="1"/>
        <rFont val="宋体"/>
        <charset val="134"/>
      </rPr>
      <t>（三）固定资产的大修理支出</t>
    </r>
  </si>
  <si>
    <r>
      <rPr>
        <sz val="10"/>
        <color theme="1"/>
        <rFont val="宋体"/>
        <charset val="134"/>
      </rPr>
      <t>（四）开办费</t>
    </r>
  </si>
  <si>
    <r>
      <rPr>
        <sz val="10"/>
        <color theme="1"/>
        <rFont val="宋体"/>
        <charset val="134"/>
      </rPr>
      <t>（五）其他</t>
    </r>
  </si>
  <si>
    <r>
      <rPr>
        <sz val="10"/>
        <color theme="1"/>
        <rFont val="宋体"/>
        <charset val="134"/>
      </rPr>
      <t>五、油气勘探投资</t>
    </r>
  </si>
  <si>
    <r>
      <rPr>
        <sz val="10"/>
        <color theme="1"/>
        <rFont val="宋体"/>
        <charset val="134"/>
      </rPr>
      <t>六、油气开发投资</t>
    </r>
  </si>
  <si>
    <r>
      <rPr>
        <sz val="10"/>
        <color theme="1"/>
        <rFont val="宋体"/>
        <charset val="134"/>
      </rPr>
      <t>合计（</t>
    </r>
    <r>
      <rPr>
        <sz val="10"/>
        <color theme="1"/>
        <rFont val="Times New Roman"/>
        <family val="1"/>
      </rPr>
      <t>1+18+21+31+37+38</t>
    </r>
    <r>
      <rPr>
        <sz val="10"/>
        <color theme="1"/>
        <rFont val="宋体"/>
        <charset val="134"/>
      </rPr>
      <t>）</t>
    </r>
  </si>
  <si>
    <r>
      <rPr>
        <sz val="10"/>
        <color theme="1"/>
        <rFont val="宋体"/>
        <charset val="134"/>
      </rPr>
      <t>附列资料</t>
    </r>
  </si>
  <si>
    <r>
      <rPr>
        <sz val="10"/>
        <color theme="1"/>
        <rFont val="宋体"/>
        <charset val="134"/>
      </rPr>
      <t>全民所有制改制资产评估增值政策资产</t>
    </r>
  </si>
  <si>
    <r>
      <rPr>
        <b/>
        <sz val="12"/>
        <color theme="1"/>
        <rFont val="Times New Roman"/>
        <family val="1"/>
      </rPr>
      <t xml:space="preserve">A105090    </t>
    </r>
    <r>
      <rPr>
        <b/>
        <sz val="12"/>
        <color theme="1"/>
        <rFont val="黑体"/>
        <charset val="134"/>
      </rPr>
      <t>资产损失税前扣除及纳税调整明细表</t>
    </r>
  </si>
  <si>
    <r>
      <rPr>
        <b/>
        <sz val="10"/>
        <color theme="1"/>
        <rFont val="黑体"/>
        <charset val="134"/>
      </rPr>
      <t>资产损失的账载金额</t>
    </r>
  </si>
  <si>
    <r>
      <rPr>
        <b/>
        <sz val="10"/>
        <color theme="1"/>
        <rFont val="黑体"/>
        <charset val="134"/>
      </rPr>
      <t>资产处置收入</t>
    </r>
  </si>
  <si>
    <r>
      <rPr>
        <b/>
        <sz val="10"/>
        <color theme="1"/>
        <rFont val="黑体"/>
        <charset val="134"/>
      </rPr>
      <t>赔偿收入</t>
    </r>
  </si>
  <si>
    <r>
      <rPr>
        <b/>
        <sz val="10"/>
        <color theme="1"/>
        <rFont val="黑体"/>
        <charset val="134"/>
      </rPr>
      <t>资产损失的税收金额</t>
    </r>
  </si>
  <si>
    <r>
      <rPr>
        <sz val="10"/>
        <color theme="1"/>
        <rFont val="Times New Roman"/>
        <family val="1"/>
      </rPr>
      <t>5</t>
    </r>
    <r>
      <rPr>
        <sz val="10"/>
        <color theme="1"/>
        <rFont val="宋体"/>
        <charset val="134"/>
      </rPr>
      <t>（</t>
    </r>
    <r>
      <rPr>
        <sz val="10"/>
        <color theme="1"/>
        <rFont val="Times New Roman"/>
        <family val="1"/>
      </rPr>
      <t>4-2-3</t>
    </r>
    <r>
      <rPr>
        <sz val="10"/>
        <color theme="1"/>
        <rFont val="宋体"/>
        <charset val="134"/>
      </rPr>
      <t>）</t>
    </r>
  </si>
  <si>
    <r>
      <rPr>
        <sz val="10"/>
        <color theme="1"/>
        <rFont val="宋体"/>
        <charset val="134"/>
      </rPr>
      <t>一、清单申报资产损失（</t>
    </r>
    <r>
      <rPr>
        <sz val="10"/>
        <color theme="1"/>
        <rFont val="Times New Roman"/>
        <family val="1"/>
      </rPr>
      <t>2+3+4+5+6+7+8</t>
    </r>
    <r>
      <rPr>
        <sz val="10"/>
        <color theme="1"/>
        <rFont val="宋体"/>
        <charset val="134"/>
      </rPr>
      <t>）</t>
    </r>
  </si>
  <si>
    <r>
      <rPr>
        <sz val="10"/>
        <color theme="1"/>
        <rFont val="宋体"/>
        <charset val="134"/>
      </rPr>
      <t>（一）正常经营管理活动中，按照公允价格销售、转让、变卖非货币资产的损失</t>
    </r>
  </si>
  <si>
    <r>
      <rPr>
        <sz val="10"/>
        <color theme="1"/>
        <rFont val="宋体"/>
        <charset val="134"/>
      </rPr>
      <t>（二）存货发生的正常损耗</t>
    </r>
  </si>
  <si>
    <r>
      <rPr>
        <sz val="10"/>
        <color theme="1"/>
        <rFont val="宋体"/>
        <charset val="134"/>
      </rPr>
      <t>（三）固定资产达到或超过使用年限而正常报废清理的损失</t>
    </r>
  </si>
  <si>
    <r>
      <rPr>
        <sz val="10"/>
        <color theme="1"/>
        <rFont val="宋体"/>
        <charset val="134"/>
      </rPr>
      <t>（四）生产性生物资产达到或超过使用年限而正常死亡发生的资产损失</t>
    </r>
  </si>
  <si>
    <r>
      <rPr>
        <sz val="10"/>
        <color theme="1"/>
        <rFont val="宋体"/>
        <charset val="134"/>
      </rPr>
      <t>（五）按照市场公平交易原则，通过各种交易场所、市场等买卖债券、股票、期货、基金以及金融衍生产品等发生的损失</t>
    </r>
  </si>
  <si>
    <r>
      <rPr>
        <sz val="10"/>
        <color theme="1"/>
        <rFont val="宋体"/>
        <charset val="134"/>
      </rPr>
      <t>（六）分支机构上报的资产损失</t>
    </r>
  </si>
  <si>
    <r>
      <rPr>
        <sz val="10"/>
        <color theme="1"/>
        <rFont val="宋体"/>
        <charset val="134"/>
      </rPr>
      <t>二、专项申报资产损失（</t>
    </r>
    <r>
      <rPr>
        <sz val="10"/>
        <color theme="1"/>
        <rFont val="Times New Roman"/>
        <family val="1"/>
      </rPr>
      <t>10+11+12+13</t>
    </r>
    <r>
      <rPr>
        <sz val="10"/>
        <color theme="1"/>
        <rFont val="宋体"/>
        <charset val="134"/>
      </rPr>
      <t>）</t>
    </r>
  </si>
  <si>
    <r>
      <rPr>
        <sz val="10"/>
        <color theme="1"/>
        <rFont val="宋体"/>
        <charset val="134"/>
      </rPr>
      <t>（一）货币资产损失</t>
    </r>
  </si>
  <si>
    <r>
      <rPr>
        <sz val="10"/>
        <color theme="1"/>
        <rFont val="宋体"/>
        <charset val="134"/>
      </rPr>
      <t>（二）非货币资产损失</t>
    </r>
  </si>
  <si>
    <r>
      <rPr>
        <sz val="10"/>
        <color theme="1"/>
        <rFont val="宋体"/>
        <charset val="134"/>
      </rPr>
      <t>（三）投资损失</t>
    </r>
  </si>
  <si>
    <r>
      <rPr>
        <sz val="10"/>
        <color theme="1"/>
        <rFont val="宋体"/>
        <charset val="134"/>
      </rPr>
      <t>合计（</t>
    </r>
    <r>
      <rPr>
        <sz val="10"/>
        <color theme="1"/>
        <rFont val="Times New Roman"/>
        <family val="1"/>
      </rPr>
      <t>1+9</t>
    </r>
    <r>
      <rPr>
        <sz val="10"/>
        <color theme="1"/>
        <rFont val="宋体"/>
        <charset val="134"/>
      </rPr>
      <t>）</t>
    </r>
  </si>
  <si>
    <r>
      <rPr>
        <b/>
        <sz val="12"/>
        <color theme="1"/>
        <rFont val="Times New Roman"/>
        <family val="1"/>
      </rPr>
      <t xml:space="preserve">A105100    </t>
    </r>
    <r>
      <rPr>
        <b/>
        <sz val="12"/>
        <color theme="1"/>
        <rFont val="黑体"/>
        <charset val="134"/>
      </rPr>
      <t>企业重组及递延纳税事项纳税调整明细表</t>
    </r>
  </si>
  <si>
    <r>
      <rPr>
        <b/>
        <sz val="10"/>
        <color theme="1"/>
        <rFont val="黑体"/>
        <charset val="134"/>
      </rPr>
      <t>一般性税务处理</t>
    </r>
  </si>
  <si>
    <r>
      <rPr>
        <b/>
        <sz val="10"/>
        <color theme="1"/>
        <rFont val="黑体"/>
        <charset val="134"/>
      </rPr>
      <t>特殊性税务处理（递延纳税）</t>
    </r>
  </si>
  <si>
    <t>3(2-1)</t>
  </si>
  <si>
    <t>6(5-4)</t>
  </si>
  <si>
    <t>7(3+6)</t>
  </si>
  <si>
    <r>
      <rPr>
        <sz val="10"/>
        <color theme="1"/>
        <rFont val="宋体"/>
        <charset val="134"/>
      </rPr>
      <t>一、债务重组</t>
    </r>
  </si>
  <si>
    <r>
      <rPr>
        <sz val="10"/>
        <color theme="1"/>
        <rFont val="宋体"/>
        <charset val="134"/>
      </rPr>
      <t>其中：以非货币性资产清偿债务</t>
    </r>
  </si>
  <si>
    <r>
      <rPr>
        <sz val="10"/>
        <color theme="1"/>
        <rFont val="宋体"/>
        <charset val="134"/>
      </rPr>
      <t>债转股</t>
    </r>
  </si>
  <si>
    <r>
      <rPr>
        <sz val="10"/>
        <color theme="1"/>
        <rFont val="宋体"/>
        <charset val="134"/>
      </rPr>
      <t>二、股权收购</t>
    </r>
  </si>
  <si>
    <r>
      <rPr>
        <sz val="10"/>
        <color theme="1"/>
        <rFont val="宋体"/>
        <charset val="134"/>
      </rPr>
      <t>其中：涉及跨境重组的股权收购</t>
    </r>
  </si>
  <si>
    <r>
      <rPr>
        <sz val="10"/>
        <color theme="1"/>
        <rFont val="宋体"/>
        <charset val="134"/>
      </rPr>
      <t>三、资产收购</t>
    </r>
  </si>
  <si>
    <r>
      <rPr>
        <sz val="10"/>
        <color theme="1"/>
        <rFont val="宋体"/>
        <charset val="134"/>
      </rPr>
      <t>其中：涉及跨境重组的资产收购</t>
    </r>
  </si>
  <si>
    <r>
      <rPr>
        <sz val="10"/>
        <color theme="1"/>
        <rFont val="宋体"/>
        <charset val="134"/>
      </rPr>
      <t>四、企业合并（</t>
    </r>
    <r>
      <rPr>
        <sz val="10"/>
        <color theme="1"/>
        <rFont val="Times New Roman"/>
        <family val="1"/>
      </rPr>
      <t>9+10</t>
    </r>
    <r>
      <rPr>
        <sz val="10"/>
        <color theme="1"/>
        <rFont val="宋体"/>
        <charset val="134"/>
      </rPr>
      <t>）</t>
    </r>
  </si>
  <si>
    <r>
      <rPr>
        <sz val="10"/>
        <color theme="1"/>
        <rFont val="宋体"/>
        <charset val="134"/>
      </rPr>
      <t>（一）同一控制下企业合并</t>
    </r>
  </si>
  <si>
    <r>
      <rPr>
        <sz val="10"/>
        <color theme="1"/>
        <rFont val="宋体"/>
        <charset val="134"/>
      </rPr>
      <t>（二）非同一控制下企业合并</t>
    </r>
  </si>
  <si>
    <r>
      <rPr>
        <sz val="10"/>
        <color theme="1"/>
        <rFont val="宋体"/>
        <charset val="134"/>
      </rPr>
      <t>五、企业分立</t>
    </r>
  </si>
  <si>
    <r>
      <rPr>
        <sz val="10"/>
        <color theme="1"/>
        <rFont val="宋体"/>
        <charset val="134"/>
      </rPr>
      <t>六、非货币性资产对外投资</t>
    </r>
  </si>
  <si>
    <r>
      <rPr>
        <sz val="10"/>
        <color theme="1"/>
        <rFont val="宋体"/>
        <charset val="134"/>
      </rPr>
      <t>七、技术入股</t>
    </r>
  </si>
  <si>
    <r>
      <rPr>
        <sz val="10"/>
        <color theme="1"/>
        <rFont val="宋体"/>
        <charset val="134"/>
      </rPr>
      <t>八、股权划转、资产划转</t>
    </r>
  </si>
  <si>
    <r>
      <rPr>
        <sz val="10"/>
        <color theme="1"/>
        <rFont val="宋体"/>
        <charset val="134"/>
      </rPr>
      <t>合计（</t>
    </r>
    <r>
      <rPr>
        <sz val="10"/>
        <color theme="1"/>
        <rFont val="Times New Roman"/>
        <family val="1"/>
      </rPr>
      <t>1+4+6+8+11+12+13+14+15</t>
    </r>
    <r>
      <rPr>
        <sz val="10"/>
        <color theme="1"/>
        <rFont val="宋体"/>
        <charset val="134"/>
      </rPr>
      <t>）</t>
    </r>
  </si>
  <si>
    <r>
      <rPr>
        <b/>
        <sz val="12"/>
        <color theme="1"/>
        <rFont val="Times New Roman"/>
        <family val="1"/>
      </rPr>
      <t xml:space="preserve">A105110    </t>
    </r>
    <r>
      <rPr>
        <b/>
        <sz val="12"/>
        <color theme="1"/>
        <rFont val="黑体"/>
        <charset val="134"/>
      </rPr>
      <t>政策性搬迁纳税调整明细表</t>
    </r>
  </si>
  <si>
    <r>
      <rPr>
        <sz val="10"/>
        <color theme="1"/>
        <rFont val="宋体"/>
        <charset val="134"/>
      </rPr>
      <t>一、搬迁收入</t>
    </r>
    <r>
      <rPr>
        <sz val="10"/>
        <color theme="1"/>
        <rFont val="Times New Roman"/>
        <family val="1"/>
      </rPr>
      <t>(2+8)</t>
    </r>
  </si>
  <si>
    <r>
      <rPr>
        <sz val="10"/>
        <color theme="1"/>
        <rFont val="宋体"/>
        <charset val="134"/>
      </rPr>
      <t>（一）搬迁补偿收入（</t>
    </r>
    <r>
      <rPr>
        <sz val="10"/>
        <color theme="1"/>
        <rFont val="Times New Roman"/>
        <family val="1"/>
      </rPr>
      <t>3+4+5+6+7</t>
    </r>
    <r>
      <rPr>
        <sz val="10"/>
        <color theme="1"/>
        <rFont val="宋体"/>
        <charset val="134"/>
      </rPr>
      <t>）</t>
    </r>
  </si>
  <si>
    <r>
      <rPr>
        <sz val="10"/>
        <color theme="1"/>
        <rFont val="Times New Roman"/>
        <family val="1"/>
      </rPr>
      <t>1.</t>
    </r>
    <r>
      <rPr>
        <sz val="10"/>
        <color theme="1"/>
        <rFont val="宋体"/>
        <charset val="134"/>
      </rPr>
      <t>对被征用资产价值的补偿</t>
    </r>
  </si>
  <si>
    <r>
      <rPr>
        <sz val="10"/>
        <color theme="1"/>
        <rFont val="Times New Roman"/>
        <family val="1"/>
      </rPr>
      <t>2.</t>
    </r>
    <r>
      <rPr>
        <sz val="10"/>
        <color theme="1"/>
        <rFont val="宋体"/>
        <charset val="134"/>
      </rPr>
      <t>因搬迁、安置而给予的补偿</t>
    </r>
  </si>
  <si>
    <r>
      <rPr>
        <sz val="10"/>
        <color theme="1"/>
        <rFont val="Times New Roman"/>
        <family val="1"/>
      </rPr>
      <t>3.</t>
    </r>
    <r>
      <rPr>
        <sz val="10"/>
        <color theme="1"/>
        <rFont val="宋体"/>
        <charset val="134"/>
      </rPr>
      <t>对停产停业形成的损失而给予的补偿</t>
    </r>
  </si>
  <si>
    <r>
      <rPr>
        <sz val="10"/>
        <color theme="1"/>
        <rFont val="Times New Roman"/>
        <family val="1"/>
      </rPr>
      <t>4.</t>
    </r>
    <r>
      <rPr>
        <sz val="10"/>
        <color theme="1"/>
        <rFont val="宋体"/>
        <charset val="134"/>
      </rPr>
      <t>资产搬迁过程中遭到毁损而取得的保险赔款</t>
    </r>
  </si>
  <si>
    <r>
      <rPr>
        <sz val="10"/>
        <color theme="1"/>
        <rFont val="Times New Roman"/>
        <family val="1"/>
      </rPr>
      <t>5.</t>
    </r>
    <r>
      <rPr>
        <sz val="10"/>
        <color theme="1"/>
        <rFont val="宋体"/>
        <charset val="134"/>
      </rPr>
      <t>其他补偿收入</t>
    </r>
  </si>
  <si>
    <r>
      <rPr>
        <sz val="10"/>
        <color theme="1"/>
        <rFont val="宋体"/>
        <charset val="134"/>
      </rPr>
      <t>（二）搬迁资产处置收入</t>
    </r>
  </si>
  <si>
    <r>
      <rPr>
        <sz val="10"/>
        <color theme="1"/>
        <rFont val="宋体"/>
        <charset val="134"/>
      </rPr>
      <t>二、搬迁支出</t>
    </r>
    <r>
      <rPr>
        <sz val="10"/>
        <color theme="1"/>
        <rFont val="Times New Roman"/>
        <family val="1"/>
      </rPr>
      <t>(10+16)</t>
    </r>
  </si>
  <si>
    <r>
      <rPr>
        <sz val="10"/>
        <color theme="1"/>
        <rFont val="宋体"/>
        <charset val="134"/>
      </rPr>
      <t>（一）搬迁费用支出</t>
    </r>
    <r>
      <rPr>
        <sz val="10"/>
        <color theme="1"/>
        <rFont val="Times New Roman"/>
        <family val="1"/>
      </rPr>
      <t>(11+12+13+14+15)</t>
    </r>
  </si>
  <si>
    <r>
      <rPr>
        <sz val="10"/>
        <color theme="1"/>
        <rFont val="Times New Roman"/>
        <family val="1"/>
      </rPr>
      <t>1.</t>
    </r>
    <r>
      <rPr>
        <sz val="10"/>
        <color theme="1"/>
        <rFont val="宋体"/>
        <charset val="134"/>
      </rPr>
      <t>安置职工实际发生的费用</t>
    </r>
  </si>
  <si>
    <r>
      <rPr>
        <sz val="10"/>
        <color theme="1"/>
        <rFont val="Times New Roman"/>
        <family val="1"/>
      </rPr>
      <t>2.</t>
    </r>
    <r>
      <rPr>
        <sz val="10"/>
        <color theme="1"/>
        <rFont val="宋体"/>
        <charset val="134"/>
      </rPr>
      <t>停工期间支付给职工的工资及福利费</t>
    </r>
  </si>
  <si>
    <r>
      <rPr>
        <sz val="10"/>
        <color theme="1"/>
        <rFont val="Times New Roman"/>
        <family val="1"/>
      </rPr>
      <t>3.</t>
    </r>
    <r>
      <rPr>
        <sz val="10"/>
        <color theme="1"/>
        <rFont val="宋体"/>
        <charset val="134"/>
      </rPr>
      <t>临时存放搬迁资产而发生的费用</t>
    </r>
  </si>
  <si>
    <r>
      <rPr>
        <sz val="10"/>
        <color theme="1"/>
        <rFont val="Times New Roman"/>
        <family val="1"/>
      </rPr>
      <t>4.</t>
    </r>
    <r>
      <rPr>
        <sz val="10"/>
        <color theme="1"/>
        <rFont val="宋体"/>
        <charset val="134"/>
      </rPr>
      <t>各类资产搬迁安装费用</t>
    </r>
  </si>
  <si>
    <r>
      <rPr>
        <sz val="10"/>
        <color theme="1"/>
        <rFont val="Times New Roman"/>
        <family val="1"/>
      </rPr>
      <t>5.</t>
    </r>
    <r>
      <rPr>
        <sz val="10"/>
        <color theme="1"/>
        <rFont val="宋体"/>
        <charset val="134"/>
      </rPr>
      <t>其他与搬迁相关的费用</t>
    </r>
  </si>
  <si>
    <r>
      <rPr>
        <sz val="10"/>
        <color theme="1"/>
        <rFont val="宋体"/>
        <charset val="134"/>
      </rPr>
      <t>（二）搬迁资产处置支出</t>
    </r>
  </si>
  <si>
    <r>
      <rPr>
        <sz val="10"/>
        <color theme="1"/>
        <rFont val="宋体"/>
        <charset val="134"/>
      </rPr>
      <t>三、搬迁所得或损失（</t>
    </r>
    <r>
      <rPr>
        <sz val="10"/>
        <color theme="1"/>
        <rFont val="Times New Roman"/>
        <family val="1"/>
      </rPr>
      <t>1-9</t>
    </r>
    <r>
      <rPr>
        <sz val="10"/>
        <color theme="1"/>
        <rFont val="宋体"/>
        <charset val="134"/>
      </rPr>
      <t>）</t>
    </r>
  </si>
  <si>
    <r>
      <rPr>
        <sz val="10"/>
        <color theme="1"/>
        <rFont val="宋体"/>
        <charset val="134"/>
      </rPr>
      <t>四、应计入本年应纳税所得额的搬迁所得或损失（</t>
    </r>
    <r>
      <rPr>
        <sz val="10"/>
        <color theme="1"/>
        <rFont val="Times New Roman"/>
        <family val="1"/>
      </rPr>
      <t>19+20+21</t>
    </r>
    <r>
      <rPr>
        <sz val="10"/>
        <color theme="1"/>
        <rFont val="宋体"/>
        <charset val="134"/>
      </rPr>
      <t>）</t>
    </r>
  </si>
  <si>
    <r>
      <rPr>
        <sz val="10"/>
        <color theme="1"/>
        <rFont val="宋体"/>
        <charset val="134"/>
      </rPr>
      <t>其中：搬迁所得</t>
    </r>
  </si>
  <si>
    <r>
      <rPr>
        <sz val="10"/>
        <color theme="1"/>
        <rFont val="宋体"/>
        <charset val="134"/>
      </rPr>
      <t>搬迁损失一次性扣除</t>
    </r>
  </si>
  <si>
    <r>
      <rPr>
        <sz val="10"/>
        <color theme="1"/>
        <rFont val="宋体"/>
        <charset val="134"/>
      </rPr>
      <t>搬迁损失分期扣除</t>
    </r>
  </si>
  <si>
    <r>
      <rPr>
        <sz val="10"/>
        <color theme="1"/>
        <rFont val="宋体"/>
        <charset val="134"/>
      </rPr>
      <t>五、计入当期损益的搬迁收益或损失</t>
    </r>
  </si>
  <si>
    <r>
      <rPr>
        <sz val="10"/>
        <color theme="1"/>
        <rFont val="宋体"/>
        <charset val="134"/>
      </rPr>
      <t>六、以前年度搬迁损失当期扣除金额</t>
    </r>
  </si>
  <si>
    <r>
      <rPr>
        <sz val="10"/>
        <color theme="1"/>
        <rFont val="宋体"/>
        <charset val="134"/>
      </rPr>
      <t>七、纳税调整金额（</t>
    </r>
    <r>
      <rPr>
        <sz val="10"/>
        <color theme="1"/>
        <rFont val="Times New Roman"/>
        <family val="1"/>
      </rPr>
      <t>18-22-23</t>
    </r>
    <r>
      <rPr>
        <sz val="10"/>
        <color theme="1"/>
        <rFont val="宋体"/>
        <charset val="134"/>
      </rPr>
      <t>）</t>
    </r>
  </si>
  <si>
    <r>
      <rPr>
        <b/>
        <sz val="12"/>
        <color theme="1"/>
        <rFont val="Times New Roman"/>
        <family val="1"/>
      </rPr>
      <t xml:space="preserve">A105120    </t>
    </r>
    <r>
      <rPr>
        <b/>
        <sz val="12"/>
        <color theme="1"/>
        <rFont val="黑体"/>
        <charset val="134"/>
      </rPr>
      <t>特殊行业准备金及纳税调整明细表</t>
    </r>
  </si>
  <si>
    <r>
      <rPr>
        <sz val="10"/>
        <color theme="1"/>
        <rFont val="Times New Roman"/>
        <family val="1"/>
      </rPr>
      <t>3</t>
    </r>
    <r>
      <rPr>
        <sz val="10"/>
        <color theme="1"/>
        <rFont val="宋体"/>
        <charset val="134"/>
      </rPr>
      <t>（</t>
    </r>
    <r>
      <rPr>
        <sz val="10"/>
        <color theme="1"/>
        <rFont val="Times New Roman"/>
        <family val="1"/>
      </rPr>
      <t>1-2</t>
    </r>
    <r>
      <rPr>
        <sz val="10"/>
        <color theme="1"/>
        <rFont val="宋体"/>
        <charset val="134"/>
      </rPr>
      <t>）</t>
    </r>
  </si>
  <si>
    <r>
      <rPr>
        <sz val="10"/>
        <color theme="1"/>
        <rFont val="宋体"/>
        <charset val="134"/>
      </rPr>
      <t>一、保险公司（</t>
    </r>
    <r>
      <rPr>
        <sz val="10"/>
        <color theme="1"/>
        <rFont val="Times New Roman"/>
        <family val="1"/>
      </rPr>
      <t>2+13+14+15+16+19+20</t>
    </r>
    <r>
      <rPr>
        <sz val="10"/>
        <color theme="1"/>
        <rFont val="宋体"/>
        <charset val="134"/>
      </rPr>
      <t>）</t>
    </r>
  </si>
  <si>
    <r>
      <rPr>
        <sz val="10"/>
        <color theme="1"/>
        <rFont val="宋体"/>
        <charset val="134"/>
      </rPr>
      <t>（一）保险保障基金（</t>
    </r>
    <r>
      <rPr>
        <sz val="10"/>
        <color theme="1"/>
        <rFont val="Times New Roman"/>
        <family val="1"/>
      </rPr>
      <t>3+4+5+…+12</t>
    </r>
    <r>
      <rPr>
        <sz val="10"/>
        <color theme="1"/>
        <rFont val="宋体"/>
        <charset val="134"/>
      </rPr>
      <t>）</t>
    </r>
  </si>
  <si>
    <r>
      <rPr>
        <sz val="10"/>
        <color theme="1"/>
        <rFont val="Times New Roman"/>
        <family val="1"/>
      </rPr>
      <t>1.</t>
    </r>
    <r>
      <rPr>
        <sz val="10"/>
        <color theme="1"/>
        <rFont val="宋体"/>
        <charset val="134"/>
      </rPr>
      <t>财产保险业务</t>
    </r>
  </si>
  <si>
    <r>
      <rPr>
        <sz val="10"/>
        <color theme="1"/>
        <rFont val="宋体"/>
        <charset val="134"/>
      </rPr>
      <t>非投资型</t>
    </r>
  </si>
  <si>
    <r>
      <rPr>
        <sz val="10"/>
        <color theme="1"/>
        <rFont val="宋体"/>
        <charset val="134"/>
      </rPr>
      <t>投资型</t>
    </r>
  </si>
  <si>
    <r>
      <rPr>
        <sz val="10"/>
        <color theme="1"/>
        <rFont val="宋体"/>
        <charset val="134"/>
      </rPr>
      <t>保证收益</t>
    </r>
  </si>
  <si>
    <r>
      <rPr>
        <sz val="10"/>
        <color theme="1"/>
        <rFont val="宋体"/>
        <charset val="134"/>
      </rPr>
      <t>无保证收益</t>
    </r>
  </si>
  <si>
    <r>
      <rPr>
        <sz val="10"/>
        <color theme="1"/>
        <rFont val="Times New Roman"/>
        <family val="1"/>
      </rPr>
      <t>2.</t>
    </r>
    <r>
      <rPr>
        <sz val="10"/>
        <color theme="1"/>
        <rFont val="宋体"/>
        <charset val="134"/>
      </rPr>
      <t>人寿保险业务</t>
    </r>
  </si>
  <si>
    <r>
      <rPr>
        <sz val="10"/>
        <color theme="1"/>
        <rFont val="Times New Roman"/>
        <family val="1"/>
      </rPr>
      <t>3.</t>
    </r>
    <r>
      <rPr>
        <sz val="10"/>
        <color theme="1"/>
        <rFont val="宋体"/>
        <charset val="134"/>
      </rPr>
      <t>健康保险业务</t>
    </r>
  </si>
  <si>
    <r>
      <rPr>
        <sz val="10"/>
        <color theme="1"/>
        <rFont val="宋体"/>
        <charset val="134"/>
      </rPr>
      <t>短期</t>
    </r>
  </si>
  <si>
    <r>
      <rPr>
        <sz val="10"/>
        <color theme="1"/>
        <rFont val="宋体"/>
        <charset val="134"/>
      </rPr>
      <t>长期</t>
    </r>
  </si>
  <si>
    <r>
      <rPr>
        <sz val="10"/>
        <color theme="1"/>
        <rFont val="Times New Roman"/>
        <family val="1"/>
      </rPr>
      <t>4.</t>
    </r>
    <r>
      <rPr>
        <sz val="10"/>
        <color theme="1"/>
        <rFont val="宋体"/>
        <charset val="134"/>
      </rPr>
      <t>意外伤害保险业务</t>
    </r>
  </si>
  <si>
    <r>
      <rPr>
        <sz val="10"/>
        <color theme="1"/>
        <rFont val="宋体"/>
        <charset val="134"/>
      </rPr>
      <t>（二）未到期责任准备金</t>
    </r>
  </si>
  <si>
    <r>
      <rPr>
        <sz val="10"/>
        <color theme="1"/>
        <rFont val="宋体"/>
        <charset val="134"/>
      </rPr>
      <t>（三）寿险责任准备金</t>
    </r>
  </si>
  <si>
    <r>
      <rPr>
        <sz val="10"/>
        <color theme="1"/>
        <rFont val="宋体"/>
        <charset val="134"/>
      </rPr>
      <t>（四）长期健康险责任准备金</t>
    </r>
  </si>
  <si>
    <r>
      <rPr>
        <sz val="10"/>
        <color theme="1"/>
        <rFont val="宋体"/>
        <charset val="134"/>
      </rPr>
      <t>（五）未决赔款准备金（</t>
    </r>
    <r>
      <rPr>
        <sz val="10"/>
        <color theme="1"/>
        <rFont val="Times New Roman"/>
        <family val="1"/>
      </rPr>
      <t>17+18</t>
    </r>
    <r>
      <rPr>
        <sz val="10"/>
        <color theme="1"/>
        <rFont val="宋体"/>
        <charset val="134"/>
      </rPr>
      <t>）</t>
    </r>
  </si>
  <si>
    <r>
      <rPr>
        <sz val="10"/>
        <color theme="1"/>
        <rFont val="Times New Roman"/>
        <family val="1"/>
      </rPr>
      <t>1.</t>
    </r>
    <r>
      <rPr>
        <sz val="10"/>
        <color theme="1"/>
        <rFont val="宋体"/>
        <charset val="134"/>
      </rPr>
      <t>已发生已报案未决赔款准备金</t>
    </r>
  </si>
  <si>
    <r>
      <rPr>
        <sz val="10"/>
        <color theme="1"/>
        <rFont val="Times New Roman"/>
        <family val="1"/>
      </rPr>
      <t>2.</t>
    </r>
    <r>
      <rPr>
        <sz val="10"/>
        <color theme="1"/>
        <rFont val="宋体"/>
        <charset val="134"/>
      </rPr>
      <t>已发生未报案未决赔款准备金</t>
    </r>
  </si>
  <si>
    <r>
      <rPr>
        <sz val="10"/>
        <color theme="1"/>
        <rFont val="宋体"/>
        <charset val="134"/>
      </rPr>
      <t>（六）大灾风险准备金</t>
    </r>
  </si>
  <si>
    <r>
      <rPr>
        <sz val="10"/>
        <color theme="1"/>
        <rFont val="宋体"/>
        <charset val="134"/>
      </rPr>
      <t>二、证券行业（</t>
    </r>
    <r>
      <rPr>
        <sz val="10"/>
        <color theme="1"/>
        <rFont val="Times New Roman"/>
        <family val="1"/>
      </rPr>
      <t>22+23+24+25</t>
    </r>
    <r>
      <rPr>
        <sz val="10"/>
        <color theme="1"/>
        <rFont val="宋体"/>
        <charset val="134"/>
      </rPr>
      <t>）</t>
    </r>
  </si>
  <si>
    <r>
      <rPr>
        <sz val="10"/>
        <color theme="1"/>
        <rFont val="宋体"/>
        <charset val="134"/>
      </rPr>
      <t>（一）证券交易所风险基金</t>
    </r>
  </si>
  <si>
    <r>
      <rPr>
        <sz val="10"/>
        <color theme="1"/>
        <rFont val="宋体"/>
        <charset val="134"/>
      </rPr>
      <t>（二）证券结算风险基金</t>
    </r>
  </si>
  <si>
    <r>
      <rPr>
        <sz val="10"/>
        <color theme="1"/>
        <rFont val="宋体"/>
        <charset val="134"/>
      </rPr>
      <t>（三）证券投资者保护基金</t>
    </r>
  </si>
  <si>
    <r>
      <rPr>
        <sz val="10"/>
        <color theme="1"/>
        <rFont val="宋体"/>
        <charset val="134"/>
      </rPr>
      <t>三、期货行业（</t>
    </r>
    <r>
      <rPr>
        <sz val="10"/>
        <color theme="1"/>
        <rFont val="Times New Roman"/>
        <family val="1"/>
      </rPr>
      <t>27+28+29+30</t>
    </r>
    <r>
      <rPr>
        <sz val="10"/>
        <color theme="1"/>
        <rFont val="宋体"/>
        <charset val="134"/>
      </rPr>
      <t>）</t>
    </r>
  </si>
  <si>
    <r>
      <rPr>
        <sz val="10"/>
        <color theme="1"/>
        <rFont val="宋体"/>
        <charset val="134"/>
      </rPr>
      <t>（一）期货交易所风险准备金</t>
    </r>
  </si>
  <si>
    <r>
      <rPr>
        <sz val="10"/>
        <color theme="1"/>
        <rFont val="宋体"/>
        <charset val="134"/>
      </rPr>
      <t>（二）期货公司风险准备金</t>
    </r>
  </si>
  <si>
    <r>
      <rPr>
        <sz val="10"/>
        <color theme="1"/>
        <rFont val="宋体"/>
        <charset val="134"/>
      </rPr>
      <t>（三）期货投资者保障基金</t>
    </r>
  </si>
  <si>
    <r>
      <rPr>
        <sz val="10"/>
        <color theme="1"/>
        <rFont val="宋体"/>
        <charset val="134"/>
      </rPr>
      <t>四、金融企业（</t>
    </r>
    <r>
      <rPr>
        <sz val="10"/>
        <color theme="1"/>
        <rFont val="Times New Roman"/>
        <family val="1"/>
      </rPr>
      <t>32+33+34)</t>
    </r>
  </si>
  <si>
    <r>
      <rPr>
        <sz val="10"/>
        <color theme="1"/>
        <rFont val="宋体"/>
        <charset val="134"/>
      </rPr>
      <t>（一）涉农和中小企业贷款损失准备金</t>
    </r>
  </si>
  <si>
    <r>
      <rPr>
        <sz val="10"/>
        <color theme="1"/>
        <rFont val="宋体"/>
        <charset val="134"/>
      </rPr>
      <t>（二）贷款损失准备金</t>
    </r>
  </si>
  <si>
    <r>
      <rPr>
        <sz val="10"/>
        <color theme="1"/>
        <rFont val="宋体"/>
        <charset val="134"/>
      </rPr>
      <t>五、中小企业融资（信用）担保机构</t>
    </r>
    <r>
      <rPr>
        <sz val="10"/>
        <color theme="1"/>
        <rFont val="Times New Roman"/>
        <family val="1"/>
      </rPr>
      <t>(36+37+38)</t>
    </r>
  </si>
  <si>
    <r>
      <rPr>
        <sz val="10"/>
        <color theme="1"/>
        <rFont val="宋体"/>
        <charset val="134"/>
      </rPr>
      <t>（一）担保赔偿准备</t>
    </r>
  </si>
  <si>
    <r>
      <rPr>
        <sz val="10"/>
        <color theme="1"/>
        <rFont val="宋体"/>
        <charset val="134"/>
      </rPr>
      <t>（二）未到期责任准备</t>
    </r>
  </si>
  <si>
    <r>
      <rPr>
        <sz val="10"/>
        <color theme="1"/>
        <rFont val="宋体"/>
        <charset val="134"/>
      </rPr>
      <t>六、小额贷款公司</t>
    </r>
    <r>
      <rPr>
        <sz val="10"/>
        <color theme="1"/>
        <rFont val="Times New Roman"/>
        <family val="1"/>
      </rPr>
      <t>(40+41)</t>
    </r>
  </si>
  <si>
    <r>
      <rPr>
        <sz val="10"/>
        <color theme="1"/>
        <rFont val="宋体"/>
        <charset val="134"/>
      </rPr>
      <t>（一）贷款损失准备金</t>
    </r>
  </si>
  <si>
    <r>
      <rPr>
        <sz val="10"/>
        <color theme="1"/>
        <rFont val="宋体"/>
        <charset val="134"/>
      </rPr>
      <t>（二）其他</t>
    </r>
  </si>
  <si>
    <r>
      <rPr>
        <sz val="10"/>
        <color theme="1"/>
        <rFont val="宋体"/>
        <charset val="134"/>
      </rPr>
      <t>七、其他</t>
    </r>
  </si>
  <si>
    <r>
      <rPr>
        <sz val="10"/>
        <color theme="1"/>
        <rFont val="宋体"/>
        <charset val="134"/>
      </rPr>
      <t>合计</t>
    </r>
    <r>
      <rPr>
        <sz val="10"/>
        <color theme="1"/>
        <rFont val="Times New Roman"/>
        <family val="1"/>
      </rPr>
      <t>(1+21+26+31+35+39+42)</t>
    </r>
  </si>
  <si>
    <r>
      <rPr>
        <b/>
        <sz val="12"/>
        <color theme="1"/>
        <rFont val="Times New Roman"/>
        <family val="1"/>
      </rPr>
      <t xml:space="preserve">A106000    </t>
    </r>
    <r>
      <rPr>
        <b/>
        <sz val="12"/>
        <color theme="1"/>
        <rFont val="黑体"/>
        <charset val="134"/>
      </rPr>
      <t>企业所得税弥补亏损明细表</t>
    </r>
  </si>
  <si>
    <r>
      <rPr>
        <b/>
        <sz val="10"/>
        <color theme="1"/>
        <rFont val="黑体"/>
        <charset val="134"/>
      </rPr>
      <t>年度</t>
    </r>
  </si>
  <si>
    <r>
      <rPr>
        <b/>
        <sz val="10"/>
        <color theme="1"/>
        <rFont val="黑体"/>
        <charset val="134"/>
      </rPr>
      <t>可弥补亏损所得</t>
    </r>
  </si>
  <si>
    <r>
      <rPr>
        <b/>
        <sz val="10"/>
        <color theme="1"/>
        <rFont val="黑体"/>
        <charset val="134"/>
      </rPr>
      <t>合并、分立转入（转出）可弥补的亏损额</t>
    </r>
  </si>
  <si>
    <r>
      <rPr>
        <b/>
        <sz val="10"/>
        <color theme="1"/>
        <rFont val="黑体"/>
        <charset val="134"/>
      </rPr>
      <t>当年可弥补的亏损额</t>
    </r>
  </si>
  <si>
    <r>
      <rPr>
        <b/>
        <sz val="10"/>
        <color theme="1"/>
        <rFont val="黑体"/>
        <charset val="134"/>
      </rPr>
      <t>以前年度亏损已弥补额</t>
    </r>
  </si>
  <si>
    <r>
      <rPr>
        <b/>
        <sz val="10"/>
        <color theme="1"/>
        <rFont val="黑体"/>
        <charset val="134"/>
      </rPr>
      <t>本年度实际弥补的以前年度亏损额</t>
    </r>
  </si>
  <si>
    <r>
      <rPr>
        <b/>
        <sz val="10"/>
        <color theme="1"/>
        <rFont val="黑体"/>
        <charset val="134"/>
      </rPr>
      <t>可结转以后年度弥补的亏损额</t>
    </r>
  </si>
  <si>
    <r>
      <rPr>
        <sz val="10"/>
        <color theme="1"/>
        <rFont val="宋体"/>
        <charset val="134"/>
      </rPr>
      <t>合计</t>
    </r>
  </si>
  <si>
    <r>
      <rPr>
        <sz val="10"/>
        <color theme="1"/>
        <rFont val="宋体"/>
        <charset val="134"/>
      </rPr>
      <t>本年度</t>
    </r>
  </si>
  <si>
    <r>
      <rPr>
        <sz val="10"/>
        <color theme="1"/>
        <rFont val="宋体"/>
        <charset val="134"/>
      </rPr>
      <t>可结转以后年度弥补的亏损额合计</t>
    </r>
  </si>
  <si>
    <r>
      <rPr>
        <sz val="10"/>
        <color rgb="FF000000"/>
        <rFont val="宋体"/>
        <charset val="134"/>
      </rPr>
      <t>备注：</t>
    </r>
    <r>
      <rPr>
        <sz val="10"/>
        <color rgb="FF000000"/>
        <rFont val="宋体"/>
        <charset val="134"/>
      </rPr>
      <t>若第</t>
    </r>
    <r>
      <rPr>
        <sz val="10"/>
        <color rgb="FF000000"/>
        <rFont val="Times New Roman"/>
        <family val="1"/>
      </rPr>
      <t>3</t>
    </r>
    <r>
      <rPr>
        <sz val="10"/>
        <color rgb="FF000000"/>
        <rFont val="宋体"/>
        <charset val="134"/>
      </rPr>
      <t>列＞</t>
    </r>
    <r>
      <rPr>
        <sz val="10"/>
        <color rgb="FF000000"/>
        <rFont val="Times New Roman"/>
        <family val="1"/>
      </rPr>
      <t>0</t>
    </r>
    <r>
      <rPr>
        <sz val="10"/>
        <color rgb="FF000000"/>
        <rFont val="宋体"/>
        <charset val="134"/>
      </rPr>
      <t>且第</t>
    </r>
    <r>
      <rPr>
        <sz val="10"/>
        <color rgb="FF000000"/>
        <rFont val="Times New Roman"/>
        <family val="1"/>
      </rPr>
      <t>2</t>
    </r>
    <r>
      <rPr>
        <sz val="10"/>
        <color rgb="FF000000"/>
        <rFont val="宋体"/>
        <charset val="134"/>
      </rPr>
      <t>列＜</t>
    </r>
    <r>
      <rPr>
        <sz val="10"/>
        <color rgb="FF000000"/>
        <rFont val="Times New Roman"/>
        <family val="1"/>
      </rPr>
      <t>0</t>
    </r>
    <r>
      <rPr>
        <sz val="10"/>
        <color rgb="FF000000"/>
        <rFont val="宋体"/>
        <charset val="134"/>
      </rPr>
      <t>，第</t>
    </r>
    <r>
      <rPr>
        <sz val="10"/>
        <color rgb="FF000000"/>
        <rFont val="Times New Roman"/>
        <family val="1"/>
      </rPr>
      <t>3</t>
    </r>
    <r>
      <rPr>
        <sz val="10"/>
        <color rgb="FF000000"/>
        <rFont val="宋体"/>
        <charset val="134"/>
      </rPr>
      <t>列＜第</t>
    </r>
    <r>
      <rPr>
        <sz val="10"/>
        <color rgb="FF000000"/>
        <rFont val="Times New Roman"/>
        <family val="1"/>
      </rPr>
      <t>2</t>
    </r>
    <r>
      <rPr>
        <sz val="10"/>
        <color rgb="FF000000"/>
        <rFont val="宋体"/>
        <charset val="134"/>
      </rPr>
      <t>列的绝对值</t>
    </r>
  </si>
  <si>
    <r>
      <rPr>
        <b/>
        <sz val="12"/>
        <color theme="1"/>
        <rFont val="Times New Roman"/>
        <family val="1"/>
      </rPr>
      <t xml:space="preserve">A107010    </t>
    </r>
    <r>
      <rPr>
        <b/>
        <sz val="12"/>
        <color theme="1"/>
        <rFont val="黑体"/>
        <charset val="134"/>
      </rPr>
      <t>免税、减计收入及加计扣除优惠明细表</t>
    </r>
  </si>
  <si>
    <r>
      <rPr>
        <sz val="10"/>
        <color theme="1"/>
        <rFont val="宋体"/>
        <charset val="134"/>
      </rPr>
      <t>一、免税收入（</t>
    </r>
    <r>
      <rPr>
        <sz val="10"/>
        <color theme="1"/>
        <rFont val="Times New Roman"/>
        <family val="1"/>
      </rPr>
      <t>2+3+6+7+…+16</t>
    </r>
    <r>
      <rPr>
        <sz val="10"/>
        <color theme="1"/>
        <rFont val="宋体"/>
        <charset val="134"/>
      </rPr>
      <t>）</t>
    </r>
  </si>
  <si>
    <r>
      <rPr>
        <sz val="10"/>
        <color theme="1"/>
        <rFont val="宋体"/>
        <charset val="134"/>
      </rPr>
      <t>（一）国债利息收入免征企业所得税</t>
    </r>
  </si>
  <si>
    <r>
      <rPr>
        <sz val="10"/>
        <color theme="1"/>
        <rFont val="宋体"/>
        <charset val="134"/>
      </rPr>
      <t>（二）符合条件的居民企业之间的股息、红利等权益性投资收益免征企业所得税（填写</t>
    </r>
    <r>
      <rPr>
        <sz val="10"/>
        <color theme="1"/>
        <rFont val="Times New Roman"/>
        <family val="1"/>
      </rPr>
      <t>A107011</t>
    </r>
    <r>
      <rPr>
        <sz val="10"/>
        <color theme="1"/>
        <rFont val="宋体"/>
        <charset val="134"/>
      </rPr>
      <t>）</t>
    </r>
  </si>
  <si>
    <r>
      <rPr>
        <sz val="10"/>
        <color theme="1"/>
        <rFont val="宋体"/>
        <charset val="134"/>
      </rPr>
      <t>其中：内地居民企业通过沪港通投资且连续持有</t>
    </r>
    <r>
      <rPr>
        <sz val="10"/>
        <color theme="1"/>
        <rFont val="Times New Roman"/>
        <family val="1"/>
      </rPr>
      <t>H</t>
    </r>
    <r>
      <rPr>
        <sz val="10"/>
        <color theme="1"/>
        <rFont val="宋体"/>
        <charset val="134"/>
      </rPr>
      <t>股满</t>
    </r>
    <r>
      <rPr>
        <sz val="10"/>
        <color theme="1"/>
        <rFont val="Times New Roman"/>
        <family val="1"/>
      </rPr>
      <t>12</t>
    </r>
    <r>
      <rPr>
        <sz val="10"/>
        <color theme="1"/>
        <rFont val="宋体"/>
        <charset val="134"/>
      </rPr>
      <t>个月取得的股息红利所得免征企业所得税（填写</t>
    </r>
    <r>
      <rPr>
        <sz val="10"/>
        <color theme="1"/>
        <rFont val="Times New Roman"/>
        <family val="1"/>
      </rPr>
      <t>A107011</t>
    </r>
    <r>
      <rPr>
        <sz val="10"/>
        <color theme="1"/>
        <rFont val="宋体"/>
        <charset val="134"/>
      </rPr>
      <t>）</t>
    </r>
  </si>
  <si>
    <r>
      <rPr>
        <sz val="10"/>
        <color theme="1"/>
        <rFont val="宋体"/>
        <charset val="134"/>
      </rPr>
      <t>内地居民企业通过深港通投资且连续持有</t>
    </r>
    <r>
      <rPr>
        <sz val="10"/>
        <color theme="1"/>
        <rFont val="Times New Roman"/>
        <family val="1"/>
      </rPr>
      <t>H</t>
    </r>
    <r>
      <rPr>
        <sz val="10"/>
        <color theme="1"/>
        <rFont val="宋体"/>
        <charset val="134"/>
      </rPr>
      <t>股满</t>
    </r>
    <r>
      <rPr>
        <sz val="10"/>
        <color theme="1"/>
        <rFont val="Times New Roman"/>
        <family val="1"/>
      </rPr>
      <t>12</t>
    </r>
    <r>
      <rPr>
        <sz val="10"/>
        <color theme="1"/>
        <rFont val="宋体"/>
        <charset val="134"/>
      </rPr>
      <t>个月取得的股息红利所得免征企业所得税（填写</t>
    </r>
    <r>
      <rPr>
        <sz val="10"/>
        <color theme="1"/>
        <rFont val="Times New Roman"/>
        <family val="1"/>
      </rPr>
      <t>A107011</t>
    </r>
    <r>
      <rPr>
        <sz val="10"/>
        <color theme="1"/>
        <rFont val="宋体"/>
        <charset val="134"/>
      </rPr>
      <t>）</t>
    </r>
  </si>
  <si>
    <r>
      <rPr>
        <sz val="10"/>
        <color theme="1"/>
        <rFont val="宋体"/>
        <charset val="134"/>
      </rPr>
      <t>（三）符合条件的非营利组织的收入免征企业所得税</t>
    </r>
  </si>
  <si>
    <r>
      <rPr>
        <sz val="10"/>
        <color theme="1"/>
        <rFont val="宋体"/>
        <charset val="134"/>
      </rPr>
      <t>（四）符合条件的非营利组织（科技企业孵化器）的收入免征企业所得税</t>
    </r>
  </si>
  <si>
    <r>
      <rPr>
        <sz val="10"/>
        <color theme="1"/>
        <rFont val="宋体"/>
        <charset val="134"/>
      </rPr>
      <t>（五）符合条件的非营利组织（国家大学科技园）的收入免征企业所得税</t>
    </r>
  </si>
  <si>
    <r>
      <rPr>
        <sz val="10"/>
        <color theme="1"/>
        <rFont val="宋体"/>
        <charset val="134"/>
      </rPr>
      <t>（六）中国清洁发展机制基金取得的收入免征企业所得税</t>
    </r>
  </si>
  <si>
    <r>
      <rPr>
        <sz val="10"/>
        <color theme="1"/>
        <rFont val="宋体"/>
        <charset val="134"/>
      </rPr>
      <t>（七）投资者从证券投资基金分配中取得的收入免征企业所得税</t>
    </r>
  </si>
  <si>
    <r>
      <rPr>
        <sz val="10"/>
        <color theme="1"/>
        <rFont val="宋体"/>
        <charset val="134"/>
      </rPr>
      <t>（八）取得的地方政府债券利息收入免征企业所得税</t>
    </r>
  </si>
  <si>
    <r>
      <rPr>
        <sz val="10"/>
        <color theme="1"/>
        <rFont val="宋体"/>
        <charset val="134"/>
      </rPr>
      <t>（九）中国保险保障基金有限责任公司取得的保险保障基金等收入免征企业所得税</t>
    </r>
  </si>
  <si>
    <r>
      <rPr>
        <sz val="10"/>
        <color theme="1"/>
        <rFont val="宋体"/>
        <charset val="134"/>
      </rPr>
      <t>（十）中央电视台的广告费和有线电视费收入免征企业所得税</t>
    </r>
  </si>
  <si>
    <r>
      <rPr>
        <sz val="10"/>
        <color theme="1"/>
        <rFont val="宋体"/>
        <charset val="134"/>
      </rPr>
      <t>（十一）中国奥委会取得北京冬奥组委支付的收入免征企业所得税</t>
    </r>
  </si>
  <si>
    <r>
      <rPr>
        <sz val="10"/>
        <color theme="1"/>
        <rFont val="宋体"/>
        <charset val="134"/>
      </rPr>
      <t>（十二）中国残奥委会取得北京冬奥组委分期支付的收入免征企业所得税</t>
    </r>
  </si>
  <si>
    <r>
      <rPr>
        <sz val="10"/>
        <color theme="1"/>
        <rFont val="宋体"/>
        <charset val="134"/>
      </rPr>
      <t>（十三）其他</t>
    </r>
  </si>
  <si>
    <r>
      <rPr>
        <sz val="10"/>
        <color theme="1"/>
        <rFont val="宋体"/>
        <charset val="134"/>
      </rPr>
      <t>二、减计收入（</t>
    </r>
    <r>
      <rPr>
        <sz val="10"/>
        <color theme="1"/>
        <rFont val="Times New Roman"/>
        <family val="1"/>
      </rPr>
      <t>18+19+23+24</t>
    </r>
    <r>
      <rPr>
        <sz val="10"/>
        <color theme="1"/>
        <rFont val="宋体"/>
        <charset val="134"/>
      </rPr>
      <t>）</t>
    </r>
  </si>
  <si>
    <r>
      <rPr>
        <sz val="10"/>
        <color theme="1"/>
        <rFont val="宋体"/>
        <charset val="134"/>
      </rPr>
      <t>（一）综合利用资源生产产品取得的收入在计算应纳税所得额时减计收入</t>
    </r>
  </si>
  <si>
    <r>
      <rPr>
        <sz val="10"/>
        <color theme="1"/>
        <rFont val="宋体"/>
        <charset val="134"/>
      </rPr>
      <t>（二）金融、保险等机构取得的涉农利息、保费减计收入（</t>
    </r>
    <r>
      <rPr>
        <sz val="10"/>
        <color theme="1"/>
        <rFont val="Times New Roman"/>
        <family val="1"/>
      </rPr>
      <t>20+21+22</t>
    </r>
    <r>
      <rPr>
        <sz val="10"/>
        <color theme="1"/>
        <rFont val="宋体"/>
        <charset val="134"/>
      </rPr>
      <t>）</t>
    </r>
  </si>
  <si>
    <r>
      <rPr>
        <sz val="10"/>
        <color theme="1"/>
        <rFont val="Times New Roman"/>
        <family val="1"/>
      </rPr>
      <t>1.</t>
    </r>
    <r>
      <rPr>
        <sz val="10"/>
        <color theme="1"/>
        <rFont val="宋体"/>
        <charset val="134"/>
      </rPr>
      <t>金融机构取得的涉农贷款利息收入在计算应纳税所得额时减计收入</t>
    </r>
  </si>
  <si>
    <r>
      <rPr>
        <sz val="10"/>
        <color theme="1"/>
        <rFont val="Times New Roman"/>
        <family val="1"/>
      </rPr>
      <t>2.</t>
    </r>
    <r>
      <rPr>
        <sz val="10"/>
        <color theme="1"/>
        <rFont val="宋体"/>
        <charset val="134"/>
      </rPr>
      <t>保险机构取得的涉农保费收入在计算应纳税所得额时减计收入</t>
    </r>
  </si>
  <si>
    <r>
      <rPr>
        <sz val="10"/>
        <color theme="1"/>
        <rFont val="Times New Roman"/>
        <family val="1"/>
      </rPr>
      <t>3.</t>
    </r>
    <r>
      <rPr>
        <sz val="10"/>
        <color theme="1"/>
        <rFont val="宋体"/>
        <charset val="134"/>
      </rPr>
      <t>小额贷款公司取得的农户小额贷款利息收入在计算应纳税所得额时减计收入</t>
    </r>
  </si>
  <si>
    <r>
      <rPr>
        <sz val="10"/>
        <color theme="1"/>
        <rFont val="宋体"/>
        <charset val="134"/>
      </rPr>
      <t>（三）取得铁路债券利息收入减半征收企业所得税</t>
    </r>
  </si>
  <si>
    <r>
      <rPr>
        <sz val="10"/>
        <color theme="1"/>
        <rFont val="宋体"/>
        <charset val="134"/>
      </rPr>
      <t>三、加计扣除（</t>
    </r>
    <r>
      <rPr>
        <sz val="10"/>
        <color theme="1"/>
        <rFont val="Times New Roman"/>
        <family val="1"/>
      </rPr>
      <t>26+27+28+29+30</t>
    </r>
    <r>
      <rPr>
        <sz val="10"/>
        <color theme="1"/>
        <rFont val="宋体"/>
        <charset val="134"/>
      </rPr>
      <t>）</t>
    </r>
  </si>
  <si>
    <r>
      <rPr>
        <sz val="10"/>
        <color theme="1"/>
        <rFont val="宋体"/>
        <charset val="134"/>
      </rPr>
      <t>（一）开发新技术、新产品、新工艺发生的研究开发费用加计扣除（填写</t>
    </r>
    <r>
      <rPr>
        <sz val="10"/>
        <color theme="1"/>
        <rFont val="Times New Roman"/>
        <family val="1"/>
      </rPr>
      <t>A107012</t>
    </r>
    <r>
      <rPr>
        <sz val="10"/>
        <color theme="1"/>
        <rFont val="宋体"/>
        <charset val="134"/>
      </rPr>
      <t>）</t>
    </r>
  </si>
  <si>
    <r>
      <rPr>
        <sz val="10"/>
        <color theme="1"/>
        <rFont val="宋体"/>
        <charset val="134"/>
      </rPr>
      <t>（二）科技型中小企业开发新技术、新产品、新工艺发生的研究开发费用加计扣除（填写</t>
    </r>
    <r>
      <rPr>
        <sz val="10"/>
        <color theme="1"/>
        <rFont val="Times New Roman"/>
        <family val="1"/>
      </rPr>
      <t>A107012</t>
    </r>
    <r>
      <rPr>
        <sz val="10"/>
        <color theme="1"/>
        <rFont val="宋体"/>
        <charset val="134"/>
      </rPr>
      <t>）</t>
    </r>
  </si>
  <si>
    <r>
      <rPr>
        <sz val="10"/>
        <color theme="1"/>
        <rFont val="宋体"/>
        <charset val="134"/>
      </rPr>
      <t>（三）企业为获得创新性、创意性、突破性的产品进行创意设计活动而发生的相关费用加计扣除</t>
    </r>
  </si>
  <si>
    <r>
      <rPr>
        <sz val="10"/>
        <color theme="1"/>
        <rFont val="宋体"/>
        <charset val="134"/>
      </rPr>
      <t>（四）安置残疾人员所支付的工资加计扣除</t>
    </r>
  </si>
  <si>
    <r>
      <rPr>
        <sz val="10"/>
        <color theme="1"/>
        <rFont val="宋体"/>
        <charset val="134"/>
      </rPr>
      <t>合计（</t>
    </r>
    <r>
      <rPr>
        <sz val="10"/>
        <color theme="1"/>
        <rFont val="Times New Roman"/>
        <family val="1"/>
      </rPr>
      <t>1+17+25</t>
    </r>
    <r>
      <rPr>
        <sz val="10"/>
        <color theme="1"/>
        <rFont val="宋体"/>
        <charset val="134"/>
      </rPr>
      <t>）</t>
    </r>
  </si>
  <si>
    <r>
      <rPr>
        <b/>
        <sz val="10"/>
        <color theme="1"/>
        <rFont val="Times New Roman"/>
        <family val="1"/>
      </rPr>
      <t xml:space="preserve">A107011    </t>
    </r>
    <r>
      <rPr>
        <b/>
        <sz val="10"/>
        <color theme="1"/>
        <rFont val="黑体"/>
        <charset val="134"/>
      </rPr>
      <t>免税、减计收入及加计扣除优惠明细表</t>
    </r>
  </si>
  <si>
    <r>
      <rPr>
        <b/>
        <sz val="10"/>
        <color theme="1"/>
        <rFont val="黑体"/>
        <charset val="134"/>
      </rPr>
      <t>被投资企业</t>
    </r>
  </si>
  <si>
    <r>
      <rPr>
        <b/>
        <sz val="10"/>
        <color theme="1"/>
        <rFont val="黑体"/>
        <charset val="134"/>
      </rPr>
      <t>被投资企业统一社会信用代码（纳税人识别号）</t>
    </r>
  </si>
  <si>
    <r>
      <rPr>
        <b/>
        <sz val="10"/>
        <color theme="1"/>
        <rFont val="黑体"/>
        <charset val="134"/>
      </rPr>
      <t>投资性质</t>
    </r>
  </si>
  <si>
    <r>
      <rPr>
        <b/>
        <sz val="10"/>
        <color theme="1"/>
        <rFont val="黑体"/>
        <charset val="134"/>
      </rPr>
      <t>投资成本</t>
    </r>
  </si>
  <si>
    <r>
      <rPr>
        <b/>
        <sz val="10"/>
        <color theme="1"/>
        <rFont val="黑体"/>
        <charset val="134"/>
      </rPr>
      <t>投资比例</t>
    </r>
  </si>
  <si>
    <r>
      <rPr>
        <b/>
        <sz val="10"/>
        <color theme="1"/>
        <rFont val="黑体"/>
        <charset val="134"/>
      </rPr>
      <t>被投资企业利润分配确认金额</t>
    </r>
  </si>
  <si>
    <r>
      <rPr>
        <b/>
        <sz val="10"/>
        <color theme="1"/>
        <rFont val="黑体"/>
        <charset val="134"/>
      </rPr>
      <t>被投资企业清算确认金额</t>
    </r>
  </si>
  <si>
    <r>
      <rPr>
        <b/>
        <sz val="10"/>
        <color theme="1"/>
        <rFont val="黑体"/>
        <charset val="134"/>
      </rPr>
      <t>撤回或减少投资确认金额</t>
    </r>
  </si>
  <si>
    <r>
      <rPr>
        <b/>
        <sz val="10"/>
        <color theme="1"/>
        <rFont val="黑体"/>
        <charset val="134"/>
      </rPr>
      <t>合计</t>
    </r>
  </si>
  <si>
    <r>
      <rPr>
        <b/>
        <sz val="10"/>
        <color theme="1"/>
        <rFont val="黑体"/>
        <charset val="134"/>
      </rPr>
      <t>被投资企业做出利润分配或转股决定时间</t>
    </r>
  </si>
  <si>
    <r>
      <rPr>
        <b/>
        <sz val="10"/>
        <color theme="1"/>
        <rFont val="黑体"/>
        <charset val="134"/>
      </rPr>
      <t>依决定归属于本公司的股息、红利等权益性投资收益金额</t>
    </r>
  </si>
  <si>
    <r>
      <rPr>
        <b/>
        <sz val="10"/>
        <color theme="1"/>
        <rFont val="黑体"/>
        <charset val="134"/>
      </rPr>
      <t>分得的被投资企业清算剩余资产</t>
    </r>
  </si>
  <si>
    <r>
      <rPr>
        <b/>
        <sz val="10"/>
        <color theme="1"/>
        <rFont val="黑体"/>
        <charset val="134"/>
      </rPr>
      <t>被清算企业累计未分配利润和累计盈余公积应享有部分</t>
    </r>
  </si>
  <si>
    <r>
      <rPr>
        <b/>
        <sz val="10"/>
        <color theme="1"/>
        <rFont val="黑体"/>
        <charset val="134"/>
      </rPr>
      <t>应确认的股息所得</t>
    </r>
  </si>
  <si>
    <r>
      <rPr>
        <b/>
        <sz val="10"/>
        <color theme="1"/>
        <rFont val="黑体"/>
        <charset val="134"/>
      </rPr>
      <t>从被投资企业撤回或减少投资取得的资产</t>
    </r>
  </si>
  <si>
    <r>
      <rPr>
        <b/>
        <sz val="10"/>
        <color theme="1"/>
        <rFont val="黑体"/>
        <charset val="134"/>
      </rPr>
      <t>减少投资比例</t>
    </r>
  </si>
  <si>
    <r>
      <rPr>
        <b/>
        <sz val="10"/>
        <color theme="1"/>
        <rFont val="黑体"/>
        <charset val="134"/>
      </rPr>
      <t>收回初始投资成本</t>
    </r>
  </si>
  <si>
    <r>
      <rPr>
        <b/>
        <sz val="10"/>
        <color theme="1"/>
        <rFont val="黑体"/>
        <charset val="134"/>
      </rPr>
      <t>取得资产中超过收回初始投资成本部分</t>
    </r>
  </si>
  <si>
    <r>
      <rPr>
        <b/>
        <sz val="10"/>
        <color theme="1"/>
        <rFont val="黑体"/>
        <charset val="134"/>
      </rPr>
      <t>撤回或减少投资应享有被投资企业累计未分配利润和累计盈余公积</t>
    </r>
  </si>
  <si>
    <r>
      <rPr>
        <sz val="10"/>
        <color theme="1"/>
        <rFont val="Times New Roman"/>
        <family val="1"/>
      </rPr>
      <t>10(8</t>
    </r>
    <r>
      <rPr>
        <sz val="10"/>
        <color theme="1"/>
        <rFont val="宋体"/>
        <charset val="134"/>
      </rPr>
      <t>与</t>
    </r>
    <r>
      <rPr>
        <sz val="10"/>
        <color theme="1"/>
        <rFont val="Times New Roman"/>
        <family val="1"/>
      </rPr>
      <t>9</t>
    </r>
    <r>
      <rPr>
        <sz val="10"/>
        <color theme="1"/>
        <rFont val="宋体"/>
        <charset val="134"/>
      </rPr>
      <t>孰小</t>
    </r>
    <r>
      <rPr>
        <sz val="10"/>
        <color theme="1"/>
        <rFont val="Times New Roman"/>
        <family val="1"/>
      </rPr>
      <t>)</t>
    </r>
  </si>
  <si>
    <t>13(4×12)</t>
  </si>
  <si>
    <t>14(11-13)</t>
  </si>
  <si>
    <r>
      <rPr>
        <sz val="10"/>
        <color theme="1"/>
        <rFont val="Times New Roman"/>
        <family val="1"/>
      </rPr>
      <t>16(14</t>
    </r>
    <r>
      <rPr>
        <sz val="10"/>
        <color theme="1"/>
        <rFont val="宋体"/>
        <charset val="134"/>
      </rPr>
      <t>与</t>
    </r>
    <r>
      <rPr>
        <sz val="10"/>
        <color theme="1"/>
        <rFont val="Times New Roman"/>
        <family val="1"/>
      </rPr>
      <t>15</t>
    </r>
    <r>
      <rPr>
        <sz val="10"/>
        <color theme="1"/>
        <rFont val="宋体"/>
        <charset val="134"/>
      </rPr>
      <t>孰小</t>
    </r>
    <r>
      <rPr>
        <sz val="10"/>
        <color theme="1"/>
        <rFont val="Times New Roman"/>
        <family val="1"/>
      </rPr>
      <t>)</t>
    </r>
  </si>
  <si>
    <t>17(7+10+16)</t>
  </si>
  <si>
    <r>
      <rPr>
        <sz val="10"/>
        <color theme="1"/>
        <rFont val="宋体"/>
        <charset val="134"/>
      </rPr>
      <t>其中：股票投资</t>
    </r>
    <r>
      <rPr>
        <sz val="10"/>
        <color theme="1"/>
        <rFont val="Times New Roman"/>
        <family val="1"/>
      </rPr>
      <t>-</t>
    </r>
    <r>
      <rPr>
        <sz val="10"/>
        <color theme="1"/>
        <rFont val="宋体"/>
        <charset val="134"/>
      </rPr>
      <t>沪港通</t>
    </r>
    <r>
      <rPr>
        <sz val="10"/>
        <color theme="1"/>
        <rFont val="Times New Roman"/>
        <family val="1"/>
      </rPr>
      <t>H</t>
    </r>
    <r>
      <rPr>
        <sz val="10"/>
        <color theme="1"/>
        <rFont val="宋体"/>
        <charset val="134"/>
      </rPr>
      <t>股</t>
    </r>
  </si>
  <si>
    <r>
      <rPr>
        <sz val="10"/>
        <color theme="1"/>
        <rFont val="宋体"/>
        <charset val="134"/>
      </rPr>
      <t>股票投资</t>
    </r>
    <r>
      <rPr>
        <sz val="10"/>
        <color theme="1"/>
        <rFont val="Times New Roman"/>
        <family val="1"/>
      </rPr>
      <t>-</t>
    </r>
    <r>
      <rPr>
        <sz val="10"/>
        <color theme="1"/>
        <rFont val="宋体"/>
        <charset val="134"/>
      </rPr>
      <t>深港通</t>
    </r>
    <r>
      <rPr>
        <sz val="10"/>
        <color theme="1"/>
        <rFont val="Times New Roman"/>
        <family val="1"/>
      </rPr>
      <t>H</t>
    </r>
    <r>
      <rPr>
        <sz val="10"/>
        <color theme="1"/>
        <rFont val="宋体"/>
        <charset val="134"/>
      </rPr>
      <t>股</t>
    </r>
  </si>
  <si>
    <r>
      <rPr>
        <b/>
        <sz val="12"/>
        <color theme="1"/>
        <rFont val="Times New Roman"/>
        <family val="1"/>
      </rPr>
      <t xml:space="preserve">A107012    </t>
    </r>
    <r>
      <rPr>
        <b/>
        <sz val="12"/>
        <color theme="1"/>
        <rFont val="黑体"/>
        <charset val="134"/>
      </rPr>
      <t>研发费用加计扣除优惠明细表</t>
    </r>
  </si>
  <si>
    <r>
      <rPr>
        <b/>
        <sz val="10"/>
        <color theme="1"/>
        <rFont val="黑体"/>
        <charset val="134"/>
      </rPr>
      <t>基本信息</t>
    </r>
  </si>
  <si>
    <r>
      <rPr>
        <sz val="10"/>
        <color theme="1"/>
        <rFont val="宋体"/>
        <charset val="134"/>
      </rPr>
      <t>□一般企业</t>
    </r>
    <r>
      <rPr>
        <sz val="10"/>
        <color theme="1"/>
        <rFont val="Times New Roman"/>
        <family val="1"/>
      </rPr>
      <t xml:space="preserve">     </t>
    </r>
    <r>
      <rPr>
        <sz val="10"/>
        <color theme="1"/>
        <rFont val="宋体"/>
        <charset val="134"/>
      </rPr>
      <t>□科技型中小企业</t>
    </r>
  </si>
  <si>
    <r>
      <rPr>
        <sz val="10"/>
        <color theme="1"/>
        <rFont val="Times New Roman"/>
        <family val="1"/>
      </rPr>
      <t xml:space="preserve"> </t>
    </r>
    <r>
      <rPr>
        <sz val="10"/>
        <color theme="1"/>
        <rFont val="宋体"/>
        <charset val="134"/>
      </rPr>
      <t>科技型中小企业登记编号</t>
    </r>
  </si>
  <si>
    <r>
      <rPr>
        <sz val="10"/>
        <color theme="1"/>
        <rFont val="宋体"/>
        <charset val="134"/>
      </rPr>
      <t>本年可享受研发费用加计扣除项目数量</t>
    </r>
  </si>
  <si>
    <r>
      <rPr>
        <b/>
        <sz val="10"/>
        <color theme="1"/>
        <rFont val="黑体"/>
        <charset val="134"/>
      </rPr>
      <t>研发活动费用明细</t>
    </r>
  </si>
  <si>
    <r>
      <rPr>
        <sz val="10"/>
        <color theme="1"/>
        <rFont val="宋体"/>
        <charset val="134"/>
      </rPr>
      <t>一、自主研发、合作研发、集中研发（</t>
    </r>
    <r>
      <rPr>
        <sz val="10"/>
        <color theme="1"/>
        <rFont val="Times New Roman"/>
        <family val="1"/>
      </rPr>
      <t>4+8+17+20+24+35</t>
    </r>
    <r>
      <rPr>
        <sz val="10"/>
        <color theme="1"/>
        <rFont val="宋体"/>
        <charset val="134"/>
      </rPr>
      <t>）</t>
    </r>
  </si>
  <si>
    <r>
      <rPr>
        <sz val="10"/>
        <color theme="1"/>
        <rFont val="宋体"/>
        <charset val="134"/>
      </rPr>
      <t>（一）人员人工费用（</t>
    </r>
    <r>
      <rPr>
        <sz val="10"/>
        <color theme="1"/>
        <rFont val="Times New Roman"/>
        <family val="1"/>
      </rPr>
      <t>5+6+7</t>
    </r>
    <r>
      <rPr>
        <sz val="10"/>
        <color theme="1"/>
        <rFont val="宋体"/>
        <charset val="134"/>
      </rPr>
      <t>）</t>
    </r>
  </si>
  <si>
    <r>
      <rPr>
        <sz val="10"/>
        <color theme="1"/>
        <rFont val="Times New Roman"/>
        <family val="1"/>
      </rPr>
      <t>1.</t>
    </r>
    <r>
      <rPr>
        <sz val="10"/>
        <color theme="1"/>
        <rFont val="宋体"/>
        <charset val="134"/>
      </rPr>
      <t>直接从事研发活动人员工资薪金</t>
    </r>
  </si>
  <si>
    <r>
      <rPr>
        <sz val="10"/>
        <color theme="1"/>
        <rFont val="Times New Roman"/>
        <family val="1"/>
      </rPr>
      <t>2.</t>
    </r>
    <r>
      <rPr>
        <sz val="10"/>
        <color theme="1"/>
        <rFont val="宋体"/>
        <charset val="134"/>
      </rPr>
      <t>直接从事研发活动人员五险一金</t>
    </r>
  </si>
  <si>
    <r>
      <rPr>
        <sz val="10"/>
        <color theme="1"/>
        <rFont val="Times New Roman"/>
        <family val="1"/>
      </rPr>
      <t>3.</t>
    </r>
    <r>
      <rPr>
        <sz val="10"/>
        <color theme="1"/>
        <rFont val="宋体"/>
        <charset val="134"/>
      </rPr>
      <t>外聘研发人员的劳务费用</t>
    </r>
  </si>
  <si>
    <r>
      <rPr>
        <sz val="10"/>
        <color theme="1"/>
        <rFont val="宋体"/>
        <charset val="134"/>
      </rPr>
      <t>（二）直接投入费用（</t>
    </r>
    <r>
      <rPr>
        <sz val="10"/>
        <color theme="1"/>
        <rFont val="Times New Roman"/>
        <family val="1"/>
      </rPr>
      <t>9+10+…+16</t>
    </r>
    <r>
      <rPr>
        <sz val="10"/>
        <color theme="1"/>
        <rFont val="宋体"/>
        <charset val="134"/>
      </rPr>
      <t>）</t>
    </r>
  </si>
  <si>
    <r>
      <rPr>
        <sz val="10"/>
        <color theme="1"/>
        <rFont val="Times New Roman"/>
        <family val="1"/>
      </rPr>
      <t>1.</t>
    </r>
    <r>
      <rPr>
        <sz val="10"/>
        <color theme="1"/>
        <rFont val="宋体"/>
        <charset val="134"/>
      </rPr>
      <t>研发活动直接消耗材料</t>
    </r>
  </si>
  <si>
    <r>
      <rPr>
        <sz val="10"/>
        <color theme="1"/>
        <rFont val="Times New Roman"/>
        <family val="1"/>
      </rPr>
      <t>2.</t>
    </r>
    <r>
      <rPr>
        <sz val="10"/>
        <color theme="1"/>
        <rFont val="宋体"/>
        <charset val="134"/>
      </rPr>
      <t>研发活动直接消耗燃料</t>
    </r>
  </si>
  <si>
    <r>
      <rPr>
        <sz val="10"/>
        <color theme="1"/>
        <rFont val="Times New Roman"/>
        <family val="1"/>
      </rPr>
      <t>3.</t>
    </r>
    <r>
      <rPr>
        <sz val="10"/>
        <color theme="1"/>
        <rFont val="宋体"/>
        <charset val="134"/>
      </rPr>
      <t>研发活动直接消耗动力费用</t>
    </r>
  </si>
  <si>
    <r>
      <rPr>
        <sz val="10"/>
        <color theme="1"/>
        <rFont val="Times New Roman"/>
        <family val="1"/>
      </rPr>
      <t>4.</t>
    </r>
    <r>
      <rPr>
        <sz val="10"/>
        <color theme="1"/>
        <rFont val="宋体"/>
        <charset val="134"/>
      </rPr>
      <t>用于中间试验和产品试制的模具、工艺装备开发及制造费</t>
    </r>
  </si>
  <si>
    <r>
      <rPr>
        <sz val="10"/>
        <color theme="1"/>
        <rFont val="Times New Roman"/>
        <family val="1"/>
      </rPr>
      <t>5.</t>
    </r>
    <r>
      <rPr>
        <sz val="10"/>
        <color theme="1"/>
        <rFont val="宋体"/>
        <charset val="134"/>
      </rPr>
      <t>用于不构成固定资产的样品、样机及一般测试手段购置费</t>
    </r>
  </si>
  <si>
    <r>
      <rPr>
        <sz val="10"/>
        <color theme="1"/>
        <rFont val="Times New Roman"/>
        <family val="1"/>
      </rPr>
      <t>6.</t>
    </r>
    <r>
      <rPr>
        <sz val="10"/>
        <color theme="1"/>
        <rFont val="宋体"/>
        <charset val="134"/>
      </rPr>
      <t>用于试制产品的检验费</t>
    </r>
  </si>
  <si>
    <r>
      <rPr>
        <sz val="10"/>
        <color theme="1"/>
        <rFont val="Times New Roman"/>
        <family val="1"/>
      </rPr>
      <t>7.</t>
    </r>
    <r>
      <rPr>
        <sz val="10"/>
        <color theme="1"/>
        <rFont val="宋体"/>
        <charset val="134"/>
      </rPr>
      <t>用于研发活动的仪器、设备的运行维护、调整、检验、维修等费用</t>
    </r>
  </si>
  <si>
    <r>
      <rPr>
        <sz val="10"/>
        <color theme="1"/>
        <rFont val="Times New Roman"/>
        <family val="1"/>
      </rPr>
      <t>8.</t>
    </r>
    <r>
      <rPr>
        <sz val="10"/>
        <color theme="1"/>
        <rFont val="宋体"/>
        <charset val="134"/>
      </rPr>
      <t>通过经营租赁方式租入的用于研发活动的仪器、设备租赁费</t>
    </r>
  </si>
  <si>
    <r>
      <rPr>
        <sz val="10"/>
        <color theme="1"/>
        <rFont val="宋体"/>
        <charset val="134"/>
      </rPr>
      <t>（三）折旧费用（</t>
    </r>
    <r>
      <rPr>
        <sz val="10"/>
        <color theme="1"/>
        <rFont val="Times New Roman"/>
        <family val="1"/>
      </rPr>
      <t>18+19</t>
    </r>
    <r>
      <rPr>
        <sz val="10"/>
        <color theme="1"/>
        <rFont val="宋体"/>
        <charset val="134"/>
      </rPr>
      <t>）</t>
    </r>
  </si>
  <si>
    <r>
      <rPr>
        <sz val="10"/>
        <color theme="1"/>
        <rFont val="Times New Roman"/>
        <family val="1"/>
      </rPr>
      <t>1.</t>
    </r>
    <r>
      <rPr>
        <sz val="10"/>
        <color theme="1"/>
        <rFont val="宋体"/>
        <charset val="134"/>
      </rPr>
      <t>用于研发活动的仪器的折旧费</t>
    </r>
  </si>
  <si>
    <r>
      <rPr>
        <sz val="10"/>
        <color theme="1"/>
        <rFont val="Times New Roman"/>
        <family val="1"/>
      </rPr>
      <t>2.</t>
    </r>
    <r>
      <rPr>
        <sz val="10"/>
        <color theme="1"/>
        <rFont val="宋体"/>
        <charset val="134"/>
      </rPr>
      <t>用于研发活动的设备的折旧费</t>
    </r>
  </si>
  <si>
    <r>
      <rPr>
        <sz val="10"/>
        <color theme="1"/>
        <rFont val="宋体"/>
        <charset val="134"/>
      </rPr>
      <t>（四）无形资产摊销（</t>
    </r>
    <r>
      <rPr>
        <sz val="10"/>
        <color theme="1"/>
        <rFont val="Times New Roman"/>
        <family val="1"/>
      </rPr>
      <t>21+22+23</t>
    </r>
    <r>
      <rPr>
        <sz val="10"/>
        <color theme="1"/>
        <rFont val="宋体"/>
        <charset val="134"/>
      </rPr>
      <t>）</t>
    </r>
  </si>
  <si>
    <r>
      <rPr>
        <sz val="10"/>
        <color theme="1"/>
        <rFont val="Times New Roman"/>
        <family val="1"/>
      </rPr>
      <t>1.</t>
    </r>
    <r>
      <rPr>
        <sz val="10"/>
        <color theme="1"/>
        <rFont val="宋体"/>
        <charset val="134"/>
      </rPr>
      <t>用于研发活动的软件的摊销费用</t>
    </r>
  </si>
  <si>
    <r>
      <rPr>
        <sz val="10"/>
        <color theme="1"/>
        <rFont val="Times New Roman"/>
        <family val="1"/>
      </rPr>
      <t>2.</t>
    </r>
    <r>
      <rPr>
        <sz val="10"/>
        <color theme="1"/>
        <rFont val="宋体"/>
        <charset val="134"/>
      </rPr>
      <t>用于研发活动的专利权的摊销费用</t>
    </r>
  </si>
  <si>
    <r>
      <rPr>
        <sz val="10"/>
        <color theme="1"/>
        <rFont val="Times New Roman"/>
        <family val="1"/>
      </rPr>
      <t>3.</t>
    </r>
    <r>
      <rPr>
        <sz val="10"/>
        <color theme="1"/>
        <rFont val="宋体"/>
        <charset val="134"/>
      </rPr>
      <t>用于研发活动的非专利技术（包括许可证、专有技术、设计和计算方法等）的摊销费用</t>
    </r>
  </si>
  <si>
    <r>
      <rPr>
        <sz val="10"/>
        <color theme="1"/>
        <rFont val="宋体"/>
        <charset val="134"/>
      </rPr>
      <t>（五）新产品设计费等（</t>
    </r>
    <r>
      <rPr>
        <sz val="10"/>
        <color theme="1"/>
        <rFont val="Times New Roman"/>
        <family val="1"/>
      </rPr>
      <t>25+26+27+28</t>
    </r>
    <r>
      <rPr>
        <sz val="10"/>
        <color theme="1"/>
        <rFont val="宋体"/>
        <charset val="134"/>
      </rPr>
      <t>）</t>
    </r>
  </si>
  <si>
    <r>
      <rPr>
        <sz val="10"/>
        <color theme="1"/>
        <rFont val="Times New Roman"/>
        <family val="1"/>
      </rPr>
      <t>1.</t>
    </r>
    <r>
      <rPr>
        <sz val="10"/>
        <color theme="1"/>
        <rFont val="宋体"/>
        <charset val="134"/>
      </rPr>
      <t>新产品设计费</t>
    </r>
  </si>
  <si>
    <r>
      <rPr>
        <sz val="10"/>
        <color theme="1"/>
        <rFont val="Times New Roman"/>
        <family val="1"/>
      </rPr>
      <t>2.</t>
    </r>
    <r>
      <rPr>
        <sz val="10"/>
        <color theme="1"/>
        <rFont val="宋体"/>
        <charset val="134"/>
      </rPr>
      <t>新工艺规程制定费</t>
    </r>
  </si>
  <si>
    <r>
      <rPr>
        <sz val="10"/>
        <color theme="1"/>
        <rFont val="Times New Roman"/>
        <family val="1"/>
      </rPr>
      <t>3.</t>
    </r>
    <r>
      <rPr>
        <sz val="10"/>
        <color theme="1"/>
        <rFont val="宋体"/>
        <charset val="134"/>
      </rPr>
      <t>新药研制的临床试验费</t>
    </r>
  </si>
  <si>
    <r>
      <rPr>
        <sz val="10"/>
        <color theme="1"/>
        <rFont val="Times New Roman"/>
        <family val="1"/>
      </rPr>
      <t>4.</t>
    </r>
    <r>
      <rPr>
        <sz val="10"/>
        <color theme="1"/>
        <rFont val="宋体"/>
        <charset val="134"/>
      </rPr>
      <t>勘探开发技术的现场试验费</t>
    </r>
  </si>
  <si>
    <r>
      <rPr>
        <sz val="10"/>
        <color theme="1"/>
        <rFont val="宋体"/>
        <charset val="134"/>
      </rPr>
      <t>（六）其他相关费用</t>
    </r>
    <r>
      <rPr>
        <sz val="10"/>
        <color theme="1"/>
        <rFont val="Times New Roman"/>
        <family val="1"/>
      </rPr>
      <t>(30+31+32+33+34)</t>
    </r>
  </si>
  <si>
    <r>
      <rPr>
        <sz val="10"/>
        <color theme="1"/>
        <rFont val="Times New Roman"/>
        <family val="1"/>
      </rPr>
      <t>1.</t>
    </r>
    <r>
      <rPr>
        <sz val="10"/>
        <color theme="1"/>
        <rFont val="宋体"/>
        <charset val="134"/>
      </rPr>
      <t>技术图书资料费、资料翻译费、专家咨询费、高新科技研发保险费</t>
    </r>
  </si>
  <si>
    <r>
      <rPr>
        <sz val="10"/>
        <color theme="1"/>
        <rFont val="Times New Roman"/>
        <family val="1"/>
      </rPr>
      <t>2.</t>
    </r>
    <r>
      <rPr>
        <sz val="10"/>
        <color theme="1"/>
        <rFont val="宋体"/>
        <charset val="134"/>
      </rPr>
      <t>研发成果的检索、分析、评议、论证、鉴定、评审、评估、验收费用</t>
    </r>
  </si>
  <si>
    <r>
      <rPr>
        <sz val="10"/>
        <color theme="1"/>
        <rFont val="Times New Roman"/>
        <family val="1"/>
      </rPr>
      <t>3.</t>
    </r>
    <r>
      <rPr>
        <sz val="10"/>
        <color theme="1"/>
        <rFont val="宋体"/>
        <charset val="134"/>
      </rPr>
      <t>知识产权的申请费、注册费、代理费</t>
    </r>
  </si>
  <si>
    <r>
      <rPr>
        <sz val="10"/>
        <color theme="1"/>
        <rFont val="Times New Roman"/>
        <family val="1"/>
      </rPr>
      <t>4.</t>
    </r>
    <r>
      <rPr>
        <sz val="10"/>
        <color theme="1"/>
        <rFont val="宋体"/>
        <charset val="134"/>
      </rPr>
      <t>职工福利费、补充养老保险费、补充医疗保险费</t>
    </r>
  </si>
  <si>
    <r>
      <rPr>
        <sz val="10"/>
        <color theme="1"/>
        <rFont val="Times New Roman"/>
        <family val="1"/>
      </rPr>
      <t>5.</t>
    </r>
    <r>
      <rPr>
        <sz val="10"/>
        <color theme="1"/>
        <rFont val="宋体"/>
        <charset val="134"/>
      </rPr>
      <t>差旅费、会议费</t>
    </r>
  </si>
  <si>
    <r>
      <rPr>
        <sz val="10"/>
        <color theme="1"/>
        <rFont val="宋体"/>
        <charset val="134"/>
      </rPr>
      <t>（七）经限额调整后的其他相关费用</t>
    </r>
  </si>
  <si>
    <r>
      <rPr>
        <sz val="10"/>
        <color theme="1"/>
        <rFont val="宋体"/>
        <charset val="134"/>
      </rPr>
      <t>二、委托研发</t>
    </r>
    <r>
      <rPr>
        <sz val="10"/>
        <color theme="1"/>
        <rFont val="Times New Roman"/>
        <family val="1"/>
      </rPr>
      <t>[(37-38)×80%]</t>
    </r>
  </si>
  <si>
    <r>
      <rPr>
        <sz val="10"/>
        <color theme="1"/>
        <rFont val="宋体"/>
        <charset val="134"/>
      </rPr>
      <t>委托外部机构或个人进行研发活动所发生的费用</t>
    </r>
  </si>
  <si>
    <t xml:space="preserve">   其中：委托境外进行研发活动所发生的费用</t>
  </si>
  <si>
    <r>
      <rPr>
        <sz val="10"/>
        <color theme="1"/>
        <rFont val="宋体"/>
        <charset val="134"/>
      </rPr>
      <t>三、年度研发费用小计</t>
    </r>
    <r>
      <rPr>
        <sz val="10"/>
        <color theme="1"/>
        <rFont val="Times New Roman"/>
        <family val="1"/>
      </rPr>
      <t>(3+36)</t>
    </r>
  </si>
  <si>
    <r>
      <rPr>
        <sz val="10"/>
        <color theme="1"/>
        <rFont val="宋体"/>
        <charset val="134"/>
      </rPr>
      <t>（一）本年费用化金额</t>
    </r>
  </si>
  <si>
    <r>
      <rPr>
        <sz val="10"/>
        <color theme="1"/>
        <rFont val="宋体"/>
        <charset val="134"/>
      </rPr>
      <t>（二）本年资本化金额</t>
    </r>
  </si>
  <si>
    <r>
      <rPr>
        <sz val="10"/>
        <color theme="1"/>
        <rFont val="宋体"/>
        <charset val="134"/>
      </rPr>
      <t>四、本年形成无形资产摊销额</t>
    </r>
  </si>
  <si>
    <r>
      <rPr>
        <sz val="10"/>
        <color theme="1"/>
        <rFont val="宋体"/>
        <charset val="134"/>
      </rPr>
      <t>五、以前年度形成无形资产本年摊销额</t>
    </r>
  </si>
  <si>
    <r>
      <rPr>
        <sz val="10"/>
        <color theme="1"/>
        <rFont val="宋体"/>
        <charset val="134"/>
      </rPr>
      <t>六、允许扣除的研发费用合计（</t>
    </r>
    <r>
      <rPr>
        <sz val="10"/>
        <color theme="1"/>
        <rFont val="Times New Roman"/>
        <family val="1"/>
      </rPr>
      <t>40+42+43</t>
    </r>
    <r>
      <rPr>
        <sz val="10"/>
        <color theme="1"/>
        <rFont val="宋体"/>
        <charset val="134"/>
      </rPr>
      <t>）</t>
    </r>
  </si>
  <si>
    <r>
      <rPr>
        <sz val="10"/>
        <color theme="1"/>
        <rFont val="宋体"/>
        <charset val="134"/>
      </rPr>
      <t>减：特殊收入部分</t>
    </r>
  </si>
  <si>
    <r>
      <rPr>
        <sz val="10"/>
        <color theme="1"/>
        <rFont val="宋体"/>
        <charset val="134"/>
      </rPr>
      <t>七、允许扣除的研发费用抵减特殊收入后的金额</t>
    </r>
    <r>
      <rPr>
        <sz val="10"/>
        <color theme="1"/>
        <rFont val="Times New Roman"/>
        <family val="1"/>
      </rPr>
      <t>(44-45)</t>
    </r>
  </si>
  <si>
    <r>
      <rPr>
        <sz val="10"/>
        <color theme="1"/>
        <rFont val="宋体"/>
        <charset val="134"/>
      </rPr>
      <t>减：当年销售研发活动直接形成产品（包括组成部分）对应的材料部分</t>
    </r>
  </si>
  <si>
    <r>
      <rPr>
        <sz val="10"/>
        <color theme="1"/>
        <rFont val="宋体"/>
        <charset val="134"/>
      </rPr>
      <t>减：以前年度销售研发活动直接形成产品（包括组成部分）对应材料部分结转金额</t>
    </r>
  </si>
  <si>
    <r>
      <rPr>
        <sz val="10"/>
        <color theme="1"/>
        <rFont val="宋体"/>
        <charset val="134"/>
      </rPr>
      <t>八、加计扣除比例</t>
    </r>
  </si>
  <si>
    <r>
      <rPr>
        <sz val="10"/>
        <color theme="1"/>
        <rFont val="宋体"/>
        <charset val="134"/>
      </rPr>
      <t>九、本年研发费用加计扣除总额（</t>
    </r>
    <r>
      <rPr>
        <sz val="10"/>
        <color theme="1"/>
        <rFont val="Times New Roman"/>
        <family val="1"/>
      </rPr>
      <t>46-47-48</t>
    </r>
    <r>
      <rPr>
        <sz val="10"/>
        <color theme="1"/>
        <rFont val="宋体"/>
        <charset val="134"/>
      </rPr>
      <t>）</t>
    </r>
    <r>
      <rPr>
        <sz val="10"/>
        <color theme="1"/>
        <rFont val="Times New Roman"/>
        <family val="1"/>
      </rPr>
      <t>×49</t>
    </r>
  </si>
  <si>
    <r>
      <rPr>
        <sz val="10"/>
        <color theme="1"/>
        <rFont val="宋体"/>
        <charset val="134"/>
      </rPr>
      <t>十、销售研发活动直接形成产品（包括组成部分）对应材料部分结转以后年度扣减金额（当</t>
    </r>
    <r>
      <rPr>
        <sz val="10"/>
        <color theme="1"/>
        <rFont val="Times New Roman"/>
        <family val="1"/>
      </rPr>
      <t>46-47-48</t>
    </r>
    <r>
      <rPr>
        <sz val="10"/>
        <color theme="1"/>
        <rFont val="宋体"/>
        <charset val="134"/>
      </rPr>
      <t>≥</t>
    </r>
    <r>
      <rPr>
        <sz val="10"/>
        <color theme="1"/>
        <rFont val="Times New Roman"/>
        <family val="1"/>
      </rPr>
      <t>0</t>
    </r>
    <r>
      <rPr>
        <sz val="10"/>
        <color theme="1"/>
        <rFont val="宋体"/>
        <charset val="134"/>
      </rPr>
      <t>，本行</t>
    </r>
    <r>
      <rPr>
        <sz val="10"/>
        <color theme="1"/>
        <rFont val="Times New Roman"/>
        <family val="1"/>
      </rPr>
      <t>=0</t>
    </r>
    <r>
      <rPr>
        <sz val="10"/>
        <color theme="1"/>
        <rFont val="宋体"/>
        <charset val="134"/>
      </rPr>
      <t>；当</t>
    </r>
    <r>
      <rPr>
        <sz val="10"/>
        <color theme="1"/>
        <rFont val="Times New Roman"/>
        <family val="1"/>
      </rPr>
      <t>46-47-48&lt;0</t>
    </r>
    <r>
      <rPr>
        <sz val="10"/>
        <color theme="1"/>
        <rFont val="宋体"/>
        <charset val="134"/>
      </rPr>
      <t>，本行</t>
    </r>
    <r>
      <rPr>
        <sz val="10"/>
        <color theme="1"/>
        <rFont val="Times New Roman"/>
        <family val="1"/>
      </rPr>
      <t>=46-47-48</t>
    </r>
    <r>
      <rPr>
        <sz val="10"/>
        <color theme="1"/>
        <rFont val="宋体"/>
        <charset val="134"/>
      </rPr>
      <t>的绝对值</t>
    </r>
    <r>
      <rPr>
        <sz val="10"/>
        <color theme="1"/>
        <rFont val="Times New Roman"/>
        <family val="1"/>
      </rPr>
      <t>)</t>
    </r>
  </si>
  <si>
    <r>
      <rPr>
        <b/>
        <sz val="12"/>
        <color theme="1"/>
        <rFont val="Times New Roman"/>
        <family val="1"/>
      </rPr>
      <t xml:space="preserve">A107020    </t>
    </r>
    <r>
      <rPr>
        <b/>
        <sz val="12"/>
        <color theme="1"/>
        <rFont val="黑体"/>
        <charset val="134"/>
      </rPr>
      <t>所得减免优惠明细表</t>
    </r>
  </si>
  <si>
    <r>
      <rPr>
        <b/>
        <sz val="10"/>
        <color theme="1"/>
        <rFont val="黑体"/>
        <charset val="134"/>
      </rPr>
      <t>减免项目</t>
    </r>
  </si>
  <si>
    <r>
      <rPr>
        <b/>
        <sz val="10"/>
        <color theme="1"/>
        <rFont val="黑体"/>
        <charset val="134"/>
      </rPr>
      <t>项目名称</t>
    </r>
  </si>
  <si>
    <r>
      <rPr>
        <b/>
        <sz val="10"/>
        <color theme="1"/>
        <rFont val="黑体"/>
        <charset val="134"/>
      </rPr>
      <t>优惠事项名称</t>
    </r>
  </si>
  <si>
    <r>
      <rPr>
        <b/>
        <sz val="10"/>
        <color theme="1"/>
        <rFont val="黑体"/>
        <charset val="134"/>
      </rPr>
      <t>优惠方式</t>
    </r>
  </si>
  <si>
    <r>
      <rPr>
        <b/>
        <sz val="10"/>
        <color theme="1"/>
        <rFont val="黑体"/>
        <charset val="134"/>
      </rPr>
      <t>项目收入</t>
    </r>
  </si>
  <si>
    <r>
      <rPr>
        <b/>
        <sz val="10"/>
        <color theme="1"/>
        <rFont val="黑体"/>
        <charset val="134"/>
      </rPr>
      <t>项目成本</t>
    </r>
  </si>
  <si>
    <r>
      <rPr>
        <b/>
        <sz val="10"/>
        <color theme="1"/>
        <rFont val="黑体"/>
        <charset val="134"/>
      </rPr>
      <t>相关税费</t>
    </r>
  </si>
  <si>
    <r>
      <rPr>
        <b/>
        <sz val="10"/>
        <color theme="1"/>
        <rFont val="黑体"/>
        <charset val="134"/>
      </rPr>
      <t>应分摊期间费用</t>
    </r>
  </si>
  <si>
    <r>
      <rPr>
        <b/>
        <sz val="10"/>
        <color theme="1"/>
        <rFont val="黑体"/>
        <charset val="134"/>
      </rPr>
      <t>纳税调整额</t>
    </r>
  </si>
  <si>
    <r>
      <rPr>
        <b/>
        <sz val="10"/>
        <color theme="1"/>
        <rFont val="黑体"/>
        <charset val="134"/>
      </rPr>
      <t>项目所得额</t>
    </r>
  </si>
  <si>
    <r>
      <rPr>
        <b/>
        <sz val="10"/>
        <color theme="1"/>
        <rFont val="黑体"/>
        <charset val="134"/>
      </rPr>
      <t>减免所得额</t>
    </r>
  </si>
  <si>
    <r>
      <rPr>
        <b/>
        <sz val="10"/>
        <color theme="1"/>
        <rFont val="黑体"/>
        <charset val="134"/>
      </rPr>
      <t>免税项目</t>
    </r>
  </si>
  <si>
    <r>
      <rPr>
        <b/>
        <sz val="10"/>
        <color theme="1"/>
        <rFont val="黑体"/>
        <charset val="134"/>
      </rPr>
      <t>减半项目</t>
    </r>
  </si>
  <si>
    <t>11(9+10×50%)</t>
  </si>
  <si>
    <r>
      <rPr>
        <sz val="10"/>
        <color theme="1"/>
        <rFont val="宋体"/>
        <charset val="134"/>
      </rPr>
      <t>一、农、林、牧、渔业项目</t>
    </r>
  </si>
  <si>
    <t>免税</t>
  </si>
  <si>
    <r>
      <rPr>
        <sz val="10"/>
        <color theme="1"/>
        <rFont val="宋体"/>
        <charset val="134"/>
      </rPr>
      <t>小计</t>
    </r>
  </si>
  <si>
    <r>
      <rPr>
        <sz val="10"/>
        <color theme="1"/>
        <rFont val="宋体"/>
        <charset val="134"/>
      </rPr>
      <t>二、国家重点扶持的公共基础设施项目</t>
    </r>
  </si>
  <si>
    <r>
      <rPr>
        <sz val="10"/>
        <color theme="1"/>
        <rFont val="宋体"/>
        <charset val="134"/>
      </rPr>
      <t>三、符合条件的环境保护、节能节水项目</t>
    </r>
  </si>
  <si>
    <r>
      <rPr>
        <sz val="10"/>
        <color theme="1"/>
        <rFont val="宋体"/>
        <charset val="134"/>
      </rPr>
      <t>四、符合条件的技术转让项目</t>
    </r>
  </si>
  <si>
    <r>
      <rPr>
        <sz val="10"/>
        <color theme="1"/>
        <rFont val="宋体"/>
        <charset val="134"/>
      </rPr>
      <t>五、实施清洁机制发展项目</t>
    </r>
  </si>
  <si>
    <r>
      <rPr>
        <sz val="10"/>
        <color theme="1"/>
        <rFont val="宋体"/>
        <charset val="134"/>
      </rPr>
      <t>六、符合条件的节能服务公司实施合同能源管理项目</t>
    </r>
  </si>
  <si>
    <r>
      <rPr>
        <b/>
        <sz val="12"/>
        <color theme="1"/>
        <rFont val="Times New Roman"/>
        <family val="1"/>
      </rPr>
      <t xml:space="preserve">A107030   </t>
    </r>
    <r>
      <rPr>
        <b/>
        <sz val="12"/>
        <color theme="1"/>
        <rFont val="黑体"/>
        <charset val="134"/>
      </rPr>
      <t>抵扣应纳税所得额明细表</t>
    </r>
  </si>
  <si>
    <r>
      <rPr>
        <b/>
        <sz val="10"/>
        <color theme="1"/>
        <rFont val="黑体"/>
        <charset val="134"/>
      </rPr>
      <t>合计金额</t>
    </r>
  </si>
  <si>
    <r>
      <rPr>
        <b/>
        <sz val="10"/>
        <color theme="1"/>
        <rFont val="黑体"/>
        <charset val="134"/>
      </rPr>
      <t>投资于未上市中小高新技术企业</t>
    </r>
  </si>
  <si>
    <r>
      <rPr>
        <b/>
        <sz val="10"/>
        <color theme="1"/>
        <rFont val="黑体"/>
        <charset val="134"/>
      </rPr>
      <t>投资于种子期、初创期科技型企业</t>
    </r>
  </si>
  <si>
    <t>1=2+3</t>
  </si>
  <si>
    <r>
      <rPr>
        <b/>
        <sz val="10"/>
        <color theme="1"/>
        <rFont val="宋体"/>
        <charset val="134"/>
      </rPr>
      <t>一、创业投资企业直接投资按投资额一定比例抵扣应纳税所得额</t>
    </r>
  </si>
  <si>
    <r>
      <rPr>
        <sz val="10"/>
        <color theme="1"/>
        <rFont val="宋体"/>
        <charset val="134"/>
      </rPr>
      <t>本年新增的符合条件的股权投资额</t>
    </r>
  </si>
  <si>
    <r>
      <rPr>
        <sz val="10"/>
        <color theme="1"/>
        <rFont val="宋体"/>
        <charset val="134"/>
      </rPr>
      <t>税收规定的抵扣率</t>
    </r>
  </si>
  <si>
    <r>
      <rPr>
        <sz val="10"/>
        <color theme="1"/>
        <rFont val="宋体"/>
        <charset val="134"/>
      </rPr>
      <t>本年新增的可抵扣的股权投资额（</t>
    </r>
    <r>
      <rPr>
        <sz val="10"/>
        <color theme="1"/>
        <rFont val="Times New Roman"/>
        <family val="1"/>
      </rPr>
      <t>1×2</t>
    </r>
    <r>
      <rPr>
        <sz val="10"/>
        <color theme="1"/>
        <rFont val="宋体"/>
        <charset val="134"/>
      </rPr>
      <t>）</t>
    </r>
  </si>
  <si>
    <r>
      <rPr>
        <sz val="10"/>
        <color theme="1"/>
        <rFont val="宋体"/>
        <charset val="134"/>
      </rPr>
      <t>以前年度结转的尚未抵扣的股权投资余额</t>
    </r>
  </si>
  <si>
    <r>
      <rPr>
        <sz val="10"/>
        <color theme="1"/>
        <rFont val="宋体"/>
        <charset val="134"/>
      </rPr>
      <t>本年可抵扣的股权投资额（</t>
    </r>
    <r>
      <rPr>
        <sz val="10"/>
        <color theme="1"/>
        <rFont val="Times New Roman"/>
        <family val="1"/>
      </rPr>
      <t>3+4</t>
    </r>
    <r>
      <rPr>
        <sz val="10"/>
        <color theme="1"/>
        <rFont val="宋体"/>
        <charset val="134"/>
      </rPr>
      <t>）</t>
    </r>
  </si>
  <si>
    <r>
      <rPr>
        <sz val="10"/>
        <color theme="1"/>
        <rFont val="宋体"/>
        <charset val="134"/>
      </rPr>
      <t>本年可用于抵扣的应纳税所得额</t>
    </r>
  </si>
  <si>
    <r>
      <rPr>
        <sz val="10"/>
        <color theme="1"/>
        <rFont val="宋体"/>
        <charset val="134"/>
      </rPr>
      <t>本年实际抵扣应纳税所得额</t>
    </r>
  </si>
  <si>
    <r>
      <rPr>
        <sz val="10"/>
        <color theme="1"/>
        <rFont val="宋体"/>
        <charset val="134"/>
      </rPr>
      <t>结转以后年度抵扣的股权投资余额</t>
    </r>
  </si>
  <si>
    <r>
      <rPr>
        <b/>
        <sz val="10"/>
        <color theme="1"/>
        <rFont val="宋体"/>
        <charset val="134"/>
      </rPr>
      <t>二、通过有限合伙制创业投资企业投资按一定比例抵扣分得的应纳税所得额</t>
    </r>
  </si>
  <si>
    <r>
      <rPr>
        <sz val="10"/>
        <color theme="1"/>
        <rFont val="宋体"/>
        <charset val="134"/>
      </rPr>
      <t>本年从有限合伙创投企业应分得的应纳税所得额</t>
    </r>
  </si>
  <si>
    <r>
      <rPr>
        <sz val="10"/>
        <color theme="1"/>
        <rFont val="宋体"/>
        <charset val="134"/>
      </rPr>
      <t>本年新增的可抵扣投资额</t>
    </r>
  </si>
  <si>
    <r>
      <rPr>
        <sz val="10"/>
        <color theme="1"/>
        <rFont val="宋体"/>
        <charset val="134"/>
      </rPr>
      <t>以前年度结转的可抵扣投资额余额</t>
    </r>
  </si>
  <si>
    <r>
      <rPr>
        <sz val="10"/>
        <color theme="1"/>
        <rFont val="宋体"/>
        <charset val="134"/>
      </rPr>
      <t>本年可抵扣投资额（</t>
    </r>
    <r>
      <rPr>
        <sz val="10"/>
        <color theme="1"/>
        <rFont val="Times New Roman"/>
        <family val="1"/>
      </rPr>
      <t>10+11</t>
    </r>
    <r>
      <rPr>
        <sz val="10"/>
        <color theme="1"/>
        <rFont val="宋体"/>
        <charset val="134"/>
      </rPr>
      <t>）</t>
    </r>
  </si>
  <si>
    <r>
      <rPr>
        <sz val="10"/>
        <color theme="1"/>
        <rFont val="宋体"/>
        <charset val="134"/>
      </rPr>
      <t>本年实际抵扣应分得的应纳税所得额</t>
    </r>
  </si>
  <si>
    <r>
      <rPr>
        <sz val="10"/>
        <color theme="1"/>
        <rFont val="宋体"/>
        <charset val="134"/>
      </rPr>
      <t>结转以后年度抵扣的投资额余额</t>
    </r>
  </si>
  <si>
    <r>
      <rPr>
        <b/>
        <sz val="10"/>
        <color theme="1"/>
        <rFont val="宋体"/>
        <charset val="134"/>
      </rPr>
      <t>三、抵扣应纳税所得额合计</t>
    </r>
  </si>
  <si>
    <r>
      <rPr>
        <sz val="10"/>
        <color theme="1"/>
        <rFont val="宋体"/>
        <charset val="134"/>
      </rPr>
      <t>合计（</t>
    </r>
    <r>
      <rPr>
        <sz val="10"/>
        <color theme="1"/>
        <rFont val="Times New Roman"/>
        <family val="1"/>
      </rPr>
      <t>7+13</t>
    </r>
    <r>
      <rPr>
        <sz val="10"/>
        <color theme="1"/>
        <rFont val="宋体"/>
        <charset val="134"/>
      </rPr>
      <t>）</t>
    </r>
  </si>
  <si>
    <r>
      <rPr>
        <b/>
        <sz val="12"/>
        <color theme="1"/>
        <rFont val="Times New Roman"/>
        <family val="1"/>
      </rPr>
      <t xml:space="preserve">A107040   </t>
    </r>
    <r>
      <rPr>
        <b/>
        <sz val="12"/>
        <color theme="1"/>
        <rFont val="黑体"/>
        <charset val="134"/>
      </rPr>
      <t>减免所得税优惠明细表</t>
    </r>
  </si>
  <si>
    <r>
      <rPr>
        <sz val="10"/>
        <color theme="1"/>
        <rFont val="宋体"/>
        <charset val="134"/>
      </rPr>
      <t>一、符合条件的小型微利企业减免企业所得税</t>
    </r>
  </si>
  <si>
    <r>
      <rPr>
        <sz val="10"/>
        <color theme="1"/>
        <rFont val="宋体"/>
        <charset val="134"/>
      </rPr>
      <t>二、国家需要重点扶持的高新技术企业减按</t>
    </r>
    <r>
      <rPr>
        <sz val="10"/>
        <color theme="1"/>
        <rFont val="Times New Roman"/>
        <family val="1"/>
      </rPr>
      <t>15%</t>
    </r>
    <r>
      <rPr>
        <sz val="10"/>
        <color theme="1"/>
        <rFont val="宋体"/>
        <charset val="134"/>
      </rPr>
      <t>的税率征收企业所得税（填写</t>
    </r>
    <r>
      <rPr>
        <sz val="10"/>
        <color theme="1"/>
        <rFont val="Times New Roman"/>
        <family val="1"/>
      </rPr>
      <t>A107041</t>
    </r>
    <r>
      <rPr>
        <sz val="10"/>
        <color theme="1"/>
        <rFont val="宋体"/>
        <charset val="134"/>
      </rPr>
      <t>）</t>
    </r>
  </si>
  <si>
    <r>
      <rPr>
        <sz val="10"/>
        <color theme="1"/>
        <rFont val="宋体"/>
        <charset val="134"/>
      </rPr>
      <t>三、经济特区和上海浦东新区新设立的高新技术企业在区内取得的所得定期减免企业所得税（填写</t>
    </r>
    <r>
      <rPr>
        <sz val="10"/>
        <color theme="1"/>
        <rFont val="Times New Roman"/>
        <family val="1"/>
      </rPr>
      <t>A107041</t>
    </r>
    <r>
      <rPr>
        <sz val="10"/>
        <color theme="1"/>
        <rFont val="宋体"/>
        <charset val="134"/>
      </rPr>
      <t>）</t>
    </r>
  </si>
  <si>
    <r>
      <rPr>
        <sz val="10"/>
        <color theme="1"/>
        <rFont val="宋体"/>
        <charset val="134"/>
      </rPr>
      <t>四、受灾地区农村信用社免征企业所得税（</t>
    </r>
    <r>
      <rPr>
        <sz val="10"/>
        <color theme="1"/>
        <rFont val="Times New Roman"/>
        <family val="1"/>
      </rPr>
      <t>4.1+4.2</t>
    </r>
    <r>
      <rPr>
        <sz val="10"/>
        <color theme="1"/>
        <rFont val="宋体"/>
        <charset val="134"/>
      </rPr>
      <t>）</t>
    </r>
  </si>
  <si>
    <r>
      <rPr>
        <sz val="10"/>
        <color theme="1"/>
        <rFont val="宋体"/>
        <charset val="134"/>
      </rPr>
      <t>（一）芦山受灾地区农村信用社免征企业所得税</t>
    </r>
  </si>
  <si>
    <r>
      <rPr>
        <sz val="10"/>
        <color theme="1"/>
        <rFont val="宋体"/>
        <charset val="134"/>
      </rPr>
      <t>（二）鲁甸受灾地区农村信用社免征企业所得税</t>
    </r>
  </si>
  <si>
    <r>
      <rPr>
        <sz val="10"/>
        <color theme="1"/>
        <rFont val="宋体"/>
        <charset val="134"/>
      </rPr>
      <t>五、动漫企业自主开发、生产动漫产品定期减免企业所得税</t>
    </r>
  </si>
  <si>
    <r>
      <rPr>
        <sz val="10"/>
        <color theme="1"/>
        <rFont val="宋体"/>
        <charset val="134"/>
      </rPr>
      <t>六、线宽小于</t>
    </r>
    <r>
      <rPr>
        <sz val="10"/>
        <color theme="1"/>
        <rFont val="Times New Roman"/>
        <family val="1"/>
      </rPr>
      <t>0.8</t>
    </r>
    <r>
      <rPr>
        <sz val="10"/>
        <color theme="1"/>
        <rFont val="宋体"/>
        <charset val="134"/>
      </rPr>
      <t>微米（含）的集成电路生产企业减免企业所得税（填写</t>
    </r>
    <r>
      <rPr>
        <sz val="10"/>
        <color theme="1"/>
        <rFont val="Times New Roman"/>
        <family val="1"/>
      </rPr>
      <t>A107042</t>
    </r>
    <r>
      <rPr>
        <sz val="10"/>
        <color theme="1"/>
        <rFont val="宋体"/>
        <charset val="134"/>
      </rPr>
      <t>）</t>
    </r>
  </si>
  <si>
    <r>
      <rPr>
        <sz val="10"/>
        <color theme="1"/>
        <rFont val="宋体"/>
        <charset val="134"/>
      </rPr>
      <t>七、线宽小于</t>
    </r>
    <r>
      <rPr>
        <sz val="10"/>
        <color theme="1"/>
        <rFont val="Times New Roman"/>
        <family val="1"/>
      </rPr>
      <t>0.25</t>
    </r>
    <r>
      <rPr>
        <sz val="10"/>
        <color theme="1"/>
        <rFont val="宋体"/>
        <charset val="134"/>
      </rPr>
      <t>微米的集成电路生产企业减按</t>
    </r>
    <r>
      <rPr>
        <sz val="10"/>
        <color theme="1"/>
        <rFont val="Times New Roman"/>
        <family val="1"/>
      </rPr>
      <t>15%</t>
    </r>
    <r>
      <rPr>
        <sz val="10"/>
        <color theme="1"/>
        <rFont val="宋体"/>
        <charset val="134"/>
      </rPr>
      <t>税率征收企业所得税（填写</t>
    </r>
    <r>
      <rPr>
        <sz val="10"/>
        <color theme="1"/>
        <rFont val="Times New Roman"/>
        <family val="1"/>
      </rPr>
      <t>A107042</t>
    </r>
    <r>
      <rPr>
        <sz val="10"/>
        <color theme="1"/>
        <rFont val="宋体"/>
        <charset val="134"/>
      </rPr>
      <t>）</t>
    </r>
  </si>
  <si>
    <r>
      <rPr>
        <sz val="10"/>
        <color theme="1"/>
        <rFont val="宋体"/>
        <charset val="134"/>
      </rPr>
      <t>八、投资额超过</t>
    </r>
    <r>
      <rPr>
        <sz val="10"/>
        <color theme="1"/>
        <rFont val="Times New Roman"/>
        <family val="1"/>
      </rPr>
      <t>80</t>
    </r>
    <r>
      <rPr>
        <sz val="10"/>
        <color theme="1"/>
        <rFont val="宋体"/>
        <charset val="134"/>
      </rPr>
      <t>亿元的集成电路生产企业减按</t>
    </r>
    <r>
      <rPr>
        <sz val="10"/>
        <color theme="1"/>
        <rFont val="Times New Roman"/>
        <family val="1"/>
      </rPr>
      <t>15%</t>
    </r>
    <r>
      <rPr>
        <sz val="10"/>
        <color theme="1"/>
        <rFont val="宋体"/>
        <charset val="134"/>
      </rPr>
      <t>税率征收企业所得税（填写</t>
    </r>
    <r>
      <rPr>
        <sz val="10"/>
        <color theme="1"/>
        <rFont val="Times New Roman"/>
        <family val="1"/>
      </rPr>
      <t>A107042</t>
    </r>
    <r>
      <rPr>
        <sz val="10"/>
        <color theme="1"/>
        <rFont val="宋体"/>
        <charset val="134"/>
      </rPr>
      <t>）</t>
    </r>
  </si>
  <si>
    <r>
      <rPr>
        <sz val="10"/>
        <color theme="1"/>
        <rFont val="宋体"/>
        <charset val="134"/>
      </rPr>
      <t>九、线宽小于</t>
    </r>
    <r>
      <rPr>
        <sz val="10"/>
        <color theme="1"/>
        <rFont val="Times New Roman"/>
        <family val="1"/>
      </rPr>
      <t>0.25</t>
    </r>
    <r>
      <rPr>
        <sz val="10"/>
        <color theme="1"/>
        <rFont val="宋体"/>
        <charset val="134"/>
      </rPr>
      <t>微米的集成电路生产企业减免企业所得税（填写</t>
    </r>
    <r>
      <rPr>
        <sz val="10"/>
        <color theme="1"/>
        <rFont val="Times New Roman"/>
        <family val="1"/>
      </rPr>
      <t>A107042</t>
    </r>
    <r>
      <rPr>
        <sz val="10"/>
        <color theme="1"/>
        <rFont val="宋体"/>
        <charset val="134"/>
      </rPr>
      <t>）</t>
    </r>
  </si>
  <si>
    <r>
      <rPr>
        <sz val="10"/>
        <color theme="1"/>
        <rFont val="宋体"/>
        <charset val="134"/>
      </rPr>
      <t>十、投资额超过</t>
    </r>
    <r>
      <rPr>
        <sz val="10"/>
        <color theme="1"/>
        <rFont val="Times New Roman"/>
        <family val="1"/>
      </rPr>
      <t>80</t>
    </r>
    <r>
      <rPr>
        <sz val="10"/>
        <color theme="1"/>
        <rFont val="宋体"/>
        <charset val="134"/>
      </rPr>
      <t>亿元的集成电路生产企业减免企业所得税（填写</t>
    </r>
    <r>
      <rPr>
        <sz val="10"/>
        <color theme="1"/>
        <rFont val="Times New Roman"/>
        <family val="1"/>
      </rPr>
      <t>A107042</t>
    </r>
    <r>
      <rPr>
        <sz val="10"/>
        <color theme="1"/>
        <rFont val="宋体"/>
        <charset val="134"/>
      </rPr>
      <t>）</t>
    </r>
  </si>
  <si>
    <r>
      <rPr>
        <sz val="10"/>
        <color theme="1"/>
        <rFont val="宋体"/>
        <charset val="134"/>
      </rPr>
      <t>十一、新办集成电路设计企业减免企业所得税（填写</t>
    </r>
    <r>
      <rPr>
        <sz val="10"/>
        <color theme="1"/>
        <rFont val="Times New Roman"/>
        <family val="1"/>
      </rPr>
      <t>A107042</t>
    </r>
    <r>
      <rPr>
        <sz val="10"/>
        <color theme="1"/>
        <rFont val="宋体"/>
        <charset val="134"/>
      </rPr>
      <t>）</t>
    </r>
  </si>
  <si>
    <r>
      <rPr>
        <sz val="10"/>
        <color theme="1"/>
        <rFont val="宋体"/>
        <charset val="134"/>
      </rPr>
      <t>十二、国家规划布局内集成电路设计企业可减按</t>
    </r>
    <r>
      <rPr>
        <sz val="10"/>
        <color theme="1"/>
        <rFont val="Times New Roman"/>
        <family val="1"/>
      </rPr>
      <t>10%</t>
    </r>
    <r>
      <rPr>
        <sz val="10"/>
        <color theme="1"/>
        <rFont val="宋体"/>
        <charset val="134"/>
      </rPr>
      <t>的税率征收企业所得税（填写</t>
    </r>
    <r>
      <rPr>
        <sz val="10"/>
        <color theme="1"/>
        <rFont val="Times New Roman"/>
        <family val="1"/>
      </rPr>
      <t>A107042</t>
    </r>
    <r>
      <rPr>
        <sz val="10"/>
        <color theme="1"/>
        <rFont val="宋体"/>
        <charset val="134"/>
      </rPr>
      <t>）</t>
    </r>
  </si>
  <si>
    <r>
      <rPr>
        <sz val="10"/>
        <color theme="1"/>
        <rFont val="宋体"/>
        <charset val="134"/>
      </rPr>
      <t>十三、符合条件的软件企业减免企业所得税（填写</t>
    </r>
    <r>
      <rPr>
        <sz val="10"/>
        <color theme="1"/>
        <rFont val="Times New Roman"/>
        <family val="1"/>
      </rPr>
      <t>A107042</t>
    </r>
    <r>
      <rPr>
        <sz val="10"/>
        <color theme="1"/>
        <rFont val="宋体"/>
        <charset val="134"/>
      </rPr>
      <t>）</t>
    </r>
  </si>
  <si>
    <r>
      <rPr>
        <sz val="10"/>
        <color theme="1"/>
        <rFont val="宋体"/>
        <charset val="134"/>
      </rPr>
      <t>十四、国家规划布局内重点软件企业可减按</t>
    </r>
    <r>
      <rPr>
        <sz val="10"/>
        <color theme="1"/>
        <rFont val="Times New Roman"/>
        <family val="1"/>
      </rPr>
      <t>10%</t>
    </r>
    <r>
      <rPr>
        <sz val="10"/>
        <color theme="1"/>
        <rFont val="宋体"/>
        <charset val="134"/>
      </rPr>
      <t>的税率征收企业所得税（填写</t>
    </r>
    <r>
      <rPr>
        <sz val="10"/>
        <color theme="1"/>
        <rFont val="Times New Roman"/>
        <family val="1"/>
      </rPr>
      <t>A107042</t>
    </r>
    <r>
      <rPr>
        <sz val="10"/>
        <color theme="1"/>
        <rFont val="宋体"/>
        <charset val="134"/>
      </rPr>
      <t>）</t>
    </r>
  </si>
  <si>
    <r>
      <rPr>
        <sz val="10"/>
        <color theme="1"/>
        <rFont val="宋体"/>
        <charset val="134"/>
      </rPr>
      <t>十五、符合条件的集成电路封装、测试企业定期减免企业所得税（填写</t>
    </r>
    <r>
      <rPr>
        <sz val="10"/>
        <color theme="1"/>
        <rFont val="Times New Roman"/>
        <family val="1"/>
      </rPr>
      <t>A107042</t>
    </r>
    <r>
      <rPr>
        <sz val="10"/>
        <color theme="1"/>
        <rFont val="宋体"/>
        <charset val="134"/>
      </rPr>
      <t>）</t>
    </r>
  </si>
  <si>
    <r>
      <rPr>
        <sz val="10"/>
        <color theme="1"/>
        <rFont val="宋体"/>
        <charset val="134"/>
      </rPr>
      <t>十六、符合条件的集成电路关键专用材料生产企业、集成电路专用设备生产企业定期减免企业所得税（填写</t>
    </r>
    <r>
      <rPr>
        <sz val="10"/>
        <color theme="1"/>
        <rFont val="Times New Roman"/>
        <family val="1"/>
      </rPr>
      <t>A107042</t>
    </r>
    <r>
      <rPr>
        <sz val="10"/>
        <color theme="1"/>
        <rFont val="宋体"/>
        <charset val="134"/>
      </rPr>
      <t>）</t>
    </r>
  </si>
  <si>
    <r>
      <rPr>
        <sz val="10"/>
        <color theme="1"/>
        <rFont val="宋体"/>
        <charset val="134"/>
      </rPr>
      <t>十七、经营性文化事业单位转制为企业的免征企业所得税</t>
    </r>
  </si>
  <si>
    <r>
      <rPr>
        <sz val="10"/>
        <color theme="1"/>
        <rFont val="宋体"/>
        <charset val="134"/>
      </rPr>
      <t>十八、符合条件的生产和装配伤残人员专门用品企业免征企业所得税</t>
    </r>
  </si>
  <si>
    <r>
      <rPr>
        <sz val="10"/>
        <color theme="1"/>
        <rFont val="宋体"/>
        <charset val="134"/>
      </rPr>
      <t>十九、技术先进型服务企业减按</t>
    </r>
    <r>
      <rPr>
        <sz val="10"/>
        <color theme="1"/>
        <rFont val="Times New Roman"/>
        <family val="1"/>
      </rPr>
      <t>15%</t>
    </r>
    <r>
      <rPr>
        <sz val="10"/>
        <color theme="1"/>
        <rFont val="宋体"/>
        <charset val="134"/>
      </rPr>
      <t>的税率征收企业所得税</t>
    </r>
  </si>
  <si>
    <r>
      <rPr>
        <sz val="10"/>
        <color theme="1"/>
        <rFont val="宋体"/>
        <charset val="134"/>
      </rPr>
      <t>二十、服务贸易创新发展试点地区符合条件的技术先进型服务企业减按</t>
    </r>
    <r>
      <rPr>
        <sz val="10"/>
        <color theme="1"/>
        <rFont val="Times New Roman"/>
        <family val="1"/>
      </rPr>
      <t>15%</t>
    </r>
    <r>
      <rPr>
        <sz val="10"/>
        <color theme="1"/>
        <rFont val="宋体"/>
        <charset val="134"/>
      </rPr>
      <t>的税率征收企业所得税</t>
    </r>
  </si>
  <si>
    <r>
      <rPr>
        <sz val="10"/>
        <color theme="1"/>
        <rFont val="宋体"/>
        <charset val="134"/>
      </rPr>
      <t>二十一、设在西部地区的鼓励类产业企业减按</t>
    </r>
    <r>
      <rPr>
        <sz val="10"/>
        <color theme="1"/>
        <rFont val="Times New Roman"/>
        <family val="1"/>
      </rPr>
      <t>15%</t>
    </r>
    <r>
      <rPr>
        <sz val="10"/>
        <color theme="1"/>
        <rFont val="宋体"/>
        <charset val="134"/>
      </rPr>
      <t>的税率征收企业所得税</t>
    </r>
  </si>
  <si>
    <r>
      <rPr>
        <sz val="10"/>
        <color theme="1"/>
        <rFont val="宋体"/>
        <charset val="134"/>
      </rPr>
      <t>二十二、新疆困难地区新办企业定期减免企业所得税</t>
    </r>
  </si>
  <si>
    <r>
      <rPr>
        <sz val="10"/>
        <color theme="1"/>
        <rFont val="宋体"/>
        <charset val="134"/>
      </rPr>
      <t>二十三、新疆喀什、霍尔果斯特殊经济开发区新办企业定期免征企业所得税</t>
    </r>
  </si>
  <si>
    <r>
      <rPr>
        <sz val="10"/>
        <color theme="1"/>
        <rFont val="宋体"/>
        <charset val="134"/>
      </rPr>
      <t>二十四、广东横琴、福建平潭、深圳前海等地区的鼓励类产业企业减按</t>
    </r>
    <r>
      <rPr>
        <sz val="10"/>
        <color theme="1"/>
        <rFont val="Times New Roman"/>
        <family val="1"/>
      </rPr>
      <t>15%</t>
    </r>
    <r>
      <rPr>
        <sz val="10"/>
        <color theme="1"/>
        <rFont val="宋体"/>
        <charset val="134"/>
      </rPr>
      <t>税率征收企业所得税</t>
    </r>
  </si>
  <si>
    <r>
      <rPr>
        <sz val="10"/>
        <color theme="1"/>
        <rFont val="宋体"/>
        <charset val="134"/>
      </rPr>
      <t>二十五、北京冬奥组委、北京冬奥会测试赛赛事组委会免征企业所得税</t>
    </r>
  </si>
  <si>
    <r>
      <rPr>
        <sz val="10"/>
        <color theme="1"/>
        <rFont val="宋体"/>
        <charset val="134"/>
      </rPr>
      <t>二十六、享受过渡期税收优惠定期减免企业所得税</t>
    </r>
  </si>
  <si>
    <r>
      <rPr>
        <sz val="10"/>
        <color theme="1"/>
        <rFont val="宋体"/>
        <charset val="134"/>
      </rPr>
      <t>二十七、其他</t>
    </r>
  </si>
  <si>
    <r>
      <rPr>
        <sz val="10"/>
        <color theme="1"/>
        <rFont val="宋体"/>
        <charset val="134"/>
      </rPr>
      <t>二十八、减：项目所得额按法定税率减半征收企业所得税叠加享受减免税优惠</t>
    </r>
  </si>
  <si>
    <r>
      <rPr>
        <sz val="10"/>
        <color theme="1"/>
        <rFont val="宋体"/>
        <charset val="134"/>
      </rPr>
      <t>二十九、支持和促进重点群体创业就业企业限额减征企业所得税</t>
    </r>
    <r>
      <rPr>
        <sz val="10"/>
        <color theme="1"/>
        <rFont val="Times New Roman"/>
        <family val="1"/>
      </rPr>
      <t>(29.1+29.2)</t>
    </r>
  </si>
  <si>
    <r>
      <rPr>
        <sz val="10"/>
        <color theme="1"/>
        <rFont val="宋体"/>
        <charset val="134"/>
      </rPr>
      <t>（一）下岗失业人员再就业</t>
    </r>
  </si>
  <si>
    <r>
      <rPr>
        <sz val="10"/>
        <color theme="1"/>
        <rFont val="宋体"/>
        <charset val="134"/>
      </rPr>
      <t>（二）高校毕业生就业</t>
    </r>
  </si>
  <si>
    <r>
      <rPr>
        <sz val="10"/>
        <color theme="1"/>
        <rFont val="宋体"/>
        <charset val="134"/>
      </rPr>
      <t>三十、扶持自主就业退役士兵创业就业企业限额减征企业所得税</t>
    </r>
  </si>
  <si>
    <r>
      <rPr>
        <sz val="10"/>
        <color theme="1"/>
        <rFont val="宋体"/>
        <charset val="134"/>
      </rPr>
      <t>三十一、民族自治地方的自治机关对本民族自治地方的企业应缴纳的企业所得税中属于地方分享的部分减征或免征（□免征</t>
    </r>
    <r>
      <rPr>
        <sz val="10"/>
        <color theme="1"/>
        <rFont val="Times New Roman"/>
        <family val="1"/>
      </rPr>
      <t xml:space="preserve">     </t>
    </r>
    <r>
      <rPr>
        <sz val="10"/>
        <color theme="1"/>
        <rFont val="宋体"/>
        <charset val="134"/>
      </rPr>
      <t>□减征</t>
    </r>
    <r>
      <rPr>
        <sz val="10"/>
        <color theme="1"/>
        <rFont val="Times New Roman"/>
        <family val="1"/>
      </rPr>
      <t>:</t>
    </r>
    <r>
      <rPr>
        <sz val="10"/>
        <color theme="1"/>
        <rFont val="宋体"/>
        <charset val="134"/>
      </rPr>
      <t>减征幅度</t>
    </r>
    <r>
      <rPr>
        <sz val="10"/>
        <color theme="1"/>
        <rFont val="Times New Roman"/>
        <family val="1"/>
      </rPr>
      <t xml:space="preserve">____%  </t>
    </r>
    <r>
      <rPr>
        <sz val="10"/>
        <color theme="1"/>
        <rFont val="宋体"/>
        <charset val="134"/>
      </rPr>
      <t>）</t>
    </r>
  </si>
  <si>
    <r>
      <rPr>
        <sz val="10"/>
        <color theme="1"/>
        <rFont val="宋体"/>
        <charset val="134"/>
      </rPr>
      <t>合计（</t>
    </r>
    <r>
      <rPr>
        <sz val="10"/>
        <color theme="1"/>
        <rFont val="Times New Roman"/>
        <family val="1"/>
      </rPr>
      <t>1+2+…+26+27-28+29+30+31</t>
    </r>
    <r>
      <rPr>
        <sz val="10"/>
        <color theme="1"/>
        <rFont val="宋体"/>
        <charset val="134"/>
      </rPr>
      <t>）</t>
    </r>
  </si>
  <si>
    <r>
      <rPr>
        <b/>
        <sz val="12"/>
        <color theme="1"/>
        <rFont val="Times New Roman"/>
        <family val="1"/>
      </rPr>
      <t xml:space="preserve">A107041   </t>
    </r>
    <r>
      <rPr>
        <b/>
        <sz val="12"/>
        <color theme="1"/>
        <rFont val="黑体"/>
        <charset val="134"/>
      </rPr>
      <t>高新技术企业优惠情况及明细表</t>
    </r>
  </si>
  <si>
    <r>
      <rPr>
        <sz val="10"/>
        <color theme="1"/>
        <rFont val="宋体"/>
        <charset val="134"/>
      </rPr>
      <t>高新技术企业证书编号</t>
    </r>
  </si>
  <si>
    <r>
      <rPr>
        <sz val="10"/>
        <color theme="1"/>
        <rFont val="宋体"/>
        <charset val="134"/>
      </rPr>
      <t>高新技术企业证书取得时间</t>
    </r>
  </si>
  <si>
    <r>
      <rPr>
        <sz val="10"/>
        <color theme="1"/>
        <rFont val="宋体"/>
        <charset val="134"/>
      </rPr>
      <t>对企业主要产品（服务）发挥核心支持作用的技术所属范围</t>
    </r>
  </si>
  <si>
    <r>
      <rPr>
        <sz val="10"/>
        <color theme="1"/>
        <rFont val="宋体"/>
        <charset val="134"/>
      </rPr>
      <t>国家重点支持的高新技术领域</t>
    </r>
  </si>
  <si>
    <r>
      <rPr>
        <sz val="10"/>
        <color theme="1"/>
        <rFont val="宋体"/>
        <charset val="134"/>
      </rPr>
      <t>一级领域</t>
    </r>
  </si>
  <si>
    <r>
      <rPr>
        <sz val="10"/>
        <color theme="1"/>
        <rFont val="宋体"/>
        <charset val="134"/>
      </rPr>
      <t>二级领域</t>
    </r>
  </si>
  <si>
    <r>
      <rPr>
        <sz val="10"/>
        <color theme="1"/>
        <rFont val="宋体"/>
        <charset val="134"/>
      </rPr>
      <t>三级领域</t>
    </r>
  </si>
  <si>
    <r>
      <rPr>
        <b/>
        <sz val="10"/>
        <color theme="1"/>
        <rFont val="黑体"/>
        <charset val="134"/>
      </rPr>
      <t>关键指标情况</t>
    </r>
  </si>
  <si>
    <r>
      <rPr>
        <sz val="10"/>
        <color theme="1"/>
        <rFont val="宋体"/>
        <charset val="134"/>
      </rPr>
      <t>收入指标</t>
    </r>
  </si>
  <si>
    <r>
      <rPr>
        <sz val="10"/>
        <color theme="1"/>
        <rFont val="宋体"/>
        <charset val="134"/>
      </rPr>
      <t>一、本年高新技术产品（服务）收入（</t>
    </r>
    <r>
      <rPr>
        <sz val="10"/>
        <color theme="1"/>
        <rFont val="Times New Roman"/>
        <family val="1"/>
      </rPr>
      <t>5+6</t>
    </r>
    <r>
      <rPr>
        <sz val="10"/>
        <color theme="1"/>
        <rFont val="宋体"/>
        <charset val="134"/>
      </rPr>
      <t>）</t>
    </r>
  </si>
  <si>
    <r>
      <rPr>
        <sz val="10"/>
        <color theme="1"/>
        <rFont val="宋体"/>
        <charset val="134"/>
      </rPr>
      <t>其中：产品（服务）收入</t>
    </r>
  </si>
  <si>
    <r>
      <rPr>
        <sz val="10"/>
        <color theme="1"/>
        <rFont val="宋体"/>
        <charset val="134"/>
      </rPr>
      <t>技术性收入</t>
    </r>
  </si>
  <si>
    <r>
      <rPr>
        <sz val="10"/>
        <color theme="1"/>
        <rFont val="宋体"/>
        <charset val="134"/>
      </rPr>
      <t>二、本年企业总收入</t>
    </r>
    <r>
      <rPr>
        <sz val="10"/>
        <color theme="1"/>
        <rFont val="Times New Roman"/>
        <family val="1"/>
      </rPr>
      <t>(8-9)</t>
    </r>
  </si>
  <si>
    <r>
      <rPr>
        <sz val="10"/>
        <color theme="1"/>
        <rFont val="宋体"/>
        <charset val="134"/>
      </rPr>
      <t>其中：收入总额</t>
    </r>
  </si>
  <si>
    <r>
      <rPr>
        <sz val="10"/>
        <color theme="1"/>
        <rFont val="宋体"/>
        <charset val="134"/>
      </rPr>
      <t>不征税收入</t>
    </r>
  </si>
  <si>
    <r>
      <rPr>
        <sz val="10"/>
        <color theme="1"/>
        <rFont val="宋体"/>
        <charset val="134"/>
      </rPr>
      <t>三、本年高新技术产品（服务）收入占企业总收入的比例（</t>
    </r>
    <r>
      <rPr>
        <sz val="10"/>
        <color theme="1"/>
        <rFont val="Times New Roman"/>
        <family val="1"/>
      </rPr>
      <t>4÷7</t>
    </r>
    <r>
      <rPr>
        <sz val="10"/>
        <color theme="1"/>
        <rFont val="宋体"/>
        <charset val="134"/>
      </rPr>
      <t>）</t>
    </r>
  </si>
  <si>
    <r>
      <rPr>
        <sz val="10"/>
        <color theme="1"/>
        <rFont val="宋体"/>
        <charset val="134"/>
      </rPr>
      <t>人员指标</t>
    </r>
  </si>
  <si>
    <r>
      <rPr>
        <sz val="10"/>
        <color theme="1"/>
        <rFont val="宋体"/>
        <charset val="134"/>
      </rPr>
      <t>四、本年科技人员数</t>
    </r>
  </si>
  <si>
    <r>
      <rPr>
        <sz val="10"/>
        <color theme="1"/>
        <rFont val="宋体"/>
        <charset val="134"/>
      </rPr>
      <t>五、本年职工总数</t>
    </r>
  </si>
  <si>
    <r>
      <rPr>
        <sz val="10"/>
        <color theme="1"/>
        <rFont val="宋体"/>
        <charset val="134"/>
      </rPr>
      <t>六、本年科技人员占企业当年职工总数的比例（</t>
    </r>
    <r>
      <rPr>
        <sz val="10"/>
        <color theme="1"/>
        <rFont val="Times New Roman"/>
        <family val="1"/>
      </rPr>
      <t>11÷12</t>
    </r>
    <r>
      <rPr>
        <sz val="10"/>
        <color theme="1"/>
        <rFont val="宋体"/>
        <charset val="134"/>
      </rPr>
      <t>）</t>
    </r>
  </si>
  <si>
    <r>
      <rPr>
        <sz val="10"/>
        <color theme="1"/>
        <rFont val="宋体"/>
        <charset val="134"/>
      </rPr>
      <t>研发费用指标</t>
    </r>
  </si>
  <si>
    <r>
      <rPr>
        <sz val="10"/>
        <color theme="1"/>
        <rFont val="宋体"/>
        <charset val="134"/>
      </rPr>
      <t>高新研发费用归集年度</t>
    </r>
  </si>
  <si>
    <r>
      <rPr>
        <sz val="10"/>
        <color theme="1"/>
        <rFont val="宋体"/>
        <charset val="134"/>
      </rPr>
      <t>七、归集的高新研发费用金额（</t>
    </r>
    <r>
      <rPr>
        <sz val="10"/>
        <color theme="1"/>
        <rFont val="Times New Roman"/>
        <family val="1"/>
      </rPr>
      <t>16+25</t>
    </r>
    <r>
      <rPr>
        <sz val="10"/>
        <color theme="1"/>
        <rFont val="宋体"/>
        <charset val="134"/>
      </rPr>
      <t>）</t>
    </r>
  </si>
  <si>
    <r>
      <rPr>
        <sz val="10"/>
        <color theme="1"/>
        <rFont val="宋体"/>
        <charset val="134"/>
      </rPr>
      <t>（一）内部研究开发投入</t>
    </r>
    <r>
      <rPr>
        <sz val="10"/>
        <color theme="1"/>
        <rFont val="Times New Roman"/>
        <family val="1"/>
      </rPr>
      <t>(17+…+22+24)</t>
    </r>
  </si>
  <si>
    <r>
      <rPr>
        <sz val="10"/>
        <color theme="1"/>
        <rFont val="Times New Roman"/>
        <family val="1"/>
      </rPr>
      <t>1.</t>
    </r>
    <r>
      <rPr>
        <sz val="10"/>
        <color theme="1"/>
        <rFont val="宋体"/>
        <charset val="134"/>
      </rPr>
      <t>人员人工费用</t>
    </r>
  </si>
  <si>
    <r>
      <rPr>
        <sz val="10"/>
        <color theme="1"/>
        <rFont val="Times New Roman"/>
        <family val="1"/>
      </rPr>
      <t>2.</t>
    </r>
    <r>
      <rPr>
        <sz val="10"/>
        <color theme="1"/>
        <rFont val="宋体"/>
        <charset val="134"/>
      </rPr>
      <t>直接投入费用</t>
    </r>
  </si>
  <si>
    <r>
      <rPr>
        <sz val="10"/>
        <color theme="1"/>
        <rFont val="Times New Roman"/>
        <family val="1"/>
      </rPr>
      <t>3.</t>
    </r>
    <r>
      <rPr>
        <sz val="10"/>
        <color theme="1"/>
        <rFont val="宋体"/>
        <charset val="134"/>
      </rPr>
      <t>折旧费用与长期待摊费用</t>
    </r>
  </si>
  <si>
    <r>
      <rPr>
        <sz val="10"/>
        <color theme="1"/>
        <rFont val="Times New Roman"/>
        <family val="1"/>
      </rPr>
      <t>4.</t>
    </r>
    <r>
      <rPr>
        <sz val="10"/>
        <color theme="1"/>
        <rFont val="宋体"/>
        <charset val="134"/>
      </rPr>
      <t>无形资产摊销费用</t>
    </r>
  </si>
  <si>
    <r>
      <rPr>
        <sz val="10"/>
        <color theme="1"/>
        <rFont val="Times New Roman"/>
        <family val="1"/>
      </rPr>
      <t>5.</t>
    </r>
    <r>
      <rPr>
        <sz val="10"/>
        <color theme="1"/>
        <rFont val="宋体"/>
        <charset val="134"/>
      </rPr>
      <t>设计费用</t>
    </r>
  </si>
  <si>
    <r>
      <rPr>
        <sz val="10"/>
        <color theme="1"/>
        <rFont val="Times New Roman"/>
        <family val="1"/>
      </rPr>
      <t>6.</t>
    </r>
    <r>
      <rPr>
        <sz val="10"/>
        <color theme="1"/>
        <rFont val="宋体"/>
        <charset val="134"/>
      </rPr>
      <t>装备调试费与实验费用</t>
    </r>
  </si>
  <si>
    <r>
      <rPr>
        <sz val="10"/>
        <color theme="1"/>
        <rFont val="Times New Roman"/>
        <family val="1"/>
      </rPr>
      <t>7.</t>
    </r>
    <r>
      <rPr>
        <sz val="10"/>
        <color theme="1"/>
        <rFont val="宋体"/>
        <charset val="134"/>
      </rPr>
      <t>其他费用</t>
    </r>
  </si>
  <si>
    <r>
      <rPr>
        <sz val="10"/>
        <color theme="1"/>
        <rFont val="宋体"/>
        <charset val="134"/>
      </rPr>
      <t>其中：可计入研发费用的其他费用</t>
    </r>
  </si>
  <si>
    <r>
      <rPr>
        <sz val="10"/>
        <color theme="1"/>
        <rFont val="宋体"/>
        <charset val="134"/>
      </rPr>
      <t>（二）委托外部研发费用</t>
    </r>
    <r>
      <rPr>
        <sz val="10"/>
        <color theme="1"/>
        <rFont val="Times New Roman"/>
        <family val="1"/>
      </rPr>
      <t>[(26+28)×80%]</t>
    </r>
  </si>
  <si>
    <r>
      <rPr>
        <sz val="10"/>
        <color theme="1"/>
        <rFont val="Times New Roman"/>
        <family val="1"/>
      </rPr>
      <t>1.</t>
    </r>
    <r>
      <rPr>
        <sz val="10"/>
        <color theme="1"/>
        <rFont val="宋体"/>
        <charset val="134"/>
      </rPr>
      <t>境内的外部研发费</t>
    </r>
  </si>
  <si>
    <r>
      <rPr>
        <sz val="10"/>
        <color theme="1"/>
        <rFont val="Times New Roman"/>
        <family val="1"/>
      </rPr>
      <t>2.</t>
    </r>
    <r>
      <rPr>
        <sz val="10"/>
        <color theme="1"/>
        <rFont val="宋体"/>
        <charset val="134"/>
      </rPr>
      <t>境外的外部研发费</t>
    </r>
  </si>
  <si>
    <r>
      <rPr>
        <sz val="10"/>
        <color theme="1"/>
        <rFont val="宋体"/>
        <charset val="134"/>
      </rPr>
      <t>其中：可计入研发费用的境外的外部研发费</t>
    </r>
  </si>
  <si>
    <r>
      <rPr>
        <sz val="10"/>
        <color theme="1"/>
        <rFont val="宋体"/>
        <charset val="134"/>
      </rPr>
      <t>八、销售（营业）收入</t>
    </r>
  </si>
  <si>
    <r>
      <rPr>
        <sz val="10"/>
        <color theme="1"/>
        <rFont val="宋体"/>
        <charset val="134"/>
      </rPr>
      <t>九、三年研发费用占销售（营业）收入的比例（</t>
    </r>
    <r>
      <rPr>
        <sz val="10"/>
        <color theme="1"/>
        <rFont val="Times New Roman"/>
        <family val="1"/>
      </rPr>
      <t>15</t>
    </r>
    <r>
      <rPr>
        <sz val="10"/>
        <color theme="1"/>
        <rFont val="宋体"/>
        <charset val="134"/>
      </rPr>
      <t>行</t>
    </r>
    <r>
      <rPr>
        <sz val="10"/>
        <color theme="1"/>
        <rFont val="Times New Roman"/>
        <family val="1"/>
      </rPr>
      <t>4</t>
    </r>
    <r>
      <rPr>
        <sz val="10"/>
        <color theme="1"/>
        <rFont val="宋体"/>
        <charset val="134"/>
      </rPr>
      <t>列</t>
    </r>
    <r>
      <rPr>
        <sz val="10"/>
        <color theme="1"/>
        <rFont val="Times New Roman"/>
        <family val="1"/>
      </rPr>
      <t>÷29</t>
    </r>
    <r>
      <rPr>
        <sz val="10"/>
        <color theme="1"/>
        <rFont val="宋体"/>
        <charset val="134"/>
      </rPr>
      <t>行</t>
    </r>
    <r>
      <rPr>
        <sz val="10"/>
        <color theme="1"/>
        <rFont val="Times New Roman"/>
        <family val="1"/>
      </rPr>
      <t>4</t>
    </r>
    <r>
      <rPr>
        <sz val="10"/>
        <color theme="1"/>
        <rFont val="宋体"/>
        <charset val="134"/>
      </rPr>
      <t>列）</t>
    </r>
  </si>
  <si>
    <r>
      <rPr>
        <sz val="10"/>
        <color theme="1"/>
        <rFont val="宋体"/>
        <charset val="134"/>
      </rPr>
      <t>减免税额</t>
    </r>
  </si>
  <si>
    <r>
      <rPr>
        <sz val="10"/>
        <color theme="1"/>
        <rFont val="宋体"/>
        <charset val="134"/>
      </rPr>
      <t>十、国家需要重点扶持的高新技术企业减征企业所得税</t>
    </r>
  </si>
  <si>
    <r>
      <rPr>
        <sz val="10"/>
        <color theme="1"/>
        <rFont val="宋体"/>
        <charset val="134"/>
      </rPr>
      <t>十一、经济特区和上海浦东新区新设立的高新技术企业定期减免税额</t>
    </r>
  </si>
  <si>
    <r>
      <rPr>
        <b/>
        <sz val="12"/>
        <color theme="1"/>
        <rFont val="Times New Roman"/>
        <family val="1"/>
      </rPr>
      <t xml:space="preserve">A107042   </t>
    </r>
    <r>
      <rPr>
        <b/>
        <sz val="12"/>
        <color theme="1"/>
        <rFont val="黑体"/>
        <charset val="134"/>
      </rPr>
      <t>软件、集成电路企业优惠情况及明细表</t>
    </r>
  </si>
  <si>
    <r>
      <rPr>
        <b/>
        <sz val="10"/>
        <color theme="1"/>
        <rFont val="黑体"/>
        <charset val="134"/>
      </rPr>
      <t>企业类型及减免方式</t>
    </r>
  </si>
  <si>
    <r>
      <rPr>
        <b/>
        <sz val="10"/>
        <color theme="1"/>
        <rFont val="黑体"/>
        <charset val="134"/>
      </rPr>
      <t>行号</t>
    </r>
  </si>
  <si>
    <r>
      <rPr>
        <b/>
        <sz val="10"/>
        <color theme="1"/>
        <rFont val="黑体"/>
        <charset val="134"/>
      </rPr>
      <t>　企业类型</t>
    </r>
  </si>
  <si>
    <r>
      <rPr>
        <b/>
        <sz val="10"/>
        <color theme="1"/>
        <rFont val="黑体"/>
        <charset val="134"/>
      </rPr>
      <t>减免方式</t>
    </r>
  </si>
  <si>
    <r>
      <rPr>
        <sz val="10"/>
        <color theme="1"/>
        <rFont val="宋体"/>
        <charset val="134"/>
      </rPr>
      <t>一、集成电路生产企业</t>
    </r>
  </si>
  <si>
    <r>
      <rPr>
        <sz val="10"/>
        <color theme="1"/>
        <rFont val="宋体"/>
        <charset val="134"/>
      </rPr>
      <t>（一）线宽小于</t>
    </r>
    <r>
      <rPr>
        <sz val="10"/>
        <color theme="1"/>
        <rFont val="Times New Roman"/>
        <family val="1"/>
      </rPr>
      <t>0.8</t>
    </r>
    <r>
      <rPr>
        <sz val="10"/>
        <color theme="1"/>
        <rFont val="宋体"/>
        <charset val="134"/>
      </rPr>
      <t>微米（含）</t>
    </r>
  </si>
  <si>
    <r>
      <rPr>
        <sz val="10"/>
        <color theme="1"/>
        <rFont val="宋体"/>
        <charset val="134"/>
      </rPr>
      <t>□二免三减半</t>
    </r>
  </si>
  <si>
    <r>
      <rPr>
        <sz val="10"/>
        <color theme="1"/>
        <rFont val="宋体"/>
        <charset val="134"/>
      </rPr>
      <t>（二）线宽小于</t>
    </r>
    <r>
      <rPr>
        <sz val="10"/>
        <color theme="1"/>
        <rFont val="Times New Roman"/>
        <family val="1"/>
      </rPr>
      <t>0.25</t>
    </r>
    <r>
      <rPr>
        <sz val="10"/>
        <color theme="1"/>
        <rFont val="宋体"/>
        <charset val="134"/>
      </rPr>
      <t>微米</t>
    </r>
  </si>
  <si>
    <r>
      <rPr>
        <sz val="10"/>
        <color theme="1"/>
        <rFont val="宋体"/>
        <charset val="134"/>
      </rPr>
      <t>□五免五减半</t>
    </r>
    <r>
      <rPr>
        <sz val="10"/>
        <color theme="1"/>
        <rFont val="Times New Roman"/>
        <family val="1"/>
      </rPr>
      <t xml:space="preserve">  </t>
    </r>
    <r>
      <rPr>
        <sz val="10"/>
        <color theme="1"/>
        <rFont val="宋体"/>
        <charset val="134"/>
      </rPr>
      <t>□</t>
    </r>
    <r>
      <rPr>
        <sz val="10"/>
        <color theme="1"/>
        <rFont val="Times New Roman"/>
        <family val="1"/>
      </rPr>
      <t>15%</t>
    </r>
    <r>
      <rPr>
        <sz val="10"/>
        <color theme="1"/>
        <rFont val="宋体"/>
        <charset val="134"/>
      </rPr>
      <t>税率</t>
    </r>
  </si>
  <si>
    <r>
      <rPr>
        <sz val="10"/>
        <color theme="1"/>
        <rFont val="宋体"/>
        <charset val="134"/>
      </rPr>
      <t>（三）投资额超过</t>
    </r>
    <r>
      <rPr>
        <sz val="10"/>
        <color theme="1"/>
        <rFont val="Times New Roman"/>
        <family val="1"/>
      </rPr>
      <t>80</t>
    </r>
    <r>
      <rPr>
        <sz val="10"/>
        <color theme="1"/>
        <rFont val="宋体"/>
        <charset val="134"/>
      </rPr>
      <t>亿元</t>
    </r>
  </si>
  <si>
    <r>
      <rPr>
        <sz val="10"/>
        <color theme="1"/>
        <rFont val="宋体"/>
        <charset val="134"/>
      </rPr>
      <t>二、集成电路设计企业</t>
    </r>
  </si>
  <si>
    <r>
      <rPr>
        <sz val="10"/>
        <color theme="1"/>
        <rFont val="宋体"/>
        <charset val="134"/>
      </rPr>
      <t>（一）新办符合条件</t>
    </r>
  </si>
  <si>
    <r>
      <rPr>
        <sz val="10"/>
        <color theme="1"/>
        <rFont val="宋体"/>
        <charset val="134"/>
      </rPr>
      <t>（二）重点企业</t>
    </r>
    <r>
      <rPr>
        <sz val="10"/>
        <color theme="1"/>
        <rFont val="Times New Roman"/>
        <family val="1"/>
      </rPr>
      <t xml:space="preserve"> </t>
    </r>
    <r>
      <rPr>
        <sz val="10"/>
        <color theme="1"/>
        <rFont val="宋体"/>
        <charset val="134"/>
      </rPr>
      <t>□大型</t>
    </r>
    <r>
      <rPr>
        <sz val="10"/>
        <color theme="1"/>
        <rFont val="Times New Roman"/>
        <family val="1"/>
      </rPr>
      <t xml:space="preserve"> </t>
    </r>
    <r>
      <rPr>
        <sz val="10"/>
        <color theme="1"/>
        <rFont val="宋体"/>
        <charset val="134"/>
      </rPr>
      <t>□领域</t>
    </r>
  </si>
  <si>
    <r>
      <rPr>
        <sz val="10"/>
        <color theme="1"/>
        <rFont val="宋体"/>
        <charset val="134"/>
      </rPr>
      <t>□</t>
    </r>
    <r>
      <rPr>
        <sz val="10"/>
        <color theme="1"/>
        <rFont val="Times New Roman"/>
        <family val="1"/>
      </rPr>
      <t>10%</t>
    </r>
    <r>
      <rPr>
        <sz val="10"/>
        <color theme="1"/>
        <rFont val="宋体"/>
        <charset val="134"/>
      </rPr>
      <t>税率</t>
    </r>
  </si>
  <si>
    <r>
      <rPr>
        <sz val="10"/>
        <color theme="1"/>
        <rFont val="宋体"/>
        <charset val="134"/>
      </rPr>
      <t>三、软件企业（□一般软件</t>
    </r>
    <r>
      <rPr>
        <sz val="10"/>
        <color theme="1"/>
        <rFont val="Times New Roman"/>
        <family val="1"/>
      </rPr>
      <t xml:space="preserve">  </t>
    </r>
    <r>
      <rPr>
        <sz val="10"/>
        <color theme="1"/>
        <rFont val="宋体"/>
        <charset val="134"/>
      </rPr>
      <t>□嵌入式或信息系统集成软件）</t>
    </r>
  </si>
  <si>
    <r>
      <rPr>
        <sz val="10"/>
        <color theme="1"/>
        <rFont val="宋体"/>
        <charset val="134"/>
      </rPr>
      <t>（二）重点企业</t>
    </r>
    <r>
      <rPr>
        <sz val="10"/>
        <color theme="1"/>
        <rFont val="Times New Roman"/>
        <family val="1"/>
      </rPr>
      <t xml:space="preserve"> </t>
    </r>
    <r>
      <rPr>
        <sz val="10"/>
        <color theme="1"/>
        <rFont val="宋体"/>
        <charset val="134"/>
      </rPr>
      <t>□大型</t>
    </r>
    <r>
      <rPr>
        <sz val="10"/>
        <color theme="1"/>
        <rFont val="Times New Roman"/>
        <family val="1"/>
      </rPr>
      <t xml:space="preserve"> </t>
    </r>
    <r>
      <rPr>
        <sz val="10"/>
        <color theme="1"/>
        <rFont val="宋体"/>
        <charset val="134"/>
      </rPr>
      <t>□领域</t>
    </r>
    <r>
      <rPr>
        <sz val="10"/>
        <color theme="1"/>
        <rFont val="Times New Roman"/>
        <family val="1"/>
      </rPr>
      <t xml:space="preserve"> </t>
    </r>
    <r>
      <rPr>
        <sz val="10"/>
        <color theme="1"/>
        <rFont val="宋体"/>
        <charset val="134"/>
      </rPr>
      <t>□出口</t>
    </r>
  </si>
  <si>
    <r>
      <rPr>
        <sz val="10"/>
        <color theme="1"/>
        <rFont val="宋体"/>
        <charset val="134"/>
      </rPr>
      <t>四、集成电路封装测试企业</t>
    </r>
  </si>
  <si>
    <r>
      <rPr>
        <sz val="10"/>
        <color theme="1"/>
        <rFont val="宋体"/>
        <charset val="134"/>
      </rPr>
      <t>五、集成电路关键专用材料或专用设备生产企业（□关键专用材料</t>
    </r>
    <r>
      <rPr>
        <sz val="10"/>
        <color theme="1"/>
        <rFont val="Times New Roman"/>
        <family val="1"/>
      </rPr>
      <t xml:space="preserve">  </t>
    </r>
    <r>
      <rPr>
        <sz val="10"/>
        <color theme="1"/>
        <rFont val="宋体"/>
        <charset val="134"/>
      </rPr>
      <t>□专用设备）</t>
    </r>
  </si>
  <si>
    <r>
      <rPr>
        <sz val="10"/>
        <color theme="1"/>
        <rFont val="宋体"/>
        <charset val="134"/>
      </rPr>
      <t>获利年度</t>
    </r>
    <r>
      <rPr>
        <sz val="10"/>
        <color theme="1"/>
        <rFont val="Times New Roman"/>
        <family val="1"/>
      </rPr>
      <t>/</t>
    </r>
    <r>
      <rPr>
        <sz val="10"/>
        <color theme="1"/>
        <rFont val="宋体"/>
        <charset val="134"/>
      </rPr>
      <t>开始计算优惠期年度</t>
    </r>
  </si>
  <si>
    <r>
      <rPr>
        <sz val="10"/>
        <color theme="1"/>
        <rFont val="宋体"/>
        <charset val="134"/>
      </rPr>
      <t>一、企业本年月平均职工总人数</t>
    </r>
  </si>
  <si>
    <r>
      <rPr>
        <sz val="10"/>
        <color theme="1"/>
        <rFont val="宋体"/>
        <charset val="134"/>
      </rPr>
      <t>其中：签订劳动合同关系且具有大学专科以上学历的职工人数</t>
    </r>
  </si>
  <si>
    <r>
      <rPr>
        <sz val="10"/>
        <color theme="1"/>
        <rFont val="宋体"/>
        <charset val="134"/>
      </rPr>
      <t>研究开发人员人数</t>
    </r>
  </si>
  <si>
    <r>
      <rPr>
        <sz val="10"/>
        <color theme="1"/>
        <rFont val="宋体"/>
        <charset val="134"/>
      </rPr>
      <t>二、大学专科以上职工占企业本年月平均职工总人数的比例（</t>
    </r>
    <r>
      <rPr>
        <sz val="10"/>
        <color theme="1"/>
        <rFont val="Times New Roman"/>
        <family val="1"/>
      </rPr>
      <t>12÷11</t>
    </r>
    <r>
      <rPr>
        <sz val="10"/>
        <color theme="1"/>
        <rFont val="宋体"/>
        <charset val="134"/>
      </rPr>
      <t>）</t>
    </r>
  </si>
  <si>
    <r>
      <rPr>
        <sz val="10"/>
        <color theme="1"/>
        <rFont val="宋体"/>
        <charset val="134"/>
      </rPr>
      <t>三、研究开发人员占企业本年月平均职工总人数的比例（</t>
    </r>
    <r>
      <rPr>
        <sz val="10"/>
        <color theme="1"/>
        <rFont val="Times New Roman"/>
        <family val="1"/>
      </rPr>
      <t>13÷11</t>
    </r>
    <r>
      <rPr>
        <sz val="10"/>
        <color theme="1"/>
        <rFont val="宋体"/>
        <charset val="134"/>
      </rPr>
      <t>）</t>
    </r>
  </si>
  <si>
    <r>
      <rPr>
        <sz val="10"/>
        <color theme="1"/>
        <rFont val="宋体"/>
        <charset val="134"/>
      </rPr>
      <t>四、研发费用总额</t>
    </r>
  </si>
  <si>
    <r>
      <rPr>
        <sz val="10"/>
        <color theme="1"/>
        <rFont val="宋体"/>
        <charset val="134"/>
      </rPr>
      <t>其中：企业在中国境内发生的研发费用金额</t>
    </r>
  </si>
  <si>
    <r>
      <rPr>
        <sz val="10"/>
        <color theme="1"/>
        <rFont val="宋体"/>
        <charset val="134"/>
      </rPr>
      <t>五、研发费用占销售（营业）收入的比例</t>
    </r>
  </si>
  <si>
    <r>
      <rPr>
        <sz val="10"/>
        <color theme="1"/>
        <rFont val="宋体"/>
        <charset val="134"/>
      </rPr>
      <t>六、境内研发费用占研发费用总额的比例（</t>
    </r>
    <r>
      <rPr>
        <sz val="10"/>
        <color theme="1"/>
        <rFont val="Times New Roman"/>
        <family val="1"/>
      </rPr>
      <t>17÷16</t>
    </r>
    <r>
      <rPr>
        <sz val="10"/>
        <color theme="1"/>
        <rFont val="宋体"/>
        <charset val="134"/>
      </rPr>
      <t>）</t>
    </r>
  </si>
  <si>
    <r>
      <rPr>
        <sz val="10"/>
        <color theme="1"/>
        <rFont val="宋体"/>
        <charset val="134"/>
      </rPr>
      <t>七、企业收入总额</t>
    </r>
  </si>
  <si>
    <r>
      <rPr>
        <sz val="10"/>
        <color theme="1"/>
        <rFont val="宋体"/>
        <charset val="134"/>
      </rPr>
      <t>八、符合条件的销售（营业）收入</t>
    </r>
  </si>
  <si>
    <r>
      <rPr>
        <sz val="10"/>
        <color theme="1"/>
        <rFont val="宋体"/>
        <charset val="134"/>
      </rPr>
      <t>九、符合条件的收入占收入总额的比例（</t>
    </r>
    <r>
      <rPr>
        <sz val="10"/>
        <color theme="1"/>
        <rFont val="Times New Roman"/>
        <family val="1"/>
      </rPr>
      <t>21÷20</t>
    </r>
    <r>
      <rPr>
        <sz val="10"/>
        <color theme="1"/>
        <rFont val="宋体"/>
        <charset val="134"/>
      </rPr>
      <t>）</t>
    </r>
  </si>
  <si>
    <r>
      <rPr>
        <sz val="10"/>
        <color theme="1"/>
        <rFont val="宋体"/>
        <charset val="134"/>
      </rPr>
      <t>十、集成电路设计企业、软件企业填报</t>
    </r>
  </si>
  <si>
    <r>
      <rPr>
        <sz val="10"/>
        <color theme="1"/>
        <rFont val="宋体"/>
        <charset val="134"/>
      </rPr>
      <t>（一）自主设计</t>
    </r>
    <r>
      <rPr>
        <sz val="10"/>
        <color theme="1"/>
        <rFont val="Times New Roman"/>
        <family val="1"/>
      </rPr>
      <t>/</t>
    </r>
    <r>
      <rPr>
        <sz val="10"/>
        <color theme="1"/>
        <rFont val="宋体"/>
        <charset val="134"/>
      </rPr>
      <t>开发销售（营业）收入</t>
    </r>
  </si>
  <si>
    <r>
      <rPr>
        <sz val="10"/>
        <color theme="1"/>
        <rFont val="宋体"/>
        <charset val="134"/>
      </rPr>
      <t>（二）自主设计</t>
    </r>
    <r>
      <rPr>
        <sz val="10"/>
        <color theme="1"/>
        <rFont val="Times New Roman"/>
        <family val="1"/>
      </rPr>
      <t>/</t>
    </r>
    <r>
      <rPr>
        <sz val="10"/>
        <color theme="1"/>
        <rFont val="宋体"/>
        <charset val="134"/>
      </rPr>
      <t>开发收入占企业收入总额的比例（</t>
    </r>
    <r>
      <rPr>
        <sz val="10"/>
        <color theme="1"/>
        <rFont val="Times New Roman"/>
        <family val="1"/>
      </rPr>
      <t>23÷20</t>
    </r>
    <r>
      <rPr>
        <sz val="10"/>
        <color theme="1"/>
        <rFont val="宋体"/>
        <charset val="134"/>
      </rPr>
      <t>）</t>
    </r>
  </si>
  <si>
    <r>
      <rPr>
        <sz val="10"/>
        <color theme="1"/>
        <rFont val="宋体"/>
        <charset val="134"/>
      </rPr>
      <t>十一、重点软件企业或重点集成电路设计企业符合</t>
    </r>
    <r>
      <rPr>
        <sz val="10"/>
        <color theme="1"/>
        <rFont val="Times New Roman"/>
        <family val="1"/>
      </rPr>
      <t>"</t>
    </r>
    <r>
      <rPr>
        <sz val="10"/>
        <color theme="1"/>
        <rFont val="宋体"/>
        <charset val="134"/>
      </rPr>
      <t>领域</t>
    </r>
    <r>
      <rPr>
        <sz val="10"/>
        <color theme="1"/>
        <rFont val="Times New Roman"/>
        <family val="1"/>
      </rPr>
      <t>"</t>
    </r>
    <r>
      <rPr>
        <sz val="10"/>
        <color theme="1"/>
        <rFont val="宋体"/>
        <charset val="134"/>
      </rPr>
      <t>的填报</t>
    </r>
  </si>
  <si>
    <r>
      <rPr>
        <sz val="10"/>
        <color theme="1"/>
        <rFont val="宋体"/>
        <charset val="134"/>
      </rPr>
      <t>（一）适用的领域</t>
    </r>
  </si>
  <si>
    <r>
      <rPr>
        <sz val="10"/>
        <color theme="1"/>
        <rFont val="宋体"/>
        <charset val="134"/>
      </rPr>
      <t>（二）选择备案领域的销售（营业）收入</t>
    </r>
  </si>
  <si>
    <r>
      <rPr>
        <sz val="10"/>
        <color theme="1"/>
        <rFont val="宋体"/>
        <charset val="134"/>
      </rPr>
      <t>（三）领域内的销售收入占符合条件的销售收入的比例（</t>
    </r>
    <r>
      <rPr>
        <sz val="10"/>
        <color theme="1"/>
        <rFont val="Times New Roman"/>
        <family val="1"/>
      </rPr>
      <t>26÷21</t>
    </r>
    <r>
      <rPr>
        <sz val="10"/>
        <color theme="1"/>
        <rFont val="宋体"/>
        <charset val="134"/>
      </rPr>
      <t>）</t>
    </r>
  </si>
  <si>
    <r>
      <rPr>
        <sz val="10"/>
        <color theme="1"/>
        <rFont val="宋体"/>
        <charset val="134"/>
      </rPr>
      <t>十二、重点软件企业符合</t>
    </r>
    <r>
      <rPr>
        <sz val="10"/>
        <color theme="1"/>
        <rFont val="Times New Roman"/>
        <family val="1"/>
      </rPr>
      <t>"</t>
    </r>
    <r>
      <rPr>
        <sz val="10"/>
        <color theme="1"/>
        <rFont val="宋体"/>
        <charset val="134"/>
      </rPr>
      <t>出口</t>
    </r>
    <r>
      <rPr>
        <sz val="10"/>
        <color theme="1"/>
        <rFont val="Times New Roman"/>
        <family val="1"/>
      </rPr>
      <t>"</t>
    </r>
    <r>
      <rPr>
        <sz val="10"/>
        <color theme="1"/>
        <rFont val="宋体"/>
        <charset val="134"/>
      </rPr>
      <t>的填报</t>
    </r>
  </si>
  <si>
    <r>
      <rPr>
        <sz val="10"/>
        <color theme="1"/>
        <rFont val="宋体"/>
        <charset val="134"/>
      </rPr>
      <t>（一）年度软件出口收入总额（美元）</t>
    </r>
  </si>
  <si>
    <r>
      <rPr>
        <sz val="10"/>
        <color theme="1"/>
        <rFont val="宋体"/>
        <charset val="134"/>
      </rPr>
      <t>（二）年度软件出口收入总额（人民币）</t>
    </r>
  </si>
  <si>
    <r>
      <rPr>
        <sz val="10"/>
        <color theme="1"/>
        <rFont val="宋体"/>
        <charset val="134"/>
      </rPr>
      <t>（三）软件出口收入总额占本企业年度收入总额的比例（</t>
    </r>
    <r>
      <rPr>
        <sz val="10"/>
        <color theme="1"/>
        <rFont val="Times New Roman"/>
        <family val="1"/>
      </rPr>
      <t>29÷20</t>
    </r>
    <r>
      <rPr>
        <sz val="10"/>
        <color theme="1"/>
        <rFont val="宋体"/>
        <charset val="134"/>
      </rPr>
      <t>）</t>
    </r>
  </si>
  <si>
    <r>
      <rPr>
        <sz val="10"/>
        <color theme="1"/>
        <rFont val="宋体"/>
        <charset val="134"/>
      </rPr>
      <t>十三、集成电路关键专用材料或专用设备生产企业填报</t>
    </r>
  </si>
  <si>
    <r>
      <rPr>
        <sz val="10"/>
        <color theme="1"/>
        <rFont val="宋体"/>
        <charset val="134"/>
      </rPr>
      <t>产品适用目录</t>
    </r>
  </si>
  <si>
    <r>
      <rPr>
        <b/>
        <sz val="12"/>
        <color theme="1"/>
        <rFont val="Times New Roman"/>
        <family val="1"/>
      </rPr>
      <t xml:space="preserve">A107050   </t>
    </r>
    <r>
      <rPr>
        <b/>
        <sz val="12"/>
        <color theme="1"/>
        <rFont val="黑体"/>
        <charset val="134"/>
      </rPr>
      <t>税额抵免优惠明细表</t>
    </r>
  </si>
  <si>
    <r>
      <rPr>
        <b/>
        <sz val="10"/>
        <color theme="1"/>
        <rFont val="黑体"/>
        <charset val="134"/>
      </rPr>
      <t>本年抵免前应纳税额</t>
    </r>
  </si>
  <si>
    <r>
      <rPr>
        <b/>
        <sz val="10"/>
        <color theme="1"/>
        <rFont val="黑体"/>
        <charset val="134"/>
      </rPr>
      <t>本年允许抵免的专用设备投资额</t>
    </r>
  </si>
  <si>
    <r>
      <rPr>
        <b/>
        <sz val="10"/>
        <color theme="1"/>
        <rFont val="黑体"/>
        <charset val="134"/>
      </rPr>
      <t>本年可抵免税额</t>
    </r>
  </si>
  <si>
    <r>
      <rPr>
        <b/>
        <sz val="10"/>
        <color theme="1"/>
        <rFont val="黑体"/>
        <charset val="134"/>
      </rPr>
      <t>以前年度已抵免额</t>
    </r>
  </si>
  <si>
    <r>
      <rPr>
        <b/>
        <sz val="10"/>
        <color theme="1"/>
        <rFont val="黑体"/>
        <charset val="134"/>
      </rPr>
      <t>本年实际抵免的各年度税额</t>
    </r>
  </si>
  <si>
    <r>
      <rPr>
        <b/>
        <sz val="10"/>
        <color theme="1"/>
        <rFont val="黑体"/>
        <charset val="134"/>
      </rPr>
      <t>可结转以后年度抵免的税额</t>
    </r>
  </si>
  <si>
    <r>
      <rPr>
        <b/>
        <sz val="10"/>
        <color theme="1"/>
        <rFont val="黑体"/>
        <charset val="134"/>
      </rPr>
      <t>小计</t>
    </r>
  </si>
  <si>
    <r>
      <rPr>
        <sz val="10"/>
        <color theme="1"/>
        <rFont val="Times New Roman"/>
        <family val="1"/>
      </rPr>
      <t>4</t>
    </r>
    <r>
      <rPr>
        <sz val="10"/>
        <color theme="1"/>
        <rFont val="宋体"/>
        <charset val="134"/>
      </rPr>
      <t>（</t>
    </r>
    <r>
      <rPr>
        <sz val="10"/>
        <color theme="1"/>
        <rFont val="Times New Roman"/>
        <family val="1"/>
      </rPr>
      <t>3×10%</t>
    </r>
    <r>
      <rPr>
        <sz val="10"/>
        <color theme="1"/>
        <rFont val="宋体"/>
        <charset val="134"/>
      </rPr>
      <t>）</t>
    </r>
  </si>
  <si>
    <r>
      <rPr>
        <sz val="10"/>
        <color theme="1"/>
        <rFont val="Times New Roman"/>
        <family val="1"/>
      </rPr>
      <t>10</t>
    </r>
    <r>
      <rPr>
        <sz val="10"/>
        <color theme="1"/>
        <rFont val="宋体"/>
        <charset val="134"/>
      </rPr>
      <t>（</t>
    </r>
    <r>
      <rPr>
        <sz val="10"/>
        <color theme="1"/>
        <rFont val="Times New Roman"/>
        <family val="1"/>
      </rPr>
      <t>5+…+9</t>
    </r>
    <r>
      <rPr>
        <sz val="10"/>
        <color theme="1"/>
        <rFont val="宋体"/>
        <charset val="134"/>
      </rPr>
      <t>）</t>
    </r>
  </si>
  <si>
    <r>
      <rPr>
        <sz val="10"/>
        <color theme="1"/>
        <rFont val="Times New Roman"/>
        <family val="1"/>
      </rPr>
      <t>12</t>
    </r>
    <r>
      <rPr>
        <sz val="10"/>
        <color theme="1"/>
        <rFont val="宋体"/>
        <charset val="134"/>
      </rPr>
      <t>（</t>
    </r>
    <r>
      <rPr>
        <sz val="10"/>
        <color theme="1"/>
        <rFont val="Times New Roman"/>
        <family val="1"/>
      </rPr>
      <t>4-10-11</t>
    </r>
    <r>
      <rPr>
        <sz val="10"/>
        <color theme="1"/>
        <rFont val="宋体"/>
        <charset val="134"/>
      </rPr>
      <t>）</t>
    </r>
  </si>
  <si>
    <r>
      <rPr>
        <sz val="10"/>
        <color theme="1"/>
        <rFont val="宋体"/>
        <charset val="134"/>
      </rPr>
      <t>本年实际抵免税额合计</t>
    </r>
  </si>
  <si>
    <r>
      <rPr>
        <sz val="10"/>
        <color theme="1"/>
        <rFont val="宋体"/>
        <charset val="134"/>
      </rPr>
      <t>可结转以后年度抵免的税额合计</t>
    </r>
  </si>
  <si>
    <r>
      <rPr>
        <sz val="10"/>
        <color theme="1"/>
        <rFont val="宋体"/>
        <charset val="134"/>
      </rPr>
      <t>专用设备投资情况</t>
    </r>
  </si>
  <si>
    <r>
      <rPr>
        <sz val="10"/>
        <color theme="1"/>
        <rFont val="宋体"/>
        <charset val="134"/>
      </rPr>
      <t>本年允许抵免的环境保护专用设备投资额</t>
    </r>
  </si>
  <si>
    <r>
      <rPr>
        <sz val="10"/>
        <color theme="1"/>
        <rFont val="宋体"/>
        <charset val="134"/>
      </rPr>
      <t>本年允许抵免节能节水的专用设备投资额</t>
    </r>
  </si>
  <si>
    <r>
      <rPr>
        <sz val="10"/>
        <color theme="1"/>
        <rFont val="宋体"/>
        <charset val="134"/>
      </rPr>
      <t>本年允许抵免的安全生产专用设备投资额</t>
    </r>
  </si>
  <si>
    <r>
      <rPr>
        <b/>
        <sz val="12"/>
        <color theme="1"/>
        <rFont val="Times New Roman"/>
        <family val="1"/>
      </rPr>
      <t xml:space="preserve">A108000   </t>
    </r>
    <r>
      <rPr>
        <b/>
        <sz val="12"/>
        <color theme="1"/>
        <rFont val="黑体"/>
        <charset val="134"/>
      </rPr>
      <t>境外所得税收抵免明细表</t>
    </r>
  </si>
  <si>
    <r>
      <rPr>
        <b/>
        <sz val="10"/>
        <color theme="1"/>
        <rFont val="黑体"/>
        <charset val="134"/>
      </rPr>
      <t>国家（地区）</t>
    </r>
  </si>
  <si>
    <r>
      <rPr>
        <b/>
        <sz val="10"/>
        <color theme="1"/>
        <rFont val="黑体"/>
        <charset val="134"/>
      </rPr>
      <t>境外税前所得</t>
    </r>
  </si>
  <si>
    <r>
      <rPr>
        <b/>
        <sz val="10"/>
        <color theme="1"/>
        <rFont val="黑体"/>
        <charset val="134"/>
      </rPr>
      <t>境外所得纳税调整后所得</t>
    </r>
  </si>
  <si>
    <r>
      <rPr>
        <b/>
        <sz val="10"/>
        <color theme="1"/>
        <rFont val="黑体"/>
        <charset val="134"/>
      </rPr>
      <t>弥补境外以前年度亏损</t>
    </r>
  </si>
  <si>
    <r>
      <rPr>
        <b/>
        <sz val="10"/>
        <color theme="1"/>
        <rFont val="黑体"/>
        <charset val="134"/>
      </rPr>
      <t>境外应纳税所得额</t>
    </r>
  </si>
  <si>
    <r>
      <rPr>
        <b/>
        <sz val="10"/>
        <color theme="1"/>
        <rFont val="黑体"/>
        <charset val="134"/>
      </rPr>
      <t>抵减境内亏损</t>
    </r>
  </si>
  <si>
    <r>
      <rPr>
        <b/>
        <sz val="10"/>
        <color theme="1"/>
        <rFont val="黑体"/>
        <charset val="134"/>
      </rPr>
      <t>抵减境内亏损后的境外应纳税所得额</t>
    </r>
  </si>
  <si>
    <r>
      <rPr>
        <b/>
        <sz val="10"/>
        <color theme="1"/>
        <rFont val="黑体"/>
        <charset val="134"/>
      </rPr>
      <t>税率</t>
    </r>
  </si>
  <si>
    <r>
      <rPr>
        <b/>
        <sz val="10"/>
        <color theme="1"/>
        <rFont val="黑体"/>
        <charset val="134"/>
      </rPr>
      <t>境外所得应纳税额</t>
    </r>
  </si>
  <si>
    <r>
      <rPr>
        <b/>
        <sz val="10"/>
        <color theme="1"/>
        <rFont val="黑体"/>
        <charset val="134"/>
      </rPr>
      <t>境外所得可抵免税额</t>
    </r>
  </si>
  <si>
    <r>
      <rPr>
        <b/>
        <sz val="10"/>
        <color theme="1"/>
        <rFont val="黑体"/>
        <charset val="134"/>
      </rPr>
      <t>境外所得抵免限额</t>
    </r>
  </si>
  <si>
    <r>
      <rPr>
        <b/>
        <sz val="10"/>
        <color theme="1"/>
        <rFont val="黑体"/>
        <charset val="134"/>
      </rPr>
      <t>本年可抵免境外所得税额</t>
    </r>
  </si>
  <si>
    <r>
      <rPr>
        <b/>
        <sz val="10"/>
        <color theme="1"/>
        <rFont val="黑体"/>
        <charset val="134"/>
      </rPr>
      <t>未超过境外所得税抵免限额的余额</t>
    </r>
  </si>
  <si>
    <r>
      <rPr>
        <b/>
        <sz val="10"/>
        <color theme="1"/>
        <rFont val="黑体"/>
        <charset val="134"/>
      </rPr>
      <t>本年可抵免以前年度未抵免境外所得税额</t>
    </r>
  </si>
  <si>
    <r>
      <rPr>
        <b/>
        <sz val="10"/>
        <color theme="1"/>
        <rFont val="黑体"/>
        <charset val="134"/>
      </rPr>
      <t>按简易办法计算</t>
    </r>
  </si>
  <si>
    <r>
      <rPr>
        <b/>
        <sz val="10"/>
        <color theme="1"/>
        <rFont val="黑体"/>
        <charset val="134"/>
      </rPr>
      <t>境外所得抵免所得税额合计</t>
    </r>
  </si>
  <si>
    <r>
      <rPr>
        <b/>
        <sz val="10"/>
        <color theme="1"/>
        <rFont val="黑体"/>
        <charset val="134"/>
      </rPr>
      <t>按低于</t>
    </r>
    <r>
      <rPr>
        <b/>
        <sz val="10"/>
        <color theme="1"/>
        <rFont val="Times New Roman"/>
        <family val="1"/>
      </rPr>
      <t>12.5%</t>
    </r>
    <r>
      <rPr>
        <b/>
        <sz val="10"/>
        <color theme="1"/>
        <rFont val="黑体"/>
        <charset val="134"/>
      </rPr>
      <t>的实际税率计算的抵免额</t>
    </r>
  </si>
  <si>
    <r>
      <rPr>
        <b/>
        <sz val="10"/>
        <color theme="1"/>
        <rFont val="黑体"/>
        <charset val="134"/>
      </rPr>
      <t>按</t>
    </r>
    <r>
      <rPr>
        <b/>
        <sz val="10"/>
        <color theme="1"/>
        <rFont val="Times New Roman"/>
        <family val="1"/>
      </rPr>
      <t>12.5%</t>
    </r>
    <r>
      <rPr>
        <b/>
        <sz val="10"/>
        <color theme="1"/>
        <rFont val="黑体"/>
        <charset val="134"/>
      </rPr>
      <t>计算的抵免额</t>
    </r>
  </si>
  <si>
    <r>
      <rPr>
        <b/>
        <sz val="10"/>
        <color theme="1"/>
        <rFont val="黑体"/>
        <charset val="134"/>
      </rPr>
      <t>按</t>
    </r>
    <r>
      <rPr>
        <b/>
        <sz val="10"/>
        <color theme="1"/>
        <rFont val="Times New Roman"/>
        <family val="1"/>
      </rPr>
      <t>25%</t>
    </r>
    <r>
      <rPr>
        <b/>
        <sz val="10"/>
        <color theme="1"/>
        <rFont val="黑体"/>
        <charset val="134"/>
      </rPr>
      <t>计算的抵免额</t>
    </r>
  </si>
  <si>
    <t>5(3-4)</t>
  </si>
  <si>
    <t>7(5-6)</t>
  </si>
  <si>
    <t>9(7×8)</t>
  </si>
  <si>
    <t>13(11-12)</t>
  </si>
  <si>
    <t>18(15+
16+17)</t>
  </si>
  <si>
    <t>19(12+14+18)</t>
  </si>
  <si>
    <r>
      <rPr>
        <sz val="11"/>
        <color theme="1"/>
        <rFont val="宋体"/>
        <charset val="134"/>
      </rPr>
      <t>本表涉及综合与分国情形，公式需要结合关联到</t>
    </r>
    <r>
      <rPr>
        <sz val="11"/>
        <color theme="1"/>
        <rFont val="Times New Roman"/>
        <family val="1"/>
      </rPr>
      <t>A108010</t>
    </r>
    <r>
      <rPr>
        <sz val="11"/>
        <color theme="1"/>
        <rFont val="宋体"/>
        <charset val="134"/>
      </rPr>
      <t>表中。</t>
    </r>
  </si>
  <si>
    <r>
      <rPr>
        <b/>
        <sz val="12"/>
        <color theme="1"/>
        <rFont val="Times New Roman"/>
        <family val="1"/>
      </rPr>
      <t xml:space="preserve">A108010   </t>
    </r>
    <r>
      <rPr>
        <b/>
        <sz val="12"/>
        <color theme="1"/>
        <rFont val="黑体"/>
        <charset val="134"/>
      </rPr>
      <t>境外所得纳税调整后所得明细表</t>
    </r>
  </si>
  <si>
    <r>
      <rPr>
        <b/>
        <sz val="10"/>
        <color theme="1"/>
        <rFont val="黑体"/>
        <charset val="134"/>
      </rPr>
      <t>境外税后所得</t>
    </r>
  </si>
  <si>
    <r>
      <rPr>
        <b/>
        <sz val="10"/>
        <color theme="1"/>
        <rFont val="黑体"/>
        <charset val="134"/>
      </rPr>
      <t>境外所得可抵免的所得税额</t>
    </r>
  </si>
  <si>
    <r>
      <rPr>
        <b/>
        <sz val="10"/>
        <color theme="1"/>
        <rFont val="黑体"/>
        <charset val="134"/>
      </rPr>
      <t>境外分支机构收入与支出纳税调整额</t>
    </r>
  </si>
  <si>
    <r>
      <rPr>
        <b/>
        <sz val="10"/>
        <color theme="1"/>
        <rFont val="黑体"/>
        <charset val="134"/>
      </rPr>
      <t>境外分支机构调整分摊扣除的有关成本费用</t>
    </r>
  </si>
  <si>
    <r>
      <rPr>
        <b/>
        <sz val="10"/>
        <color theme="1"/>
        <rFont val="黑体"/>
        <charset val="134"/>
      </rPr>
      <t>境外所得对应调整的相关成本费用支出</t>
    </r>
  </si>
  <si>
    <r>
      <rPr>
        <b/>
        <sz val="10"/>
        <color theme="1"/>
        <rFont val="黑体"/>
        <charset val="134"/>
      </rPr>
      <t>分支机构营业利润所得</t>
    </r>
  </si>
  <si>
    <r>
      <rPr>
        <b/>
        <sz val="10"/>
        <color theme="1"/>
        <rFont val="黑体"/>
        <charset val="134"/>
      </rPr>
      <t>股息、红利等权益性投资所得</t>
    </r>
  </si>
  <si>
    <r>
      <rPr>
        <b/>
        <sz val="10"/>
        <color theme="1"/>
        <rFont val="黑体"/>
        <charset val="134"/>
      </rPr>
      <t>利息所得</t>
    </r>
  </si>
  <si>
    <r>
      <rPr>
        <b/>
        <sz val="10"/>
        <color theme="1"/>
        <rFont val="黑体"/>
        <charset val="134"/>
      </rPr>
      <t>租金所得</t>
    </r>
  </si>
  <si>
    <r>
      <rPr>
        <b/>
        <sz val="10"/>
        <color theme="1"/>
        <rFont val="黑体"/>
        <charset val="134"/>
      </rPr>
      <t>特许权使用费所得</t>
    </r>
  </si>
  <si>
    <r>
      <rPr>
        <b/>
        <sz val="10"/>
        <color theme="1"/>
        <rFont val="黑体"/>
        <charset val="134"/>
      </rPr>
      <t>财产转让所得</t>
    </r>
  </si>
  <si>
    <r>
      <rPr>
        <b/>
        <sz val="10"/>
        <color theme="1"/>
        <rFont val="黑体"/>
        <charset val="134"/>
      </rPr>
      <t>其他所得</t>
    </r>
  </si>
  <si>
    <r>
      <rPr>
        <b/>
        <sz val="10"/>
        <color theme="1"/>
        <rFont val="黑体"/>
        <charset val="134"/>
      </rPr>
      <t>直接缴纳的所得税额</t>
    </r>
  </si>
  <si>
    <r>
      <rPr>
        <b/>
        <sz val="10"/>
        <color theme="1"/>
        <rFont val="黑体"/>
        <charset val="134"/>
      </rPr>
      <t>间接负担的所得税额</t>
    </r>
  </si>
  <si>
    <r>
      <rPr>
        <b/>
        <sz val="10"/>
        <color theme="1"/>
        <rFont val="黑体"/>
        <charset val="134"/>
      </rPr>
      <t>享受税收饶让抵免税额</t>
    </r>
  </si>
  <si>
    <t>9(2+…+8)</t>
  </si>
  <si>
    <t>13(10+
11+12)</t>
  </si>
  <si>
    <t>14(9+10+11)</t>
  </si>
  <si>
    <t>18(14+
15-16-17)</t>
  </si>
  <si>
    <r>
      <rPr>
        <b/>
        <sz val="12"/>
        <color theme="1"/>
        <rFont val="Times New Roman"/>
        <family val="1"/>
      </rPr>
      <t xml:space="preserve">A108020   </t>
    </r>
    <r>
      <rPr>
        <b/>
        <sz val="12"/>
        <color theme="1"/>
        <rFont val="黑体"/>
        <charset val="134"/>
      </rPr>
      <t>境外分支机构弥补亏损明细表</t>
    </r>
  </si>
  <si>
    <r>
      <rPr>
        <b/>
        <sz val="10"/>
        <color theme="1"/>
        <rFont val="黑体"/>
        <charset val="134"/>
      </rPr>
      <t>非实际亏损额的弥补</t>
    </r>
  </si>
  <si>
    <r>
      <rPr>
        <b/>
        <sz val="10"/>
        <color theme="1"/>
        <rFont val="黑体"/>
        <charset val="134"/>
      </rPr>
      <t>以前年度结转尚未弥补的非实际亏损额</t>
    </r>
  </si>
  <si>
    <r>
      <rPr>
        <b/>
        <sz val="10"/>
        <color theme="1"/>
        <rFont val="黑体"/>
        <charset val="134"/>
      </rPr>
      <t>本年发生的非实际亏损额</t>
    </r>
  </si>
  <si>
    <r>
      <rPr>
        <b/>
        <sz val="10"/>
        <color theme="1"/>
        <rFont val="黑体"/>
        <charset val="134"/>
      </rPr>
      <t>本年弥补的以前年度非实际亏损额</t>
    </r>
  </si>
  <si>
    <r>
      <rPr>
        <b/>
        <sz val="10"/>
        <color theme="1"/>
        <rFont val="黑体"/>
        <charset val="134"/>
      </rPr>
      <t>结转以后年度弥补的非实际亏损额</t>
    </r>
  </si>
  <si>
    <r>
      <rPr>
        <b/>
        <sz val="10"/>
        <color theme="1"/>
        <rFont val="黑体"/>
        <charset val="134"/>
      </rPr>
      <t>以前年度结转尚未弥补的实际亏损额</t>
    </r>
  </si>
  <si>
    <r>
      <rPr>
        <b/>
        <sz val="10"/>
        <color theme="1"/>
        <rFont val="黑体"/>
        <charset val="134"/>
      </rPr>
      <t>本年发生的实际亏损额</t>
    </r>
  </si>
  <si>
    <r>
      <rPr>
        <b/>
        <sz val="10"/>
        <color theme="1"/>
        <rFont val="黑体"/>
        <charset val="134"/>
      </rPr>
      <t>本年弥补的以前年度实际亏损额</t>
    </r>
  </si>
  <si>
    <r>
      <rPr>
        <b/>
        <sz val="10"/>
        <color theme="1"/>
        <rFont val="黑体"/>
        <charset val="134"/>
      </rPr>
      <t>结转以后年度弥补的实际亏损额</t>
    </r>
  </si>
  <si>
    <r>
      <rPr>
        <b/>
        <sz val="10"/>
        <color theme="1"/>
        <rFont val="黑体"/>
        <charset val="134"/>
      </rPr>
      <t>前五年</t>
    </r>
  </si>
  <si>
    <r>
      <rPr>
        <b/>
        <sz val="10"/>
        <color theme="1"/>
        <rFont val="黑体"/>
        <charset val="134"/>
      </rPr>
      <t>前四年</t>
    </r>
  </si>
  <si>
    <r>
      <rPr>
        <b/>
        <sz val="10"/>
        <color theme="1"/>
        <rFont val="黑体"/>
        <charset val="134"/>
      </rPr>
      <t>前三年</t>
    </r>
  </si>
  <si>
    <r>
      <rPr>
        <b/>
        <sz val="10"/>
        <color theme="1"/>
        <rFont val="黑体"/>
        <charset val="134"/>
      </rPr>
      <t>前二年</t>
    </r>
  </si>
  <si>
    <r>
      <rPr>
        <b/>
        <sz val="10"/>
        <color theme="1"/>
        <rFont val="黑体"/>
        <charset val="134"/>
      </rPr>
      <t>前一年</t>
    </r>
  </si>
  <si>
    <t>5(2+3-4)</t>
  </si>
  <si>
    <t>11(6+…+10)</t>
  </si>
  <si>
    <t>19(14+…+18)</t>
  </si>
  <si>
    <r>
      <rPr>
        <b/>
        <sz val="12"/>
        <color theme="1"/>
        <rFont val="Times New Roman"/>
        <family val="1"/>
      </rPr>
      <t xml:space="preserve">A108030   </t>
    </r>
    <r>
      <rPr>
        <b/>
        <sz val="12"/>
        <color theme="1"/>
        <rFont val="黑体"/>
        <charset val="134"/>
      </rPr>
      <t>跨年度结转抵免境外所得税明细表</t>
    </r>
  </si>
  <si>
    <r>
      <rPr>
        <b/>
        <sz val="10"/>
        <color theme="1"/>
        <rFont val="黑体"/>
        <charset val="134"/>
      </rPr>
      <t>前五年境外所得已缴所得税未抵免余额</t>
    </r>
  </si>
  <si>
    <r>
      <rPr>
        <b/>
        <sz val="10"/>
        <color theme="1"/>
        <rFont val="黑体"/>
        <charset val="134"/>
      </rPr>
      <t>本年实际抵免以前年度未抵免的境外已缴所得税额</t>
    </r>
  </si>
  <si>
    <r>
      <rPr>
        <b/>
        <sz val="10"/>
        <color theme="1"/>
        <rFont val="黑体"/>
        <charset val="134"/>
      </rPr>
      <t>结转以后年度抵免的境外所得已缴所得税额</t>
    </r>
  </si>
  <si>
    <t>7(2+
…+6)</t>
  </si>
  <si>
    <t>13(8+
…+12)</t>
  </si>
  <si>
    <t>14
(3-9)</t>
  </si>
  <si>
    <t>15
(4-10)</t>
  </si>
  <si>
    <t>16
(5-11)</t>
  </si>
  <si>
    <t>17
(6-12)</t>
  </si>
  <si>
    <t>19(14+
…+18)</t>
  </si>
  <si>
    <r>
      <rPr>
        <b/>
        <sz val="12"/>
        <color theme="1"/>
        <rFont val="Times New Roman"/>
        <family val="1"/>
      </rPr>
      <t xml:space="preserve">A109000   </t>
    </r>
    <r>
      <rPr>
        <b/>
        <sz val="12"/>
        <color theme="1"/>
        <rFont val="黑体"/>
        <charset val="134"/>
      </rPr>
      <t>跨地区经营汇总纳税企业年度分摊企业所得税明细表</t>
    </r>
  </si>
  <si>
    <r>
      <rPr>
        <sz val="10"/>
        <color theme="1"/>
        <rFont val="宋体"/>
        <charset val="134"/>
      </rPr>
      <t>一、实际应纳所得税额</t>
    </r>
  </si>
  <si>
    <r>
      <rPr>
        <sz val="10"/>
        <color theme="1"/>
        <rFont val="宋体"/>
        <charset val="134"/>
      </rPr>
      <t>减：境外所得应纳所得税额</t>
    </r>
  </si>
  <si>
    <r>
      <rPr>
        <sz val="10"/>
        <color theme="1"/>
        <rFont val="宋体"/>
        <charset val="134"/>
      </rPr>
      <t>加：境外所得抵免所得税额</t>
    </r>
  </si>
  <si>
    <r>
      <rPr>
        <sz val="10"/>
        <color theme="1"/>
        <rFont val="宋体"/>
        <charset val="134"/>
      </rPr>
      <t>二、用于分摊的本年实际应纳所得税额（</t>
    </r>
    <r>
      <rPr>
        <sz val="10"/>
        <color theme="1"/>
        <rFont val="Times New Roman"/>
        <family val="1"/>
      </rPr>
      <t>1-2+3</t>
    </r>
    <r>
      <rPr>
        <sz val="10"/>
        <color theme="1"/>
        <rFont val="宋体"/>
        <charset val="134"/>
      </rPr>
      <t>）</t>
    </r>
  </si>
  <si>
    <r>
      <rPr>
        <sz val="10"/>
        <color theme="1"/>
        <rFont val="宋体"/>
        <charset val="134"/>
      </rPr>
      <t>三、本年累计已预分、已分摊所得税额（</t>
    </r>
    <r>
      <rPr>
        <sz val="10"/>
        <color theme="1"/>
        <rFont val="Times New Roman"/>
        <family val="1"/>
      </rPr>
      <t>6+7+8+9</t>
    </r>
    <r>
      <rPr>
        <sz val="10"/>
        <color theme="1"/>
        <rFont val="宋体"/>
        <charset val="134"/>
      </rPr>
      <t>）</t>
    </r>
  </si>
  <si>
    <r>
      <rPr>
        <sz val="10"/>
        <color theme="1"/>
        <rFont val="宋体"/>
        <charset val="134"/>
      </rPr>
      <t>（一）总机构直接管理建筑项目部已预分所得税额</t>
    </r>
  </si>
  <si>
    <r>
      <rPr>
        <sz val="10"/>
        <color theme="1"/>
        <rFont val="宋体"/>
        <charset val="134"/>
      </rPr>
      <t>（二）总机构已分摊所得税额</t>
    </r>
  </si>
  <si>
    <r>
      <rPr>
        <sz val="10"/>
        <color theme="1"/>
        <rFont val="宋体"/>
        <charset val="134"/>
      </rPr>
      <t>（三）财政集中已分配所得税额</t>
    </r>
  </si>
  <si>
    <r>
      <rPr>
        <sz val="10"/>
        <color theme="1"/>
        <rFont val="宋体"/>
        <charset val="134"/>
      </rPr>
      <t>（四）分支机构已分摊所得税额</t>
    </r>
  </si>
  <si>
    <r>
      <rPr>
        <sz val="10"/>
        <color theme="1"/>
        <rFont val="宋体"/>
        <charset val="134"/>
      </rPr>
      <t>其中：总机构主体生产经营部门已分摊所得税额</t>
    </r>
  </si>
  <si>
    <r>
      <rPr>
        <sz val="10"/>
        <color theme="1"/>
        <rFont val="宋体"/>
        <charset val="134"/>
      </rPr>
      <t>四、本年度应分摊的应补（退）的所得税额（</t>
    </r>
    <r>
      <rPr>
        <sz val="10"/>
        <color theme="1"/>
        <rFont val="Times New Roman"/>
        <family val="1"/>
      </rPr>
      <t>4-5</t>
    </r>
    <r>
      <rPr>
        <sz val="10"/>
        <color theme="1"/>
        <rFont val="宋体"/>
        <charset val="134"/>
      </rPr>
      <t>）</t>
    </r>
  </si>
  <si>
    <r>
      <rPr>
        <sz val="10"/>
        <color theme="1"/>
        <rFont val="宋体"/>
        <charset val="134"/>
      </rPr>
      <t>（一）总机构分摊本年应补（退）的所得税额（</t>
    </r>
    <r>
      <rPr>
        <sz val="10"/>
        <color theme="1"/>
        <rFont val="Times New Roman"/>
        <family val="1"/>
      </rPr>
      <t>11×</t>
    </r>
    <r>
      <rPr>
        <sz val="10"/>
        <color theme="1"/>
        <rFont val="宋体"/>
        <charset val="134"/>
      </rPr>
      <t>总机构分摊比例）</t>
    </r>
  </si>
  <si>
    <r>
      <rPr>
        <sz val="10"/>
        <color theme="1"/>
        <rFont val="宋体"/>
        <charset val="134"/>
      </rPr>
      <t>（二）财政集中分配本年应补（退）的所得税额（</t>
    </r>
    <r>
      <rPr>
        <sz val="10"/>
        <color theme="1"/>
        <rFont val="Times New Roman"/>
        <family val="1"/>
      </rPr>
      <t>11×</t>
    </r>
    <r>
      <rPr>
        <sz val="10"/>
        <color theme="1"/>
        <rFont val="宋体"/>
        <charset val="134"/>
      </rPr>
      <t>财政集中分配比例）</t>
    </r>
  </si>
  <si>
    <r>
      <rPr>
        <sz val="10"/>
        <color theme="1"/>
        <rFont val="宋体"/>
        <charset val="134"/>
      </rPr>
      <t>（三）分支机构分摊本年应补（退）的所得税额（</t>
    </r>
    <r>
      <rPr>
        <sz val="10"/>
        <color theme="1"/>
        <rFont val="Times New Roman"/>
        <family val="1"/>
      </rPr>
      <t>11×</t>
    </r>
    <r>
      <rPr>
        <sz val="10"/>
        <color theme="1"/>
        <rFont val="宋体"/>
        <charset val="134"/>
      </rPr>
      <t>分支机构分摊比例）</t>
    </r>
  </si>
  <si>
    <r>
      <rPr>
        <sz val="10"/>
        <color theme="1"/>
        <rFont val="宋体"/>
        <charset val="134"/>
      </rPr>
      <t>其中：总机构主体生产经营部门分摊本年应补（退）的所得税额（</t>
    </r>
    <r>
      <rPr>
        <sz val="10"/>
        <color theme="1"/>
        <rFont val="Times New Roman"/>
        <family val="1"/>
      </rPr>
      <t>11×</t>
    </r>
    <r>
      <rPr>
        <sz val="10"/>
        <color theme="1"/>
        <rFont val="宋体"/>
        <charset val="134"/>
      </rPr>
      <t>总机构主体生产经营部门分摊比例）</t>
    </r>
  </si>
  <si>
    <r>
      <rPr>
        <sz val="10"/>
        <color theme="1"/>
        <rFont val="宋体"/>
        <charset val="134"/>
      </rPr>
      <t>五、境外所得抵免后的应纳所得税额（</t>
    </r>
    <r>
      <rPr>
        <sz val="10"/>
        <color theme="1"/>
        <rFont val="Times New Roman"/>
        <family val="1"/>
      </rPr>
      <t>2-3</t>
    </r>
    <r>
      <rPr>
        <sz val="10"/>
        <color theme="1"/>
        <rFont val="宋体"/>
        <charset val="134"/>
      </rPr>
      <t>）</t>
    </r>
  </si>
  <si>
    <r>
      <rPr>
        <sz val="10"/>
        <color theme="1"/>
        <rFont val="宋体"/>
        <charset val="134"/>
      </rPr>
      <t>六、总机构本年应补（退）所得税额（</t>
    </r>
    <r>
      <rPr>
        <sz val="10"/>
        <color theme="1"/>
        <rFont val="Times New Roman"/>
        <family val="1"/>
      </rPr>
      <t>12+13+15+16</t>
    </r>
    <r>
      <rPr>
        <sz val="10"/>
        <color theme="1"/>
        <rFont val="宋体"/>
        <charset val="134"/>
      </rPr>
      <t>）</t>
    </r>
  </si>
  <si>
    <r>
      <rPr>
        <b/>
        <sz val="12"/>
        <color theme="1"/>
        <rFont val="Times New Roman"/>
        <family val="1"/>
      </rPr>
      <t xml:space="preserve">A109010   </t>
    </r>
    <r>
      <rPr>
        <b/>
        <sz val="12"/>
        <color theme="1"/>
        <rFont val="黑体"/>
        <charset val="134"/>
      </rPr>
      <t>企业所得税汇总纳税分支机构所得税分配表</t>
    </r>
  </si>
  <si>
    <r>
      <rPr>
        <sz val="10"/>
        <color theme="1"/>
        <rFont val="宋体"/>
        <charset val="134"/>
      </rPr>
      <t>税款所属期间：</t>
    </r>
    <r>
      <rPr>
        <sz val="10"/>
        <color theme="1"/>
        <rFont val="Times New Roman"/>
        <family val="1"/>
      </rPr>
      <t xml:space="preserve">   </t>
    </r>
    <r>
      <rPr>
        <sz val="10"/>
        <color theme="1"/>
        <rFont val="宋体"/>
        <charset val="134"/>
      </rPr>
      <t>年</t>
    </r>
    <r>
      <rPr>
        <sz val="10"/>
        <color theme="1"/>
        <rFont val="Times New Roman"/>
        <family val="1"/>
      </rPr>
      <t xml:space="preserve">  </t>
    </r>
    <r>
      <rPr>
        <sz val="10"/>
        <color theme="1"/>
        <rFont val="宋体"/>
        <charset val="134"/>
      </rPr>
      <t>月</t>
    </r>
    <r>
      <rPr>
        <sz val="10"/>
        <color theme="1"/>
        <rFont val="Times New Roman"/>
        <family val="1"/>
      </rPr>
      <t xml:space="preserve">  </t>
    </r>
    <r>
      <rPr>
        <sz val="10"/>
        <color theme="1"/>
        <rFont val="宋体"/>
        <charset val="134"/>
      </rPr>
      <t>日至</t>
    </r>
    <r>
      <rPr>
        <sz val="10"/>
        <color theme="1"/>
        <rFont val="Times New Roman"/>
        <family val="1"/>
      </rPr>
      <t xml:space="preserve">   </t>
    </r>
    <r>
      <rPr>
        <sz val="10"/>
        <color theme="1"/>
        <rFont val="宋体"/>
        <charset val="134"/>
      </rPr>
      <t>年</t>
    </r>
    <r>
      <rPr>
        <sz val="10"/>
        <color theme="1"/>
        <rFont val="Times New Roman"/>
        <family val="1"/>
      </rPr>
      <t xml:space="preserve">  </t>
    </r>
    <r>
      <rPr>
        <sz val="10"/>
        <color theme="1"/>
        <rFont val="宋体"/>
        <charset val="134"/>
      </rPr>
      <t>月</t>
    </r>
    <r>
      <rPr>
        <sz val="10"/>
        <color theme="1"/>
        <rFont val="Times New Roman"/>
        <family val="1"/>
      </rPr>
      <t xml:space="preserve">  </t>
    </r>
    <r>
      <rPr>
        <sz val="10"/>
        <color theme="1"/>
        <rFont val="宋体"/>
        <charset val="134"/>
      </rPr>
      <t>日</t>
    </r>
  </si>
  <si>
    <r>
      <rPr>
        <sz val="10"/>
        <color theme="1"/>
        <rFont val="宋体"/>
        <charset val="134"/>
      </rPr>
      <t>总机构名称（盖章）</t>
    </r>
    <r>
      <rPr>
        <sz val="10"/>
        <color theme="1"/>
        <rFont val="Times New Roman"/>
        <family val="1"/>
      </rPr>
      <t xml:space="preserve">:                                                                   </t>
    </r>
  </si>
  <si>
    <r>
      <rPr>
        <sz val="10"/>
        <color theme="1"/>
        <rFont val="宋体"/>
        <charset val="134"/>
      </rPr>
      <t>总机构统一社会信用代码（纳税人识别号）：</t>
    </r>
  </si>
  <si>
    <r>
      <rPr>
        <sz val="10"/>
        <color theme="1"/>
        <rFont val="宋体"/>
        <charset val="134"/>
      </rPr>
      <t>金额单位</t>
    </r>
    <r>
      <rPr>
        <sz val="10"/>
        <color theme="1"/>
        <rFont val="Times New Roman"/>
        <family val="1"/>
      </rPr>
      <t xml:space="preserve">: </t>
    </r>
    <r>
      <rPr>
        <sz val="10"/>
        <color theme="1"/>
        <rFont val="宋体"/>
        <charset val="134"/>
      </rPr>
      <t>元（列至角分）</t>
    </r>
  </si>
  <si>
    <r>
      <rPr>
        <sz val="10"/>
        <color theme="1"/>
        <rFont val="宋体"/>
        <charset val="134"/>
      </rPr>
      <t>应纳所得税额</t>
    </r>
  </si>
  <si>
    <r>
      <rPr>
        <sz val="10"/>
        <color theme="1"/>
        <rFont val="宋体"/>
        <charset val="134"/>
      </rPr>
      <t>总机构分摊所得税额</t>
    </r>
  </si>
  <si>
    <r>
      <rPr>
        <sz val="10"/>
        <color theme="1"/>
        <rFont val="Times New Roman"/>
        <family val="1"/>
      </rPr>
      <t xml:space="preserve"> </t>
    </r>
    <r>
      <rPr>
        <sz val="10"/>
        <color theme="1"/>
        <rFont val="宋体"/>
        <charset val="134"/>
      </rPr>
      <t>总机构财政集中分配所得税额</t>
    </r>
  </si>
  <si>
    <r>
      <rPr>
        <sz val="10"/>
        <color theme="1"/>
        <rFont val="宋体"/>
        <charset val="134"/>
      </rPr>
      <t>分支机构分摊所得税额</t>
    </r>
  </si>
  <si>
    <r>
      <rPr>
        <sz val="10"/>
        <color theme="1"/>
        <rFont val="宋体"/>
        <charset val="134"/>
      </rPr>
      <t>分支机构情况　</t>
    </r>
  </si>
  <si>
    <r>
      <rPr>
        <sz val="10"/>
        <color theme="1"/>
        <rFont val="宋体"/>
        <charset val="134"/>
      </rPr>
      <t>分支机构统一社会信用代码（纳税人识别号）</t>
    </r>
  </si>
  <si>
    <r>
      <rPr>
        <sz val="10"/>
        <color theme="1"/>
        <rFont val="宋体"/>
        <charset val="134"/>
      </rPr>
      <t>分支机构名称</t>
    </r>
  </si>
  <si>
    <r>
      <rPr>
        <sz val="10"/>
        <color theme="1"/>
        <rFont val="宋体"/>
        <charset val="134"/>
      </rPr>
      <t>三项因素</t>
    </r>
  </si>
  <si>
    <r>
      <rPr>
        <sz val="10"/>
        <color theme="1"/>
        <rFont val="宋体"/>
        <charset val="134"/>
      </rPr>
      <t>分配比例</t>
    </r>
  </si>
  <si>
    <r>
      <rPr>
        <sz val="10"/>
        <color theme="1"/>
        <rFont val="宋体"/>
        <charset val="134"/>
      </rPr>
      <t>分配所得税额</t>
    </r>
  </si>
  <si>
    <r>
      <rPr>
        <sz val="10"/>
        <color theme="1"/>
        <rFont val="宋体"/>
        <charset val="134"/>
      </rPr>
      <t>营业收入</t>
    </r>
  </si>
  <si>
    <r>
      <rPr>
        <sz val="10"/>
        <color theme="1"/>
        <rFont val="宋体"/>
        <charset val="134"/>
      </rPr>
      <t>职工薪酬</t>
    </r>
  </si>
  <si>
    <r>
      <rPr>
        <sz val="10"/>
        <color theme="1"/>
        <rFont val="宋体"/>
        <charset val="134"/>
      </rPr>
      <t>资产总额</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</si>
</sst>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21" x14ac:knownFonts="1">
    <font>
      <sz val="11"/>
      <color theme="1"/>
      <name val="宋体"/>
      <charset val="134"/>
      <scheme val="minor"/>
    </font>
    <font>
      <sz val="10"/>
      <color theme="1"/>
      <name val="Times New Roman"/>
      <family val="1"/>
    </font>
    <font>
      <sz val="11"/>
      <color theme="1"/>
      <name val="Times New Roman"/>
      <family val="1"/>
    </font>
    <font>
      <b/>
      <sz val="12"/>
      <color theme="1"/>
      <name val="Times New Roman"/>
      <family val="1"/>
    </font>
    <font>
      <b/>
      <sz val="11"/>
      <color theme="1"/>
      <name val="Times New Roman"/>
      <family val="1"/>
    </font>
    <font>
      <b/>
      <sz val="10"/>
      <color theme="1"/>
      <name val="Times New Roman"/>
      <family val="1"/>
    </font>
    <font>
      <sz val="10"/>
      <color rgb="FF000000"/>
      <name val="Times New Roman"/>
      <family val="1"/>
    </font>
    <font>
      <sz val="11"/>
      <color theme="1"/>
      <name val="宋体"/>
      <charset val="134"/>
    </font>
    <font>
      <sz val="11"/>
      <color rgb="FFFF0000"/>
      <name val="宋体"/>
      <charset val="134"/>
    </font>
    <font>
      <sz val="10"/>
      <color theme="1"/>
      <name val="宋体"/>
      <charset val="134"/>
    </font>
    <font>
      <b/>
      <sz val="10"/>
      <color rgb="FF000000"/>
      <name val="Times New Roman"/>
      <family val="1"/>
    </font>
    <font>
      <sz val="11"/>
      <color theme="1"/>
      <name val="宋体"/>
      <charset val="134"/>
      <scheme val="minor"/>
    </font>
    <font>
      <b/>
      <sz val="12"/>
      <color theme="1"/>
      <name val="黑体"/>
      <charset val="134"/>
    </font>
    <font>
      <b/>
      <sz val="11"/>
      <color theme="1"/>
      <name val="黑体"/>
      <charset val="134"/>
    </font>
    <font>
      <b/>
      <sz val="10"/>
      <color theme="1"/>
      <name val="黑体"/>
      <charset val="134"/>
    </font>
    <font>
      <b/>
      <sz val="10"/>
      <color theme="1"/>
      <name val="宋体"/>
      <charset val="134"/>
    </font>
    <font>
      <sz val="10"/>
      <color rgb="FF000000"/>
      <name val="宋体"/>
      <charset val="134"/>
    </font>
    <font>
      <sz val="10"/>
      <color theme="1"/>
      <name val="华文楷体"/>
      <charset val="134"/>
    </font>
    <font>
      <b/>
      <sz val="10"/>
      <color rgb="FF000000"/>
      <name val="黑体"/>
      <charset val="134"/>
    </font>
    <font>
      <sz val="9"/>
      <name val="宋体"/>
      <charset val="134"/>
    </font>
    <font>
      <sz val="9"/>
      <name val="宋体"/>
      <family val="3"/>
      <charset val="134"/>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0" tint="-4.9989318521683403E-2"/>
        <bgColor indexed="64"/>
      </patternFill>
    </fill>
  </fills>
  <borders count="27">
    <border>
      <left/>
      <right/>
      <top/>
      <bottom/>
      <diagonal/>
    </border>
    <border>
      <left style="thin">
        <color auto="1"/>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cellStyleXfs>
  <cellXfs count="195">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43" fontId="1" fillId="2" borderId="5" xfId="1" applyFont="1" applyFill="1" applyBorder="1">
      <alignment vertical="center"/>
    </xf>
    <xf numFmtId="0" fontId="1" fillId="0" borderId="5" xfId="0" applyFont="1" applyBorder="1">
      <alignment vertical="center"/>
    </xf>
    <xf numFmtId="0" fontId="1" fillId="2" borderId="5" xfId="0" applyNumberFormat="1" applyFont="1" applyFill="1" applyBorder="1">
      <alignment vertical="center"/>
    </xf>
    <xf numFmtId="0" fontId="4" fillId="0" borderId="5" xfId="0" applyFont="1" applyBorder="1" applyAlignment="1">
      <alignment horizontal="center" vertical="center"/>
    </xf>
    <xf numFmtId="43" fontId="1" fillId="0" borderId="5" xfId="1" applyFont="1" applyBorder="1">
      <alignment vertical="center"/>
    </xf>
    <xf numFmtId="0" fontId="5" fillId="0" borderId="5" xfId="0" applyFont="1" applyBorder="1" applyAlignment="1">
      <alignment horizontal="center" vertical="center"/>
    </xf>
    <xf numFmtId="0" fontId="5" fillId="0" borderId="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lignment vertical="center"/>
    </xf>
    <xf numFmtId="0" fontId="5" fillId="0" borderId="5" xfId="0" applyFont="1" applyFill="1" applyBorder="1" applyAlignment="1">
      <alignment horizontal="center" vertical="center" wrapText="1"/>
    </xf>
    <xf numFmtId="0" fontId="5" fillId="0" borderId="8" xfId="0" applyFont="1" applyBorder="1" applyAlignment="1">
      <alignment horizontal="center" vertical="center" wrapText="1"/>
    </xf>
    <xf numFmtId="0" fontId="1" fillId="0" borderId="5" xfId="0" applyFont="1" applyBorder="1" applyAlignment="1">
      <alignment vertical="center" wrapText="1"/>
    </xf>
    <xf numFmtId="43" fontId="1" fillId="0" borderId="5" xfId="1" applyFont="1" applyBorder="1" applyAlignment="1">
      <alignment vertical="center" wrapText="1"/>
    </xf>
    <xf numFmtId="43" fontId="1" fillId="3" borderId="5" xfId="1" applyFont="1" applyFill="1" applyBorder="1" applyAlignment="1">
      <alignment vertical="center" wrapText="1"/>
    </xf>
    <xf numFmtId="0" fontId="6" fillId="0" borderId="5"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vertical="center"/>
    </xf>
    <xf numFmtId="0" fontId="5" fillId="0" borderId="5" xfId="0" applyFont="1" applyBorder="1">
      <alignment vertical="center"/>
    </xf>
    <xf numFmtId="43" fontId="1" fillId="0" borderId="5" xfId="1" applyFont="1" applyBorder="1" applyAlignment="1">
      <alignment horizontal="center" vertical="center"/>
    </xf>
    <xf numFmtId="43" fontId="1" fillId="2" borderId="5" xfId="1" applyFont="1" applyFill="1" applyBorder="1" applyAlignment="1">
      <alignment horizontal="center" vertical="center"/>
    </xf>
    <xf numFmtId="0" fontId="1" fillId="0" borderId="5" xfId="0" applyFont="1" applyBorder="1" applyAlignment="1">
      <alignment horizontal="left" vertical="center"/>
    </xf>
    <xf numFmtId="43" fontId="1" fillId="2" borderId="5" xfId="0" applyNumberFormat="1" applyFont="1" applyFill="1" applyBorder="1" applyAlignment="1">
      <alignment horizontal="center" vertical="center"/>
    </xf>
    <xf numFmtId="43" fontId="1" fillId="2" borderId="5" xfId="0" applyNumberFormat="1" applyFont="1" applyFill="1" applyBorder="1">
      <alignment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lignment vertical="center"/>
    </xf>
    <xf numFmtId="0" fontId="1" fillId="0" borderId="21" xfId="0" applyFont="1" applyBorder="1" applyAlignment="1">
      <alignment horizontal="center" vertical="center"/>
    </xf>
    <xf numFmtId="0" fontId="1" fillId="0" borderId="25" xfId="0" applyFont="1" applyBorder="1" applyAlignment="1">
      <alignment vertical="center"/>
    </xf>
    <xf numFmtId="0" fontId="1" fillId="0" borderId="5" xfId="0" applyFont="1" applyBorder="1" applyAlignment="1">
      <alignment vertical="center"/>
    </xf>
    <xf numFmtId="0" fontId="2" fillId="0" borderId="0" xfId="0" applyFont="1" applyAlignment="1">
      <alignment vertical="center" wrapText="1"/>
    </xf>
    <xf numFmtId="0" fontId="2" fillId="0" borderId="5" xfId="0" applyFont="1" applyBorder="1" applyAlignment="1">
      <alignment horizontal="center" vertical="center"/>
    </xf>
    <xf numFmtId="9" fontId="1" fillId="0" borderId="5" xfId="0" applyNumberFormat="1" applyFont="1" applyBorder="1" applyAlignment="1">
      <alignment horizontal="center" vertical="center"/>
    </xf>
    <xf numFmtId="0" fontId="1" fillId="2" borderId="5" xfId="0" applyFont="1" applyFill="1" applyBorder="1">
      <alignment vertical="center"/>
    </xf>
    <xf numFmtId="0" fontId="1" fillId="2" borderId="5" xfId="0" applyFont="1" applyFill="1" applyBorder="1" applyAlignment="1">
      <alignment horizontal="center" vertical="center"/>
    </xf>
    <xf numFmtId="43" fontId="2" fillId="0" borderId="0" xfId="1" applyFont="1">
      <alignment vertical="center"/>
    </xf>
    <xf numFmtId="43" fontId="5" fillId="0" borderId="5" xfId="1" applyFont="1" applyBorder="1" applyAlignment="1">
      <alignment horizontal="center" vertical="center"/>
    </xf>
    <xf numFmtId="43" fontId="1" fillId="3" borderId="5" xfId="1" applyFont="1" applyFill="1" applyBorder="1">
      <alignment vertical="center"/>
    </xf>
    <xf numFmtId="0" fontId="5" fillId="0" borderId="5" xfId="0" applyFont="1" applyBorder="1" applyAlignment="1">
      <alignment horizontal="left" vertical="center" wrapText="1"/>
    </xf>
    <xf numFmtId="0" fontId="1" fillId="0" borderId="5" xfId="1" applyNumberFormat="1" applyFont="1" applyBorder="1">
      <alignment vertical="center"/>
    </xf>
    <xf numFmtId="0" fontId="6" fillId="0" borderId="0" xfId="0" applyFont="1">
      <alignment vertical="center"/>
    </xf>
    <xf numFmtId="43" fontId="1" fillId="2" borderId="5" xfId="0" applyNumberFormat="1" applyFont="1" applyFill="1" applyBorder="1" applyAlignment="1">
      <alignment vertical="center"/>
    </xf>
    <xf numFmtId="43" fontId="1" fillId="0" borderId="0" xfId="1" applyFont="1">
      <alignment vertical="center"/>
    </xf>
    <xf numFmtId="176" fontId="2" fillId="0" borderId="0" xfId="0" applyNumberFormat="1" applyFont="1">
      <alignment vertical="center"/>
    </xf>
    <xf numFmtId="176" fontId="1" fillId="0" borderId="5" xfId="1" applyNumberFormat="1" applyFont="1" applyBorder="1">
      <alignment vertical="center"/>
    </xf>
    <xf numFmtId="176" fontId="1" fillId="0" borderId="5" xfId="1" applyNumberFormat="1" applyFont="1" applyBorder="1" applyAlignment="1">
      <alignment horizontal="center" vertical="center"/>
    </xf>
    <xf numFmtId="43" fontId="1" fillId="0" borderId="5" xfId="1" applyFont="1" applyBorder="1" applyAlignment="1">
      <alignment horizontal="left" vertical="center"/>
    </xf>
    <xf numFmtId="43" fontId="1" fillId="4" borderId="5" xfId="1" applyFont="1" applyFill="1" applyBorder="1">
      <alignment vertical="center"/>
    </xf>
    <xf numFmtId="43" fontId="1" fillId="4" borderId="5" xfId="1" applyFont="1" applyFill="1" applyBorder="1" applyAlignment="1">
      <alignment horizontal="center" vertical="center"/>
    </xf>
    <xf numFmtId="43" fontId="1" fillId="5" borderId="5" xfId="1" applyFont="1" applyFill="1" applyBorder="1" applyAlignment="1">
      <alignment horizontal="center" vertical="center"/>
    </xf>
    <xf numFmtId="176" fontId="1" fillId="4" borderId="5" xfId="1" applyNumberFormat="1" applyFont="1" applyFill="1" applyBorder="1" applyAlignment="1">
      <alignment horizontal="center" vertical="center"/>
    </xf>
    <xf numFmtId="0" fontId="2" fillId="0" borderId="5" xfId="0" applyFont="1" applyBorder="1">
      <alignment vertical="center"/>
    </xf>
    <xf numFmtId="9" fontId="1" fillId="0" borderId="5" xfId="1" applyNumberFormat="1" applyFont="1" applyBorder="1">
      <alignment vertical="center"/>
    </xf>
    <xf numFmtId="0" fontId="1" fillId="0" borderId="0" xfId="0" applyFont="1" applyAlignment="1">
      <alignment vertical="center" wrapText="1"/>
    </xf>
    <xf numFmtId="43" fontId="1" fillId="0" borderId="5" xfId="1" applyFont="1" applyBorder="1" applyAlignment="1">
      <alignment horizontal="center" vertical="center" wrapText="1"/>
    </xf>
    <xf numFmtId="43" fontId="1" fillId="2" borderId="5" xfId="1" applyFont="1" applyFill="1" applyBorder="1" applyAlignment="1">
      <alignment horizontal="center" vertical="center" wrapText="1"/>
    </xf>
    <xf numFmtId="43" fontId="1" fillId="2" borderId="5" xfId="1" applyFont="1" applyFill="1" applyBorder="1" applyAlignment="1">
      <alignment vertical="center" wrapText="1"/>
    </xf>
    <xf numFmtId="43" fontId="1" fillId="3" borderId="5" xfId="1"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Fill="1" applyBorder="1" applyAlignment="1">
      <alignment horizontal="center" vertical="center" wrapText="1"/>
    </xf>
    <xf numFmtId="43" fontId="1" fillId="6" borderId="5" xfId="1" applyFont="1" applyFill="1" applyBorder="1">
      <alignment vertical="center"/>
    </xf>
    <xf numFmtId="43" fontId="4" fillId="0" borderId="5" xfId="1" applyFont="1" applyBorder="1" applyAlignment="1">
      <alignment horizontal="center" vertical="center"/>
    </xf>
    <xf numFmtId="43" fontId="1" fillId="2" borderId="5" xfId="1" applyFont="1" applyFill="1" applyBorder="1" applyAlignment="1">
      <alignment horizontal="left" vertical="center"/>
    </xf>
    <xf numFmtId="43" fontId="1" fillId="0" borderId="5" xfId="0" applyNumberFormat="1" applyFont="1" applyBorder="1">
      <alignment vertical="center"/>
    </xf>
    <xf numFmtId="0" fontId="3" fillId="0" borderId="0" xfId="0" applyFont="1" applyBorder="1" applyAlignment="1">
      <alignment vertical="center"/>
    </xf>
    <xf numFmtId="0" fontId="1" fillId="0" borderId="0" xfId="0" applyFont="1" applyProtection="1">
      <alignment vertical="center"/>
      <protection locked="0"/>
    </xf>
    <xf numFmtId="0" fontId="2" fillId="0" borderId="0" xfId="0" applyFont="1" applyProtection="1">
      <alignment vertical="center"/>
      <protection locked="0"/>
    </xf>
    <xf numFmtId="43" fontId="2" fillId="0" borderId="0" xfId="1" applyFont="1" applyProtection="1">
      <alignment vertical="center"/>
      <protection locked="0"/>
    </xf>
    <xf numFmtId="43" fontId="3" fillId="0" borderId="5" xfId="1"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10" fillId="0" borderId="5" xfId="0" applyFont="1" applyBorder="1" applyAlignment="1" applyProtection="1">
      <alignment horizontal="center" vertical="center" wrapText="1"/>
      <protection locked="0"/>
    </xf>
    <xf numFmtId="0" fontId="10" fillId="0" borderId="5" xfId="0" applyFont="1" applyBorder="1" applyAlignment="1" applyProtection="1">
      <alignment horizontal="center" vertical="center"/>
      <protection locked="0"/>
    </xf>
    <xf numFmtId="43" fontId="10" fillId="0" borderId="5" xfId="1" applyFont="1" applyBorder="1" applyAlignment="1" applyProtection="1">
      <alignment horizontal="center" vertical="center"/>
      <protection locked="0"/>
    </xf>
    <xf numFmtId="0" fontId="8" fillId="0" borderId="0" xfId="0" applyFont="1" applyProtection="1">
      <alignment vertical="center"/>
      <protection locked="0"/>
    </xf>
    <xf numFmtId="0" fontId="1" fillId="0" borderId="5" xfId="0" applyFont="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43" fontId="6" fillId="2" borderId="5" xfId="1" applyFont="1" applyFill="1" applyBorder="1" applyAlignment="1" applyProtection="1">
      <alignment horizontal="right" vertical="center"/>
    </xf>
    <xf numFmtId="0" fontId="6" fillId="0" borderId="5" xfId="0" applyFont="1" applyBorder="1" applyAlignment="1" applyProtection="1">
      <alignment vertical="center"/>
      <protection locked="0"/>
    </xf>
    <xf numFmtId="43" fontId="6" fillId="0" borderId="5" xfId="1" applyFont="1" applyBorder="1" applyAlignment="1" applyProtection="1">
      <alignment horizontal="right" vertical="center"/>
      <protection locked="0"/>
    </xf>
    <xf numFmtId="0" fontId="1" fillId="0" borderId="5" xfId="0" applyFont="1" applyBorder="1" applyAlignment="1" applyProtection="1">
      <alignment vertical="center"/>
      <protection locked="0"/>
    </xf>
    <xf numFmtId="9" fontId="6" fillId="0" borderId="5" xfId="1" applyNumberFormat="1" applyFont="1" applyBorder="1" applyAlignment="1" applyProtection="1">
      <alignment horizontal="right" vertical="center"/>
      <protection locked="0"/>
    </xf>
    <xf numFmtId="0" fontId="6" fillId="0" borderId="5" xfId="0" applyFont="1" applyBorder="1" applyAlignment="1" applyProtection="1">
      <alignment vertical="center" wrapText="1"/>
      <protection locked="0"/>
    </xf>
    <xf numFmtId="0" fontId="1" fillId="0" borderId="5" xfId="0" applyFont="1" applyBorder="1" applyAlignment="1" applyProtection="1">
      <alignment vertical="center" wrapText="1"/>
      <protection locked="0"/>
    </xf>
    <xf numFmtId="0" fontId="7" fillId="0" borderId="0" xfId="0" applyFont="1" applyProtection="1">
      <alignment vertical="center"/>
      <protection locked="0"/>
    </xf>
    <xf numFmtId="0" fontId="3" fillId="0" borderId="5" xfId="0" applyFont="1" applyBorder="1" applyAlignment="1" applyProtection="1">
      <alignment horizontal="center" vertical="center"/>
      <protection locked="0"/>
    </xf>
    <xf numFmtId="0" fontId="6" fillId="0" borderId="5" xfId="0" applyFont="1" applyBorder="1" applyAlignment="1" applyProtection="1">
      <alignment horizontal="center" vertical="center" wrapText="1"/>
      <protection locked="0"/>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19"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26" xfId="0"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43" fontId="1" fillId="0" borderId="5" xfId="1" applyFont="1" applyBorder="1" applyAlignment="1">
      <alignment horizontal="left" vertical="center"/>
    </xf>
    <xf numFmtId="43" fontId="1" fillId="4" borderId="5" xfId="1" applyFont="1" applyFill="1" applyBorder="1" applyAlignment="1">
      <alignment horizontal="left" vertical="center"/>
    </xf>
    <xf numFmtId="43" fontId="1" fillId="0" borderId="5" xfId="1" applyFont="1" applyBorder="1" applyAlignment="1">
      <alignment horizontal="center" vertical="center"/>
    </xf>
    <xf numFmtId="176" fontId="5" fillId="0" borderId="5" xfId="0" applyNumberFormat="1" applyFont="1" applyBorder="1" applyAlignment="1">
      <alignment horizontal="center" vertical="center"/>
    </xf>
    <xf numFmtId="43" fontId="1" fillId="0" borderId="7" xfId="1" applyFont="1" applyBorder="1" applyAlignment="1">
      <alignment horizontal="left" vertical="center"/>
    </xf>
    <xf numFmtId="43" fontId="1" fillId="0" borderId="26" xfId="1" applyFont="1" applyBorder="1" applyAlignment="1">
      <alignment horizontal="left" vertical="center"/>
    </xf>
    <xf numFmtId="43" fontId="1" fillId="0" borderId="8" xfId="1" applyFont="1" applyBorder="1" applyAlignment="1">
      <alignment horizontal="left" vertical="center"/>
    </xf>
    <xf numFmtId="43" fontId="1" fillId="4" borderId="5" xfId="1" applyFont="1" applyFill="1" applyBorder="1" applyAlignment="1">
      <alignment vertical="center" wrapText="1"/>
    </xf>
    <xf numFmtId="0" fontId="1" fillId="0" borderId="5" xfId="0" applyFont="1" applyBorder="1" applyAlignment="1">
      <alignment horizontal="left"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lignment vertical="center"/>
    </xf>
    <xf numFmtId="0" fontId="1" fillId="0" borderId="7" xfId="0" applyFont="1" applyBorder="1" applyAlignment="1">
      <alignment vertical="center"/>
    </xf>
    <xf numFmtId="0" fontId="1" fillId="0" borderId="26" xfId="0" applyFont="1" applyBorder="1" applyAlignment="1">
      <alignment vertical="center"/>
    </xf>
    <xf numFmtId="0" fontId="1" fillId="0" borderId="8" xfId="0" applyFont="1" applyBorder="1" applyAlignment="1">
      <alignment vertical="center"/>
    </xf>
    <xf numFmtId="0" fontId="1" fillId="0" borderId="3" xfId="0" applyFont="1" applyBorder="1" applyAlignment="1">
      <alignment horizontal="left" vertical="center" indent="1"/>
    </xf>
    <xf numFmtId="0" fontId="1" fillId="0" borderId="4" xfId="0" applyFont="1" applyBorder="1" applyAlignment="1">
      <alignment horizontal="left" vertical="center" indent="1"/>
    </xf>
    <xf numFmtId="0" fontId="1" fillId="0" borderId="3" xfId="0" applyFont="1" applyBorder="1" applyAlignment="1">
      <alignment horizontal="left" vertical="center" indent="2"/>
    </xf>
    <xf numFmtId="0" fontId="1" fillId="0" borderId="4" xfId="0" applyFont="1" applyBorder="1" applyAlignment="1">
      <alignment horizontal="left" vertical="center" indent="2"/>
    </xf>
    <xf numFmtId="0" fontId="1" fillId="0" borderId="3" xfId="0" applyFont="1" applyBorder="1" applyAlignment="1">
      <alignment horizontal="left" vertical="center" wrapText="1" indent="2"/>
    </xf>
    <xf numFmtId="0" fontId="1" fillId="0" borderId="4" xfId="0" applyFont="1" applyBorder="1" applyAlignment="1">
      <alignment horizontal="left" vertical="center" wrapText="1" indent="2"/>
    </xf>
    <xf numFmtId="0" fontId="9" fillId="0" borderId="3" xfId="0" applyFont="1" applyBorder="1" applyAlignment="1">
      <alignment horizontal="left" vertical="center" indent="2"/>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7" xfId="0" applyFont="1" applyBorder="1">
      <alignment vertical="center"/>
    </xf>
    <xf numFmtId="0" fontId="1" fillId="0" borderId="26" xfId="0" applyFont="1" applyBorder="1">
      <alignment vertical="center"/>
    </xf>
    <xf numFmtId="0" fontId="1" fillId="0" borderId="8" xfId="0" applyFont="1" applyBorder="1">
      <alignment vertical="center"/>
    </xf>
    <xf numFmtId="0" fontId="1" fillId="0" borderId="7" xfId="0" applyFont="1" applyBorder="1" applyAlignment="1">
      <alignment vertical="center" wrapText="1"/>
    </xf>
    <xf numFmtId="0" fontId="1" fillId="0" borderId="26" xfId="0" applyFont="1" applyBorder="1" applyAlignment="1">
      <alignment vertical="center" wrapText="1"/>
    </xf>
    <xf numFmtId="0" fontId="1" fillId="0" borderId="8" xfId="0" applyFont="1" applyBorder="1" applyAlignment="1">
      <alignment vertical="center" wrapText="1"/>
    </xf>
    <xf numFmtId="0" fontId="5" fillId="0" borderId="5" xfId="0" applyFont="1" applyBorder="1" applyAlignment="1">
      <alignment horizontal="left" vertical="center"/>
    </xf>
    <xf numFmtId="0" fontId="5" fillId="0" borderId="3" xfId="0" applyFont="1" applyBorder="1" applyAlignment="1">
      <alignment horizontal="left" vertical="center"/>
    </xf>
    <xf numFmtId="0" fontId="1" fillId="0" borderId="3" xfId="0" applyFont="1" applyBorder="1">
      <alignment vertical="center"/>
    </xf>
    <xf numFmtId="0" fontId="1" fillId="0" borderId="6" xfId="0" applyFont="1" applyBorder="1">
      <alignment vertical="center"/>
    </xf>
    <xf numFmtId="0" fontId="1" fillId="0" borderId="4" xfId="0" applyFont="1" applyBorder="1">
      <alignment vertical="center"/>
    </xf>
    <xf numFmtId="0" fontId="1" fillId="0" borderId="7" xfId="0" applyFont="1" applyBorder="1" applyAlignment="1">
      <alignment horizontal="center" vertical="center"/>
    </xf>
    <xf numFmtId="0" fontId="1" fillId="0" borderId="26" xfId="0" applyFont="1" applyBorder="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8"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4" xfId="0" applyFont="1" applyBorder="1" applyAlignment="1">
      <alignment horizontal="center" vertical="center"/>
    </xf>
    <xf numFmtId="0" fontId="1" fillId="0" borderId="6" xfId="0" applyFont="1" applyBorder="1" applyAlignment="1">
      <alignment horizontal="left" vertical="center" wrapText="1"/>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24" xfId="0" applyFont="1" applyBorder="1" applyAlignment="1">
      <alignment horizontal="left" vertical="center"/>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left" vertical="center"/>
    </xf>
    <xf numFmtId="0" fontId="1" fillId="0" borderId="18" xfId="0" applyFont="1" applyBorder="1" applyAlignment="1">
      <alignment horizontal="left"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left" vertical="center"/>
    </xf>
    <xf numFmtId="0" fontId="1" fillId="0" borderId="2" xfId="0" applyFont="1" applyBorder="1" applyAlignment="1">
      <alignment horizontal="right" vertical="center"/>
    </xf>
    <xf numFmtId="43" fontId="1" fillId="2" borderId="3" xfId="1" applyFont="1" applyFill="1" applyBorder="1" applyAlignment="1">
      <alignment horizontal="center" vertical="center"/>
    </xf>
    <xf numFmtId="43" fontId="1" fillId="2" borderId="4" xfId="1" applyFont="1" applyFill="1" applyBorder="1" applyAlignment="1">
      <alignment horizontal="center" vertical="center"/>
    </xf>
    <xf numFmtId="43" fontId="1" fillId="2" borderId="6" xfId="1" applyFont="1" applyFill="1" applyBorder="1" applyAlignment="1">
      <alignment horizontal="center" vertical="center"/>
    </xf>
  </cellXfs>
  <cellStyles count="3">
    <cellStyle name="常规" xfId="0" builtinId="0"/>
    <cellStyle name="千位分隔" xfId="1" builtinId="3"/>
    <cellStyle name="千位分隔 2" xfId="2"/>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33866</xdr:colOff>
      <xdr:row>3</xdr:row>
      <xdr:rowOff>16934</xdr:rowOff>
    </xdr:from>
    <xdr:to>
      <xdr:col>3</xdr:col>
      <xdr:colOff>406400</xdr:colOff>
      <xdr:row>7</xdr:row>
      <xdr:rowOff>186266</xdr:rowOff>
    </xdr:to>
    <xdr:sp macro="" textlink="">
      <xdr:nvSpPr>
        <xdr:cNvPr id="2" name="右大括号 1"/>
        <xdr:cNvSpPr/>
      </xdr:nvSpPr>
      <xdr:spPr>
        <a:xfrm>
          <a:off x="6459220" y="593725"/>
          <a:ext cx="372745" cy="99250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118533</xdr:colOff>
      <xdr:row>12</xdr:row>
      <xdr:rowOff>76200</xdr:rowOff>
    </xdr:from>
    <xdr:to>
      <xdr:col>3</xdr:col>
      <xdr:colOff>296333</xdr:colOff>
      <xdr:row>16</xdr:row>
      <xdr:rowOff>152400</xdr:rowOff>
    </xdr:to>
    <xdr:sp macro="" textlink="">
      <xdr:nvSpPr>
        <xdr:cNvPr id="3" name="右大括号 2"/>
        <xdr:cNvSpPr/>
      </xdr:nvSpPr>
      <xdr:spPr>
        <a:xfrm>
          <a:off x="6543675" y="2505075"/>
          <a:ext cx="177800" cy="8991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118532</xdr:colOff>
      <xdr:row>20</xdr:row>
      <xdr:rowOff>16933</xdr:rowOff>
    </xdr:from>
    <xdr:to>
      <xdr:col>3</xdr:col>
      <xdr:colOff>313265</xdr:colOff>
      <xdr:row>23</xdr:row>
      <xdr:rowOff>160867</xdr:rowOff>
    </xdr:to>
    <xdr:sp macro="" textlink="">
      <xdr:nvSpPr>
        <xdr:cNvPr id="4" name="右大括号 3"/>
        <xdr:cNvSpPr/>
      </xdr:nvSpPr>
      <xdr:spPr>
        <a:xfrm>
          <a:off x="6543675" y="4091305"/>
          <a:ext cx="194945" cy="76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118532</xdr:colOff>
      <xdr:row>26</xdr:row>
      <xdr:rowOff>42333</xdr:rowOff>
    </xdr:from>
    <xdr:to>
      <xdr:col>3</xdr:col>
      <xdr:colOff>313266</xdr:colOff>
      <xdr:row>28</xdr:row>
      <xdr:rowOff>186266</xdr:rowOff>
    </xdr:to>
    <xdr:sp macro="" textlink="">
      <xdr:nvSpPr>
        <xdr:cNvPr id="5" name="右大括号 4"/>
        <xdr:cNvSpPr/>
      </xdr:nvSpPr>
      <xdr:spPr>
        <a:xfrm>
          <a:off x="6543675" y="5351145"/>
          <a:ext cx="194945" cy="5556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12" sqref="B12"/>
    </sheetView>
  </sheetViews>
  <sheetFormatPr defaultColWidth="9" defaultRowHeight="13.5" x14ac:dyDescent="0.15"/>
  <cols>
    <col min="1" max="1" width="69.125" customWidth="1"/>
  </cols>
  <sheetData>
    <row r="1" spans="1:1" x14ac:dyDescent="0.15">
      <c r="A1" t="s">
        <v>0</v>
      </c>
    </row>
    <row r="2" spans="1:1" x14ac:dyDescent="0.15">
      <c r="A2" t="s">
        <v>1</v>
      </c>
    </row>
  </sheetData>
  <phoneticPr fontId="20" type="noConversion"/>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80" zoomScaleNormal="80" workbookViewId="0">
      <selection activeCell="C25" sqref="C25:D25"/>
    </sheetView>
  </sheetViews>
  <sheetFormatPr defaultColWidth="8.875" defaultRowHeight="15" x14ac:dyDescent="0.15"/>
  <cols>
    <col min="1" max="1" width="5.5" style="2" customWidth="1"/>
    <col min="2" max="2" width="53.125" style="2" customWidth="1"/>
    <col min="3" max="3" width="14.75" style="2" customWidth="1"/>
    <col min="4" max="4" width="14" style="2" customWidth="1"/>
    <col min="5" max="16384" width="8.875" style="2"/>
  </cols>
  <sheetData>
    <row r="1" spans="1:4" ht="15.75" x14ac:dyDescent="0.15">
      <c r="A1" s="100" t="s">
        <v>285</v>
      </c>
      <c r="B1" s="100"/>
      <c r="C1" s="100"/>
      <c r="D1" s="100"/>
    </row>
    <row r="2" spans="1:4" s="1" customFormat="1" ht="16.149999999999999" customHeight="1" x14ac:dyDescent="0.15">
      <c r="A2" s="12" t="s">
        <v>286</v>
      </c>
      <c r="B2" s="12" t="s">
        <v>287</v>
      </c>
      <c r="C2" s="12" t="s">
        <v>288</v>
      </c>
      <c r="D2" s="12" t="s">
        <v>289</v>
      </c>
    </row>
    <row r="3" spans="1:4" s="1" customFormat="1" ht="16.149999999999999" customHeight="1" x14ac:dyDescent="0.15">
      <c r="A3" s="8"/>
      <c r="B3" s="8"/>
      <c r="C3" s="5">
        <v>1</v>
      </c>
      <c r="D3" s="5">
        <v>2</v>
      </c>
    </row>
    <row r="4" spans="1:4" s="1" customFormat="1" ht="16.149999999999999" customHeight="1" x14ac:dyDescent="0.15">
      <c r="A4" s="5">
        <v>1</v>
      </c>
      <c r="B4" s="18" t="s">
        <v>290</v>
      </c>
      <c r="C4" s="65">
        <f>SUM(C5:C13)</f>
        <v>0</v>
      </c>
      <c r="D4" s="65">
        <f>SUM(D5:D13)</f>
        <v>0</v>
      </c>
    </row>
    <row r="5" spans="1:4" s="1" customFormat="1" ht="16.149999999999999" customHeight="1" x14ac:dyDescent="0.15">
      <c r="A5" s="5">
        <v>2</v>
      </c>
      <c r="B5" s="18" t="s">
        <v>291</v>
      </c>
      <c r="C5" s="11"/>
      <c r="D5" s="11"/>
    </row>
    <row r="6" spans="1:4" s="1" customFormat="1" ht="16.149999999999999" customHeight="1" x14ac:dyDescent="0.15">
      <c r="A6" s="5">
        <v>3</v>
      </c>
      <c r="B6" s="18" t="s">
        <v>292</v>
      </c>
      <c r="C6" s="11"/>
      <c r="D6" s="11"/>
    </row>
    <row r="7" spans="1:4" s="1" customFormat="1" ht="16.149999999999999" customHeight="1" x14ac:dyDescent="0.15">
      <c r="A7" s="5">
        <v>4</v>
      </c>
      <c r="B7" s="18" t="s">
        <v>293</v>
      </c>
      <c r="C7" s="11"/>
      <c r="D7" s="11"/>
    </row>
    <row r="8" spans="1:4" s="1" customFormat="1" ht="16.149999999999999" customHeight="1" x14ac:dyDescent="0.15">
      <c r="A8" s="5">
        <v>5</v>
      </c>
      <c r="B8" s="18" t="s">
        <v>294</v>
      </c>
      <c r="C8" s="11"/>
      <c r="D8" s="11"/>
    </row>
    <row r="9" spans="1:4" s="1" customFormat="1" ht="16.149999999999999" customHeight="1" x14ac:dyDescent="0.15">
      <c r="A9" s="5">
        <v>6</v>
      </c>
      <c r="B9" s="18" t="s">
        <v>295</v>
      </c>
      <c r="C9" s="11"/>
      <c r="D9" s="11"/>
    </row>
    <row r="10" spans="1:4" s="1" customFormat="1" ht="16.149999999999999" customHeight="1" x14ac:dyDescent="0.15">
      <c r="A10" s="5">
        <v>7</v>
      </c>
      <c r="B10" s="18" t="s">
        <v>296</v>
      </c>
      <c r="C10" s="11"/>
      <c r="D10" s="11"/>
    </row>
    <row r="11" spans="1:4" s="1" customFormat="1" ht="16.149999999999999" customHeight="1" x14ac:dyDescent="0.15">
      <c r="A11" s="5">
        <v>8</v>
      </c>
      <c r="B11" s="18" t="s">
        <v>297</v>
      </c>
      <c r="C11" s="11"/>
      <c r="D11" s="11"/>
    </row>
    <row r="12" spans="1:4" s="1" customFormat="1" ht="16.149999999999999" customHeight="1" x14ac:dyDescent="0.15">
      <c r="A12" s="5">
        <v>9</v>
      </c>
      <c r="B12" s="18" t="s">
        <v>298</v>
      </c>
      <c r="C12" s="11"/>
      <c r="D12" s="11"/>
    </row>
    <row r="13" spans="1:4" s="1" customFormat="1" ht="16.149999999999999" customHeight="1" x14ac:dyDescent="0.15">
      <c r="A13" s="5">
        <v>10</v>
      </c>
      <c r="B13" s="18" t="s">
        <v>251</v>
      </c>
      <c r="C13" s="11"/>
      <c r="D13" s="11"/>
    </row>
    <row r="14" spans="1:4" s="1" customFormat="1" ht="16.149999999999999" customHeight="1" x14ac:dyDescent="0.15">
      <c r="A14" s="5">
        <v>11</v>
      </c>
      <c r="B14" s="18" t="s">
        <v>299</v>
      </c>
      <c r="C14" s="45">
        <f>SUM(C15:C23)</f>
        <v>0</v>
      </c>
      <c r="D14" s="45">
        <f>SUM(D15:D23)</f>
        <v>0</v>
      </c>
    </row>
    <row r="15" spans="1:4" s="1" customFormat="1" ht="16.149999999999999" customHeight="1" x14ac:dyDescent="0.15">
      <c r="A15" s="5">
        <v>12</v>
      </c>
      <c r="B15" s="18" t="s">
        <v>300</v>
      </c>
      <c r="C15" s="11"/>
      <c r="D15" s="11"/>
    </row>
    <row r="16" spans="1:4" s="1" customFormat="1" ht="16.149999999999999" customHeight="1" x14ac:dyDescent="0.15">
      <c r="A16" s="5">
        <v>13</v>
      </c>
      <c r="B16" s="18" t="s">
        <v>301</v>
      </c>
      <c r="C16" s="11"/>
      <c r="D16" s="11"/>
    </row>
    <row r="17" spans="1:4" s="1" customFormat="1" ht="16.149999999999999" customHeight="1" x14ac:dyDescent="0.15">
      <c r="A17" s="5">
        <v>14</v>
      </c>
      <c r="B17" s="18" t="s">
        <v>302</v>
      </c>
      <c r="C17" s="11"/>
      <c r="D17" s="11"/>
    </row>
    <row r="18" spans="1:4" s="1" customFormat="1" ht="16.149999999999999" customHeight="1" x14ac:dyDescent="0.15">
      <c r="A18" s="5">
        <v>15</v>
      </c>
      <c r="B18" s="18" t="s">
        <v>303</v>
      </c>
      <c r="C18" s="11"/>
      <c r="D18" s="11"/>
    </row>
    <row r="19" spans="1:4" s="1" customFormat="1" ht="16.149999999999999" customHeight="1" x14ac:dyDescent="0.15">
      <c r="A19" s="5">
        <v>16</v>
      </c>
      <c r="B19" s="18" t="s">
        <v>304</v>
      </c>
      <c r="C19" s="11"/>
      <c r="D19" s="11"/>
    </row>
    <row r="20" spans="1:4" s="1" customFormat="1" ht="16.149999999999999" customHeight="1" x14ac:dyDescent="0.15">
      <c r="A20" s="5">
        <v>17</v>
      </c>
      <c r="B20" s="18" t="s">
        <v>305</v>
      </c>
      <c r="C20" s="11"/>
      <c r="D20" s="11"/>
    </row>
    <row r="21" spans="1:4" s="1" customFormat="1" ht="16.149999999999999" customHeight="1" x14ac:dyDescent="0.15">
      <c r="A21" s="5">
        <v>18</v>
      </c>
      <c r="B21" s="18" t="s">
        <v>306</v>
      </c>
      <c r="C21" s="11"/>
      <c r="D21" s="11"/>
    </row>
    <row r="22" spans="1:4" s="1" customFormat="1" ht="16.149999999999999" customHeight="1" x14ac:dyDescent="0.15">
      <c r="A22" s="5">
        <v>19</v>
      </c>
      <c r="B22" s="18" t="s">
        <v>307</v>
      </c>
      <c r="C22" s="11"/>
      <c r="D22" s="11"/>
    </row>
    <row r="23" spans="1:4" s="1" customFormat="1" ht="16.149999999999999" customHeight="1" x14ac:dyDescent="0.15">
      <c r="A23" s="5">
        <v>20</v>
      </c>
      <c r="B23" s="18" t="s">
        <v>251</v>
      </c>
      <c r="C23" s="11"/>
      <c r="D23" s="11"/>
    </row>
    <row r="24" spans="1:4" s="1" customFormat="1" ht="16.149999999999999" customHeight="1" x14ac:dyDescent="0.15">
      <c r="A24" s="5">
        <v>21</v>
      </c>
      <c r="B24" s="18" t="s">
        <v>308</v>
      </c>
      <c r="C24" s="45">
        <f>C25-C29</f>
        <v>0</v>
      </c>
      <c r="D24" s="45">
        <f>D25-D29</f>
        <v>0</v>
      </c>
    </row>
    <row r="25" spans="1:4" s="1" customFormat="1" ht="31.15" customHeight="1" x14ac:dyDescent="0.15">
      <c r="A25" s="5">
        <v>22</v>
      </c>
      <c r="B25" s="18" t="s">
        <v>309</v>
      </c>
      <c r="C25" s="7">
        <f>C27-C28</f>
        <v>0</v>
      </c>
      <c r="D25" s="7">
        <f>D27-D28</f>
        <v>0</v>
      </c>
    </row>
    <row r="26" spans="1:4" s="1" customFormat="1" ht="16.149999999999999" customHeight="1" x14ac:dyDescent="0.15">
      <c r="A26" s="5">
        <v>23</v>
      </c>
      <c r="B26" s="18" t="s">
        <v>310</v>
      </c>
      <c r="C26" s="11"/>
      <c r="D26" s="25" t="s">
        <v>210</v>
      </c>
    </row>
    <row r="27" spans="1:4" s="1" customFormat="1" ht="16.149999999999999" customHeight="1" x14ac:dyDescent="0.15">
      <c r="A27" s="5">
        <v>24</v>
      </c>
      <c r="B27" s="18" t="s">
        <v>311</v>
      </c>
      <c r="C27" s="11"/>
      <c r="D27" s="25"/>
    </row>
    <row r="28" spans="1:4" s="1" customFormat="1" ht="16.149999999999999" customHeight="1" x14ac:dyDescent="0.15">
      <c r="A28" s="5">
        <v>25</v>
      </c>
      <c r="B28" s="18" t="s">
        <v>312</v>
      </c>
      <c r="C28" s="11"/>
      <c r="D28" s="25"/>
    </row>
    <row r="29" spans="1:4" s="1" customFormat="1" ht="31.15" customHeight="1" x14ac:dyDescent="0.15">
      <c r="A29" s="5">
        <v>26</v>
      </c>
      <c r="B29" s="18" t="s">
        <v>313</v>
      </c>
      <c r="C29" s="7">
        <f>C31-C32</f>
        <v>0</v>
      </c>
      <c r="D29" s="7">
        <f>D31-D32</f>
        <v>0</v>
      </c>
    </row>
    <row r="30" spans="1:4" s="1" customFormat="1" ht="16.149999999999999" customHeight="1" x14ac:dyDescent="0.15">
      <c r="A30" s="5">
        <v>27</v>
      </c>
      <c r="B30" s="18" t="s">
        <v>314</v>
      </c>
      <c r="C30" s="11"/>
      <c r="D30" s="25" t="s">
        <v>210</v>
      </c>
    </row>
    <row r="31" spans="1:4" s="1" customFormat="1" ht="16.149999999999999" customHeight="1" x14ac:dyDescent="0.15">
      <c r="A31" s="5">
        <v>28</v>
      </c>
      <c r="B31" s="18" t="s">
        <v>315</v>
      </c>
      <c r="C31" s="11"/>
      <c r="D31" s="11"/>
    </row>
    <row r="32" spans="1:4" s="1" customFormat="1" ht="16.149999999999999" customHeight="1" x14ac:dyDescent="0.15">
      <c r="A32" s="5">
        <v>29</v>
      </c>
      <c r="B32" s="18" t="s">
        <v>316</v>
      </c>
      <c r="C32" s="11"/>
      <c r="D32" s="11"/>
    </row>
  </sheetData>
  <mergeCells count="1">
    <mergeCell ref="A1:D1"/>
  </mergeCells>
  <phoneticPr fontId="20"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8"/>
  <sheetViews>
    <sheetView zoomScale="80" zoomScaleNormal="80" workbookViewId="0">
      <selection activeCell="B29" sqref="B29"/>
    </sheetView>
  </sheetViews>
  <sheetFormatPr defaultColWidth="8.875" defaultRowHeight="15" x14ac:dyDescent="0.15"/>
  <cols>
    <col min="1" max="1" width="5.5" style="2" customWidth="1"/>
    <col min="2" max="2" width="48.5" style="2" customWidth="1"/>
    <col min="3" max="3" width="23.5" style="2" customWidth="1"/>
    <col min="4" max="4" width="13.5" style="2" customWidth="1"/>
    <col min="5" max="5" width="16" style="2" customWidth="1"/>
    <col min="6" max="6" width="17.25" style="2" customWidth="1"/>
    <col min="7" max="7" width="14.5" style="2" customWidth="1"/>
    <col min="8" max="8" width="16.25" style="2" customWidth="1"/>
    <col min="9" max="16384" width="8.875" style="2"/>
  </cols>
  <sheetData>
    <row r="1" spans="1:8" ht="15.75" x14ac:dyDescent="0.15">
      <c r="A1" s="95" t="s">
        <v>317</v>
      </c>
      <c r="B1" s="96"/>
      <c r="C1" s="96"/>
      <c r="D1" s="96"/>
      <c r="E1" s="96"/>
      <c r="F1" s="96"/>
      <c r="G1" s="96"/>
      <c r="H1" s="97"/>
    </row>
    <row r="2" spans="1:8" s="1" customFormat="1" ht="16.149999999999999" customHeight="1" x14ac:dyDescent="0.15">
      <c r="A2" s="104" t="s">
        <v>286</v>
      </c>
      <c r="B2" s="104" t="s">
        <v>287</v>
      </c>
      <c r="C2" s="104" t="s">
        <v>318</v>
      </c>
      <c r="D2" s="102" t="s">
        <v>319</v>
      </c>
      <c r="E2" s="103"/>
      <c r="F2" s="102" t="s">
        <v>288</v>
      </c>
      <c r="G2" s="103"/>
      <c r="H2" s="107" t="s">
        <v>320</v>
      </c>
    </row>
    <row r="3" spans="1:8" s="1" customFormat="1" ht="16.149999999999999" customHeight="1" x14ac:dyDescent="0.15">
      <c r="A3" s="105"/>
      <c r="B3" s="105"/>
      <c r="C3" s="106"/>
      <c r="D3" s="12" t="s">
        <v>321</v>
      </c>
      <c r="E3" s="12" t="s">
        <v>322</v>
      </c>
      <c r="F3" s="12" t="s">
        <v>321</v>
      </c>
      <c r="G3" s="12" t="s">
        <v>322</v>
      </c>
      <c r="H3" s="108"/>
    </row>
    <row r="4" spans="1:8" s="1" customFormat="1" ht="16.149999999999999" customHeight="1" x14ac:dyDescent="0.15">
      <c r="A4" s="106"/>
      <c r="B4" s="106"/>
      <c r="C4" s="5">
        <v>1</v>
      </c>
      <c r="D4" s="5">
        <v>2</v>
      </c>
      <c r="E4" s="5">
        <v>3</v>
      </c>
      <c r="F4" s="5">
        <v>4</v>
      </c>
      <c r="G4" s="5">
        <v>5</v>
      </c>
      <c r="H4" s="5" t="s">
        <v>323</v>
      </c>
    </row>
    <row r="5" spans="1:8" s="1" customFormat="1" ht="16.149999999999999" customHeight="1" x14ac:dyDescent="0.15">
      <c r="A5" s="5">
        <v>1</v>
      </c>
      <c r="B5" s="8" t="s">
        <v>324</v>
      </c>
      <c r="C5" s="7">
        <f>SUM(C6:C8)</f>
        <v>0</v>
      </c>
      <c r="D5" s="7">
        <f t="shared" ref="D5:H5" si="0">SUM(D6:D8)</f>
        <v>0</v>
      </c>
      <c r="E5" s="7">
        <f t="shared" si="0"/>
        <v>0</v>
      </c>
      <c r="F5" s="7">
        <f t="shared" si="0"/>
        <v>0</v>
      </c>
      <c r="G5" s="7">
        <f t="shared" si="0"/>
        <v>0</v>
      </c>
      <c r="H5" s="7">
        <f t="shared" si="0"/>
        <v>0</v>
      </c>
    </row>
    <row r="6" spans="1:8" s="1" customFormat="1" ht="16.149999999999999" customHeight="1" x14ac:dyDescent="0.15">
      <c r="A6" s="5">
        <v>2</v>
      </c>
      <c r="B6" s="8" t="s">
        <v>325</v>
      </c>
      <c r="C6" s="11"/>
      <c r="D6" s="11"/>
      <c r="E6" s="11"/>
      <c r="F6" s="11"/>
      <c r="G6" s="11" t="s">
        <v>66</v>
      </c>
      <c r="H6" s="7">
        <f>F6-D6</f>
        <v>0</v>
      </c>
    </row>
    <row r="7" spans="1:8" s="1" customFormat="1" ht="16.149999999999999" customHeight="1" x14ac:dyDescent="0.15">
      <c r="A7" s="5">
        <v>3</v>
      </c>
      <c r="B7" s="8" t="s">
        <v>326</v>
      </c>
      <c r="C7" s="11"/>
      <c r="D7" s="11"/>
      <c r="E7" s="11"/>
      <c r="F7" s="11"/>
      <c r="G7" s="11" t="s">
        <v>66</v>
      </c>
      <c r="H7" s="7">
        <f t="shared" ref="H7:H17" si="1">F7-D7</f>
        <v>0</v>
      </c>
    </row>
    <row r="8" spans="1:8" s="1" customFormat="1" ht="16.149999999999999" customHeight="1" x14ac:dyDescent="0.15">
      <c r="A8" s="5">
        <v>4</v>
      </c>
      <c r="B8" s="8" t="s">
        <v>327</v>
      </c>
      <c r="C8" s="11"/>
      <c r="D8" s="11"/>
      <c r="E8" s="11"/>
      <c r="F8" s="11"/>
      <c r="G8" s="11" t="s">
        <v>66</v>
      </c>
      <c r="H8" s="7">
        <f t="shared" si="1"/>
        <v>0</v>
      </c>
    </row>
    <row r="9" spans="1:8" s="1" customFormat="1" ht="16.149999999999999" customHeight="1" x14ac:dyDescent="0.15">
      <c r="A9" s="5">
        <v>5</v>
      </c>
      <c r="B9" s="8" t="s">
        <v>328</v>
      </c>
      <c r="C9" s="7">
        <f>SUM(C10:C12)</f>
        <v>0</v>
      </c>
      <c r="D9" s="7">
        <f t="shared" ref="D9:H9" si="2">SUM(D10:D12)</f>
        <v>0</v>
      </c>
      <c r="E9" s="7">
        <f t="shared" si="2"/>
        <v>0</v>
      </c>
      <c r="F9" s="7">
        <f t="shared" si="2"/>
        <v>0</v>
      </c>
      <c r="G9" s="7">
        <f t="shared" si="2"/>
        <v>0</v>
      </c>
      <c r="H9" s="7">
        <f t="shared" si="2"/>
        <v>0</v>
      </c>
    </row>
    <row r="10" spans="1:8" s="1" customFormat="1" ht="16.149999999999999" customHeight="1" x14ac:dyDescent="0.15">
      <c r="A10" s="5">
        <v>6</v>
      </c>
      <c r="B10" s="8" t="s">
        <v>329</v>
      </c>
      <c r="C10" s="11"/>
      <c r="D10" s="11"/>
      <c r="E10" s="11"/>
      <c r="F10" s="11"/>
      <c r="G10" s="11" t="s">
        <v>66</v>
      </c>
      <c r="H10" s="7">
        <f t="shared" si="1"/>
        <v>0</v>
      </c>
    </row>
    <row r="11" spans="1:8" s="1" customFormat="1" ht="16.149999999999999" customHeight="1" x14ac:dyDescent="0.15">
      <c r="A11" s="5">
        <v>7</v>
      </c>
      <c r="B11" s="8" t="s">
        <v>330</v>
      </c>
      <c r="C11" s="11"/>
      <c r="D11" s="11"/>
      <c r="E11" s="11"/>
      <c r="F11" s="11"/>
      <c r="G11" s="11" t="s">
        <v>66</v>
      </c>
      <c r="H11" s="7">
        <f t="shared" si="1"/>
        <v>0</v>
      </c>
    </row>
    <row r="12" spans="1:8" s="1" customFormat="1" ht="16.149999999999999" customHeight="1" x14ac:dyDescent="0.15">
      <c r="A12" s="5">
        <v>8</v>
      </c>
      <c r="B12" s="8" t="s">
        <v>331</v>
      </c>
      <c r="C12" s="11"/>
      <c r="D12" s="11"/>
      <c r="E12" s="11"/>
      <c r="F12" s="11"/>
      <c r="G12" s="11" t="s">
        <v>66</v>
      </c>
      <c r="H12" s="7">
        <f t="shared" si="1"/>
        <v>0</v>
      </c>
    </row>
    <row r="13" spans="1:8" s="1" customFormat="1" ht="16.149999999999999" customHeight="1" x14ac:dyDescent="0.15">
      <c r="A13" s="5">
        <v>9</v>
      </c>
      <c r="B13" s="8" t="s">
        <v>332</v>
      </c>
      <c r="C13" s="7">
        <f>SUM(C14:C16)</f>
        <v>0</v>
      </c>
      <c r="D13" s="7">
        <f t="shared" ref="D13:H13" si="3">SUM(D14:D16)</f>
        <v>0</v>
      </c>
      <c r="E13" s="7">
        <f t="shared" si="3"/>
        <v>0</v>
      </c>
      <c r="F13" s="7">
        <f t="shared" si="3"/>
        <v>0</v>
      </c>
      <c r="G13" s="7">
        <f t="shared" si="3"/>
        <v>0</v>
      </c>
      <c r="H13" s="7">
        <f t="shared" si="3"/>
        <v>0</v>
      </c>
    </row>
    <row r="14" spans="1:8" s="1" customFormat="1" ht="16.149999999999999" customHeight="1" x14ac:dyDescent="0.15">
      <c r="A14" s="5">
        <v>10</v>
      </c>
      <c r="B14" s="8" t="s">
        <v>333</v>
      </c>
      <c r="C14" s="11"/>
      <c r="D14" s="11"/>
      <c r="E14" s="11"/>
      <c r="F14" s="11"/>
      <c r="G14" s="11"/>
      <c r="H14" s="7">
        <f t="shared" si="1"/>
        <v>0</v>
      </c>
    </row>
    <row r="15" spans="1:8" s="1" customFormat="1" ht="16.149999999999999" customHeight="1" x14ac:dyDescent="0.15">
      <c r="A15" s="5">
        <v>11</v>
      </c>
      <c r="B15" s="8" t="s">
        <v>334</v>
      </c>
      <c r="C15" s="11"/>
      <c r="D15" s="11"/>
      <c r="E15" s="11"/>
      <c r="F15" s="11"/>
      <c r="G15" s="11"/>
      <c r="H15" s="7">
        <f t="shared" si="1"/>
        <v>0</v>
      </c>
    </row>
    <row r="16" spans="1:8" s="1" customFormat="1" ht="16.149999999999999" customHeight="1" x14ac:dyDescent="0.15">
      <c r="A16" s="5">
        <v>12</v>
      </c>
      <c r="B16" s="8" t="s">
        <v>335</v>
      </c>
      <c r="C16" s="11"/>
      <c r="D16" s="11"/>
      <c r="E16" s="11"/>
      <c r="F16" s="11"/>
      <c r="G16" s="11"/>
      <c r="H16" s="7">
        <f t="shared" si="1"/>
        <v>0</v>
      </c>
    </row>
    <row r="17" spans="1:8" s="1" customFormat="1" ht="16.149999999999999" customHeight="1" x14ac:dyDescent="0.15">
      <c r="A17" s="5">
        <v>13</v>
      </c>
      <c r="B17" s="8" t="s">
        <v>336</v>
      </c>
      <c r="C17" s="11"/>
      <c r="D17" s="11"/>
      <c r="E17" s="11"/>
      <c r="F17" s="11"/>
      <c r="G17" s="11"/>
      <c r="H17" s="7">
        <f t="shared" si="1"/>
        <v>0</v>
      </c>
    </row>
    <row r="18" spans="1:8" s="1" customFormat="1" ht="16.149999999999999" customHeight="1" x14ac:dyDescent="0.15">
      <c r="A18" s="5">
        <v>14</v>
      </c>
      <c r="B18" s="8" t="s">
        <v>337</v>
      </c>
      <c r="C18" s="7">
        <f>C17+C13+C9+C5</f>
        <v>0</v>
      </c>
      <c r="D18" s="7">
        <f t="shared" ref="D18:H18" si="4">D17+D13+D9+D5</f>
        <v>0</v>
      </c>
      <c r="E18" s="7">
        <f t="shared" si="4"/>
        <v>0</v>
      </c>
      <c r="F18" s="7">
        <f t="shared" si="4"/>
        <v>0</v>
      </c>
      <c r="G18" s="7">
        <f t="shared" si="4"/>
        <v>0</v>
      </c>
      <c r="H18" s="7">
        <f t="shared" si="4"/>
        <v>0</v>
      </c>
    </row>
  </sheetData>
  <mergeCells count="7">
    <mergeCell ref="A1:H1"/>
    <mergeCell ref="D2:E2"/>
    <mergeCell ref="F2:G2"/>
    <mergeCell ref="A2:A4"/>
    <mergeCell ref="B2:B4"/>
    <mergeCell ref="C2:C3"/>
    <mergeCell ref="H2:H3"/>
  </mergeCells>
  <phoneticPr fontId="20" type="noConversion"/>
  <pageMargins left="0.70763888888888904" right="0.70763888888888904" top="0.74791666666666701" bottom="0.74791666666666701" header="0.31388888888888899" footer="0.31388888888888899"/>
  <pageSetup paperSize="9" scale="86"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
  <sheetViews>
    <sheetView zoomScale="80" zoomScaleNormal="80" workbookViewId="0">
      <selection activeCell="M21" sqref="M21"/>
    </sheetView>
  </sheetViews>
  <sheetFormatPr defaultColWidth="8.875" defaultRowHeight="15" x14ac:dyDescent="0.15"/>
  <cols>
    <col min="1" max="1" width="5.5" style="2" customWidth="1"/>
    <col min="2" max="2" width="26" style="2" customWidth="1"/>
    <col min="3" max="4" width="8.875" style="2"/>
    <col min="5" max="5" width="13" style="2" customWidth="1"/>
    <col min="6" max="6" width="14.375" style="2" customWidth="1"/>
    <col min="7" max="7" width="13.75" style="2" customWidth="1"/>
    <col min="8" max="8" width="13.625" style="2" customWidth="1"/>
    <col min="9" max="9" width="13.875" style="2" customWidth="1"/>
    <col min="10" max="11" width="13.625" style="2" customWidth="1"/>
    <col min="12" max="12" width="14.875" style="2" customWidth="1"/>
    <col min="13" max="13" width="14" style="2" customWidth="1"/>
    <col min="14" max="16384" width="8.875" style="2"/>
  </cols>
  <sheetData>
    <row r="1" spans="1:13" ht="15.75" x14ac:dyDescent="0.15">
      <c r="A1" s="95" t="s">
        <v>338</v>
      </c>
      <c r="B1" s="96"/>
      <c r="C1" s="96"/>
      <c r="D1" s="96"/>
      <c r="E1" s="96"/>
      <c r="F1" s="96"/>
      <c r="G1" s="96"/>
      <c r="H1" s="96"/>
      <c r="I1" s="96"/>
      <c r="J1" s="96"/>
      <c r="K1" s="96"/>
      <c r="L1" s="96"/>
      <c r="M1" s="97"/>
    </row>
    <row r="2" spans="1:13" s="61" customFormat="1" ht="20.45" customHeight="1" x14ac:dyDescent="0.15">
      <c r="A2" s="110" t="s">
        <v>286</v>
      </c>
      <c r="B2" s="110" t="s">
        <v>287</v>
      </c>
      <c r="C2" s="109" t="s">
        <v>339</v>
      </c>
      <c r="D2" s="109"/>
      <c r="E2" s="109"/>
      <c r="F2" s="109" t="s">
        <v>340</v>
      </c>
      <c r="G2" s="109"/>
      <c r="H2" s="109"/>
      <c r="I2" s="109"/>
      <c r="J2" s="109"/>
      <c r="K2" s="109"/>
      <c r="L2" s="109"/>
      <c r="M2" s="109" t="s">
        <v>289</v>
      </c>
    </row>
    <row r="3" spans="1:13" s="61" customFormat="1" ht="28.5" customHeight="1" x14ac:dyDescent="0.15">
      <c r="A3" s="111"/>
      <c r="B3" s="111"/>
      <c r="C3" s="13" t="s">
        <v>319</v>
      </c>
      <c r="D3" s="13" t="s">
        <v>288</v>
      </c>
      <c r="E3" s="13" t="s">
        <v>289</v>
      </c>
      <c r="F3" s="13" t="s">
        <v>341</v>
      </c>
      <c r="G3" s="13" t="s">
        <v>342</v>
      </c>
      <c r="H3" s="13" t="s">
        <v>343</v>
      </c>
      <c r="I3" s="13" t="s">
        <v>344</v>
      </c>
      <c r="J3" s="13" t="s">
        <v>345</v>
      </c>
      <c r="K3" s="13" t="s">
        <v>346</v>
      </c>
      <c r="L3" s="13" t="s">
        <v>289</v>
      </c>
      <c r="M3" s="109"/>
    </row>
    <row r="4" spans="1:13" s="61" customFormat="1" ht="19.899999999999999" customHeight="1" x14ac:dyDescent="0.15">
      <c r="A4" s="18"/>
      <c r="B4" s="18"/>
      <c r="C4" s="6">
        <v>1</v>
      </c>
      <c r="D4" s="6">
        <v>2</v>
      </c>
      <c r="E4" s="6" t="s">
        <v>347</v>
      </c>
      <c r="F4" s="6">
        <v>4</v>
      </c>
      <c r="G4" s="6">
        <v>5</v>
      </c>
      <c r="H4" s="6">
        <v>6</v>
      </c>
      <c r="I4" s="6">
        <v>7</v>
      </c>
      <c r="J4" s="6" t="s">
        <v>348</v>
      </c>
      <c r="K4" s="6" t="s">
        <v>349</v>
      </c>
      <c r="L4" s="6" t="s">
        <v>350</v>
      </c>
      <c r="M4" s="6" t="s">
        <v>351</v>
      </c>
    </row>
    <row r="5" spans="1:13" s="61" customFormat="1" ht="19.899999999999999" customHeight="1" x14ac:dyDescent="0.15">
      <c r="A5" s="6">
        <v>1</v>
      </c>
      <c r="B5" s="18" t="s">
        <v>352</v>
      </c>
      <c r="C5" s="62"/>
      <c r="D5" s="62"/>
      <c r="E5" s="63">
        <f>D5-C5</f>
        <v>0</v>
      </c>
      <c r="F5" s="62"/>
      <c r="G5" s="62"/>
      <c r="H5" s="62"/>
      <c r="I5" s="62"/>
      <c r="J5" s="63">
        <f>F5-H5</f>
        <v>0</v>
      </c>
      <c r="K5" s="63">
        <f>G5-I5</f>
        <v>0</v>
      </c>
      <c r="L5" s="63">
        <f>K5-J5</f>
        <v>0</v>
      </c>
      <c r="M5" s="63">
        <f>L5+E5</f>
        <v>0</v>
      </c>
    </row>
    <row r="6" spans="1:13" s="61" customFormat="1" ht="19.899999999999999" customHeight="1" x14ac:dyDescent="0.15">
      <c r="A6" s="6">
        <v>2</v>
      </c>
      <c r="B6" s="18" t="s">
        <v>353</v>
      </c>
      <c r="C6" s="62"/>
      <c r="D6" s="62"/>
      <c r="E6" s="63">
        <f t="shared" ref="E6:E13" si="0">D6-C6</f>
        <v>0</v>
      </c>
      <c r="F6" s="62"/>
      <c r="G6" s="62"/>
      <c r="H6" s="62"/>
      <c r="I6" s="62"/>
      <c r="J6" s="63">
        <f t="shared" ref="J6:J13" si="1">F6-H6</f>
        <v>0</v>
      </c>
      <c r="K6" s="63">
        <f t="shared" ref="K6:K13" si="2">G6-I6</f>
        <v>0</v>
      </c>
      <c r="L6" s="63">
        <f t="shared" ref="L6:L13" si="3">K6-J6</f>
        <v>0</v>
      </c>
      <c r="M6" s="63">
        <f t="shared" ref="M6:M13" si="4">L6+E6</f>
        <v>0</v>
      </c>
    </row>
    <row r="7" spans="1:13" s="61" customFormat="1" ht="19.899999999999999" customHeight="1" x14ac:dyDescent="0.15">
      <c r="A7" s="6">
        <v>3</v>
      </c>
      <c r="B7" s="18" t="s">
        <v>354</v>
      </c>
      <c r="C7" s="62"/>
      <c r="D7" s="62"/>
      <c r="E7" s="63">
        <f t="shared" si="0"/>
        <v>0</v>
      </c>
      <c r="F7" s="62"/>
      <c r="G7" s="62"/>
      <c r="H7" s="62"/>
      <c r="I7" s="62"/>
      <c r="J7" s="63">
        <f t="shared" si="1"/>
        <v>0</v>
      </c>
      <c r="K7" s="63">
        <f t="shared" si="2"/>
        <v>0</v>
      </c>
      <c r="L7" s="63">
        <f t="shared" si="3"/>
        <v>0</v>
      </c>
      <c r="M7" s="63">
        <f t="shared" si="4"/>
        <v>0</v>
      </c>
    </row>
    <row r="8" spans="1:13" s="61" customFormat="1" ht="19.899999999999999" customHeight="1" x14ac:dyDescent="0.15">
      <c r="A8" s="6">
        <v>4</v>
      </c>
      <c r="B8" s="18" t="s">
        <v>355</v>
      </c>
      <c r="C8" s="62"/>
      <c r="D8" s="62"/>
      <c r="E8" s="63">
        <f t="shared" si="0"/>
        <v>0</v>
      </c>
      <c r="F8" s="62"/>
      <c r="G8" s="62"/>
      <c r="H8" s="62"/>
      <c r="I8" s="62"/>
      <c r="J8" s="63">
        <f t="shared" si="1"/>
        <v>0</v>
      </c>
      <c r="K8" s="63">
        <f t="shared" si="2"/>
        <v>0</v>
      </c>
      <c r="L8" s="63">
        <f t="shared" si="3"/>
        <v>0</v>
      </c>
      <c r="M8" s="63">
        <f t="shared" si="4"/>
        <v>0</v>
      </c>
    </row>
    <row r="9" spans="1:13" s="61" customFormat="1" ht="19.899999999999999" customHeight="1" x14ac:dyDescent="0.15">
      <c r="A9" s="6">
        <v>5</v>
      </c>
      <c r="B9" s="18" t="s">
        <v>356</v>
      </c>
      <c r="C9" s="62"/>
      <c r="D9" s="62"/>
      <c r="E9" s="63">
        <f t="shared" si="0"/>
        <v>0</v>
      </c>
      <c r="F9" s="62"/>
      <c r="G9" s="62"/>
      <c r="H9" s="62"/>
      <c r="I9" s="62"/>
      <c r="J9" s="63">
        <f t="shared" si="1"/>
        <v>0</v>
      </c>
      <c r="K9" s="63">
        <f t="shared" si="2"/>
        <v>0</v>
      </c>
      <c r="L9" s="63">
        <f t="shared" si="3"/>
        <v>0</v>
      </c>
      <c r="M9" s="63">
        <f t="shared" si="4"/>
        <v>0</v>
      </c>
    </row>
    <row r="10" spans="1:13" s="61" customFormat="1" ht="19.899999999999999" customHeight="1" x14ac:dyDescent="0.15">
      <c r="A10" s="6">
        <v>6</v>
      </c>
      <c r="B10" s="18" t="s">
        <v>357</v>
      </c>
      <c r="C10" s="62"/>
      <c r="D10" s="62"/>
      <c r="E10" s="63">
        <f t="shared" si="0"/>
        <v>0</v>
      </c>
      <c r="F10" s="62"/>
      <c r="G10" s="62"/>
      <c r="H10" s="62"/>
      <c r="I10" s="62"/>
      <c r="J10" s="63">
        <f t="shared" si="1"/>
        <v>0</v>
      </c>
      <c r="K10" s="63">
        <f t="shared" si="2"/>
        <v>0</v>
      </c>
      <c r="L10" s="63">
        <f t="shared" si="3"/>
        <v>0</v>
      </c>
      <c r="M10" s="63">
        <f t="shared" si="4"/>
        <v>0</v>
      </c>
    </row>
    <row r="11" spans="1:13" s="61" customFormat="1" ht="19.899999999999999" customHeight="1" x14ac:dyDescent="0.15">
      <c r="A11" s="6">
        <v>7</v>
      </c>
      <c r="B11" s="18" t="s">
        <v>358</v>
      </c>
      <c r="C11" s="62"/>
      <c r="D11" s="62"/>
      <c r="E11" s="63">
        <f t="shared" si="0"/>
        <v>0</v>
      </c>
      <c r="F11" s="62"/>
      <c r="G11" s="62"/>
      <c r="H11" s="62"/>
      <c r="I11" s="62"/>
      <c r="J11" s="63">
        <f t="shared" si="1"/>
        <v>0</v>
      </c>
      <c r="K11" s="63">
        <f t="shared" si="2"/>
        <v>0</v>
      </c>
      <c r="L11" s="63">
        <f t="shared" si="3"/>
        <v>0</v>
      </c>
      <c r="M11" s="63">
        <f t="shared" si="4"/>
        <v>0</v>
      </c>
    </row>
    <row r="12" spans="1:13" s="61" customFormat="1" ht="19.899999999999999" customHeight="1" x14ac:dyDescent="0.15">
      <c r="A12" s="6">
        <v>8</v>
      </c>
      <c r="B12" s="18" t="s">
        <v>359</v>
      </c>
      <c r="C12" s="62"/>
      <c r="D12" s="62"/>
      <c r="E12" s="63">
        <f t="shared" si="0"/>
        <v>0</v>
      </c>
      <c r="F12" s="62"/>
      <c r="G12" s="62"/>
      <c r="H12" s="62"/>
      <c r="I12" s="62"/>
      <c r="J12" s="63">
        <f t="shared" si="1"/>
        <v>0</v>
      </c>
      <c r="K12" s="63">
        <f t="shared" si="2"/>
        <v>0</v>
      </c>
      <c r="L12" s="63">
        <f t="shared" si="3"/>
        <v>0</v>
      </c>
      <c r="M12" s="63">
        <f t="shared" si="4"/>
        <v>0</v>
      </c>
    </row>
    <row r="13" spans="1:13" s="61" customFormat="1" ht="19.899999999999999" customHeight="1" x14ac:dyDescent="0.15">
      <c r="A13" s="6">
        <v>9</v>
      </c>
      <c r="B13" s="18" t="s">
        <v>360</v>
      </c>
      <c r="C13" s="62"/>
      <c r="D13" s="62"/>
      <c r="E13" s="63">
        <f t="shared" si="0"/>
        <v>0</v>
      </c>
      <c r="F13" s="62"/>
      <c r="G13" s="62"/>
      <c r="H13" s="62"/>
      <c r="I13" s="62"/>
      <c r="J13" s="63">
        <f t="shared" si="1"/>
        <v>0</v>
      </c>
      <c r="K13" s="63">
        <f t="shared" si="2"/>
        <v>0</v>
      </c>
      <c r="L13" s="63">
        <f t="shared" si="3"/>
        <v>0</v>
      </c>
      <c r="M13" s="63">
        <f t="shared" si="4"/>
        <v>0</v>
      </c>
    </row>
    <row r="14" spans="1:13" s="61" customFormat="1" ht="19.899999999999999" customHeight="1" x14ac:dyDescent="0.15">
      <c r="A14" s="6">
        <v>10</v>
      </c>
      <c r="B14" s="18" t="s">
        <v>361</v>
      </c>
      <c r="C14" s="64">
        <f>SUM(C5:C13)</f>
        <v>0</v>
      </c>
      <c r="D14" s="64">
        <f t="shared" ref="D14:M14" si="5">SUM(D5:D13)</f>
        <v>0</v>
      </c>
      <c r="E14" s="64">
        <f t="shared" si="5"/>
        <v>0</v>
      </c>
      <c r="F14" s="64">
        <f t="shared" si="5"/>
        <v>0</v>
      </c>
      <c r="G14" s="64">
        <f t="shared" si="5"/>
        <v>0</v>
      </c>
      <c r="H14" s="64">
        <f t="shared" si="5"/>
        <v>0</v>
      </c>
      <c r="I14" s="64">
        <f t="shared" si="5"/>
        <v>0</v>
      </c>
      <c r="J14" s="64">
        <f t="shared" si="5"/>
        <v>0</v>
      </c>
      <c r="K14" s="64">
        <f t="shared" si="5"/>
        <v>0</v>
      </c>
      <c r="L14" s="64">
        <f t="shared" si="5"/>
        <v>0</v>
      </c>
      <c r="M14" s="64">
        <f t="shared" si="5"/>
        <v>0</v>
      </c>
    </row>
  </sheetData>
  <mergeCells count="6">
    <mergeCell ref="A1:M1"/>
    <mergeCell ref="C2:E2"/>
    <mergeCell ref="F2:L2"/>
    <mergeCell ref="A2:A3"/>
    <mergeCell ref="B2:B3"/>
    <mergeCell ref="M2:M3"/>
  </mergeCells>
  <phoneticPr fontId="20" type="noConversion"/>
  <pageMargins left="0.70763888888888904" right="0.70763888888888904" top="0.74791666666666701" bottom="0.74791666666666701" header="0.31388888888888899" footer="0.31388888888888899"/>
  <pageSetup paperSize="9" scale="76"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zoomScale="80" zoomScaleNormal="80" workbookViewId="0">
      <selection activeCell="O10" sqref="O10"/>
    </sheetView>
  </sheetViews>
  <sheetFormatPr defaultColWidth="8.875" defaultRowHeight="15" x14ac:dyDescent="0.15"/>
  <cols>
    <col min="1" max="1" width="5.5" style="2" customWidth="1"/>
    <col min="2" max="2" width="15.5" style="2" customWidth="1"/>
    <col min="3" max="3" width="8.875" style="2"/>
    <col min="4" max="4" width="10.25" style="2" customWidth="1"/>
    <col min="5" max="5" width="12.25" style="2" customWidth="1"/>
    <col min="6" max="6" width="10.5" style="2" customWidth="1"/>
    <col min="7" max="12" width="8.875" style="2"/>
    <col min="13" max="13" width="10.25" style="2" customWidth="1"/>
    <col min="14" max="14" width="8.875" style="2"/>
    <col min="15" max="15" width="10.625" style="2" customWidth="1"/>
    <col min="16" max="16" width="32" style="2" customWidth="1"/>
    <col min="17" max="16384" width="8.875" style="2"/>
  </cols>
  <sheetData>
    <row r="1" spans="1:16" ht="15.75" x14ac:dyDescent="0.15">
      <c r="A1" s="95" t="s">
        <v>362</v>
      </c>
      <c r="B1" s="96"/>
      <c r="C1" s="96"/>
      <c r="D1" s="96"/>
      <c r="E1" s="96"/>
      <c r="F1" s="96"/>
      <c r="G1" s="96"/>
      <c r="H1" s="96"/>
      <c r="I1" s="96"/>
      <c r="J1" s="96"/>
      <c r="K1" s="96"/>
      <c r="L1" s="96"/>
      <c r="M1" s="96"/>
      <c r="N1" s="96"/>
      <c r="O1" s="96"/>
      <c r="P1" s="97"/>
    </row>
    <row r="2" spans="1:16" ht="40.5" customHeight="1" x14ac:dyDescent="0.15">
      <c r="A2" s="113" t="s">
        <v>286</v>
      </c>
      <c r="B2" s="113" t="s">
        <v>287</v>
      </c>
      <c r="C2" s="113" t="s">
        <v>363</v>
      </c>
      <c r="D2" s="113" t="s">
        <v>364</v>
      </c>
      <c r="E2" s="112" t="s">
        <v>365</v>
      </c>
      <c r="F2" s="112"/>
      <c r="G2" s="113" t="s">
        <v>366</v>
      </c>
      <c r="H2" s="113"/>
      <c r="I2" s="113"/>
      <c r="J2" s="113"/>
      <c r="K2" s="113"/>
      <c r="L2" s="113" t="s">
        <v>367</v>
      </c>
      <c r="M2" s="113"/>
      <c r="N2" s="113" t="s">
        <v>368</v>
      </c>
      <c r="O2" s="113"/>
      <c r="P2" s="113"/>
    </row>
    <row r="3" spans="1:16" ht="51" customHeight="1" x14ac:dyDescent="0.15">
      <c r="A3" s="113"/>
      <c r="B3" s="113"/>
      <c r="C3" s="113"/>
      <c r="D3" s="113"/>
      <c r="E3" s="12" t="s">
        <v>369</v>
      </c>
      <c r="F3" s="22" t="s">
        <v>370</v>
      </c>
      <c r="G3" s="24" t="s">
        <v>371</v>
      </c>
      <c r="H3" s="24" t="s">
        <v>372</v>
      </c>
      <c r="I3" s="24" t="s">
        <v>373</v>
      </c>
      <c r="J3" s="24" t="s">
        <v>374</v>
      </c>
      <c r="K3" s="24" t="s">
        <v>375</v>
      </c>
      <c r="L3" s="24" t="s">
        <v>376</v>
      </c>
      <c r="M3" s="22" t="s">
        <v>377</v>
      </c>
      <c r="N3" s="24" t="s">
        <v>378</v>
      </c>
      <c r="O3" s="22" t="s">
        <v>379</v>
      </c>
      <c r="P3" s="24" t="s">
        <v>380</v>
      </c>
    </row>
    <row r="4" spans="1:16" ht="16.149999999999999" customHeight="1" x14ac:dyDescent="0.15">
      <c r="A4" s="113"/>
      <c r="B4" s="113"/>
      <c r="C4" s="5">
        <v>1</v>
      </c>
      <c r="D4" s="5">
        <v>2</v>
      </c>
      <c r="E4" s="5">
        <v>3</v>
      </c>
      <c r="F4" s="5">
        <v>4</v>
      </c>
      <c r="G4" s="5">
        <v>5</v>
      </c>
      <c r="H4" s="5">
        <v>6</v>
      </c>
      <c r="I4" s="5">
        <v>7</v>
      </c>
      <c r="J4" s="5">
        <v>8</v>
      </c>
      <c r="K4" s="5">
        <v>9</v>
      </c>
      <c r="L4" s="5">
        <v>10</v>
      </c>
      <c r="M4" s="5">
        <v>11</v>
      </c>
      <c r="N4" s="5">
        <v>12</v>
      </c>
      <c r="O4" s="5">
        <v>13</v>
      </c>
      <c r="P4" s="5">
        <v>14</v>
      </c>
    </row>
    <row r="5" spans="1:16" ht="16.149999999999999" customHeight="1" x14ac:dyDescent="0.15">
      <c r="A5" s="5">
        <v>1</v>
      </c>
      <c r="B5" s="8" t="s">
        <v>381</v>
      </c>
      <c r="C5" s="11"/>
      <c r="D5" s="11"/>
      <c r="E5" s="11"/>
      <c r="F5" s="11"/>
      <c r="G5" s="11"/>
      <c r="H5" s="11"/>
      <c r="I5" s="11"/>
      <c r="J5" s="11"/>
      <c r="K5" s="11"/>
      <c r="L5" s="11"/>
      <c r="M5" s="11"/>
      <c r="N5" s="7">
        <f>E5-G5-H5-I5-J5-K5-L5</f>
        <v>0</v>
      </c>
      <c r="O5" s="11"/>
      <c r="P5" s="11"/>
    </row>
    <row r="6" spans="1:16" ht="16.149999999999999" customHeight="1" x14ac:dyDescent="0.15">
      <c r="A6" s="5">
        <v>2</v>
      </c>
      <c r="B6" s="8" t="s">
        <v>382</v>
      </c>
      <c r="C6" s="11"/>
      <c r="D6" s="11"/>
      <c r="E6" s="11"/>
      <c r="F6" s="11"/>
      <c r="G6" s="25" t="s">
        <v>210</v>
      </c>
      <c r="H6" s="25"/>
      <c r="I6" s="25"/>
      <c r="J6" s="25"/>
      <c r="K6" s="25"/>
      <c r="L6" s="11"/>
      <c r="M6" s="11"/>
      <c r="N6" s="7">
        <f>E6-H6-I6-J6-K6-L6</f>
        <v>0</v>
      </c>
      <c r="O6" s="11"/>
      <c r="P6" s="11"/>
    </row>
    <row r="7" spans="1:16" ht="16.149999999999999" customHeight="1" x14ac:dyDescent="0.15">
      <c r="A7" s="5">
        <v>3</v>
      </c>
      <c r="B7" s="8" t="s">
        <v>383</v>
      </c>
      <c r="C7" s="11"/>
      <c r="D7" s="11"/>
      <c r="E7" s="11"/>
      <c r="F7" s="11"/>
      <c r="G7" s="25" t="s">
        <v>210</v>
      </c>
      <c r="H7" s="25" t="s">
        <v>210</v>
      </c>
      <c r="I7" s="25"/>
      <c r="J7" s="25"/>
      <c r="K7" s="25"/>
      <c r="L7" s="11"/>
      <c r="M7" s="11"/>
      <c r="N7" s="7">
        <f>E7-I7-J7-K7-L7</f>
        <v>0</v>
      </c>
      <c r="O7" s="11"/>
      <c r="P7" s="11"/>
    </row>
    <row r="8" spans="1:16" ht="16.149999999999999" customHeight="1" x14ac:dyDescent="0.15">
      <c r="A8" s="5">
        <v>4</v>
      </c>
      <c r="B8" s="8" t="s">
        <v>384</v>
      </c>
      <c r="C8" s="11"/>
      <c r="D8" s="11"/>
      <c r="E8" s="11"/>
      <c r="F8" s="11"/>
      <c r="G8" s="25" t="s">
        <v>210</v>
      </c>
      <c r="H8" s="25" t="s">
        <v>210</v>
      </c>
      <c r="I8" s="25" t="s">
        <v>210</v>
      </c>
      <c r="J8" s="25"/>
      <c r="K8" s="25"/>
      <c r="L8" s="11"/>
      <c r="M8" s="11"/>
      <c r="N8" s="7">
        <f>E8-J8-K8-L8</f>
        <v>0</v>
      </c>
      <c r="O8" s="11"/>
      <c r="P8" s="11"/>
    </row>
    <row r="9" spans="1:16" ht="16.149999999999999" customHeight="1" x14ac:dyDescent="0.15">
      <c r="A9" s="5">
        <v>5</v>
      </c>
      <c r="B9" s="8" t="s">
        <v>385</v>
      </c>
      <c r="C9" s="11"/>
      <c r="D9" s="11"/>
      <c r="E9" s="11"/>
      <c r="F9" s="11"/>
      <c r="G9" s="25" t="s">
        <v>210</v>
      </c>
      <c r="H9" s="25" t="s">
        <v>210</v>
      </c>
      <c r="I9" s="25" t="s">
        <v>210</v>
      </c>
      <c r="J9" s="25" t="s">
        <v>210</v>
      </c>
      <c r="K9" s="25"/>
      <c r="L9" s="11"/>
      <c r="M9" s="11"/>
      <c r="N9" s="7">
        <f>E9-K9-L9</f>
        <v>0</v>
      </c>
      <c r="O9" s="11"/>
      <c r="P9" s="11"/>
    </row>
    <row r="10" spans="1:16" ht="16.149999999999999" customHeight="1" x14ac:dyDescent="0.15">
      <c r="A10" s="5">
        <v>6</v>
      </c>
      <c r="B10" s="8" t="s">
        <v>386</v>
      </c>
      <c r="C10" s="11"/>
      <c r="D10" s="11"/>
      <c r="E10" s="11"/>
      <c r="F10" s="11"/>
      <c r="G10" s="25" t="s">
        <v>210</v>
      </c>
      <c r="H10" s="25" t="s">
        <v>210</v>
      </c>
      <c r="I10" s="25" t="s">
        <v>210</v>
      </c>
      <c r="J10" s="25" t="s">
        <v>210</v>
      </c>
      <c r="K10" s="25" t="s">
        <v>210</v>
      </c>
      <c r="L10" s="11"/>
      <c r="M10" s="11"/>
      <c r="N10" s="7">
        <f>E10-L10</f>
        <v>0</v>
      </c>
      <c r="O10" s="11"/>
      <c r="P10" s="11"/>
    </row>
    <row r="11" spans="1:16" ht="16.149999999999999" customHeight="1" x14ac:dyDescent="0.15">
      <c r="A11" s="5">
        <v>7</v>
      </c>
      <c r="B11" s="8" t="s">
        <v>387</v>
      </c>
      <c r="C11" s="25" t="s">
        <v>210</v>
      </c>
      <c r="D11" s="7">
        <f>SUM(D5:D10)</f>
        <v>0</v>
      </c>
      <c r="E11" s="7">
        <f t="shared" ref="E11:F11" si="0">SUM(E5:E10)</f>
        <v>0</v>
      </c>
      <c r="F11" s="7">
        <f t="shared" si="0"/>
        <v>0</v>
      </c>
      <c r="G11" s="25" t="s">
        <v>210</v>
      </c>
      <c r="H11" s="25" t="s">
        <v>210</v>
      </c>
      <c r="I11" s="25" t="s">
        <v>210</v>
      </c>
      <c r="J11" s="25" t="s">
        <v>210</v>
      </c>
      <c r="K11" s="25" t="s">
        <v>210</v>
      </c>
      <c r="L11" s="7">
        <f t="shared" ref="L11" si="1">SUM(L5:L10)</f>
        <v>0</v>
      </c>
      <c r="M11" s="7">
        <f t="shared" ref="M11" si="2">SUM(M5:M10)</f>
        <v>0</v>
      </c>
      <c r="N11" s="7">
        <f t="shared" ref="N11" si="3">SUM(N5:N10)</f>
        <v>0</v>
      </c>
      <c r="O11" s="7">
        <f t="shared" ref="O11" si="4">SUM(O5:O10)</f>
        <v>0</v>
      </c>
      <c r="P11" s="7">
        <f t="shared" ref="P11" si="5">SUM(P5:P10)</f>
        <v>0</v>
      </c>
    </row>
  </sheetData>
  <mergeCells count="9">
    <mergeCell ref="A1:P1"/>
    <mergeCell ref="E2:F2"/>
    <mergeCell ref="G2:K2"/>
    <mergeCell ref="L2:M2"/>
    <mergeCell ref="N2:P2"/>
    <mergeCell ref="A2:A4"/>
    <mergeCell ref="B2:B4"/>
    <mergeCell ref="C2:C3"/>
    <mergeCell ref="D2:D3"/>
  </mergeCells>
  <phoneticPr fontId="20" type="noConversion"/>
  <pageMargins left="0.70763888888888904" right="0.70763888888888904" top="0.74791666666666701" bottom="0.74791666666666701" header="0.31388888888888899" footer="0.31388888888888899"/>
  <pageSetup paperSize="9" scale="75"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zoomScale="80" zoomScaleNormal="80" workbookViewId="0">
      <selection activeCell="B27" sqref="B27"/>
    </sheetView>
  </sheetViews>
  <sheetFormatPr defaultColWidth="8.875" defaultRowHeight="15" x14ac:dyDescent="0.15"/>
  <cols>
    <col min="1" max="1" width="5.5" style="2" customWidth="1"/>
    <col min="2" max="2" width="36.875" style="2" customWidth="1"/>
    <col min="3" max="3" width="13.25" style="2" customWidth="1"/>
    <col min="4" max="4" width="12.75" style="2" customWidth="1"/>
    <col min="5" max="5" width="15.625" style="2" customWidth="1"/>
    <col min="6" max="6" width="23" style="2" customWidth="1"/>
    <col min="7" max="7" width="12.75" style="2" customWidth="1"/>
    <col min="8" max="8" width="17.5" style="2" customWidth="1"/>
    <col min="9" max="9" width="22.5" style="2" customWidth="1"/>
    <col min="10" max="16384" width="8.875" style="2"/>
  </cols>
  <sheetData>
    <row r="1" spans="1:9" ht="15.75" x14ac:dyDescent="0.15">
      <c r="A1" s="100" t="s">
        <v>388</v>
      </c>
      <c r="B1" s="100"/>
      <c r="C1" s="100"/>
      <c r="D1" s="100"/>
      <c r="E1" s="100"/>
      <c r="F1" s="100"/>
      <c r="G1" s="100"/>
      <c r="H1" s="100"/>
      <c r="I1" s="100"/>
    </row>
    <row r="2" spans="1:9" s="1" customFormat="1" ht="31.9" customHeight="1" x14ac:dyDescent="0.15">
      <c r="A2" s="104" t="s">
        <v>286</v>
      </c>
      <c r="B2" s="104" t="s">
        <v>287</v>
      </c>
      <c r="C2" s="12" t="s">
        <v>319</v>
      </c>
      <c r="D2" s="12" t="s">
        <v>389</v>
      </c>
      <c r="E2" s="13" t="s">
        <v>390</v>
      </c>
      <c r="F2" s="13" t="s">
        <v>391</v>
      </c>
      <c r="G2" s="13" t="s">
        <v>288</v>
      </c>
      <c r="H2" s="13" t="s">
        <v>289</v>
      </c>
      <c r="I2" s="13" t="s">
        <v>392</v>
      </c>
    </row>
    <row r="3" spans="1:9" s="1" customFormat="1" ht="19.899999999999999" customHeight="1" x14ac:dyDescent="0.15">
      <c r="A3" s="106"/>
      <c r="B3" s="106"/>
      <c r="C3" s="5">
        <v>1</v>
      </c>
      <c r="D3" s="5">
        <v>2</v>
      </c>
      <c r="E3" s="5">
        <v>3</v>
      </c>
      <c r="F3" s="5">
        <v>4</v>
      </c>
      <c r="G3" s="5">
        <v>5</v>
      </c>
      <c r="H3" s="5" t="s">
        <v>393</v>
      </c>
      <c r="I3" s="5" t="s">
        <v>394</v>
      </c>
    </row>
    <row r="4" spans="1:9" s="1" customFormat="1" ht="19.899999999999999" customHeight="1" x14ac:dyDescent="0.15">
      <c r="A4" s="5">
        <v>1</v>
      </c>
      <c r="B4" s="8" t="s">
        <v>395</v>
      </c>
      <c r="C4" s="25"/>
      <c r="D4" s="25"/>
      <c r="E4" s="25" t="s">
        <v>210</v>
      </c>
      <c r="F4" s="25" t="s">
        <v>210</v>
      </c>
      <c r="G4" s="25"/>
      <c r="H4" s="26">
        <f>C4-G4</f>
        <v>0</v>
      </c>
      <c r="I4" s="25" t="s">
        <v>210</v>
      </c>
    </row>
    <row r="5" spans="1:9" s="1" customFormat="1" ht="19.899999999999999" customHeight="1" x14ac:dyDescent="0.15">
      <c r="A5" s="5">
        <v>2</v>
      </c>
      <c r="B5" s="8" t="s">
        <v>396</v>
      </c>
      <c r="C5" s="25"/>
      <c r="D5" s="25"/>
      <c r="E5" s="25" t="s">
        <v>210</v>
      </c>
      <c r="F5" s="25" t="s">
        <v>210</v>
      </c>
      <c r="G5" s="25"/>
      <c r="H5" s="26">
        <f t="shared" ref="H5:H15" si="0">C5-G5</f>
        <v>0</v>
      </c>
      <c r="I5" s="25" t="s">
        <v>210</v>
      </c>
    </row>
    <row r="6" spans="1:9" s="1" customFormat="1" ht="19.899999999999999" customHeight="1" x14ac:dyDescent="0.15">
      <c r="A6" s="5">
        <v>3</v>
      </c>
      <c r="B6" s="8" t="s">
        <v>397</v>
      </c>
      <c r="C6" s="25"/>
      <c r="D6" s="25"/>
      <c r="E6" s="25"/>
      <c r="F6" s="25" t="s">
        <v>210</v>
      </c>
      <c r="G6" s="25"/>
      <c r="H6" s="26">
        <f t="shared" si="0"/>
        <v>0</v>
      </c>
      <c r="I6" s="25" t="s">
        <v>210</v>
      </c>
    </row>
    <row r="7" spans="1:9" s="1" customFormat="1" ht="19.899999999999999" customHeight="1" x14ac:dyDescent="0.15">
      <c r="A7" s="5">
        <v>4</v>
      </c>
      <c r="B7" s="8" t="s">
        <v>398</v>
      </c>
      <c r="C7" s="26">
        <f t="shared" ref="C7:H7" si="1">C8+C9</f>
        <v>0</v>
      </c>
      <c r="D7" s="26">
        <f t="shared" si="1"/>
        <v>0</v>
      </c>
      <c r="E7" s="25" t="s">
        <v>210</v>
      </c>
      <c r="F7" s="26">
        <f>F8</f>
        <v>0</v>
      </c>
      <c r="G7" s="26">
        <f t="shared" si="1"/>
        <v>0</v>
      </c>
      <c r="H7" s="26">
        <f t="shared" si="1"/>
        <v>0</v>
      </c>
      <c r="I7" s="26">
        <f>I8</f>
        <v>0</v>
      </c>
    </row>
    <row r="8" spans="1:9" s="1" customFormat="1" ht="19.899999999999999" customHeight="1" x14ac:dyDescent="0.15">
      <c r="A8" s="5">
        <v>5</v>
      </c>
      <c r="B8" s="8" t="s">
        <v>399</v>
      </c>
      <c r="C8" s="25"/>
      <c r="D8" s="25"/>
      <c r="E8" s="25"/>
      <c r="F8" s="25"/>
      <c r="G8" s="25"/>
      <c r="H8" s="26">
        <f t="shared" si="0"/>
        <v>0</v>
      </c>
      <c r="I8" s="26">
        <f>C8+F8-G8</f>
        <v>0</v>
      </c>
    </row>
    <row r="9" spans="1:9" s="1" customFormat="1" ht="19.899999999999999" customHeight="1" x14ac:dyDescent="0.15">
      <c r="A9" s="5">
        <v>6</v>
      </c>
      <c r="B9" s="8" t="s">
        <v>400</v>
      </c>
      <c r="C9" s="25"/>
      <c r="D9" s="25"/>
      <c r="E9" s="25"/>
      <c r="F9" s="25" t="s">
        <v>210</v>
      </c>
      <c r="G9" s="25"/>
      <c r="H9" s="26">
        <f t="shared" si="0"/>
        <v>0</v>
      </c>
      <c r="I9" s="25" t="s">
        <v>210</v>
      </c>
    </row>
    <row r="10" spans="1:9" s="1" customFormat="1" ht="19.899999999999999" customHeight="1" x14ac:dyDescent="0.15">
      <c r="A10" s="5">
        <v>7</v>
      </c>
      <c r="B10" s="8" t="s">
        <v>401</v>
      </c>
      <c r="C10" s="25"/>
      <c r="D10" s="25"/>
      <c r="E10" s="25"/>
      <c r="F10" s="25" t="s">
        <v>210</v>
      </c>
      <c r="G10" s="25"/>
      <c r="H10" s="26">
        <f t="shared" si="0"/>
        <v>0</v>
      </c>
      <c r="I10" s="25" t="s">
        <v>210</v>
      </c>
    </row>
    <row r="11" spans="1:9" s="1" customFormat="1" ht="19.899999999999999" customHeight="1" x14ac:dyDescent="0.15">
      <c r="A11" s="5">
        <v>8</v>
      </c>
      <c r="B11" s="8" t="s">
        <v>402</v>
      </c>
      <c r="C11" s="25"/>
      <c r="D11" s="25"/>
      <c r="E11" s="25" t="s">
        <v>210</v>
      </c>
      <c r="F11" s="25" t="s">
        <v>210</v>
      </c>
      <c r="G11" s="25"/>
      <c r="H11" s="26">
        <f t="shared" si="0"/>
        <v>0</v>
      </c>
      <c r="I11" s="25" t="s">
        <v>210</v>
      </c>
    </row>
    <row r="12" spans="1:9" s="1" customFormat="1" ht="19.899999999999999" customHeight="1" x14ac:dyDescent="0.15">
      <c r="A12" s="5">
        <v>9</v>
      </c>
      <c r="B12" s="8" t="s">
        <v>403</v>
      </c>
      <c r="C12" s="25"/>
      <c r="D12" s="25"/>
      <c r="E12" s="25" t="s">
        <v>210</v>
      </c>
      <c r="F12" s="25" t="s">
        <v>210</v>
      </c>
      <c r="G12" s="25"/>
      <c r="H12" s="26">
        <f t="shared" si="0"/>
        <v>0</v>
      </c>
      <c r="I12" s="25" t="s">
        <v>210</v>
      </c>
    </row>
    <row r="13" spans="1:9" s="1" customFormat="1" ht="19.899999999999999" customHeight="1" x14ac:dyDescent="0.15">
      <c r="A13" s="5">
        <v>10</v>
      </c>
      <c r="B13" s="8" t="s">
        <v>404</v>
      </c>
      <c r="C13" s="25"/>
      <c r="D13" s="25"/>
      <c r="E13" s="25"/>
      <c r="F13" s="25" t="s">
        <v>210</v>
      </c>
      <c r="G13" s="25"/>
      <c r="H13" s="26">
        <f t="shared" si="0"/>
        <v>0</v>
      </c>
      <c r="I13" s="25" t="s">
        <v>210</v>
      </c>
    </row>
    <row r="14" spans="1:9" s="1" customFormat="1" ht="19.899999999999999" customHeight="1" x14ac:dyDescent="0.15">
      <c r="A14" s="5">
        <v>11</v>
      </c>
      <c r="B14" s="8" t="s">
        <v>405</v>
      </c>
      <c r="C14" s="25"/>
      <c r="D14" s="25"/>
      <c r="E14" s="25"/>
      <c r="F14" s="25" t="s">
        <v>210</v>
      </c>
      <c r="G14" s="25"/>
      <c r="H14" s="26">
        <f t="shared" si="0"/>
        <v>0</v>
      </c>
      <c r="I14" s="25" t="s">
        <v>210</v>
      </c>
    </row>
    <row r="15" spans="1:9" s="1" customFormat="1" ht="19.899999999999999" customHeight="1" x14ac:dyDescent="0.15">
      <c r="A15" s="5">
        <v>12</v>
      </c>
      <c r="B15" s="8" t="s">
        <v>360</v>
      </c>
      <c r="C15" s="25"/>
      <c r="D15" s="25"/>
      <c r="E15" s="25" t="s">
        <v>210</v>
      </c>
      <c r="F15" s="25" t="s">
        <v>210</v>
      </c>
      <c r="G15" s="25"/>
      <c r="H15" s="26">
        <f t="shared" si="0"/>
        <v>0</v>
      </c>
      <c r="I15" s="25" t="s">
        <v>210</v>
      </c>
    </row>
    <row r="16" spans="1:9" s="1" customFormat="1" ht="19.899999999999999" customHeight="1" x14ac:dyDescent="0.15">
      <c r="A16" s="5">
        <v>13</v>
      </c>
      <c r="B16" s="8" t="s">
        <v>406</v>
      </c>
      <c r="C16" s="26">
        <f>SUM(C4+C6+C7+C10+C11+C12+C13+C14+C15)</f>
        <v>0</v>
      </c>
      <c r="D16" s="26">
        <f>SUM(D4+D6+D7+D10+D11+D12+D13+D14+D15)</f>
        <v>0</v>
      </c>
      <c r="E16" s="25" t="s">
        <v>210</v>
      </c>
      <c r="F16" s="26">
        <f>F7</f>
        <v>0</v>
      </c>
      <c r="G16" s="26">
        <f t="shared" ref="G16:H16" si="2">SUM(G4+G6+G7+G10+G11+G12+G13+G14+G15)</f>
        <v>0</v>
      </c>
      <c r="H16" s="26">
        <f t="shared" si="2"/>
        <v>0</v>
      </c>
      <c r="I16" s="26">
        <f>I7</f>
        <v>0</v>
      </c>
    </row>
  </sheetData>
  <mergeCells count="3">
    <mergeCell ref="A1:I1"/>
    <mergeCell ref="A2:A3"/>
    <mergeCell ref="B2:B3"/>
  </mergeCells>
  <phoneticPr fontId="20" type="noConversion"/>
  <pageMargins left="0.70763888888888904" right="0.70763888888888904" top="0.74791666666666701" bottom="0.74791666666666701" header="0.31388888888888899" footer="0.31388888888888899"/>
  <pageSetup paperSize="9" scale="83"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6"/>
  <sheetViews>
    <sheetView zoomScale="80" zoomScaleNormal="80" workbookViewId="0">
      <selection activeCell="B22" sqref="B22"/>
    </sheetView>
  </sheetViews>
  <sheetFormatPr defaultColWidth="8.875" defaultRowHeight="15" x14ac:dyDescent="0.15"/>
  <cols>
    <col min="1" max="1" width="5.5" style="2" customWidth="1"/>
    <col min="2" max="2" width="96.5" style="2" customWidth="1"/>
    <col min="3" max="3" width="28.625" style="2" customWidth="1"/>
    <col min="4" max="16384" width="8.875" style="2"/>
  </cols>
  <sheetData>
    <row r="1" spans="1:3" ht="15.75" x14ac:dyDescent="0.15">
      <c r="A1" s="100" t="s">
        <v>407</v>
      </c>
      <c r="B1" s="100"/>
      <c r="C1" s="100"/>
    </row>
    <row r="2" spans="1:3" s="1" customFormat="1" ht="16.149999999999999" customHeight="1" x14ac:dyDescent="0.15">
      <c r="A2" s="12" t="s">
        <v>286</v>
      </c>
      <c r="B2" s="12" t="s">
        <v>287</v>
      </c>
      <c r="C2" s="12" t="s">
        <v>369</v>
      </c>
    </row>
    <row r="3" spans="1:3" s="1" customFormat="1" ht="19.899999999999999" customHeight="1" x14ac:dyDescent="0.15">
      <c r="A3" s="5">
        <v>1</v>
      </c>
      <c r="B3" s="8" t="s">
        <v>408</v>
      </c>
      <c r="C3" s="11"/>
    </row>
    <row r="4" spans="1:3" s="1" customFormat="1" ht="19.899999999999999" customHeight="1" x14ac:dyDescent="0.15">
      <c r="A4" s="5">
        <v>2</v>
      </c>
      <c r="B4" s="8" t="s">
        <v>409</v>
      </c>
      <c r="C4" s="11"/>
    </row>
    <row r="5" spans="1:3" s="1" customFormat="1" ht="19.899999999999999" customHeight="1" x14ac:dyDescent="0.15">
      <c r="A5" s="5">
        <v>3</v>
      </c>
      <c r="B5" s="8" t="s">
        <v>410</v>
      </c>
      <c r="C5" s="7">
        <f>C3-C4</f>
        <v>0</v>
      </c>
    </row>
    <row r="6" spans="1:3" s="1" customFormat="1" ht="19.899999999999999" customHeight="1" x14ac:dyDescent="0.15">
      <c r="A6" s="5">
        <v>4</v>
      </c>
      <c r="B6" s="8" t="s">
        <v>411</v>
      </c>
      <c r="C6" s="11"/>
    </row>
    <row r="7" spans="1:3" s="1" customFormat="1" ht="19.899999999999999" customHeight="1" x14ac:dyDescent="0.15">
      <c r="A7" s="5">
        <v>5</v>
      </c>
      <c r="B7" s="8" t="s">
        <v>412</v>
      </c>
      <c r="C7" s="60">
        <v>0.15</v>
      </c>
    </row>
    <row r="8" spans="1:3" s="1" customFormat="1" ht="19.899999999999999" customHeight="1" x14ac:dyDescent="0.15">
      <c r="A8" s="5">
        <v>6</v>
      </c>
      <c r="B8" s="8" t="s">
        <v>413</v>
      </c>
      <c r="C8" s="7">
        <f>C6*C7</f>
        <v>0</v>
      </c>
    </row>
    <row r="9" spans="1:3" s="1" customFormat="1" ht="19.899999999999999" customHeight="1" x14ac:dyDescent="0.15">
      <c r="A9" s="5">
        <v>7</v>
      </c>
      <c r="B9" s="8" t="s">
        <v>414</v>
      </c>
      <c r="C9" s="7">
        <f>IF(C5&gt;C8,C5-C8,0)</f>
        <v>0</v>
      </c>
    </row>
    <row r="10" spans="1:3" s="1" customFormat="1" ht="19.899999999999999" customHeight="1" x14ac:dyDescent="0.15">
      <c r="A10" s="5">
        <v>8</v>
      </c>
      <c r="B10" s="8" t="s">
        <v>415</v>
      </c>
      <c r="C10" s="11"/>
    </row>
    <row r="11" spans="1:3" s="1" customFormat="1" ht="19.899999999999999" customHeight="1" x14ac:dyDescent="0.15">
      <c r="A11" s="5">
        <v>9</v>
      </c>
      <c r="B11" s="18" t="s">
        <v>416</v>
      </c>
      <c r="C11" s="7">
        <f>IF(C5&gt;C8,0,MIN(C10,C8-C5))</f>
        <v>0</v>
      </c>
    </row>
    <row r="12" spans="1:3" s="1" customFormat="1" ht="19.899999999999999" customHeight="1" x14ac:dyDescent="0.15">
      <c r="A12" s="5">
        <v>10</v>
      </c>
      <c r="B12" s="18" t="s">
        <v>417</v>
      </c>
      <c r="C12" s="11"/>
    </row>
    <row r="13" spans="1:3" s="1" customFormat="1" ht="19.899999999999999" customHeight="1" x14ac:dyDescent="0.15">
      <c r="A13" s="5">
        <v>11</v>
      </c>
      <c r="B13" s="18" t="s">
        <v>418</v>
      </c>
      <c r="C13" s="11"/>
    </row>
    <row r="14" spans="1:3" s="1" customFormat="1" ht="19.899999999999999" customHeight="1" x14ac:dyDescent="0.15">
      <c r="A14" s="5">
        <v>12</v>
      </c>
      <c r="B14" s="18" t="s">
        <v>419</v>
      </c>
      <c r="C14" s="7">
        <f>IF(C5&gt;C8,C4+C5-C8+C12-C13,C4-C11+C12-C13)</f>
        <v>0</v>
      </c>
    </row>
    <row r="15" spans="1:3" s="1" customFormat="1" ht="19.899999999999999" customHeight="1" x14ac:dyDescent="0.15">
      <c r="A15" s="5">
        <v>13</v>
      </c>
      <c r="B15" s="8" t="s">
        <v>420</v>
      </c>
      <c r="C15" s="7">
        <f>C9+C10-C11</f>
        <v>0</v>
      </c>
    </row>
    <row r="16" spans="1:3" x14ac:dyDescent="0.15">
      <c r="C16" s="2" t="s">
        <v>421</v>
      </c>
    </row>
  </sheetData>
  <mergeCells count="1">
    <mergeCell ref="A1:C1"/>
  </mergeCells>
  <phoneticPr fontId="20" type="noConversion"/>
  <pageMargins left="0.70763888888888904" right="0.70763888888888904" top="0.74791666666666701" bottom="0.74791666666666701" header="0.31388888888888899" footer="0.31388888888888899"/>
  <pageSetup paperSize="9" orientation="landscape"/>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0" zoomScaleNormal="80" workbookViewId="0">
      <selection activeCell="N30" sqref="N30"/>
    </sheetView>
  </sheetViews>
  <sheetFormatPr defaultColWidth="8.875" defaultRowHeight="15" x14ac:dyDescent="0.15"/>
  <cols>
    <col min="1" max="1" width="5.5" style="2" customWidth="1"/>
    <col min="2" max="2" width="32.375" style="2" customWidth="1"/>
    <col min="3" max="3" width="13.5" style="2" customWidth="1"/>
    <col min="4" max="4" width="19.25" style="2" customWidth="1"/>
    <col min="5" max="5" width="16" style="2" customWidth="1"/>
    <col min="6" max="6" width="16.5" style="2" customWidth="1"/>
    <col min="7" max="7" width="15.5" style="2" customWidth="1"/>
    <col min="8" max="8" width="13" style="2" customWidth="1"/>
    <col min="9" max="9" width="20.125" style="2" customWidth="1"/>
    <col min="10" max="16384" width="8.875" style="2"/>
  </cols>
  <sheetData>
    <row r="1" spans="1:9" ht="15.75" x14ac:dyDescent="0.15">
      <c r="A1" s="100" t="s">
        <v>422</v>
      </c>
      <c r="B1" s="100"/>
      <c r="C1" s="100"/>
      <c r="D1" s="100"/>
      <c r="E1" s="100"/>
      <c r="F1" s="100"/>
      <c r="G1" s="100"/>
      <c r="H1" s="100"/>
      <c r="I1" s="100"/>
    </row>
    <row r="2" spans="1:9" s="1" customFormat="1" ht="33.6" customHeight="1" x14ac:dyDescent="0.15">
      <c r="A2" s="104" t="s">
        <v>286</v>
      </c>
      <c r="B2" s="104" t="s">
        <v>287</v>
      </c>
      <c r="C2" s="24" t="s">
        <v>319</v>
      </c>
      <c r="D2" s="13" t="s">
        <v>423</v>
      </c>
      <c r="E2" s="13" t="s">
        <v>424</v>
      </c>
      <c r="F2" s="12" t="s">
        <v>288</v>
      </c>
      <c r="G2" s="12" t="s">
        <v>425</v>
      </c>
      <c r="H2" s="12" t="s">
        <v>426</v>
      </c>
      <c r="I2" s="13" t="s">
        <v>427</v>
      </c>
    </row>
    <row r="3" spans="1:9" s="1" customFormat="1" ht="16.149999999999999" customHeight="1" x14ac:dyDescent="0.15">
      <c r="A3" s="106"/>
      <c r="B3" s="106"/>
      <c r="C3" s="5">
        <v>1</v>
      </c>
      <c r="D3" s="5">
        <v>2</v>
      </c>
      <c r="E3" s="5">
        <v>3</v>
      </c>
      <c r="F3" s="5">
        <v>4</v>
      </c>
      <c r="G3" s="5">
        <v>5</v>
      </c>
      <c r="H3" s="5">
        <v>6</v>
      </c>
      <c r="I3" s="5">
        <v>7</v>
      </c>
    </row>
    <row r="4" spans="1:9" s="1" customFormat="1" ht="19.899999999999999" customHeight="1" x14ac:dyDescent="0.15">
      <c r="A4" s="5">
        <v>1</v>
      </c>
      <c r="B4" s="8" t="s">
        <v>428</v>
      </c>
      <c r="C4" s="25"/>
      <c r="D4" s="25" t="s">
        <v>210</v>
      </c>
      <c r="E4" s="25" t="s">
        <v>210</v>
      </c>
      <c r="F4" s="25" t="s">
        <v>210</v>
      </c>
      <c r="G4" s="26">
        <f>C4</f>
        <v>0</v>
      </c>
      <c r="H4" s="25" t="s">
        <v>210</v>
      </c>
      <c r="I4" s="25" t="s">
        <v>210</v>
      </c>
    </row>
    <row r="5" spans="1:9" s="1" customFormat="1" ht="19.899999999999999" customHeight="1" x14ac:dyDescent="0.15">
      <c r="A5" s="5">
        <v>2</v>
      </c>
      <c r="B5" s="8" t="s">
        <v>429</v>
      </c>
      <c r="C5" s="25"/>
      <c r="D5" s="25" t="s">
        <v>210</v>
      </c>
      <c r="E5" s="25" t="s">
        <v>210</v>
      </c>
      <c r="F5" s="26">
        <f>C5</f>
        <v>0</v>
      </c>
      <c r="G5" s="25" t="s">
        <v>210</v>
      </c>
      <c r="H5" s="25" t="s">
        <v>210</v>
      </c>
      <c r="I5" s="25" t="s">
        <v>210</v>
      </c>
    </row>
    <row r="6" spans="1:9" s="1" customFormat="1" ht="19.899999999999999" customHeight="1" x14ac:dyDescent="0.15">
      <c r="A6" s="5">
        <v>3</v>
      </c>
      <c r="B6" s="8" t="s">
        <v>430</v>
      </c>
      <c r="C6" s="26">
        <f>SUM(C7:C10)</f>
        <v>0</v>
      </c>
      <c r="D6" s="26">
        <f t="shared" ref="D6:I6" si="0">SUM(D7:D10)</f>
        <v>0</v>
      </c>
      <c r="E6" s="26">
        <f t="shared" si="0"/>
        <v>0</v>
      </c>
      <c r="F6" s="26">
        <f t="shared" si="0"/>
        <v>0</v>
      </c>
      <c r="G6" s="26">
        <f t="shared" si="0"/>
        <v>0</v>
      </c>
      <c r="H6" s="26">
        <f t="shared" si="0"/>
        <v>0</v>
      </c>
      <c r="I6" s="26">
        <f t="shared" si="0"/>
        <v>0</v>
      </c>
    </row>
    <row r="7" spans="1:9" s="1" customFormat="1" ht="19.899999999999999" customHeight="1" x14ac:dyDescent="0.15">
      <c r="A7" s="5">
        <v>4</v>
      </c>
      <c r="B7" s="8" t="s">
        <v>431</v>
      </c>
      <c r="C7" s="25" t="s">
        <v>210</v>
      </c>
      <c r="D7" s="25" t="s">
        <v>66</v>
      </c>
      <c r="E7" s="25" t="s">
        <v>210</v>
      </c>
      <c r="F7" s="25" t="s">
        <v>210</v>
      </c>
      <c r="G7" s="25" t="s">
        <v>210</v>
      </c>
      <c r="H7" s="25"/>
      <c r="I7" s="25" t="s">
        <v>210</v>
      </c>
    </row>
    <row r="8" spans="1:9" s="1" customFormat="1" ht="19.899999999999999" customHeight="1" x14ac:dyDescent="0.15">
      <c r="A8" s="5">
        <v>5</v>
      </c>
      <c r="B8" s="8" t="s">
        <v>432</v>
      </c>
      <c r="C8" s="25" t="s">
        <v>210</v>
      </c>
      <c r="D8" s="25"/>
      <c r="E8" s="25" t="s">
        <v>210</v>
      </c>
      <c r="F8" s="25" t="s">
        <v>210</v>
      </c>
      <c r="G8" s="25" t="s">
        <v>210</v>
      </c>
      <c r="H8" s="25"/>
      <c r="I8" s="25"/>
    </row>
    <row r="9" spans="1:9" s="1" customFormat="1" ht="19.899999999999999" customHeight="1" x14ac:dyDescent="0.15">
      <c r="A9" s="5">
        <v>6</v>
      </c>
      <c r="B9" s="8" t="s">
        <v>433</v>
      </c>
      <c r="C9" s="25" t="s">
        <v>210</v>
      </c>
      <c r="D9" s="25"/>
      <c r="E9" s="25" t="s">
        <v>210</v>
      </c>
      <c r="F9" s="25" t="s">
        <v>210</v>
      </c>
      <c r="G9" s="25" t="s">
        <v>210</v>
      </c>
      <c r="H9" s="25"/>
      <c r="I9" s="25"/>
    </row>
    <row r="10" spans="1:9" s="1" customFormat="1" ht="19.899999999999999" customHeight="1" x14ac:dyDescent="0.15">
      <c r="A10" s="5">
        <v>7</v>
      </c>
      <c r="B10" s="8" t="s">
        <v>434</v>
      </c>
      <c r="C10" s="25" t="s">
        <v>66</v>
      </c>
      <c r="D10" s="25" t="s">
        <v>210</v>
      </c>
      <c r="E10" s="25"/>
      <c r="F10" s="25"/>
      <c r="G10" s="25"/>
      <c r="H10" s="25" t="s">
        <v>210</v>
      </c>
      <c r="I10" s="25"/>
    </row>
    <row r="11" spans="1:9" s="1" customFormat="1" ht="19.899999999999999" customHeight="1" x14ac:dyDescent="0.15">
      <c r="A11" s="5">
        <v>8</v>
      </c>
      <c r="B11" s="8" t="s">
        <v>435</v>
      </c>
      <c r="C11" s="26">
        <f>SUM(C4:C6)</f>
        <v>0</v>
      </c>
      <c r="D11" s="26">
        <f t="shared" ref="D11:I11" si="1">SUM(D4:D6)</f>
        <v>0</v>
      </c>
      <c r="E11" s="26">
        <f t="shared" si="1"/>
        <v>0</v>
      </c>
      <c r="F11" s="26">
        <f t="shared" si="1"/>
        <v>0</v>
      </c>
      <c r="G11" s="26">
        <f t="shared" si="1"/>
        <v>0</v>
      </c>
      <c r="H11" s="26">
        <f t="shared" si="1"/>
        <v>0</v>
      </c>
      <c r="I11" s="26">
        <f t="shared" si="1"/>
        <v>0</v>
      </c>
    </row>
  </sheetData>
  <mergeCells count="3">
    <mergeCell ref="A1:I1"/>
    <mergeCell ref="A2:A3"/>
    <mergeCell ref="B2:B3"/>
  </mergeCells>
  <phoneticPr fontId="20" type="noConversion"/>
  <pageMargins left="0.70763888888888904" right="0.70763888888888904" top="0.74791666666666701" bottom="0.74791666666666701" header="0.31388888888888899" footer="0.31388888888888899"/>
  <pageSetup paperSize="9" scale="88"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4"/>
  <sheetViews>
    <sheetView zoomScale="80" zoomScaleNormal="80" workbookViewId="0">
      <pane xSplit="3" ySplit="4" topLeftCell="D20" activePane="bottomRight" state="frozen"/>
      <selection pane="topRight"/>
      <selection pane="bottomLeft"/>
      <selection pane="bottomRight" activeCell="K12" sqref="K12"/>
    </sheetView>
  </sheetViews>
  <sheetFormatPr defaultColWidth="8.875" defaultRowHeight="15" x14ac:dyDescent="0.15"/>
  <cols>
    <col min="1" max="1" width="5.5" style="51" customWidth="1"/>
    <col min="2" max="2" width="30.5" style="2" customWidth="1"/>
    <col min="3" max="3" width="52.625" style="2" customWidth="1"/>
    <col min="4" max="4" width="11.875" style="2" customWidth="1"/>
    <col min="5" max="5" width="13.25" style="2" customWidth="1"/>
    <col min="6" max="6" width="13.125" style="2" customWidth="1"/>
    <col min="7" max="7" width="13.375" style="2" customWidth="1"/>
    <col min="8" max="8" width="13" style="2" customWidth="1"/>
    <col min="9" max="9" width="18.75" style="2" customWidth="1"/>
    <col min="10" max="10" width="13.125" style="2" customWidth="1"/>
    <col min="11" max="11" width="13.875" style="2" customWidth="1"/>
    <col min="12" max="12" width="17" style="2" customWidth="1"/>
    <col min="13" max="16384" width="8.875" style="2"/>
  </cols>
  <sheetData>
    <row r="1" spans="1:12" ht="21" customHeight="1" x14ac:dyDescent="0.15">
      <c r="A1" s="100" t="s">
        <v>436</v>
      </c>
      <c r="B1" s="100"/>
      <c r="C1" s="100"/>
      <c r="D1" s="100"/>
      <c r="E1" s="100"/>
      <c r="F1" s="100"/>
      <c r="G1" s="100"/>
      <c r="H1" s="100"/>
      <c r="I1" s="100"/>
      <c r="J1" s="59"/>
      <c r="K1" s="59"/>
      <c r="L1" s="59"/>
    </row>
    <row r="2" spans="1:12" s="1" customFormat="1" ht="12.75" x14ac:dyDescent="0.15">
      <c r="A2" s="118" t="s">
        <v>286</v>
      </c>
      <c r="B2" s="113" t="s">
        <v>287</v>
      </c>
      <c r="C2" s="113"/>
      <c r="D2" s="102" t="s">
        <v>319</v>
      </c>
      <c r="E2" s="114"/>
      <c r="F2" s="103"/>
      <c r="G2" s="102" t="s">
        <v>288</v>
      </c>
      <c r="H2" s="114"/>
      <c r="I2" s="114"/>
      <c r="J2" s="114"/>
      <c r="K2" s="103"/>
      <c r="L2" s="24"/>
    </row>
    <row r="3" spans="1:12" s="1" customFormat="1" ht="69" customHeight="1" x14ac:dyDescent="0.15">
      <c r="A3" s="118"/>
      <c r="B3" s="113"/>
      <c r="C3" s="113"/>
      <c r="D3" s="22" t="s">
        <v>437</v>
      </c>
      <c r="E3" s="22" t="s">
        <v>438</v>
      </c>
      <c r="F3" s="22" t="s">
        <v>439</v>
      </c>
      <c r="G3" s="22" t="s">
        <v>440</v>
      </c>
      <c r="H3" s="22" t="s">
        <v>441</v>
      </c>
      <c r="I3" s="22" t="s">
        <v>442</v>
      </c>
      <c r="J3" s="22" t="s">
        <v>443</v>
      </c>
      <c r="K3" s="22" t="s">
        <v>439</v>
      </c>
      <c r="L3" s="13" t="s">
        <v>289</v>
      </c>
    </row>
    <row r="4" spans="1:12" s="50" customFormat="1" ht="16.149999999999999" customHeight="1" x14ac:dyDescent="0.15">
      <c r="A4" s="52"/>
      <c r="B4" s="11"/>
      <c r="C4" s="11"/>
      <c r="D4" s="53">
        <v>1</v>
      </c>
      <c r="E4" s="53">
        <v>2</v>
      </c>
      <c r="F4" s="53">
        <v>3</v>
      </c>
      <c r="G4" s="53">
        <v>4</v>
      </c>
      <c r="H4" s="53">
        <v>5</v>
      </c>
      <c r="I4" s="53">
        <v>6</v>
      </c>
      <c r="J4" s="53" t="s">
        <v>444</v>
      </c>
      <c r="K4" s="53">
        <v>8</v>
      </c>
      <c r="L4" s="53" t="s">
        <v>445</v>
      </c>
    </row>
    <row r="5" spans="1:12" s="50" customFormat="1" ht="16.149999999999999" customHeight="1" x14ac:dyDescent="0.15">
      <c r="A5" s="53">
        <v>1</v>
      </c>
      <c r="B5" s="54" t="s">
        <v>446</v>
      </c>
      <c r="C5" s="11"/>
      <c r="D5" s="26">
        <f>SUM(D6:D11)</f>
        <v>0</v>
      </c>
      <c r="E5" s="26">
        <f t="shared" ref="E5:H5" si="0">SUM(E6:E11)</f>
        <v>0</v>
      </c>
      <c r="F5" s="26">
        <f t="shared" si="0"/>
        <v>0</v>
      </c>
      <c r="G5" s="26">
        <f t="shared" si="0"/>
        <v>0</v>
      </c>
      <c r="H5" s="26">
        <f t="shared" si="0"/>
        <v>0</v>
      </c>
      <c r="I5" s="25" t="s">
        <v>210</v>
      </c>
      <c r="J5" s="25" t="s">
        <v>210</v>
      </c>
      <c r="K5" s="26">
        <f t="shared" ref="K5" si="1">SUM(K6:K11)</f>
        <v>0</v>
      </c>
      <c r="L5" s="26">
        <f>E5-H5</f>
        <v>0</v>
      </c>
    </row>
    <row r="6" spans="1:12" s="50" customFormat="1" ht="16.149999999999999" customHeight="1" x14ac:dyDescent="0.15">
      <c r="A6" s="53">
        <v>2</v>
      </c>
      <c r="B6" s="119" t="s">
        <v>447</v>
      </c>
      <c r="C6" s="11" t="s">
        <v>448</v>
      </c>
      <c r="D6" s="25"/>
      <c r="E6" s="25"/>
      <c r="F6" s="25" t="s">
        <v>66</v>
      </c>
      <c r="G6" s="25" t="s">
        <v>66</v>
      </c>
      <c r="H6" s="25"/>
      <c r="I6" s="25" t="s">
        <v>210</v>
      </c>
      <c r="J6" s="25" t="s">
        <v>210</v>
      </c>
      <c r="K6" s="25"/>
      <c r="L6" s="26">
        <f t="shared" ref="L6:L11" si="2">E6-H6</f>
        <v>0</v>
      </c>
    </row>
    <row r="7" spans="1:12" s="50" customFormat="1" ht="16.149999999999999" customHeight="1" x14ac:dyDescent="0.15">
      <c r="A7" s="53">
        <v>3</v>
      </c>
      <c r="B7" s="120"/>
      <c r="C7" s="11" t="s">
        <v>449</v>
      </c>
      <c r="D7" s="25"/>
      <c r="E7" s="25"/>
      <c r="F7" s="25" t="s">
        <v>66</v>
      </c>
      <c r="G7" s="25" t="s">
        <v>66</v>
      </c>
      <c r="H7" s="25"/>
      <c r="I7" s="25" t="s">
        <v>210</v>
      </c>
      <c r="J7" s="25" t="s">
        <v>210</v>
      </c>
      <c r="K7" s="25"/>
      <c r="L7" s="26">
        <f t="shared" si="2"/>
        <v>0</v>
      </c>
    </row>
    <row r="8" spans="1:12" s="50" customFormat="1" ht="16.149999999999999" customHeight="1" x14ac:dyDescent="0.15">
      <c r="A8" s="53">
        <v>4</v>
      </c>
      <c r="B8" s="120"/>
      <c r="C8" s="11" t="s">
        <v>450</v>
      </c>
      <c r="D8" s="25"/>
      <c r="E8" s="25"/>
      <c r="F8" s="25" t="s">
        <v>66</v>
      </c>
      <c r="G8" s="25" t="s">
        <v>66</v>
      </c>
      <c r="H8" s="25"/>
      <c r="I8" s="25" t="s">
        <v>210</v>
      </c>
      <c r="J8" s="25" t="s">
        <v>210</v>
      </c>
      <c r="K8" s="25"/>
      <c r="L8" s="26">
        <f t="shared" si="2"/>
        <v>0</v>
      </c>
    </row>
    <row r="9" spans="1:12" s="50" customFormat="1" ht="16.149999999999999" customHeight="1" x14ac:dyDescent="0.15">
      <c r="A9" s="53">
        <v>5</v>
      </c>
      <c r="B9" s="120"/>
      <c r="C9" s="11" t="s">
        <v>451</v>
      </c>
      <c r="D9" s="25"/>
      <c r="E9" s="25"/>
      <c r="F9" s="25" t="s">
        <v>66</v>
      </c>
      <c r="G9" s="25" t="s">
        <v>66</v>
      </c>
      <c r="H9" s="25"/>
      <c r="I9" s="25" t="s">
        <v>210</v>
      </c>
      <c r="J9" s="25" t="s">
        <v>210</v>
      </c>
      <c r="K9" s="25"/>
      <c r="L9" s="26">
        <f t="shared" si="2"/>
        <v>0</v>
      </c>
    </row>
    <row r="10" spans="1:12" s="50" customFormat="1" ht="16.149999999999999" customHeight="1" x14ac:dyDescent="0.15">
      <c r="A10" s="53">
        <v>6</v>
      </c>
      <c r="B10" s="120"/>
      <c r="C10" s="11" t="s">
        <v>452</v>
      </c>
      <c r="D10" s="25"/>
      <c r="E10" s="25"/>
      <c r="F10" s="25" t="s">
        <v>66</v>
      </c>
      <c r="G10" s="25" t="s">
        <v>66</v>
      </c>
      <c r="H10" s="25"/>
      <c r="I10" s="25" t="s">
        <v>210</v>
      </c>
      <c r="J10" s="25" t="s">
        <v>210</v>
      </c>
      <c r="K10" s="25"/>
      <c r="L10" s="26">
        <f t="shared" si="2"/>
        <v>0</v>
      </c>
    </row>
    <row r="11" spans="1:12" s="50" customFormat="1" ht="16.149999999999999" customHeight="1" x14ac:dyDescent="0.15">
      <c r="A11" s="53">
        <v>7</v>
      </c>
      <c r="B11" s="121"/>
      <c r="C11" s="11" t="s">
        <v>168</v>
      </c>
      <c r="D11" s="25"/>
      <c r="E11" s="25"/>
      <c r="F11" s="25" t="s">
        <v>66</v>
      </c>
      <c r="G11" s="25" t="s">
        <v>66</v>
      </c>
      <c r="H11" s="25"/>
      <c r="I11" s="25" t="s">
        <v>210</v>
      </c>
      <c r="J11" s="25" t="s">
        <v>210</v>
      </c>
      <c r="K11" s="25"/>
      <c r="L11" s="26">
        <f t="shared" si="2"/>
        <v>0</v>
      </c>
    </row>
    <row r="12" spans="1:12" s="50" customFormat="1" ht="16.149999999999999" customHeight="1" x14ac:dyDescent="0.15">
      <c r="A12" s="53">
        <v>8</v>
      </c>
      <c r="B12" s="122" t="s">
        <v>453</v>
      </c>
      <c r="C12" s="55" t="s">
        <v>454</v>
      </c>
      <c r="D12" s="56"/>
      <c r="E12" s="56" t="s">
        <v>66</v>
      </c>
      <c r="F12" s="56" t="s">
        <v>66</v>
      </c>
      <c r="G12" s="56" t="s">
        <v>66</v>
      </c>
      <c r="H12" s="56"/>
      <c r="I12" s="56"/>
      <c r="J12" s="57">
        <f>H12-I12</f>
        <v>0</v>
      </c>
      <c r="K12" s="56" t="s">
        <v>66</v>
      </c>
      <c r="L12" s="56" t="s">
        <v>210</v>
      </c>
    </row>
    <row r="13" spans="1:12" s="50" customFormat="1" ht="16.149999999999999" customHeight="1" x14ac:dyDescent="0.15">
      <c r="A13" s="53">
        <v>9</v>
      </c>
      <c r="B13" s="122"/>
      <c r="C13" s="55" t="s">
        <v>455</v>
      </c>
      <c r="D13" s="56"/>
      <c r="E13" s="56" t="s">
        <v>66</v>
      </c>
      <c r="F13" s="56" t="s">
        <v>66</v>
      </c>
      <c r="G13" s="56" t="s">
        <v>66</v>
      </c>
      <c r="H13" s="56"/>
      <c r="I13" s="56"/>
      <c r="J13" s="57">
        <f t="shared" ref="J13:J21" si="3">H13-I13</f>
        <v>0</v>
      </c>
      <c r="K13" s="56" t="s">
        <v>66</v>
      </c>
      <c r="L13" s="56" t="s">
        <v>210</v>
      </c>
    </row>
    <row r="14" spans="1:12" s="50" customFormat="1" ht="16.149999999999999" customHeight="1" x14ac:dyDescent="0.15">
      <c r="A14" s="53">
        <v>10</v>
      </c>
      <c r="B14" s="122"/>
      <c r="C14" s="55" t="s">
        <v>456</v>
      </c>
      <c r="D14" s="57">
        <f>SUM(D15:D17)</f>
        <v>0</v>
      </c>
      <c r="E14" s="57">
        <f t="shared" ref="E14:K14" si="4">SUM(E15:E17)</f>
        <v>0</v>
      </c>
      <c r="F14" s="57">
        <f t="shared" si="4"/>
        <v>0</v>
      </c>
      <c r="G14" s="57">
        <f t="shared" si="4"/>
        <v>0</v>
      </c>
      <c r="H14" s="57">
        <f t="shared" si="4"/>
        <v>0</v>
      </c>
      <c r="I14" s="57">
        <f t="shared" si="4"/>
        <v>0</v>
      </c>
      <c r="J14" s="57">
        <f t="shared" si="4"/>
        <v>0</v>
      </c>
      <c r="K14" s="57">
        <f t="shared" si="4"/>
        <v>0</v>
      </c>
      <c r="L14" s="56" t="s">
        <v>210</v>
      </c>
    </row>
    <row r="15" spans="1:12" s="50" customFormat="1" ht="16.149999999999999" customHeight="1" x14ac:dyDescent="0.15">
      <c r="A15" s="53">
        <v>11</v>
      </c>
      <c r="B15" s="122"/>
      <c r="C15" s="55" t="s">
        <v>457</v>
      </c>
      <c r="D15" s="56"/>
      <c r="E15" s="56" t="s">
        <v>66</v>
      </c>
      <c r="F15" s="56" t="s">
        <v>66</v>
      </c>
      <c r="G15" s="56" t="s">
        <v>66</v>
      </c>
      <c r="H15" s="56"/>
      <c r="I15" s="56"/>
      <c r="J15" s="57">
        <f t="shared" si="3"/>
        <v>0</v>
      </c>
      <c r="K15" s="56" t="s">
        <v>66</v>
      </c>
      <c r="L15" s="56" t="s">
        <v>210</v>
      </c>
    </row>
    <row r="16" spans="1:12" s="50" customFormat="1" ht="16.149999999999999" customHeight="1" x14ac:dyDescent="0.15">
      <c r="A16" s="53">
        <v>12</v>
      </c>
      <c r="B16" s="122"/>
      <c r="C16" s="55" t="s">
        <v>458</v>
      </c>
      <c r="D16" s="56"/>
      <c r="E16" s="56" t="s">
        <v>66</v>
      </c>
      <c r="F16" s="56" t="s">
        <v>66</v>
      </c>
      <c r="G16" s="56" t="s">
        <v>66</v>
      </c>
      <c r="H16" s="56"/>
      <c r="I16" s="56"/>
      <c r="J16" s="57">
        <f t="shared" si="3"/>
        <v>0</v>
      </c>
      <c r="K16" s="56" t="s">
        <v>66</v>
      </c>
      <c r="L16" s="56" t="s">
        <v>210</v>
      </c>
    </row>
    <row r="17" spans="1:12" s="50" customFormat="1" ht="16.149999999999999" customHeight="1" x14ac:dyDescent="0.15">
      <c r="A17" s="53">
        <v>13</v>
      </c>
      <c r="B17" s="122"/>
      <c r="C17" s="55" t="s">
        <v>459</v>
      </c>
      <c r="D17" s="56"/>
      <c r="E17" s="56" t="s">
        <v>66</v>
      </c>
      <c r="F17" s="56" t="s">
        <v>66</v>
      </c>
      <c r="G17" s="56" t="s">
        <v>66</v>
      </c>
      <c r="H17" s="56"/>
      <c r="I17" s="56"/>
      <c r="J17" s="57">
        <f t="shared" si="3"/>
        <v>0</v>
      </c>
      <c r="K17" s="56" t="s">
        <v>66</v>
      </c>
      <c r="L17" s="56" t="s">
        <v>210</v>
      </c>
    </row>
    <row r="18" spans="1:12" s="50" customFormat="1" ht="16.149999999999999" customHeight="1" x14ac:dyDescent="0.15">
      <c r="A18" s="53">
        <v>14</v>
      </c>
      <c r="B18" s="122"/>
      <c r="C18" s="55" t="s">
        <v>460</v>
      </c>
      <c r="D18" s="56"/>
      <c r="E18" s="56" t="s">
        <v>66</v>
      </c>
      <c r="F18" s="56" t="s">
        <v>66</v>
      </c>
      <c r="G18" s="56" t="s">
        <v>66</v>
      </c>
      <c r="H18" s="56"/>
      <c r="I18" s="56"/>
      <c r="J18" s="57">
        <f t="shared" si="3"/>
        <v>0</v>
      </c>
      <c r="K18" s="56" t="s">
        <v>66</v>
      </c>
      <c r="L18" s="56" t="s">
        <v>210</v>
      </c>
    </row>
    <row r="19" spans="1:12" s="50" customFormat="1" ht="16.149999999999999" customHeight="1" x14ac:dyDescent="0.15">
      <c r="A19" s="53">
        <v>15</v>
      </c>
      <c r="B19" s="122"/>
      <c r="C19" s="55" t="s">
        <v>461</v>
      </c>
      <c r="D19" s="56"/>
      <c r="E19" s="56" t="s">
        <v>66</v>
      </c>
      <c r="F19" s="56" t="s">
        <v>66</v>
      </c>
      <c r="G19" s="56" t="s">
        <v>66</v>
      </c>
      <c r="H19" s="56"/>
      <c r="I19" s="56"/>
      <c r="J19" s="57">
        <f t="shared" si="3"/>
        <v>0</v>
      </c>
      <c r="K19" s="56" t="s">
        <v>66</v>
      </c>
      <c r="L19" s="56" t="s">
        <v>210</v>
      </c>
    </row>
    <row r="20" spans="1:12" s="50" customFormat="1" ht="16.149999999999999" customHeight="1" x14ac:dyDescent="0.15">
      <c r="A20" s="53">
        <v>16</v>
      </c>
      <c r="B20" s="122"/>
      <c r="C20" s="55" t="s">
        <v>462</v>
      </c>
      <c r="D20" s="56"/>
      <c r="E20" s="56" t="s">
        <v>66</v>
      </c>
      <c r="F20" s="56" t="s">
        <v>66</v>
      </c>
      <c r="G20" s="56" t="s">
        <v>66</v>
      </c>
      <c r="H20" s="56"/>
      <c r="I20" s="56"/>
      <c r="J20" s="57">
        <f t="shared" si="3"/>
        <v>0</v>
      </c>
      <c r="K20" s="56" t="s">
        <v>66</v>
      </c>
      <c r="L20" s="56" t="s">
        <v>210</v>
      </c>
    </row>
    <row r="21" spans="1:12" s="50" customFormat="1" ht="16.149999999999999" customHeight="1" x14ac:dyDescent="0.15">
      <c r="A21" s="53">
        <v>17</v>
      </c>
      <c r="B21" s="122"/>
      <c r="C21" s="55" t="s">
        <v>463</v>
      </c>
      <c r="D21" s="56"/>
      <c r="E21" s="56" t="s">
        <v>66</v>
      </c>
      <c r="F21" s="56" t="s">
        <v>66</v>
      </c>
      <c r="G21" s="56" t="s">
        <v>66</v>
      </c>
      <c r="H21" s="56"/>
      <c r="I21" s="56"/>
      <c r="J21" s="57">
        <f t="shared" si="3"/>
        <v>0</v>
      </c>
      <c r="K21" s="56" t="s">
        <v>66</v>
      </c>
      <c r="L21" s="56" t="s">
        <v>210</v>
      </c>
    </row>
    <row r="22" spans="1:12" s="50" customFormat="1" ht="16.149999999999999" customHeight="1" x14ac:dyDescent="0.15">
      <c r="A22" s="53">
        <v>18</v>
      </c>
      <c r="B22" s="115" t="s">
        <v>464</v>
      </c>
      <c r="C22" s="115"/>
      <c r="D22" s="26">
        <f>SUM(D23:D24)</f>
        <v>0</v>
      </c>
      <c r="E22" s="26">
        <f t="shared" ref="E22:H22" si="5">SUM(E23:E24)</f>
        <v>0</v>
      </c>
      <c r="F22" s="26">
        <f t="shared" si="5"/>
        <v>0</v>
      </c>
      <c r="G22" s="26">
        <f t="shared" si="5"/>
        <v>0</v>
      </c>
      <c r="H22" s="26">
        <f t="shared" si="5"/>
        <v>0</v>
      </c>
      <c r="I22" s="25" t="s">
        <v>210</v>
      </c>
      <c r="J22" s="25" t="s">
        <v>210</v>
      </c>
      <c r="K22" s="26">
        <f t="shared" ref="K22:L22" si="6">SUM(K23:K24)</f>
        <v>0</v>
      </c>
      <c r="L22" s="26">
        <f t="shared" si="6"/>
        <v>0</v>
      </c>
    </row>
    <row r="23" spans="1:12" s="50" customFormat="1" ht="16.149999999999999" customHeight="1" x14ac:dyDescent="0.15">
      <c r="A23" s="53">
        <v>19</v>
      </c>
      <c r="B23" s="115" t="s">
        <v>465</v>
      </c>
      <c r="C23" s="115"/>
      <c r="D23" s="25" t="s">
        <v>66</v>
      </c>
      <c r="E23" s="25" t="s">
        <v>66</v>
      </c>
      <c r="F23" s="25" t="s">
        <v>66</v>
      </c>
      <c r="G23" s="25" t="s">
        <v>66</v>
      </c>
      <c r="H23" s="25" t="s">
        <v>66</v>
      </c>
      <c r="I23" s="25" t="s">
        <v>210</v>
      </c>
      <c r="J23" s="25" t="s">
        <v>210</v>
      </c>
      <c r="K23" s="25" t="s">
        <v>66</v>
      </c>
      <c r="L23" s="25" t="s">
        <v>66</v>
      </c>
    </row>
    <row r="24" spans="1:12" s="50" customFormat="1" ht="16.149999999999999" customHeight="1" x14ac:dyDescent="0.15">
      <c r="A24" s="53">
        <v>20</v>
      </c>
      <c r="B24" s="115" t="s">
        <v>466</v>
      </c>
      <c r="C24" s="115"/>
      <c r="D24" s="25" t="s">
        <v>66</v>
      </c>
      <c r="E24" s="25" t="s">
        <v>66</v>
      </c>
      <c r="F24" s="25" t="s">
        <v>66</v>
      </c>
      <c r="G24" s="25" t="s">
        <v>66</v>
      </c>
      <c r="H24" s="25" t="s">
        <v>66</v>
      </c>
      <c r="I24" s="25" t="s">
        <v>210</v>
      </c>
      <c r="J24" s="25" t="s">
        <v>210</v>
      </c>
      <c r="K24" s="25" t="s">
        <v>66</v>
      </c>
      <c r="L24" s="25" t="s">
        <v>66</v>
      </c>
    </row>
    <row r="25" spans="1:12" s="50" customFormat="1" ht="16.149999999999999" customHeight="1" x14ac:dyDescent="0.15">
      <c r="A25" s="53">
        <v>21</v>
      </c>
      <c r="B25" s="115" t="s">
        <v>467</v>
      </c>
      <c r="C25" s="115"/>
      <c r="D25" s="26">
        <f>SUM(D26:D32)+D34</f>
        <v>0</v>
      </c>
      <c r="E25" s="26">
        <f t="shared" ref="E25:H25" si="7">SUM(E26:E32)+E34</f>
        <v>0</v>
      </c>
      <c r="F25" s="26">
        <f t="shared" si="7"/>
        <v>0</v>
      </c>
      <c r="G25" s="26">
        <f t="shared" si="7"/>
        <v>0</v>
      </c>
      <c r="H25" s="26">
        <f t="shared" si="7"/>
        <v>0</v>
      </c>
      <c r="I25" s="25" t="s">
        <v>210</v>
      </c>
      <c r="J25" s="25" t="s">
        <v>210</v>
      </c>
      <c r="K25" s="26">
        <f t="shared" ref="K25" si="8">SUM(K26:K32)+K34</f>
        <v>0</v>
      </c>
      <c r="L25" s="26">
        <f t="shared" ref="L25" si="9">SUM(L26:L32)+L34</f>
        <v>0</v>
      </c>
    </row>
    <row r="26" spans="1:12" s="50" customFormat="1" ht="16.149999999999999" customHeight="1" x14ac:dyDescent="0.15">
      <c r="A26" s="53">
        <v>22</v>
      </c>
      <c r="B26" s="115" t="s">
        <v>468</v>
      </c>
      <c r="C26" s="115"/>
      <c r="D26" s="25"/>
      <c r="E26" s="25" t="s">
        <v>66</v>
      </c>
      <c r="F26" s="25" t="s">
        <v>66</v>
      </c>
      <c r="G26" s="25" t="s">
        <v>66</v>
      </c>
      <c r="H26" s="25" t="s">
        <v>66</v>
      </c>
      <c r="I26" s="25" t="s">
        <v>210</v>
      </c>
      <c r="J26" s="25" t="s">
        <v>210</v>
      </c>
      <c r="K26" s="25" t="s">
        <v>66</v>
      </c>
      <c r="L26" s="25" t="s">
        <v>66</v>
      </c>
    </row>
    <row r="27" spans="1:12" s="50" customFormat="1" ht="16.149999999999999" customHeight="1" x14ac:dyDescent="0.15">
      <c r="A27" s="53">
        <v>23</v>
      </c>
      <c r="B27" s="115" t="s">
        <v>469</v>
      </c>
      <c r="C27" s="115"/>
      <c r="D27" s="25" t="s">
        <v>66</v>
      </c>
      <c r="E27" s="25" t="s">
        <v>66</v>
      </c>
      <c r="F27" s="25" t="s">
        <v>66</v>
      </c>
      <c r="G27" s="25" t="s">
        <v>66</v>
      </c>
      <c r="H27" s="25" t="s">
        <v>66</v>
      </c>
      <c r="I27" s="25" t="s">
        <v>210</v>
      </c>
      <c r="J27" s="25" t="s">
        <v>210</v>
      </c>
      <c r="K27" s="25" t="s">
        <v>66</v>
      </c>
      <c r="L27" s="25" t="s">
        <v>66</v>
      </c>
    </row>
    <row r="28" spans="1:12" s="50" customFormat="1" ht="16.149999999999999" customHeight="1" x14ac:dyDescent="0.15">
      <c r="A28" s="53">
        <v>24</v>
      </c>
      <c r="B28" s="115" t="s">
        <v>470</v>
      </c>
      <c r="C28" s="115"/>
      <c r="D28" s="25" t="s">
        <v>66</v>
      </c>
      <c r="E28" s="25" t="s">
        <v>66</v>
      </c>
      <c r="F28" s="25" t="s">
        <v>66</v>
      </c>
      <c r="G28" s="25" t="s">
        <v>66</v>
      </c>
      <c r="H28" s="25" t="s">
        <v>66</v>
      </c>
      <c r="I28" s="25" t="s">
        <v>210</v>
      </c>
      <c r="J28" s="25" t="s">
        <v>210</v>
      </c>
      <c r="K28" s="25" t="s">
        <v>66</v>
      </c>
      <c r="L28" s="25" t="s">
        <v>66</v>
      </c>
    </row>
    <row r="29" spans="1:12" s="50" customFormat="1" ht="16.149999999999999" customHeight="1" x14ac:dyDescent="0.15">
      <c r="A29" s="53">
        <v>25</v>
      </c>
      <c r="B29" s="115" t="s">
        <v>471</v>
      </c>
      <c r="C29" s="115"/>
      <c r="D29" s="25" t="s">
        <v>66</v>
      </c>
      <c r="E29" s="25" t="s">
        <v>66</v>
      </c>
      <c r="F29" s="25" t="s">
        <v>66</v>
      </c>
      <c r="G29" s="25" t="s">
        <v>66</v>
      </c>
      <c r="H29" s="25" t="s">
        <v>66</v>
      </c>
      <c r="I29" s="25" t="s">
        <v>210</v>
      </c>
      <c r="J29" s="25" t="s">
        <v>210</v>
      </c>
      <c r="K29" s="25" t="s">
        <v>66</v>
      </c>
      <c r="L29" s="25" t="s">
        <v>66</v>
      </c>
    </row>
    <row r="30" spans="1:12" s="50" customFormat="1" ht="16.149999999999999" customHeight="1" x14ac:dyDescent="0.15">
      <c r="A30" s="53">
        <v>26</v>
      </c>
      <c r="B30" s="115" t="s">
        <v>472</v>
      </c>
      <c r="C30" s="115"/>
      <c r="D30" s="25" t="s">
        <v>66</v>
      </c>
      <c r="E30" s="25" t="s">
        <v>66</v>
      </c>
      <c r="F30" s="25" t="s">
        <v>66</v>
      </c>
      <c r="G30" s="25" t="s">
        <v>66</v>
      </c>
      <c r="H30" s="25" t="s">
        <v>66</v>
      </c>
      <c r="I30" s="25" t="s">
        <v>210</v>
      </c>
      <c r="J30" s="25" t="s">
        <v>210</v>
      </c>
      <c r="K30" s="25" t="s">
        <v>66</v>
      </c>
      <c r="L30" s="25" t="s">
        <v>66</v>
      </c>
    </row>
    <row r="31" spans="1:12" s="50" customFormat="1" ht="16.149999999999999" customHeight="1" x14ac:dyDescent="0.15">
      <c r="A31" s="53">
        <v>27</v>
      </c>
      <c r="B31" s="115" t="s">
        <v>473</v>
      </c>
      <c r="C31" s="115"/>
      <c r="D31" s="25" t="s">
        <v>66</v>
      </c>
      <c r="E31" s="25" t="s">
        <v>66</v>
      </c>
      <c r="F31" s="25" t="s">
        <v>66</v>
      </c>
      <c r="G31" s="25" t="s">
        <v>66</v>
      </c>
      <c r="H31" s="25" t="s">
        <v>66</v>
      </c>
      <c r="I31" s="25" t="s">
        <v>210</v>
      </c>
      <c r="J31" s="25" t="s">
        <v>210</v>
      </c>
      <c r="K31" s="25" t="s">
        <v>66</v>
      </c>
      <c r="L31" s="25" t="s">
        <v>66</v>
      </c>
    </row>
    <row r="32" spans="1:12" s="50" customFormat="1" ht="16.149999999999999" customHeight="1" x14ac:dyDescent="0.15">
      <c r="A32" s="53">
        <v>28</v>
      </c>
      <c r="B32" s="115" t="s">
        <v>474</v>
      </c>
      <c r="C32" s="115"/>
      <c r="D32" s="25" t="s">
        <v>66</v>
      </c>
      <c r="E32" s="25" t="s">
        <v>66</v>
      </c>
      <c r="F32" s="25" t="s">
        <v>66</v>
      </c>
      <c r="G32" s="25" t="s">
        <v>66</v>
      </c>
      <c r="H32" s="25" t="s">
        <v>66</v>
      </c>
      <c r="I32" s="25" t="s">
        <v>210</v>
      </c>
      <c r="J32" s="25" t="s">
        <v>210</v>
      </c>
      <c r="K32" s="25" t="s">
        <v>66</v>
      </c>
      <c r="L32" s="25" t="s">
        <v>66</v>
      </c>
    </row>
    <row r="33" spans="1:12" s="50" customFormat="1" ht="16.149999999999999" customHeight="1" x14ac:dyDescent="0.15">
      <c r="A33" s="58">
        <v>29</v>
      </c>
      <c r="B33" s="116" t="s">
        <v>475</v>
      </c>
      <c r="C33" s="116"/>
      <c r="D33" s="56" t="s">
        <v>66</v>
      </c>
      <c r="E33" s="56" t="s">
        <v>66</v>
      </c>
      <c r="F33" s="56" t="s">
        <v>66</v>
      </c>
      <c r="G33" s="56" t="s">
        <v>66</v>
      </c>
      <c r="H33" s="56" t="s">
        <v>66</v>
      </c>
      <c r="I33" s="56"/>
      <c r="J33" s="56"/>
      <c r="K33" s="56" t="s">
        <v>66</v>
      </c>
      <c r="L33" s="56"/>
    </row>
    <row r="34" spans="1:12" s="50" customFormat="1" ht="16.149999999999999" customHeight="1" x14ac:dyDescent="0.15">
      <c r="A34" s="53">
        <v>30</v>
      </c>
      <c r="B34" s="115" t="s">
        <v>476</v>
      </c>
      <c r="C34" s="115"/>
      <c r="D34" s="25"/>
      <c r="E34" s="25"/>
      <c r="F34" s="25"/>
      <c r="G34" s="25"/>
      <c r="H34" s="25"/>
      <c r="I34" s="25" t="s">
        <v>210</v>
      </c>
      <c r="J34" s="25" t="s">
        <v>210</v>
      </c>
      <c r="K34" s="25"/>
      <c r="L34" s="25"/>
    </row>
    <row r="35" spans="1:12" s="50" customFormat="1" ht="16.149999999999999" customHeight="1" x14ac:dyDescent="0.15">
      <c r="A35" s="53">
        <v>31</v>
      </c>
      <c r="B35" s="115" t="s">
        <v>477</v>
      </c>
      <c r="C35" s="115"/>
      <c r="D35" s="26">
        <f>SUM(D36:D40)</f>
        <v>0</v>
      </c>
      <c r="E35" s="26">
        <f t="shared" ref="E35:H35" si="10">SUM(E36:E40)</f>
        <v>0</v>
      </c>
      <c r="F35" s="26">
        <f t="shared" si="10"/>
        <v>0</v>
      </c>
      <c r="G35" s="26">
        <f t="shared" si="10"/>
        <v>0</v>
      </c>
      <c r="H35" s="26">
        <f t="shared" si="10"/>
        <v>0</v>
      </c>
      <c r="I35" s="25" t="s">
        <v>210</v>
      </c>
      <c r="J35" s="25" t="s">
        <v>210</v>
      </c>
      <c r="K35" s="26">
        <f t="shared" ref="K35" si="11">SUM(K36:K40)</f>
        <v>0</v>
      </c>
      <c r="L35" s="26">
        <f t="shared" ref="L35" si="12">SUM(L36:L40)</f>
        <v>0</v>
      </c>
    </row>
    <row r="36" spans="1:12" s="50" customFormat="1" ht="16.149999999999999" customHeight="1" x14ac:dyDescent="0.15">
      <c r="A36" s="53">
        <v>32</v>
      </c>
      <c r="B36" s="115" t="s">
        <v>478</v>
      </c>
      <c r="C36" s="115"/>
      <c r="D36" s="25"/>
      <c r="E36" s="25" t="s">
        <v>66</v>
      </c>
      <c r="F36" s="25" t="s">
        <v>66</v>
      </c>
      <c r="G36" s="25" t="s">
        <v>66</v>
      </c>
      <c r="H36" s="25" t="s">
        <v>66</v>
      </c>
      <c r="I36" s="25" t="s">
        <v>210</v>
      </c>
      <c r="J36" s="25" t="s">
        <v>210</v>
      </c>
      <c r="K36" s="25" t="s">
        <v>66</v>
      </c>
      <c r="L36" s="25" t="s">
        <v>66</v>
      </c>
    </row>
    <row r="37" spans="1:12" s="50" customFormat="1" ht="16.149999999999999" customHeight="1" x14ac:dyDescent="0.15">
      <c r="A37" s="53">
        <v>33</v>
      </c>
      <c r="B37" s="115" t="s">
        <v>479</v>
      </c>
      <c r="C37" s="115"/>
      <c r="D37" s="25"/>
      <c r="E37" s="25" t="s">
        <v>66</v>
      </c>
      <c r="F37" s="25" t="s">
        <v>66</v>
      </c>
      <c r="G37" s="25" t="s">
        <v>66</v>
      </c>
      <c r="H37" s="25" t="s">
        <v>66</v>
      </c>
      <c r="I37" s="25" t="s">
        <v>210</v>
      </c>
      <c r="J37" s="25" t="s">
        <v>210</v>
      </c>
      <c r="K37" s="25" t="s">
        <v>66</v>
      </c>
      <c r="L37" s="25" t="s">
        <v>66</v>
      </c>
    </row>
    <row r="38" spans="1:12" s="50" customFormat="1" ht="16.149999999999999" customHeight="1" x14ac:dyDescent="0.15">
      <c r="A38" s="53">
        <v>34</v>
      </c>
      <c r="B38" s="115" t="s">
        <v>480</v>
      </c>
      <c r="C38" s="115"/>
      <c r="D38" s="25"/>
      <c r="E38" s="25" t="s">
        <v>66</v>
      </c>
      <c r="F38" s="25" t="s">
        <v>66</v>
      </c>
      <c r="G38" s="25" t="s">
        <v>66</v>
      </c>
      <c r="H38" s="25" t="s">
        <v>66</v>
      </c>
      <c r="I38" s="25" t="s">
        <v>210</v>
      </c>
      <c r="J38" s="25" t="s">
        <v>210</v>
      </c>
      <c r="K38" s="25" t="s">
        <v>66</v>
      </c>
      <c r="L38" s="25" t="s">
        <v>66</v>
      </c>
    </row>
    <row r="39" spans="1:12" s="50" customFormat="1" ht="16.149999999999999" customHeight="1" x14ac:dyDescent="0.15">
      <c r="A39" s="53">
        <v>35</v>
      </c>
      <c r="B39" s="115" t="s">
        <v>481</v>
      </c>
      <c r="C39" s="115"/>
      <c r="D39" s="25" t="s">
        <v>66</v>
      </c>
      <c r="E39" s="25" t="s">
        <v>66</v>
      </c>
      <c r="F39" s="25" t="s">
        <v>66</v>
      </c>
      <c r="G39" s="25" t="s">
        <v>66</v>
      </c>
      <c r="H39" s="25" t="s">
        <v>66</v>
      </c>
      <c r="I39" s="25" t="s">
        <v>210</v>
      </c>
      <c r="J39" s="25" t="s">
        <v>210</v>
      </c>
      <c r="K39" s="25" t="s">
        <v>66</v>
      </c>
      <c r="L39" s="25" t="s">
        <v>66</v>
      </c>
    </row>
    <row r="40" spans="1:12" s="50" customFormat="1" ht="16.149999999999999" customHeight="1" x14ac:dyDescent="0.15">
      <c r="A40" s="53">
        <v>36</v>
      </c>
      <c r="B40" s="115" t="s">
        <v>482</v>
      </c>
      <c r="C40" s="115"/>
      <c r="D40" s="25" t="s">
        <v>66</v>
      </c>
      <c r="E40" s="25" t="s">
        <v>66</v>
      </c>
      <c r="F40" s="25" t="s">
        <v>66</v>
      </c>
      <c r="G40" s="25" t="s">
        <v>66</v>
      </c>
      <c r="H40" s="25" t="s">
        <v>66</v>
      </c>
      <c r="I40" s="25" t="s">
        <v>210</v>
      </c>
      <c r="J40" s="25" t="s">
        <v>210</v>
      </c>
      <c r="K40" s="25" t="s">
        <v>66</v>
      </c>
      <c r="L40" s="25" t="s">
        <v>66</v>
      </c>
    </row>
    <row r="41" spans="1:12" s="50" customFormat="1" ht="16.149999999999999" customHeight="1" x14ac:dyDescent="0.15">
      <c r="A41" s="53">
        <v>37</v>
      </c>
      <c r="B41" s="115" t="s">
        <v>483</v>
      </c>
      <c r="C41" s="115"/>
      <c r="D41" s="25"/>
      <c r="E41" s="25"/>
      <c r="F41" s="25"/>
      <c r="G41" s="25"/>
      <c r="H41" s="25"/>
      <c r="I41" s="25" t="s">
        <v>210</v>
      </c>
      <c r="J41" s="25" t="s">
        <v>210</v>
      </c>
      <c r="K41" s="25"/>
      <c r="L41" s="25"/>
    </row>
    <row r="42" spans="1:12" s="50" customFormat="1" ht="16.149999999999999" customHeight="1" x14ac:dyDescent="0.15">
      <c r="A42" s="53">
        <v>38</v>
      </c>
      <c r="B42" s="115" t="s">
        <v>484</v>
      </c>
      <c r="C42" s="115"/>
      <c r="D42" s="25"/>
      <c r="E42" s="25"/>
      <c r="F42" s="25"/>
      <c r="G42" s="25"/>
      <c r="H42" s="25"/>
      <c r="I42" s="25" t="s">
        <v>210</v>
      </c>
      <c r="J42" s="25" t="s">
        <v>210</v>
      </c>
      <c r="K42" s="25"/>
      <c r="L42" s="25"/>
    </row>
    <row r="43" spans="1:12" s="50" customFormat="1" ht="16.149999999999999" customHeight="1" x14ac:dyDescent="0.15">
      <c r="A43" s="53">
        <v>39</v>
      </c>
      <c r="B43" s="115" t="s">
        <v>485</v>
      </c>
      <c r="C43" s="115"/>
      <c r="D43" s="26">
        <f>D5+D22+D25+D35+D41+D42</f>
        <v>0</v>
      </c>
      <c r="E43" s="26">
        <f t="shared" ref="E43:L43" si="13">E5+E22+E25+E35+E41+E42</f>
        <v>0</v>
      </c>
      <c r="F43" s="26">
        <f t="shared" si="13"/>
        <v>0</v>
      </c>
      <c r="G43" s="26">
        <f t="shared" si="13"/>
        <v>0</v>
      </c>
      <c r="H43" s="26">
        <f t="shared" si="13"/>
        <v>0</v>
      </c>
      <c r="I43" s="26">
        <f>SUM(I12:I21)+I33</f>
        <v>0</v>
      </c>
      <c r="J43" s="26">
        <f>SUM(J12:J21)+J33</f>
        <v>0</v>
      </c>
      <c r="K43" s="26">
        <f t="shared" si="13"/>
        <v>0</v>
      </c>
      <c r="L43" s="26">
        <f t="shared" si="13"/>
        <v>0</v>
      </c>
    </row>
    <row r="44" spans="1:12" s="50" customFormat="1" ht="16.149999999999999" customHeight="1" x14ac:dyDescent="0.15">
      <c r="A44" s="117" t="s">
        <v>486</v>
      </c>
      <c r="B44" s="117"/>
      <c r="C44" s="11" t="s">
        <v>487</v>
      </c>
      <c r="D44" s="25" t="s">
        <v>66</v>
      </c>
      <c r="E44" s="25" t="s">
        <v>66</v>
      </c>
      <c r="F44" s="25" t="s">
        <v>66</v>
      </c>
      <c r="G44" s="25" t="s">
        <v>66</v>
      </c>
      <c r="H44" s="25" t="s">
        <v>66</v>
      </c>
      <c r="I44" s="25" t="s">
        <v>210</v>
      </c>
      <c r="J44" s="25" t="s">
        <v>210</v>
      </c>
      <c r="K44" s="25" t="s">
        <v>66</v>
      </c>
      <c r="L44" s="25" t="s">
        <v>66</v>
      </c>
    </row>
  </sheetData>
  <mergeCells count="30">
    <mergeCell ref="A44:B44"/>
    <mergeCell ref="A2:A3"/>
    <mergeCell ref="B6:B11"/>
    <mergeCell ref="B12:B21"/>
    <mergeCell ref="B2:C3"/>
    <mergeCell ref="B39:C39"/>
    <mergeCell ref="B40:C40"/>
    <mergeCell ref="B41:C41"/>
    <mergeCell ref="B42:C42"/>
    <mergeCell ref="B43:C43"/>
    <mergeCell ref="B34:C34"/>
    <mergeCell ref="B35:C35"/>
    <mergeCell ref="B36:C36"/>
    <mergeCell ref="B37:C37"/>
    <mergeCell ref="B38:C38"/>
    <mergeCell ref="B29:C29"/>
    <mergeCell ref="B30:C30"/>
    <mergeCell ref="B31:C31"/>
    <mergeCell ref="B32:C32"/>
    <mergeCell ref="B33:C33"/>
    <mergeCell ref="B24:C24"/>
    <mergeCell ref="B25:C25"/>
    <mergeCell ref="B26:C26"/>
    <mergeCell ref="B27:C27"/>
    <mergeCell ref="B28:C28"/>
    <mergeCell ref="A1:I1"/>
    <mergeCell ref="D2:F2"/>
    <mergeCell ref="G2:K2"/>
    <mergeCell ref="B22:C22"/>
    <mergeCell ref="B23:C23"/>
  </mergeCells>
  <phoneticPr fontId="20" type="noConversion"/>
  <pageMargins left="0.70763888888888904" right="0.70763888888888904" top="0.74791666666666701" bottom="0.74791666666666701" header="0.31388888888888899" footer="0.31388888888888899"/>
  <pageSetup paperSize="9" scale="61"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zoomScale="80" zoomScaleNormal="80" workbookViewId="0">
      <selection activeCell="J26" sqref="J26"/>
    </sheetView>
  </sheetViews>
  <sheetFormatPr defaultColWidth="8.875" defaultRowHeight="15" x14ac:dyDescent="0.15"/>
  <cols>
    <col min="1" max="1" width="5.5" style="2" customWidth="1"/>
    <col min="2" max="2" width="74.875" style="2" customWidth="1"/>
    <col min="3" max="3" width="18.5" style="2" customWidth="1"/>
    <col min="4" max="4" width="15.5" style="2" customWidth="1"/>
    <col min="5" max="5" width="15.25" style="2" customWidth="1"/>
    <col min="6" max="6" width="15.125" style="2" customWidth="1"/>
    <col min="7" max="7" width="16.875" style="2" customWidth="1"/>
    <col min="8" max="8" width="18.5" style="2" customWidth="1"/>
    <col min="9" max="16384" width="8.875" style="2"/>
  </cols>
  <sheetData>
    <row r="1" spans="1:8" ht="15.75" x14ac:dyDescent="0.15">
      <c r="A1" s="100" t="s">
        <v>488</v>
      </c>
      <c r="B1" s="100"/>
      <c r="C1" s="100"/>
      <c r="D1" s="100"/>
      <c r="E1" s="100"/>
      <c r="F1" s="100"/>
      <c r="G1" s="100"/>
      <c r="H1" s="100"/>
    </row>
    <row r="2" spans="1:8" s="1" customFormat="1" ht="32.450000000000003" customHeight="1" x14ac:dyDescent="0.15">
      <c r="A2" s="113" t="s">
        <v>286</v>
      </c>
      <c r="B2" s="113" t="s">
        <v>287</v>
      </c>
      <c r="C2" s="13" t="s">
        <v>489</v>
      </c>
      <c r="D2" s="13" t="s">
        <v>490</v>
      </c>
      <c r="E2" s="12" t="s">
        <v>491</v>
      </c>
      <c r="F2" s="13" t="s">
        <v>440</v>
      </c>
      <c r="G2" s="13" t="s">
        <v>492</v>
      </c>
      <c r="H2" s="13" t="s">
        <v>289</v>
      </c>
    </row>
    <row r="3" spans="1:8" s="1" customFormat="1" ht="16.149999999999999" customHeight="1" x14ac:dyDescent="0.15">
      <c r="A3" s="113"/>
      <c r="B3" s="113"/>
      <c r="C3" s="5">
        <v>1</v>
      </c>
      <c r="D3" s="5">
        <v>2</v>
      </c>
      <c r="E3" s="5">
        <v>3</v>
      </c>
      <c r="F3" s="5">
        <v>4</v>
      </c>
      <c r="G3" s="5" t="s">
        <v>493</v>
      </c>
      <c r="H3" s="5" t="s">
        <v>393</v>
      </c>
    </row>
    <row r="4" spans="1:8" s="1" customFormat="1" ht="16.149999999999999" customHeight="1" x14ac:dyDescent="0.15">
      <c r="A4" s="5">
        <v>1</v>
      </c>
      <c r="B4" s="18" t="s">
        <v>494</v>
      </c>
      <c r="C4" s="7">
        <f>SUM(C5:C11)</f>
        <v>0</v>
      </c>
      <c r="D4" s="7">
        <f t="shared" ref="D4:F4" si="0">SUM(D5:D11)</f>
        <v>0</v>
      </c>
      <c r="E4" s="7">
        <f t="shared" si="0"/>
        <v>0</v>
      </c>
      <c r="F4" s="7">
        <f t="shared" si="0"/>
        <v>0</v>
      </c>
      <c r="G4" s="7">
        <f>F4-D4-E4</f>
        <v>0</v>
      </c>
      <c r="H4" s="7">
        <f>C4-G4</f>
        <v>0</v>
      </c>
    </row>
    <row r="5" spans="1:8" s="1" customFormat="1" ht="16.149999999999999" customHeight="1" x14ac:dyDescent="0.15">
      <c r="A5" s="5">
        <v>2</v>
      </c>
      <c r="B5" s="18" t="s">
        <v>495</v>
      </c>
      <c r="C5" s="11"/>
      <c r="D5" s="11"/>
      <c r="E5" s="11"/>
      <c r="F5" s="11"/>
      <c r="G5" s="7">
        <f t="shared" ref="G5:G16" si="1">F5-D5-E5</f>
        <v>0</v>
      </c>
      <c r="H5" s="7">
        <f t="shared" ref="H5:H16" si="2">C5-G5</f>
        <v>0</v>
      </c>
    </row>
    <row r="6" spans="1:8" s="1" customFormat="1" ht="16.149999999999999" customHeight="1" x14ac:dyDescent="0.15">
      <c r="A6" s="5">
        <v>3</v>
      </c>
      <c r="B6" s="18" t="s">
        <v>496</v>
      </c>
      <c r="C6" s="11"/>
      <c r="D6" s="11"/>
      <c r="E6" s="11"/>
      <c r="F6" s="11"/>
      <c r="G6" s="7">
        <f t="shared" si="1"/>
        <v>0</v>
      </c>
      <c r="H6" s="7">
        <f t="shared" si="2"/>
        <v>0</v>
      </c>
    </row>
    <row r="7" spans="1:8" s="1" customFormat="1" ht="16.149999999999999" customHeight="1" x14ac:dyDescent="0.15">
      <c r="A7" s="5">
        <v>4</v>
      </c>
      <c r="B7" s="18" t="s">
        <v>497</v>
      </c>
      <c r="C7" s="11"/>
      <c r="D7" s="11"/>
      <c r="E7" s="11"/>
      <c r="F7" s="11"/>
      <c r="G7" s="7">
        <f t="shared" si="1"/>
        <v>0</v>
      </c>
      <c r="H7" s="7">
        <f t="shared" si="2"/>
        <v>0</v>
      </c>
    </row>
    <row r="8" spans="1:8" s="1" customFormat="1" ht="16.149999999999999" customHeight="1" x14ac:dyDescent="0.15">
      <c r="A8" s="5">
        <v>5</v>
      </c>
      <c r="B8" s="18" t="s">
        <v>498</v>
      </c>
      <c r="C8" s="11"/>
      <c r="D8" s="11"/>
      <c r="E8" s="11"/>
      <c r="F8" s="11"/>
      <c r="G8" s="7">
        <f t="shared" si="1"/>
        <v>0</v>
      </c>
      <c r="H8" s="7">
        <f t="shared" si="2"/>
        <v>0</v>
      </c>
    </row>
    <row r="9" spans="1:8" s="1" customFormat="1" ht="32.450000000000003" customHeight="1" x14ac:dyDescent="0.15">
      <c r="A9" s="5">
        <v>6</v>
      </c>
      <c r="B9" s="18" t="s">
        <v>499</v>
      </c>
      <c r="C9" s="11"/>
      <c r="D9" s="11"/>
      <c r="E9" s="11"/>
      <c r="F9" s="11"/>
      <c r="G9" s="7">
        <f t="shared" si="1"/>
        <v>0</v>
      </c>
      <c r="H9" s="7">
        <f t="shared" si="2"/>
        <v>0</v>
      </c>
    </row>
    <row r="10" spans="1:8" s="1" customFormat="1" ht="16.149999999999999" customHeight="1" x14ac:dyDescent="0.15">
      <c r="A10" s="5">
        <v>7</v>
      </c>
      <c r="B10" s="18" t="s">
        <v>500</v>
      </c>
      <c r="C10" s="11"/>
      <c r="D10" s="11"/>
      <c r="E10" s="11"/>
      <c r="F10" s="11"/>
      <c r="G10" s="7">
        <f t="shared" si="1"/>
        <v>0</v>
      </c>
      <c r="H10" s="7">
        <f t="shared" si="2"/>
        <v>0</v>
      </c>
    </row>
    <row r="11" spans="1:8" s="1" customFormat="1" ht="16.149999999999999" customHeight="1" x14ac:dyDescent="0.15">
      <c r="A11" s="5">
        <v>8</v>
      </c>
      <c r="B11" s="18" t="s">
        <v>111</v>
      </c>
      <c r="C11" s="11"/>
      <c r="D11" s="11"/>
      <c r="E11" s="11"/>
      <c r="F11" s="11"/>
      <c r="G11" s="7">
        <f t="shared" si="1"/>
        <v>0</v>
      </c>
      <c r="H11" s="7">
        <f t="shared" si="2"/>
        <v>0</v>
      </c>
    </row>
    <row r="12" spans="1:8" s="1" customFormat="1" ht="16.149999999999999" customHeight="1" x14ac:dyDescent="0.15">
      <c r="A12" s="5">
        <v>9</v>
      </c>
      <c r="B12" s="18" t="s">
        <v>501</v>
      </c>
      <c r="C12" s="7">
        <f>SUM(C13:C16)</f>
        <v>0</v>
      </c>
      <c r="D12" s="7">
        <f t="shared" ref="D12:F12" si="3">SUM(D13:D16)</f>
        <v>0</v>
      </c>
      <c r="E12" s="7">
        <f t="shared" si="3"/>
        <v>0</v>
      </c>
      <c r="F12" s="7">
        <f t="shared" si="3"/>
        <v>0</v>
      </c>
      <c r="G12" s="7">
        <f t="shared" si="1"/>
        <v>0</v>
      </c>
      <c r="H12" s="7">
        <f t="shared" si="2"/>
        <v>0</v>
      </c>
    </row>
    <row r="13" spans="1:8" s="1" customFormat="1" ht="16.149999999999999" customHeight="1" x14ac:dyDescent="0.15">
      <c r="A13" s="5">
        <v>10</v>
      </c>
      <c r="B13" s="18" t="s">
        <v>502</v>
      </c>
      <c r="C13" s="11"/>
      <c r="D13" s="11"/>
      <c r="E13" s="11"/>
      <c r="F13" s="11"/>
      <c r="G13" s="7">
        <f t="shared" si="1"/>
        <v>0</v>
      </c>
      <c r="H13" s="7">
        <f t="shared" si="2"/>
        <v>0</v>
      </c>
    </row>
    <row r="14" spans="1:8" s="1" customFormat="1" ht="16.149999999999999" customHeight="1" x14ac:dyDescent="0.15">
      <c r="A14" s="5">
        <v>11</v>
      </c>
      <c r="B14" s="18" t="s">
        <v>503</v>
      </c>
      <c r="C14" s="11"/>
      <c r="D14" s="11"/>
      <c r="E14" s="11"/>
      <c r="F14" s="11"/>
      <c r="G14" s="7">
        <f t="shared" si="1"/>
        <v>0</v>
      </c>
      <c r="H14" s="7">
        <f t="shared" si="2"/>
        <v>0</v>
      </c>
    </row>
    <row r="15" spans="1:8" s="1" customFormat="1" ht="16.149999999999999" customHeight="1" x14ac:dyDescent="0.15">
      <c r="A15" s="5">
        <v>12</v>
      </c>
      <c r="B15" s="18" t="s">
        <v>504</v>
      </c>
      <c r="C15" s="11"/>
      <c r="D15" s="11"/>
      <c r="E15" s="11"/>
      <c r="F15" s="11"/>
      <c r="G15" s="7">
        <f t="shared" si="1"/>
        <v>0</v>
      </c>
      <c r="H15" s="7">
        <f t="shared" si="2"/>
        <v>0</v>
      </c>
    </row>
    <row r="16" spans="1:8" s="1" customFormat="1" ht="16.149999999999999" customHeight="1" x14ac:dyDescent="0.15">
      <c r="A16" s="5">
        <v>13</v>
      </c>
      <c r="B16" s="18" t="s">
        <v>275</v>
      </c>
      <c r="C16" s="11"/>
      <c r="D16" s="11"/>
      <c r="E16" s="11"/>
      <c r="F16" s="11"/>
      <c r="G16" s="7">
        <f t="shared" si="1"/>
        <v>0</v>
      </c>
      <c r="H16" s="7">
        <f t="shared" si="2"/>
        <v>0</v>
      </c>
    </row>
    <row r="17" spans="1:8" s="1" customFormat="1" ht="16.149999999999999" customHeight="1" x14ac:dyDescent="0.15">
      <c r="A17" s="5">
        <v>14</v>
      </c>
      <c r="B17" s="18" t="s">
        <v>505</v>
      </c>
      <c r="C17" s="7">
        <f>C12+C4</f>
        <v>0</v>
      </c>
      <c r="D17" s="7">
        <f t="shared" ref="D17:H17" si="4">D12+D4</f>
        <v>0</v>
      </c>
      <c r="E17" s="7">
        <f t="shared" si="4"/>
        <v>0</v>
      </c>
      <c r="F17" s="7">
        <f t="shared" si="4"/>
        <v>0</v>
      </c>
      <c r="G17" s="7">
        <f t="shared" si="4"/>
        <v>0</v>
      </c>
      <c r="H17" s="7">
        <f t="shared" si="4"/>
        <v>0</v>
      </c>
    </row>
  </sheetData>
  <mergeCells count="3">
    <mergeCell ref="A1:H1"/>
    <mergeCell ref="A2:A3"/>
    <mergeCell ref="B2:B3"/>
  </mergeCells>
  <phoneticPr fontId="20" type="noConversion"/>
  <pageMargins left="0.70763888888888904" right="0.70763888888888904" top="0.74791666666666701" bottom="0.74791666666666701" header="0.31388888888888899" footer="0.31388888888888899"/>
  <pageSetup paperSize="9" scale="74"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80" zoomScaleNormal="80" workbookViewId="0">
      <selection activeCell="Q35" sqref="Q35"/>
    </sheetView>
  </sheetViews>
  <sheetFormatPr defaultColWidth="8.875" defaultRowHeight="15" x14ac:dyDescent="0.15"/>
  <cols>
    <col min="1" max="1" width="5.5" style="2" customWidth="1"/>
    <col min="2" max="2" width="34.125" style="2" customWidth="1"/>
    <col min="3" max="3" width="15.875" style="2" customWidth="1"/>
    <col min="4" max="4" width="13.25" style="2" customWidth="1"/>
    <col min="5" max="5" width="15.875" style="2" customWidth="1"/>
    <col min="6" max="6" width="11.75" style="2" customWidth="1"/>
    <col min="7" max="7" width="14.375" style="2" customWidth="1"/>
    <col min="8" max="8" width="15.375" style="2" customWidth="1"/>
    <col min="9" max="9" width="17.25" style="2" customWidth="1"/>
    <col min="10" max="16384" width="8.875" style="2"/>
  </cols>
  <sheetData>
    <row r="1" spans="1:9" ht="15.75" x14ac:dyDescent="0.15">
      <c r="A1" s="100" t="s">
        <v>506</v>
      </c>
      <c r="B1" s="100"/>
      <c r="C1" s="100"/>
      <c r="D1" s="100"/>
      <c r="E1" s="100"/>
      <c r="F1" s="100"/>
      <c r="G1" s="100"/>
      <c r="H1" s="100"/>
      <c r="I1" s="100"/>
    </row>
    <row r="2" spans="1:9" s="1" customFormat="1" ht="22.9" customHeight="1" x14ac:dyDescent="0.15">
      <c r="A2" s="104" t="s">
        <v>286</v>
      </c>
      <c r="B2" s="104" t="s">
        <v>287</v>
      </c>
      <c r="C2" s="113" t="s">
        <v>507</v>
      </c>
      <c r="D2" s="113"/>
      <c r="E2" s="113"/>
      <c r="F2" s="113" t="s">
        <v>508</v>
      </c>
      <c r="G2" s="113"/>
      <c r="H2" s="113"/>
      <c r="I2" s="113" t="s">
        <v>289</v>
      </c>
    </row>
    <row r="3" spans="1:9" s="1" customFormat="1" ht="25.15" customHeight="1" x14ac:dyDescent="0.15">
      <c r="A3" s="105"/>
      <c r="B3" s="105"/>
      <c r="C3" s="24" t="s">
        <v>319</v>
      </c>
      <c r="D3" s="24" t="s">
        <v>288</v>
      </c>
      <c r="E3" s="23" t="s">
        <v>289</v>
      </c>
      <c r="F3" s="24" t="s">
        <v>319</v>
      </c>
      <c r="G3" s="24" t="s">
        <v>288</v>
      </c>
      <c r="H3" s="24" t="s">
        <v>289</v>
      </c>
      <c r="I3" s="113"/>
    </row>
    <row r="4" spans="1:9" s="1" customFormat="1" ht="16.149999999999999" customHeight="1" x14ac:dyDescent="0.15">
      <c r="A4" s="106"/>
      <c r="B4" s="106"/>
      <c r="C4" s="5">
        <v>1</v>
      </c>
      <c r="D4" s="5">
        <v>2</v>
      </c>
      <c r="E4" s="5" t="s">
        <v>509</v>
      </c>
      <c r="F4" s="5">
        <v>4</v>
      </c>
      <c r="G4" s="5">
        <v>5</v>
      </c>
      <c r="H4" s="5" t="s">
        <v>510</v>
      </c>
      <c r="I4" s="5" t="s">
        <v>511</v>
      </c>
    </row>
    <row r="5" spans="1:9" s="1" customFormat="1" ht="16.149999999999999" customHeight="1" x14ac:dyDescent="0.15">
      <c r="A5" s="5">
        <v>1</v>
      </c>
      <c r="B5" s="27" t="s">
        <v>512</v>
      </c>
      <c r="C5" s="11"/>
      <c r="D5" s="11"/>
      <c r="E5" s="7">
        <f>D5-C5</f>
        <v>0</v>
      </c>
      <c r="F5" s="11"/>
      <c r="G5" s="11"/>
      <c r="H5" s="7">
        <f>G5-F5</f>
        <v>0</v>
      </c>
      <c r="I5" s="7">
        <f>H5+E5</f>
        <v>0</v>
      </c>
    </row>
    <row r="6" spans="1:9" s="1" customFormat="1" ht="16.149999999999999" customHeight="1" x14ac:dyDescent="0.15">
      <c r="A6" s="5">
        <v>2</v>
      </c>
      <c r="B6" s="27" t="s">
        <v>513</v>
      </c>
      <c r="C6" s="11"/>
      <c r="D6" s="11"/>
      <c r="E6" s="7">
        <f t="shared" ref="E6:E19" si="0">D6-C6</f>
        <v>0</v>
      </c>
      <c r="F6" s="11"/>
      <c r="G6" s="11"/>
      <c r="H6" s="7">
        <f t="shared" ref="H6:H19" si="1">G6-F6</f>
        <v>0</v>
      </c>
      <c r="I6" s="7">
        <f t="shared" ref="I6:I19" si="2">H6+E6</f>
        <v>0</v>
      </c>
    </row>
    <row r="7" spans="1:9" s="1" customFormat="1" ht="16.149999999999999" customHeight="1" x14ac:dyDescent="0.15">
      <c r="A7" s="5">
        <v>3</v>
      </c>
      <c r="B7" s="27" t="s">
        <v>514</v>
      </c>
      <c r="C7" s="11"/>
      <c r="D7" s="11"/>
      <c r="E7" s="7">
        <f t="shared" si="0"/>
        <v>0</v>
      </c>
      <c r="F7" s="11"/>
      <c r="G7" s="11"/>
      <c r="H7" s="7">
        <f t="shared" si="1"/>
        <v>0</v>
      </c>
      <c r="I7" s="7">
        <f t="shared" si="2"/>
        <v>0</v>
      </c>
    </row>
    <row r="8" spans="1:9" s="1" customFormat="1" ht="16.149999999999999" customHeight="1" x14ac:dyDescent="0.15">
      <c r="A8" s="5">
        <v>4</v>
      </c>
      <c r="B8" s="27" t="s">
        <v>515</v>
      </c>
      <c r="C8" s="11"/>
      <c r="D8" s="11"/>
      <c r="E8" s="7">
        <f t="shared" si="0"/>
        <v>0</v>
      </c>
      <c r="F8" s="11"/>
      <c r="G8" s="11"/>
      <c r="H8" s="7">
        <f t="shared" si="1"/>
        <v>0</v>
      </c>
      <c r="I8" s="7">
        <f t="shared" si="2"/>
        <v>0</v>
      </c>
    </row>
    <row r="9" spans="1:9" s="1" customFormat="1" ht="16.149999999999999" customHeight="1" x14ac:dyDescent="0.15">
      <c r="A9" s="5">
        <v>5</v>
      </c>
      <c r="B9" s="27" t="s">
        <v>516</v>
      </c>
      <c r="C9" s="11"/>
      <c r="D9" s="11"/>
      <c r="E9" s="7">
        <f t="shared" si="0"/>
        <v>0</v>
      </c>
      <c r="F9" s="11"/>
      <c r="G9" s="11"/>
      <c r="H9" s="7">
        <f t="shared" si="1"/>
        <v>0</v>
      </c>
      <c r="I9" s="7">
        <f t="shared" si="2"/>
        <v>0</v>
      </c>
    </row>
    <row r="10" spans="1:9" s="1" customFormat="1" ht="16.149999999999999" customHeight="1" x14ac:dyDescent="0.15">
      <c r="A10" s="5">
        <v>6</v>
      </c>
      <c r="B10" s="27" t="s">
        <v>517</v>
      </c>
      <c r="C10" s="11"/>
      <c r="D10" s="11"/>
      <c r="E10" s="7">
        <f t="shared" si="0"/>
        <v>0</v>
      </c>
      <c r="F10" s="11"/>
      <c r="G10" s="11"/>
      <c r="H10" s="7">
        <f t="shared" si="1"/>
        <v>0</v>
      </c>
      <c r="I10" s="7">
        <f t="shared" si="2"/>
        <v>0</v>
      </c>
    </row>
    <row r="11" spans="1:9" s="1" customFormat="1" ht="16.149999999999999" customHeight="1" x14ac:dyDescent="0.15">
      <c r="A11" s="5">
        <v>7</v>
      </c>
      <c r="B11" s="27" t="s">
        <v>518</v>
      </c>
      <c r="C11" s="11"/>
      <c r="D11" s="11"/>
      <c r="E11" s="7">
        <f t="shared" si="0"/>
        <v>0</v>
      </c>
      <c r="F11" s="11"/>
      <c r="G11" s="11"/>
      <c r="H11" s="7">
        <f t="shared" si="1"/>
        <v>0</v>
      </c>
      <c r="I11" s="7">
        <f t="shared" si="2"/>
        <v>0</v>
      </c>
    </row>
    <row r="12" spans="1:9" s="1" customFormat="1" ht="16.149999999999999" customHeight="1" x14ac:dyDescent="0.15">
      <c r="A12" s="5">
        <v>8</v>
      </c>
      <c r="B12" s="27" t="s">
        <v>519</v>
      </c>
      <c r="C12" s="11"/>
      <c r="D12" s="11"/>
      <c r="E12" s="7">
        <f t="shared" si="0"/>
        <v>0</v>
      </c>
      <c r="F12" s="11"/>
      <c r="G12" s="11"/>
      <c r="H12" s="7">
        <f t="shared" si="1"/>
        <v>0</v>
      </c>
      <c r="I12" s="7">
        <f t="shared" si="2"/>
        <v>0</v>
      </c>
    </row>
    <row r="13" spans="1:9" s="1" customFormat="1" ht="16.149999999999999" customHeight="1" x14ac:dyDescent="0.15">
      <c r="A13" s="5">
        <v>9</v>
      </c>
      <c r="B13" s="27" t="s">
        <v>520</v>
      </c>
      <c r="C13" s="11"/>
      <c r="D13" s="11"/>
      <c r="E13" s="7">
        <f t="shared" si="0"/>
        <v>0</v>
      </c>
      <c r="F13" s="11"/>
      <c r="G13" s="11"/>
      <c r="H13" s="7">
        <f t="shared" si="1"/>
        <v>0</v>
      </c>
      <c r="I13" s="7">
        <f t="shared" si="2"/>
        <v>0</v>
      </c>
    </row>
    <row r="14" spans="1:9" s="1" customFormat="1" ht="16.149999999999999" customHeight="1" x14ac:dyDescent="0.15">
      <c r="A14" s="5">
        <v>10</v>
      </c>
      <c r="B14" s="27" t="s">
        <v>521</v>
      </c>
      <c r="C14" s="11"/>
      <c r="D14" s="11"/>
      <c r="E14" s="7">
        <f t="shared" si="0"/>
        <v>0</v>
      </c>
      <c r="F14" s="11"/>
      <c r="G14" s="11"/>
      <c r="H14" s="7">
        <f t="shared" si="1"/>
        <v>0</v>
      </c>
      <c r="I14" s="7">
        <f t="shared" si="2"/>
        <v>0</v>
      </c>
    </row>
    <row r="15" spans="1:9" s="1" customFormat="1" ht="16.149999999999999" customHeight="1" x14ac:dyDescent="0.15">
      <c r="A15" s="5">
        <v>11</v>
      </c>
      <c r="B15" s="27" t="s">
        <v>522</v>
      </c>
      <c r="C15" s="11"/>
      <c r="D15" s="11"/>
      <c r="E15" s="7">
        <f t="shared" si="0"/>
        <v>0</v>
      </c>
      <c r="F15" s="11"/>
      <c r="G15" s="11"/>
      <c r="H15" s="7">
        <f t="shared" si="1"/>
        <v>0</v>
      </c>
      <c r="I15" s="7">
        <f t="shared" si="2"/>
        <v>0</v>
      </c>
    </row>
    <row r="16" spans="1:9" s="1" customFormat="1" ht="16.149999999999999" customHeight="1" x14ac:dyDescent="0.15">
      <c r="A16" s="5">
        <v>12</v>
      </c>
      <c r="B16" s="27" t="s">
        <v>523</v>
      </c>
      <c r="C16" s="11"/>
      <c r="D16" s="11"/>
      <c r="E16" s="7">
        <f t="shared" si="0"/>
        <v>0</v>
      </c>
      <c r="F16" s="11"/>
      <c r="G16" s="11"/>
      <c r="H16" s="7">
        <f t="shared" si="1"/>
        <v>0</v>
      </c>
      <c r="I16" s="7">
        <f t="shared" si="2"/>
        <v>0</v>
      </c>
    </row>
    <row r="17" spans="1:9" s="1" customFormat="1" ht="16.149999999999999" customHeight="1" x14ac:dyDescent="0.15">
      <c r="A17" s="5">
        <v>13</v>
      </c>
      <c r="B17" s="27" t="s">
        <v>524</v>
      </c>
      <c r="C17" s="11"/>
      <c r="D17" s="11"/>
      <c r="E17" s="7">
        <f t="shared" si="0"/>
        <v>0</v>
      </c>
      <c r="F17" s="11"/>
      <c r="G17" s="11"/>
      <c r="H17" s="7">
        <f t="shared" si="1"/>
        <v>0</v>
      </c>
      <c r="I17" s="7">
        <f t="shared" si="2"/>
        <v>0</v>
      </c>
    </row>
    <row r="18" spans="1:9" s="1" customFormat="1" ht="16.149999999999999" customHeight="1" x14ac:dyDescent="0.15">
      <c r="A18" s="5">
        <v>14</v>
      </c>
      <c r="B18" s="27" t="s">
        <v>525</v>
      </c>
      <c r="C18" s="11"/>
      <c r="D18" s="11"/>
      <c r="E18" s="7">
        <f t="shared" si="0"/>
        <v>0</v>
      </c>
      <c r="F18" s="11"/>
      <c r="G18" s="11"/>
      <c r="H18" s="7">
        <f t="shared" si="1"/>
        <v>0</v>
      </c>
      <c r="I18" s="7">
        <f t="shared" si="2"/>
        <v>0</v>
      </c>
    </row>
    <row r="19" spans="1:9" s="1" customFormat="1" ht="16.149999999999999" customHeight="1" x14ac:dyDescent="0.15">
      <c r="A19" s="5">
        <v>15</v>
      </c>
      <c r="B19" s="27" t="s">
        <v>360</v>
      </c>
      <c r="C19" s="11"/>
      <c r="D19" s="11"/>
      <c r="E19" s="7">
        <f t="shared" si="0"/>
        <v>0</v>
      </c>
      <c r="F19" s="11"/>
      <c r="G19" s="11"/>
      <c r="H19" s="7">
        <f t="shared" si="1"/>
        <v>0</v>
      </c>
      <c r="I19" s="7">
        <f t="shared" si="2"/>
        <v>0</v>
      </c>
    </row>
    <row r="20" spans="1:9" s="1" customFormat="1" ht="16.149999999999999" customHeight="1" x14ac:dyDescent="0.15">
      <c r="A20" s="5">
        <v>16</v>
      </c>
      <c r="B20" s="27" t="s">
        <v>526</v>
      </c>
      <c r="C20" s="7">
        <f>SUM(C5+C8+C10+C12+C15+C16+C17+C18+C19)</f>
        <v>0</v>
      </c>
      <c r="D20" s="7">
        <f t="shared" ref="D20:I20" si="3">SUM(D5+D8+D10+D12+D15+D16+D17+D18+D19)</f>
        <v>0</v>
      </c>
      <c r="E20" s="7">
        <f t="shared" si="3"/>
        <v>0</v>
      </c>
      <c r="F20" s="7">
        <f t="shared" si="3"/>
        <v>0</v>
      </c>
      <c r="G20" s="7">
        <f t="shared" si="3"/>
        <v>0</v>
      </c>
      <c r="H20" s="7">
        <f t="shared" si="3"/>
        <v>0</v>
      </c>
      <c r="I20" s="7">
        <f t="shared" si="3"/>
        <v>0</v>
      </c>
    </row>
  </sheetData>
  <mergeCells count="6">
    <mergeCell ref="A1:I1"/>
    <mergeCell ref="C2:E2"/>
    <mergeCell ref="F2:H2"/>
    <mergeCell ref="A2:A4"/>
    <mergeCell ref="B2:B4"/>
    <mergeCell ref="I2:I3"/>
  </mergeCells>
  <phoneticPr fontId="20" type="noConversion"/>
  <pageMargins left="0.70763888888888904" right="0.70763888888888904" top="0.74791666666666701" bottom="0.74791666666666701" header="0.31388888888888899" footer="0.31388888888888899"/>
  <pageSetup paperSize="9" scale="9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zoomScale="80" zoomScaleNormal="80" workbookViewId="0">
      <selection activeCell="E2" sqref="E2"/>
    </sheetView>
  </sheetViews>
  <sheetFormatPr defaultColWidth="8.875" defaultRowHeight="15" x14ac:dyDescent="0.15"/>
  <cols>
    <col min="1" max="1" width="5.5" style="74" customWidth="1"/>
    <col min="2" max="2" width="7.375" style="74" customWidth="1"/>
    <col min="3" max="3" width="51.5" style="74" customWidth="1"/>
    <col min="4" max="4" width="23.5" style="75" customWidth="1"/>
    <col min="5" max="5" width="43.625" style="74" customWidth="1"/>
    <col min="6" max="16384" width="8.875" style="74"/>
  </cols>
  <sheetData>
    <row r="1" spans="1:7" ht="22.15" customHeight="1" x14ac:dyDescent="0.15">
      <c r="A1" s="93" t="s">
        <v>2</v>
      </c>
      <c r="B1" s="93"/>
      <c r="C1" s="93"/>
      <c r="D1" s="76"/>
      <c r="E1" s="77"/>
      <c r="F1" s="77"/>
      <c r="G1" s="77"/>
    </row>
    <row r="2" spans="1:7" ht="20.45" customHeight="1" x14ac:dyDescent="0.15">
      <c r="A2" s="78" t="s">
        <v>3</v>
      </c>
      <c r="B2" s="79" t="s">
        <v>4</v>
      </c>
      <c r="C2" s="80" t="s">
        <v>5</v>
      </c>
      <c r="D2" s="81" t="s">
        <v>6</v>
      </c>
      <c r="E2" s="82" t="s">
        <v>7</v>
      </c>
    </row>
    <row r="3" spans="1:7" s="73" customFormat="1" ht="19.899999999999999" customHeight="1" x14ac:dyDescent="0.15">
      <c r="A3" s="83">
        <v>1</v>
      </c>
      <c r="B3" s="94" t="s">
        <v>8</v>
      </c>
      <c r="C3" s="84" t="s">
        <v>9</v>
      </c>
      <c r="D3" s="85">
        <f>A101010一般企业!C3+A101020金融企业!C3+A103000事业、非营利!C4+A103000事业、非营利!C5+A103000事业、非营利!C6+A103000事业、非营利!C7+A103000事业、非营利!C8+A103000事业、非营利!C13+A103000事业、非营利!C14+A103000事业、非营利!C15+A103000事业、非营利!C16+A103000事业、非营利!C17</f>
        <v>0</v>
      </c>
    </row>
    <row r="4" spans="1:7" s="73" customFormat="1" ht="19.899999999999999" customHeight="1" x14ac:dyDescent="0.15">
      <c r="A4" s="83">
        <v>2</v>
      </c>
      <c r="B4" s="94"/>
      <c r="C4" s="86" t="s">
        <v>10</v>
      </c>
      <c r="D4" s="85">
        <f>A102010一般企业!C3+A102020金融企业!C3+A103000事业、非营利!C21+A103000事业、非营利!C22+A103000事业、非营利!C23+A103000事业、非营利!C24+A103000事业、非营利!C27+A103000事业、非营利!C28+A103000事业、非营利!C29</f>
        <v>0</v>
      </c>
    </row>
    <row r="5" spans="1:7" s="73" customFormat="1" ht="19.899999999999999" customHeight="1" x14ac:dyDescent="0.15">
      <c r="A5" s="83">
        <v>3</v>
      </c>
      <c r="B5" s="94"/>
      <c r="C5" s="86" t="s">
        <v>11</v>
      </c>
      <c r="D5" s="87"/>
    </row>
    <row r="6" spans="1:7" s="73" customFormat="1" ht="19.899999999999999" customHeight="1" x14ac:dyDescent="0.15">
      <c r="A6" s="83">
        <v>4</v>
      </c>
      <c r="B6" s="94"/>
      <c r="C6" s="86" t="s">
        <v>12</v>
      </c>
      <c r="D6" s="85">
        <f>A104000期间费用!C30</f>
        <v>0</v>
      </c>
    </row>
    <row r="7" spans="1:7" s="73" customFormat="1" ht="19.899999999999999" customHeight="1" x14ac:dyDescent="0.15">
      <c r="A7" s="83">
        <v>5</v>
      </c>
      <c r="B7" s="94"/>
      <c r="C7" s="86" t="s">
        <v>13</v>
      </c>
      <c r="D7" s="85">
        <f>A104000期间费用!E30</f>
        <v>0</v>
      </c>
    </row>
    <row r="8" spans="1:7" s="73" customFormat="1" ht="19.899999999999999" customHeight="1" x14ac:dyDescent="0.15">
      <c r="A8" s="83">
        <v>6</v>
      </c>
      <c r="B8" s="94"/>
      <c r="C8" s="86" t="s">
        <v>14</v>
      </c>
      <c r="D8" s="85">
        <f>A104000期间费用!G30</f>
        <v>0</v>
      </c>
    </row>
    <row r="9" spans="1:7" s="73" customFormat="1" ht="19.899999999999999" customHeight="1" x14ac:dyDescent="0.15">
      <c r="A9" s="83">
        <v>7</v>
      </c>
      <c r="B9" s="94"/>
      <c r="C9" s="86" t="s">
        <v>15</v>
      </c>
      <c r="D9" s="87"/>
    </row>
    <row r="10" spans="1:7" s="73" customFormat="1" ht="19.899999999999999" customHeight="1" x14ac:dyDescent="0.15">
      <c r="A10" s="83">
        <v>8</v>
      </c>
      <c r="B10" s="94"/>
      <c r="C10" s="86" t="s">
        <v>16</v>
      </c>
      <c r="D10" s="87"/>
    </row>
    <row r="11" spans="1:7" s="73" customFormat="1" ht="19.899999999999999" customHeight="1" x14ac:dyDescent="0.15">
      <c r="A11" s="83">
        <v>9</v>
      </c>
      <c r="B11" s="94"/>
      <c r="C11" s="88" t="s">
        <v>17</v>
      </c>
      <c r="D11" s="87"/>
    </row>
    <row r="12" spans="1:7" s="73" customFormat="1" ht="19.899999999999999" customHeight="1" x14ac:dyDescent="0.15">
      <c r="A12" s="83">
        <v>10</v>
      </c>
      <c r="B12" s="94"/>
      <c r="C12" s="86" t="s">
        <v>18</v>
      </c>
      <c r="D12" s="85">
        <f>D3-D4-D5-D6-D7-D8-D9+D10+D11</f>
        <v>0</v>
      </c>
    </row>
    <row r="13" spans="1:7" s="73" customFormat="1" ht="19.899999999999999" customHeight="1" x14ac:dyDescent="0.15">
      <c r="A13" s="83">
        <v>11</v>
      </c>
      <c r="B13" s="94"/>
      <c r="C13" s="86" t="s">
        <v>19</v>
      </c>
      <c r="D13" s="85">
        <f>A101010一般企业!C18+A101020金融企业!C37+A103000事业、非营利!C11+A103000事业、非营利!C19</f>
        <v>0</v>
      </c>
    </row>
    <row r="14" spans="1:7" s="73" customFormat="1" ht="19.899999999999999" customHeight="1" x14ac:dyDescent="0.15">
      <c r="A14" s="83">
        <v>12</v>
      </c>
      <c r="B14" s="94"/>
      <c r="C14" s="86" t="s">
        <v>20</v>
      </c>
      <c r="D14" s="85">
        <f>A102010一般企业!C18+A102020金融企业!C35+A103000事业、非营利!C25+A103000事业、非营利!C30</f>
        <v>0</v>
      </c>
    </row>
    <row r="15" spans="1:7" s="73" customFormat="1" ht="19.899999999999999" customHeight="1" x14ac:dyDescent="0.15">
      <c r="A15" s="83">
        <v>13</v>
      </c>
      <c r="B15" s="94"/>
      <c r="C15" s="86" t="s">
        <v>21</v>
      </c>
      <c r="D15" s="85">
        <f>D12+D13-D14</f>
        <v>0</v>
      </c>
    </row>
    <row r="16" spans="1:7" s="73" customFormat="1" ht="19.899999999999999" customHeight="1" x14ac:dyDescent="0.15">
      <c r="A16" s="83">
        <v>14</v>
      </c>
      <c r="B16" s="94" t="s">
        <v>22</v>
      </c>
      <c r="C16" s="86" t="s">
        <v>23</v>
      </c>
      <c r="D16" s="85">
        <f>A108010境外所得调整!O15-A108010境外所得调整!L15</f>
        <v>0</v>
      </c>
    </row>
    <row r="17" spans="1:4" s="73" customFormat="1" ht="19.899999999999999" customHeight="1" x14ac:dyDescent="0.15">
      <c r="A17" s="83">
        <v>15</v>
      </c>
      <c r="B17" s="94"/>
      <c r="C17" s="86" t="s">
        <v>24</v>
      </c>
      <c r="D17" s="85">
        <f>A105000纳税调整!E48</f>
        <v>0</v>
      </c>
    </row>
    <row r="18" spans="1:4" s="73" customFormat="1" ht="19.899999999999999" customHeight="1" x14ac:dyDescent="0.15">
      <c r="A18" s="83">
        <v>16</v>
      </c>
      <c r="B18" s="94"/>
      <c r="C18" s="86" t="s">
        <v>25</v>
      </c>
      <c r="D18" s="85">
        <f>A105000纳税调整!F48</f>
        <v>0</v>
      </c>
    </row>
    <row r="19" spans="1:4" s="73" customFormat="1" ht="19.899999999999999" customHeight="1" x14ac:dyDescent="0.15">
      <c r="A19" s="83">
        <v>17</v>
      </c>
      <c r="B19" s="94"/>
      <c r="C19" s="86" t="s">
        <v>26</v>
      </c>
      <c r="D19" s="85">
        <f>A107010免税减计及加计!C33</f>
        <v>0</v>
      </c>
    </row>
    <row r="20" spans="1:4" s="73" customFormat="1" ht="19.899999999999999" customHeight="1" x14ac:dyDescent="0.15">
      <c r="A20" s="83">
        <v>18</v>
      </c>
      <c r="B20" s="94"/>
      <c r="C20" s="86" t="s">
        <v>27</v>
      </c>
      <c r="D20" s="85">
        <f>IF(D15-D16+D17-D18-D19&gt;=0,0,IF(A108000境外所得税收抵免!F15&lt;=0,0,IF(A108000境外所得税收抵免!F15&gt;0,MIN(ABS(A108000境外所得税收抵免!F15),ABS(D15-D16+D17-D18-D19)),0)))</f>
        <v>0</v>
      </c>
    </row>
    <row r="21" spans="1:4" s="73" customFormat="1" ht="19.899999999999999" customHeight="1" x14ac:dyDescent="0.15">
      <c r="A21" s="83">
        <v>19</v>
      </c>
      <c r="B21" s="94"/>
      <c r="C21" s="86" t="s">
        <v>28</v>
      </c>
      <c r="D21" s="85">
        <f>D15-D16+D17-D18-D19+D20</f>
        <v>0</v>
      </c>
    </row>
    <row r="22" spans="1:4" s="73" customFormat="1" ht="19.899999999999999" customHeight="1" x14ac:dyDescent="0.15">
      <c r="A22" s="83">
        <v>20</v>
      </c>
      <c r="B22" s="94"/>
      <c r="C22" s="86" t="s">
        <v>29</v>
      </c>
      <c r="D22" s="85">
        <f>IF(D21&lt;=0,0,MIN(D21,A107020所得税减免优惠!M26))</f>
        <v>0</v>
      </c>
    </row>
    <row r="23" spans="1:4" s="73" customFormat="1" ht="19.899999999999999" customHeight="1" x14ac:dyDescent="0.15">
      <c r="A23" s="83">
        <v>21</v>
      </c>
      <c r="B23" s="94"/>
      <c r="C23" s="86" t="s">
        <v>30</v>
      </c>
      <c r="D23" s="85">
        <f>A106000企业所得税弥补亏损!L10</f>
        <v>0</v>
      </c>
    </row>
    <row r="24" spans="1:4" s="73" customFormat="1" ht="19.899999999999999" customHeight="1" x14ac:dyDescent="0.15">
      <c r="A24" s="83">
        <v>22</v>
      </c>
      <c r="B24" s="94"/>
      <c r="C24" s="86" t="s">
        <v>31</v>
      </c>
      <c r="D24" s="85">
        <f>A107030抵扣应纳税!C21</f>
        <v>0</v>
      </c>
    </row>
    <row r="25" spans="1:4" s="73" customFormat="1" ht="19.899999999999999" customHeight="1" x14ac:dyDescent="0.15">
      <c r="A25" s="83">
        <v>23</v>
      </c>
      <c r="B25" s="94"/>
      <c r="C25" s="86" t="s">
        <v>32</v>
      </c>
      <c r="D25" s="85">
        <f>IF(D21-D22-D23-D24&gt;=0,D21-D22-D23-D24,0)</f>
        <v>0</v>
      </c>
    </row>
    <row r="26" spans="1:4" s="73" customFormat="1" ht="19.899999999999999" customHeight="1" x14ac:dyDescent="0.15">
      <c r="A26" s="83">
        <v>24</v>
      </c>
      <c r="B26" s="94" t="s">
        <v>33</v>
      </c>
      <c r="C26" s="86" t="s">
        <v>34</v>
      </c>
      <c r="D26" s="89">
        <v>0.25</v>
      </c>
    </row>
    <row r="27" spans="1:4" s="73" customFormat="1" ht="19.899999999999999" customHeight="1" x14ac:dyDescent="0.15">
      <c r="A27" s="83">
        <v>25</v>
      </c>
      <c r="B27" s="94"/>
      <c r="C27" s="86" t="s">
        <v>35</v>
      </c>
      <c r="D27" s="85">
        <f>D25*D26</f>
        <v>0</v>
      </c>
    </row>
    <row r="28" spans="1:4" s="73" customFormat="1" ht="19.899999999999999" customHeight="1" x14ac:dyDescent="0.15">
      <c r="A28" s="83">
        <v>26</v>
      </c>
      <c r="B28" s="94"/>
      <c r="C28" s="86" t="s">
        <v>36</v>
      </c>
      <c r="D28" s="85">
        <f>A107040减免所得税优惠!C38</f>
        <v>0</v>
      </c>
    </row>
    <row r="29" spans="1:4" s="73" customFormat="1" ht="19.899999999999999" customHeight="1" x14ac:dyDescent="0.15">
      <c r="A29" s="83">
        <v>27</v>
      </c>
      <c r="B29" s="94"/>
      <c r="C29" s="86" t="s">
        <v>37</v>
      </c>
      <c r="D29" s="85">
        <f>A107050税额抵扣免优惠!M11</f>
        <v>0</v>
      </c>
    </row>
    <row r="30" spans="1:4" s="73" customFormat="1" ht="19.899999999999999" customHeight="1" x14ac:dyDescent="0.15">
      <c r="A30" s="83">
        <v>28</v>
      </c>
      <c r="B30" s="94"/>
      <c r="C30" s="86" t="s">
        <v>38</v>
      </c>
      <c r="D30" s="85">
        <f>D27-D28-D29</f>
        <v>0</v>
      </c>
    </row>
    <row r="31" spans="1:4" s="73" customFormat="1" ht="19.899999999999999" customHeight="1" x14ac:dyDescent="0.15">
      <c r="A31" s="83">
        <v>29</v>
      </c>
      <c r="B31" s="94"/>
      <c r="C31" s="86" t="s">
        <v>39</v>
      </c>
      <c r="D31" s="85">
        <f>A108000境外所得税收抵免!J15</f>
        <v>0</v>
      </c>
    </row>
    <row r="32" spans="1:4" s="73" customFormat="1" ht="19.899999999999999" customHeight="1" x14ac:dyDescent="0.15">
      <c r="A32" s="83">
        <v>30</v>
      </c>
      <c r="B32" s="94"/>
      <c r="C32" s="86" t="s">
        <v>40</v>
      </c>
      <c r="D32" s="85">
        <f>A108000境外所得税收抵免!T15</f>
        <v>0</v>
      </c>
    </row>
    <row r="33" spans="1:4" s="73" customFormat="1" ht="19.899999999999999" customHeight="1" x14ac:dyDescent="0.15">
      <c r="A33" s="83">
        <v>31</v>
      </c>
      <c r="B33" s="94"/>
      <c r="C33" s="86" t="s">
        <v>41</v>
      </c>
      <c r="D33" s="85">
        <f>D30+D31-D32</f>
        <v>0</v>
      </c>
    </row>
    <row r="34" spans="1:4" s="73" customFormat="1" ht="19.899999999999999" customHeight="1" x14ac:dyDescent="0.15">
      <c r="A34" s="83">
        <v>32</v>
      </c>
      <c r="B34" s="94"/>
      <c r="C34" s="86" t="s">
        <v>42</v>
      </c>
      <c r="D34" s="87"/>
    </row>
    <row r="35" spans="1:4" s="73" customFormat="1" ht="19.899999999999999" customHeight="1" x14ac:dyDescent="0.15">
      <c r="A35" s="83">
        <v>33</v>
      </c>
      <c r="B35" s="94"/>
      <c r="C35" s="86" t="s">
        <v>43</v>
      </c>
      <c r="D35" s="85">
        <f>D33-D34</f>
        <v>0</v>
      </c>
    </row>
    <row r="36" spans="1:4" s="73" customFormat="1" ht="19.899999999999999" customHeight="1" x14ac:dyDescent="0.15">
      <c r="A36" s="83">
        <v>34</v>
      </c>
      <c r="B36" s="94"/>
      <c r="C36" s="90" t="s">
        <v>44</v>
      </c>
      <c r="D36" s="85">
        <f>A109000跨地区经营汇总!C14+A109000跨地区经营汇总!C18</f>
        <v>0</v>
      </c>
    </row>
    <row r="37" spans="1:4" s="73" customFormat="1" ht="19.899999999999999" customHeight="1" x14ac:dyDescent="0.15">
      <c r="A37" s="83">
        <v>35</v>
      </c>
      <c r="B37" s="94"/>
      <c r="C37" s="91" t="s">
        <v>45</v>
      </c>
      <c r="D37" s="85">
        <f>A109000跨地区经营汇总!C15</f>
        <v>0</v>
      </c>
    </row>
    <row r="38" spans="1:4" s="73" customFormat="1" ht="28.9" customHeight="1" x14ac:dyDescent="0.15">
      <c r="A38" s="83">
        <v>36</v>
      </c>
      <c r="B38" s="94"/>
      <c r="C38" s="91" t="s">
        <v>46</v>
      </c>
      <c r="D38" s="85">
        <f>A109000跨地区经营汇总!C17</f>
        <v>0</v>
      </c>
    </row>
    <row r="40" spans="1:4" x14ac:dyDescent="0.15">
      <c r="B40" s="92" t="s">
        <v>47</v>
      </c>
    </row>
  </sheetData>
  <sheetProtection selectLockedCells="1"/>
  <mergeCells count="4">
    <mergeCell ref="A1:C1"/>
    <mergeCell ref="B3:B15"/>
    <mergeCell ref="B16:B25"/>
    <mergeCell ref="B26:B38"/>
  </mergeCells>
  <phoneticPr fontId="20" type="noConversion"/>
  <printOptions horizontalCentered="1"/>
  <pageMargins left="0.70763888888888904" right="0.70763888888888904" top="0.74791666666666701" bottom="0.74791666666666701" header="0.31388888888888899" footer="0.31388888888888899"/>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zoomScale="80" zoomScaleNormal="80" workbookViewId="0">
      <selection activeCell="Q24" sqref="Q24"/>
    </sheetView>
  </sheetViews>
  <sheetFormatPr defaultColWidth="8.875" defaultRowHeight="15" x14ac:dyDescent="0.15"/>
  <cols>
    <col min="1" max="1" width="5.5" style="2" customWidth="1"/>
    <col min="2" max="2" width="55.25" style="2" customWidth="1"/>
    <col min="3" max="3" width="25.625" style="2" customWidth="1"/>
    <col min="4" max="16384" width="8.875" style="2"/>
  </cols>
  <sheetData>
    <row r="1" spans="1:3" ht="15.75" x14ac:dyDescent="0.15">
      <c r="A1" s="100" t="s">
        <v>527</v>
      </c>
      <c r="B1" s="100"/>
      <c r="C1" s="100"/>
    </row>
    <row r="2" spans="1:3" ht="19.899999999999999" customHeight="1" x14ac:dyDescent="0.15">
      <c r="A2" s="10" t="s">
        <v>3</v>
      </c>
      <c r="B2" s="10" t="s">
        <v>49</v>
      </c>
      <c r="C2" s="10" t="s">
        <v>50</v>
      </c>
    </row>
    <row r="3" spans="1:3" s="1" customFormat="1" ht="19.899999999999999" customHeight="1" x14ac:dyDescent="0.15">
      <c r="A3" s="5">
        <v>1</v>
      </c>
      <c r="B3" s="8" t="s">
        <v>528</v>
      </c>
      <c r="C3" s="7">
        <f>C4+C10</f>
        <v>0</v>
      </c>
    </row>
    <row r="4" spans="1:3" s="1" customFormat="1" ht="19.899999999999999" customHeight="1" x14ac:dyDescent="0.15">
      <c r="A4" s="5">
        <v>2</v>
      </c>
      <c r="B4" s="8" t="s">
        <v>529</v>
      </c>
      <c r="C4" s="7">
        <f>SUM(C5:C9)</f>
        <v>0</v>
      </c>
    </row>
    <row r="5" spans="1:3" s="1" customFormat="1" ht="19.899999999999999" customHeight="1" x14ac:dyDescent="0.15">
      <c r="A5" s="5">
        <v>3</v>
      </c>
      <c r="B5" s="8" t="s">
        <v>530</v>
      </c>
      <c r="C5" s="11" t="s">
        <v>66</v>
      </c>
    </row>
    <row r="6" spans="1:3" s="1" customFormat="1" ht="19.899999999999999" customHeight="1" x14ac:dyDescent="0.15">
      <c r="A6" s="5">
        <v>4</v>
      </c>
      <c r="B6" s="8" t="s">
        <v>531</v>
      </c>
      <c r="C6" s="11" t="s">
        <v>66</v>
      </c>
    </row>
    <row r="7" spans="1:3" s="1" customFormat="1" ht="19.899999999999999" customHeight="1" x14ac:dyDescent="0.15">
      <c r="A7" s="5">
        <v>5</v>
      </c>
      <c r="B7" s="8" t="s">
        <v>532</v>
      </c>
      <c r="C7" s="11" t="s">
        <v>66</v>
      </c>
    </row>
    <row r="8" spans="1:3" s="1" customFormat="1" ht="19.899999999999999" customHeight="1" x14ac:dyDescent="0.15">
      <c r="A8" s="5">
        <v>6</v>
      </c>
      <c r="B8" s="8" t="s">
        <v>533</v>
      </c>
      <c r="C8" s="11" t="s">
        <v>66</v>
      </c>
    </row>
    <row r="9" spans="1:3" s="1" customFormat="1" ht="19.899999999999999" customHeight="1" x14ac:dyDescent="0.15">
      <c r="A9" s="5">
        <v>7</v>
      </c>
      <c r="B9" s="8" t="s">
        <v>534</v>
      </c>
      <c r="C9" s="11" t="s">
        <v>66</v>
      </c>
    </row>
    <row r="10" spans="1:3" s="1" customFormat="1" ht="19.899999999999999" customHeight="1" x14ac:dyDescent="0.15">
      <c r="A10" s="5">
        <v>8</v>
      </c>
      <c r="B10" s="8" t="s">
        <v>535</v>
      </c>
      <c r="C10" s="11"/>
    </row>
    <row r="11" spans="1:3" s="1" customFormat="1" ht="19.899999999999999" customHeight="1" x14ac:dyDescent="0.15">
      <c r="A11" s="5">
        <v>9</v>
      </c>
      <c r="B11" s="8" t="s">
        <v>536</v>
      </c>
      <c r="C11" s="7">
        <f>C12+C18</f>
        <v>0</v>
      </c>
    </row>
    <row r="12" spans="1:3" s="1" customFormat="1" ht="19.899999999999999" customHeight="1" x14ac:dyDescent="0.15">
      <c r="A12" s="5">
        <v>10</v>
      </c>
      <c r="B12" s="8" t="s">
        <v>537</v>
      </c>
      <c r="C12" s="7">
        <f>SUM(C13:C17)</f>
        <v>0</v>
      </c>
    </row>
    <row r="13" spans="1:3" s="1" customFormat="1" ht="19.899999999999999" customHeight="1" x14ac:dyDescent="0.15">
      <c r="A13" s="5">
        <v>11</v>
      </c>
      <c r="B13" s="8" t="s">
        <v>538</v>
      </c>
      <c r="C13" s="11"/>
    </row>
    <row r="14" spans="1:3" s="1" customFormat="1" ht="19.899999999999999" customHeight="1" x14ac:dyDescent="0.15">
      <c r="A14" s="5">
        <v>12</v>
      </c>
      <c r="B14" s="8" t="s">
        <v>539</v>
      </c>
      <c r="C14" s="11" t="s">
        <v>66</v>
      </c>
    </row>
    <row r="15" spans="1:3" s="1" customFormat="1" ht="19.899999999999999" customHeight="1" x14ac:dyDescent="0.15">
      <c r="A15" s="5">
        <v>13</v>
      </c>
      <c r="B15" s="8" t="s">
        <v>540</v>
      </c>
      <c r="C15" s="11" t="s">
        <v>66</v>
      </c>
    </row>
    <row r="16" spans="1:3" s="1" customFormat="1" ht="19.899999999999999" customHeight="1" x14ac:dyDescent="0.15">
      <c r="A16" s="5">
        <v>14</v>
      </c>
      <c r="B16" s="8" t="s">
        <v>541</v>
      </c>
      <c r="C16" s="11" t="s">
        <v>66</v>
      </c>
    </row>
    <row r="17" spans="1:3" s="1" customFormat="1" ht="19.899999999999999" customHeight="1" x14ac:dyDescent="0.15">
      <c r="A17" s="5">
        <v>15</v>
      </c>
      <c r="B17" s="8" t="s">
        <v>542</v>
      </c>
      <c r="C17" s="11" t="s">
        <v>66</v>
      </c>
    </row>
    <row r="18" spans="1:3" s="1" customFormat="1" ht="19.899999999999999" customHeight="1" x14ac:dyDescent="0.15">
      <c r="A18" s="5">
        <v>16</v>
      </c>
      <c r="B18" s="8" t="s">
        <v>543</v>
      </c>
      <c r="C18" s="11"/>
    </row>
    <row r="19" spans="1:3" s="1" customFormat="1" ht="19.899999999999999" customHeight="1" x14ac:dyDescent="0.15">
      <c r="A19" s="5">
        <v>17</v>
      </c>
      <c r="B19" s="8" t="s">
        <v>544</v>
      </c>
      <c r="C19" s="7">
        <f>C3-C11</f>
        <v>0</v>
      </c>
    </row>
    <row r="20" spans="1:3" s="1" customFormat="1" ht="19.899999999999999" customHeight="1" x14ac:dyDescent="0.15">
      <c r="A20" s="5">
        <v>18</v>
      </c>
      <c r="B20" s="8" t="s">
        <v>545</v>
      </c>
      <c r="C20" s="7">
        <f>SUM(C21:C23)</f>
        <v>0</v>
      </c>
    </row>
    <row r="21" spans="1:3" s="1" customFormat="1" ht="19.899999999999999" customHeight="1" x14ac:dyDescent="0.15">
      <c r="A21" s="5">
        <v>19</v>
      </c>
      <c r="B21" s="8" t="s">
        <v>546</v>
      </c>
      <c r="C21" s="11" t="s">
        <v>66</v>
      </c>
    </row>
    <row r="22" spans="1:3" s="1" customFormat="1" ht="19.899999999999999" customHeight="1" x14ac:dyDescent="0.15">
      <c r="A22" s="5">
        <v>20</v>
      </c>
      <c r="B22" s="8" t="s">
        <v>547</v>
      </c>
      <c r="C22" s="11" t="s">
        <v>66</v>
      </c>
    </row>
    <row r="23" spans="1:3" s="1" customFormat="1" ht="19.899999999999999" customHeight="1" x14ac:dyDescent="0.15">
      <c r="A23" s="5">
        <v>21</v>
      </c>
      <c r="B23" s="8" t="s">
        <v>548</v>
      </c>
      <c r="C23" s="11" t="s">
        <v>66</v>
      </c>
    </row>
    <row r="24" spans="1:3" s="1" customFormat="1" ht="19.899999999999999" customHeight="1" x14ac:dyDescent="0.15">
      <c r="A24" s="5">
        <v>22</v>
      </c>
      <c r="B24" s="8" t="s">
        <v>549</v>
      </c>
      <c r="C24" s="11">
        <v>0</v>
      </c>
    </row>
    <row r="25" spans="1:3" s="1" customFormat="1" ht="19.899999999999999" customHeight="1" x14ac:dyDescent="0.15">
      <c r="A25" s="5">
        <v>23</v>
      </c>
      <c r="B25" s="8" t="s">
        <v>550</v>
      </c>
      <c r="C25" s="11">
        <v>0</v>
      </c>
    </row>
    <row r="26" spans="1:3" s="1" customFormat="1" ht="19.899999999999999" customHeight="1" x14ac:dyDescent="0.15">
      <c r="A26" s="5">
        <v>24</v>
      </c>
      <c r="B26" s="8" t="s">
        <v>551</v>
      </c>
      <c r="C26" s="7">
        <f>C20-C24-C25</f>
        <v>0</v>
      </c>
    </row>
  </sheetData>
  <mergeCells count="1">
    <mergeCell ref="A1:C1"/>
  </mergeCells>
  <phoneticPr fontId="20" type="noConversion"/>
  <pageMargins left="0.70763888888888904" right="0.70763888888888904" top="0.74791666666666701" bottom="0.74791666666666701" header="0.31388888888888899" footer="0.31388888888888899"/>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topLeftCell="A19" zoomScale="80" zoomScaleNormal="80" workbookViewId="0">
      <selection activeCell="M20" sqref="M20"/>
    </sheetView>
  </sheetViews>
  <sheetFormatPr defaultColWidth="8.875" defaultRowHeight="15" x14ac:dyDescent="0.15"/>
  <cols>
    <col min="1" max="1" width="5.5" style="2" customWidth="1"/>
    <col min="2" max="2" width="27.125" style="2" customWidth="1"/>
    <col min="3" max="3" width="11" style="2" customWidth="1"/>
    <col min="4" max="4" width="14.125" style="2" customWidth="1"/>
    <col min="5" max="5" width="15.375" style="2" customWidth="1"/>
    <col min="6" max="6" width="15.75" style="2" customWidth="1"/>
    <col min="7" max="7" width="17.125" style="2" customWidth="1"/>
    <col min="8" max="16384" width="8.875" style="2"/>
  </cols>
  <sheetData>
    <row r="1" spans="1:7" ht="15.75" x14ac:dyDescent="0.15">
      <c r="A1" s="100" t="s">
        <v>552</v>
      </c>
      <c r="B1" s="100"/>
      <c r="C1" s="100"/>
      <c r="D1" s="100"/>
      <c r="E1" s="100"/>
      <c r="F1" s="100"/>
      <c r="G1" s="100"/>
    </row>
    <row r="2" spans="1:7" s="1" customFormat="1" ht="16.149999999999999" customHeight="1" x14ac:dyDescent="0.15">
      <c r="A2" s="113" t="s">
        <v>286</v>
      </c>
      <c r="B2" s="113" t="s">
        <v>287</v>
      </c>
      <c r="C2" s="113"/>
      <c r="D2" s="113"/>
      <c r="E2" s="24" t="s">
        <v>319</v>
      </c>
      <c r="F2" s="24" t="s">
        <v>288</v>
      </c>
      <c r="G2" s="24" t="s">
        <v>289</v>
      </c>
    </row>
    <row r="3" spans="1:7" s="1" customFormat="1" ht="16.149999999999999" customHeight="1" x14ac:dyDescent="0.15">
      <c r="A3" s="113"/>
      <c r="B3" s="113"/>
      <c r="C3" s="113"/>
      <c r="D3" s="113"/>
      <c r="E3" s="5">
        <v>1</v>
      </c>
      <c r="F3" s="5">
        <v>2</v>
      </c>
      <c r="G3" s="5" t="s">
        <v>553</v>
      </c>
    </row>
    <row r="4" spans="1:7" s="1" customFormat="1" ht="16.149999999999999" customHeight="1" x14ac:dyDescent="0.15">
      <c r="A4" s="5">
        <v>1</v>
      </c>
      <c r="B4" s="123" t="s">
        <v>554</v>
      </c>
      <c r="C4" s="123"/>
      <c r="D4" s="123"/>
      <c r="E4" s="26">
        <f>E5+E16+E17+E18+E19+E22+E23</f>
        <v>0</v>
      </c>
      <c r="F4" s="26">
        <f>F5+F16+F17+F18+F19+F22+F23</f>
        <v>0</v>
      </c>
      <c r="G4" s="26">
        <f>E4-F4</f>
        <v>0</v>
      </c>
    </row>
    <row r="5" spans="1:7" s="1" customFormat="1" ht="16.149999999999999" customHeight="1" x14ac:dyDescent="0.15">
      <c r="A5" s="5">
        <v>2</v>
      </c>
      <c r="B5" s="123" t="s">
        <v>555</v>
      </c>
      <c r="C5" s="123"/>
      <c r="D5" s="123"/>
      <c r="E5" s="26">
        <f>SUM(E6:E15)</f>
        <v>0</v>
      </c>
      <c r="F5" s="26">
        <f>SUM(F6:F15)</f>
        <v>0</v>
      </c>
      <c r="G5" s="26">
        <f t="shared" ref="G5:G46" si="0">E5-F5</f>
        <v>0</v>
      </c>
    </row>
    <row r="6" spans="1:7" s="1" customFormat="1" ht="16.149999999999999" customHeight="1" x14ac:dyDescent="0.15">
      <c r="A6" s="5">
        <v>3</v>
      </c>
      <c r="B6" s="131" t="s">
        <v>556</v>
      </c>
      <c r="C6" s="124" t="s">
        <v>557</v>
      </c>
      <c r="D6" s="124"/>
      <c r="E6" s="25"/>
      <c r="F6" s="25"/>
      <c r="G6" s="26">
        <f t="shared" si="0"/>
        <v>0</v>
      </c>
    </row>
    <row r="7" spans="1:7" s="1" customFormat="1" ht="16.149999999999999" customHeight="1" x14ac:dyDescent="0.15">
      <c r="A7" s="5">
        <v>4</v>
      </c>
      <c r="B7" s="131"/>
      <c r="C7" s="131" t="s">
        <v>558</v>
      </c>
      <c r="D7" s="8" t="s">
        <v>559</v>
      </c>
      <c r="E7" s="25"/>
      <c r="F7" s="25"/>
      <c r="G7" s="26">
        <f t="shared" si="0"/>
        <v>0</v>
      </c>
    </row>
    <row r="8" spans="1:7" s="1" customFormat="1" ht="16.149999999999999" customHeight="1" x14ac:dyDescent="0.15">
      <c r="A8" s="5">
        <v>5</v>
      </c>
      <c r="B8" s="131"/>
      <c r="C8" s="131"/>
      <c r="D8" s="8" t="s">
        <v>560</v>
      </c>
      <c r="E8" s="25"/>
      <c r="F8" s="25"/>
      <c r="G8" s="26">
        <f t="shared" si="0"/>
        <v>0</v>
      </c>
    </row>
    <row r="9" spans="1:7" s="1" customFormat="1" ht="16.149999999999999" customHeight="1" x14ac:dyDescent="0.15">
      <c r="A9" s="5">
        <v>6</v>
      </c>
      <c r="B9" s="131" t="s">
        <v>561</v>
      </c>
      <c r="C9" s="124" t="s">
        <v>559</v>
      </c>
      <c r="D9" s="124"/>
      <c r="E9" s="25"/>
      <c r="F9" s="25"/>
      <c r="G9" s="26">
        <f t="shared" si="0"/>
        <v>0</v>
      </c>
    </row>
    <row r="10" spans="1:7" s="1" customFormat="1" ht="16.149999999999999" customHeight="1" x14ac:dyDescent="0.15">
      <c r="A10" s="5">
        <v>7</v>
      </c>
      <c r="B10" s="131"/>
      <c r="C10" s="124" t="s">
        <v>560</v>
      </c>
      <c r="D10" s="124"/>
      <c r="E10" s="25"/>
      <c r="F10" s="25"/>
      <c r="G10" s="26">
        <f t="shared" si="0"/>
        <v>0</v>
      </c>
    </row>
    <row r="11" spans="1:7" s="1" customFormat="1" ht="16.149999999999999" customHeight="1" x14ac:dyDescent="0.15">
      <c r="A11" s="5">
        <v>8</v>
      </c>
      <c r="B11" s="131" t="s">
        <v>562</v>
      </c>
      <c r="C11" s="124" t="s">
        <v>563</v>
      </c>
      <c r="D11" s="124"/>
      <c r="E11" s="25"/>
      <c r="F11" s="25"/>
      <c r="G11" s="26">
        <f t="shared" si="0"/>
        <v>0</v>
      </c>
    </row>
    <row r="12" spans="1:7" s="1" customFormat="1" ht="16.149999999999999" customHeight="1" x14ac:dyDescent="0.15">
      <c r="A12" s="5">
        <v>9</v>
      </c>
      <c r="B12" s="131"/>
      <c r="C12" s="124" t="s">
        <v>564</v>
      </c>
      <c r="D12" s="124"/>
      <c r="E12" s="25"/>
      <c r="F12" s="25"/>
      <c r="G12" s="26">
        <f t="shared" si="0"/>
        <v>0</v>
      </c>
    </row>
    <row r="13" spans="1:7" s="1" customFormat="1" ht="16.149999999999999" customHeight="1" x14ac:dyDescent="0.15">
      <c r="A13" s="5">
        <v>10</v>
      </c>
      <c r="B13" s="132" t="s">
        <v>565</v>
      </c>
      <c r="C13" s="125" t="s">
        <v>557</v>
      </c>
      <c r="D13" s="126"/>
      <c r="E13" s="25"/>
      <c r="F13" s="25"/>
      <c r="G13" s="26">
        <f t="shared" si="0"/>
        <v>0</v>
      </c>
    </row>
    <row r="14" spans="1:7" s="1" customFormat="1" ht="16.149999999999999" customHeight="1" x14ac:dyDescent="0.15">
      <c r="A14" s="5">
        <v>11</v>
      </c>
      <c r="B14" s="133"/>
      <c r="C14" s="8" t="s">
        <v>558</v>
      </c>
      <c r="D14" s="8" t="s">
        <v>559</v>
      </c>
      <c r="E14" s="25"/>
      <c r="F14" s="25"/>
      <c r="G14" s="26">
        <f t="shared" si="0"/>
        <v>0</v>
      </c>
    </row>
    <row r="15" spans="1:7" s="1" customFormat="1" ht="16.149999999999999" customHeight="1" x14ac:dyDescent="0.15">
      <c r="A15" s="5">
        <v>12</v>
      </c>
      <c r="B15" s="134"/>
      <c r="C15" s="8"/>
      <c r="D15" s="8" t="s">
        <v>560</v>
      </c>
      <c r="E15" s="25"/>
      <c r="F15" s="25"/>
      <c r="G15" s="26">
        <f t="shared" si="0"/>
        <v>0</v>
      </c>
    </row>
    <row r="16" spans="1:7" s="1" customFormat="1" ht="16.149999999999999" customHeight="1" x14ac:dyDescent="0.15">
      <c r="A16" s="5">
        <v>13</v>
      </c>
      <c r="B16" s="125" t="s">
        <v>566</v>
      </c>
      <c r="C16" s="127"/>
      <c r="D16" s="126"/>
      <c r="E16" s="25"/>
      <c r="F16" s="25"/>
      <c r="G16" s="26">
        <f t="shared" si="0"/>
        <v>0</v>
      </c>
    </row>
    <row r="17" spans="1:7" s="1" customFormat="1" ht="16.149999999999999" customHeight="1" x14ac:dyDescent="0.15">
      <c r="A17" s="5">
        <v>14</v>
      </c>
      <c r="B17" s="125" t="s">
        <v>567</v>
      </c>
      <c r="C17" s="127" t="s">
        <v>66</v>
      </c>
      <c r="D17" s="126" t="s">
        <v>66</v>
      </c>
      <c r="E17" s="25"/>
      <c r="F17" s="25"/>
      <c r="G17" s="26">
        <f t="shared" si="0"/>
        <v>0</v>
      </c>
    </row>
    <row r="18" spans="1:7" s="1" customFormat="1" ht="16.149999999999999" customHeight="1" x14ac:dyDescent="0.15">
      <c r="A18" s="5">
        <v>15</v>
      </c>
      <c r="B18" s="125" t="s">
        <v>568</v>
      </c>
      <c r="C18" s="127" t="s">
        <v>66</v>
      </c>
      <c r="D18" s="126" t="s">
        <v>66</v>
      </c>
      <c r="E18" s="25"/>
      <c r="F18" s="25"/>
      <c r="G18" s="26">
        <f t="shared" si="0"/>
        <v>0</v>
      </c>
    </row>
    <row r="19" spans="1:7" s="1" customFormat="1" ht="16.149999999999999" customHeight="1" x14ac:dyDescent="0.15">
      <c r="A19" s="5">
        <v>16</v>
      </c>
      <c r="B19" s="125" t="s">
        <v>569</v>
      </c>
      <c r="C19" s="127" t="s">
        <v>66</v>
      </c>
      <c r="D19" s="126" t="s">
        <v>66</v>
      </c>
      <c r="E19" s="25"/>
      <c r="F19" s="25"/>
      <c r="G19" s="26">
        <f t="shared" si="0"/>
        <v>0</v>
      </c>
    </row>
    <row r="20" spans="1:7" s="1" customFormat="1" ht="16.149999999999999" customHeight="1" x14ac:dyDescent="0.15">
      <c r="A20" s="5">
        <v>17</v>
      </c>
      <c r="B20" s="125" t="s">
        <v>570</v>
      </c>
      <c r="C20" s="127" t="s">
        <v>66</v>
      </c>
      <c r="D20" s="126" t="s">
        <v>66</v>
      </c>
      <c r="E20" s="25"/>
      <c r="F20" s="25"/>
      <c r="G20" s="26">
        <f t="shared" si="0"/>
        <v>0</v>
      </c>
    </row>
    <row r="21" spans="1:7" s="1" customFormat="1" ht="16.149999999999999" customHeight="1" x14ac:dyDescent="0.15">
      <c r="A21" s="5">
        <v>18</v>
      </c>
      <c r="B21" s="125" t="s">
        <v>571</v>
      </c>
      <c r="C21" s="127" t="s">
        <v>66</v>
      </c>
      <c r="D21" s="126" t="s">
        <v>66</v>
      </c>
      <c r="E21" s="25"/>
      <c r="F21" s="25"/>
      <c r="G21" s="26">
        <f t="shared" si="0"/>
        <v>0</v>
      </c>
    </row>
    <row r="22" spans="1:7" s="1" customFormat="1" ht="16.149999999999999" customHeight="1" x14ac:dyDescent="0.15">
      <c r="A22" s="5">
        <v>19</v>
      </c>
      <c r="B22" s="125" t="s">
        <v>572</v>
      </c>
      <c r="C22" s="127" t="s">
        <v>66</v>
      </c>
      <c r="D22" s="126" t="s">
        <v>66</v>
      </c>
      <c r="E22" s="25"/>
      <c r="F22" s="25"/>
      <c r="G22" s="26">
        <f t="shared" si="0"/>
        <v>0</v>
      </c>
    </row>
    <row r="23" spans="1:7" s="1" customFormat="1" ht="16.149999999999999" customHeight="1" x14ac:dyDescent="0.15">
      <c r="A23" s="5">
        <v>20</v>
      </c>
      <c r="B23" s="125" t="s">
        <v>111</v>
      </c>
      <c r="C23" s="127" t="s">
        <v>66</v>
      </c>
      <c r="D23" s="126" t="s">
        <v>66</v>
      </c>
      <c r="E23" s="25"/>
      <c r="F23" s="25"/>
      <c r="G23" s="26">
        <f t="shared" si="0"/>
        <v>0</v>
      </c>
    </row>
    <row r="24" spans="1:7" s="1" customFormat="1" ht="16.149999999999999" customHeight="1" x14ac:dyDescent="0.15">
      <c r="A24" s="5">
        <v>21</v>
      </c>
      <c r="B24" s="128" t="s">
        <v>573</v>
      </c>
      <c r="C24" s="129" t="s">
        <v>66</v>
      </c>
      <c r="D24" s="130" t="s">
        <v>66</v>
      </c>
      <c r="E24" s="26">
        <f>SUM(E25:E28)</f>
        <v>0</v>
      </c>
      <c r="F24" s="26">
        <f>SUM(F25:F28)</f>
        <v>0</v>
      </c>
      <c r="G24" s="26">
        <f t="shared" si="0"/>
        <v>0</v>
      </c>
    </row>
    <row r="25" spans="1:7" s="1" customFormat="1" ht="16.149999999999999" customHeight="1" x14ac:dyDescent="0.15">
      <c r="A25" s="5">
        <v>22</v>
      </c>
      <c r="B25" s="125" t="s">
        <v>574</v>
      </c>
      <c r="C25" s="127" t="s">
        <v>66</v>
      </c>
      <c r="D25" s="126" t="s">
        <v>66</v>
      </c>
      <c r="E25" s="25"/>
      <c r="F25" s="25"/>
      <c r="G25" s="26">
        <f t="shared" si="0"/>
        <v>0</v>
      </c>
    </row>
    <row r="26" spans="1:7" s="1" customFormat="1" ht="16.149999999999999" customHeight="1" x14ac:dyDescent="0.15">
      <c r="A26" s="5">
        <v>23</v>
      </c>
      <c r="B26" s="125" t="s">
        <v>575</v>
      </c>
      <c r="C26" s="127" t="s">
        <v>66</v>
      </c>
      <c r="D26" s="126" t="s">
        <v>66</v>
      </c>
      <c r="E26" s="25"/>
      <c r="F26" s="25"/>
      <c r="G26" s="26">
        <f t="shared" si="0"/>
        <v>0</v>
      </c>
    </row>
    <row r="27" spans="1:7" s="1" customFormat="1" ht="16.149999999999999" customHeight="1" x14ac:dyDescent="0.15">
      <c r="A27" s="5">
        <v>24</v>
      </c>
      <c r="B27" s="125" t="s">
        <v>576</v>
      </c>
      <c r="C27" s="127" t="s">
        <v>66</v>
      </c>
      <c r="D27" s="126" t="s">
        <v>66</v>
      </c>
      <c r="E27" s="25"/>
      <c r="F27" s="25"/>
      <c r="G27" s="26">
        <f t="shared" si="0"/>
        <v>0</v>
      </c>
    </row>
    <row r="28" spans="1:7" s="1" customFormat="1" ht="16.149999999999999" customHeight="1" x14ac:dyDescent="0.15">
      <c r="A28" s="5">
        <v>25</v>
      </c>
      <c r="B28" s="125" t="s">
        <v>275</v>
      </c>
      <c r="C28" s="127" t="s">
        <v>66</v>
      </c>
      <c r="D28" s="126" t="s">
        <v>66</v>
      </c>
      <c r="E28" s="25"/>
      <c r="F28" s="25"/>
      <c r="G28" s="26">
        <f t="shared" si="0"/>
        <v>0</v>
      </c>
    </row>
    <row r="29" spans="1:7" s="1" customFormat="1" ht="16.149999999999999" customHeight="1" x14ac:dyDescent="0.15">
      <c r="A29" s="5">
        <v>26</v>
      </c>
      <c r="B29" s="128" t="s">
        <v>577</v>
      </c>
      <c r="C29" s="129" t="s">
        <v>66</v>
      </c>
      <c r="D29" s="130" t="s">
        <v>66</v>
      </c>
      <c r="E29" s="26">
        <f>SUM(E30:E33)</f>
        <v>0</v>
      </c>
      <c r="F29" s="26">
        <f>SUM(F30:F33)</f>
        <v>0</v>
      </c>
      <c r="G29" s="26">
        <f t="shared" si="0"/>
        <v>0</v>
      </c>
    </row>
    <row r="30" spans="1:7" s="1" customFormat="1" ht="16.149999999999999" customHeight="1" x14ac:dyDescent="0.15">
      <c r="A30" s="5">
        <v>27</v>
      </c>
      <c r="B30" s="125" t="s">
        <v>578</v>
      </c>
      <c r="C30" s="127" t="s">
        <v>66</v>
      </c>
      <c r="D30" s="126" t="s">
        <v>66</v>
      </c>
      <c r="E30" s="25"/>
      <c r="F30" s="25"/>
      <c r="G30" s="26">
        <f t="shared" si="0"/>
        <v>0</v>
      </c>
    </row>
    <row r="31" spans="1:7" s="1" customFormat="1" ht="16.149999999999999" customHeight="1" x14ac:dyDescent="0.15">
      <c r="A31" s="5">
        <v>28</v>
      </c>
      <c r="B31" s="125" t="s">
        <v>579</v>
      </c>
      <c r="C31" s="127" t="s">
        <v>66</v>
      </c>
      <c r="D31" s="126" t="s">
        <v>66</v>
      </c>
      <c r="E31" s="25"/>
      <c r="F31" s="25"/>
      <c r="G31" s="26">
        <f t="shared" si="0"/>
        <v>0</v>
      </c>
    </row>
    <row r="32" spans="1:7" s="1" customFormat="1" ht="16.149999999999999" customHeight="1" x14ac:dyDescent="0.15">
      <c r="A32" s="5">
        <v>29</v>
      </c>
      <c r="B32" s="125" t="s">
        <v>580</v>
      </c>
      <c r="C32" s="127" t="s">
        <v>66</v>
      </c>
      <c r="D32" s="126" t="s">
        <v>66</v>
      </c>
      <c r="E32" s="25"/>
      <c r="F32" s="25"/>
      <c r="G32" s="26">
        <f t="shared" si="0"/>
        <v>0</v>
      </c>
    </row>
    <row r="33" spans="1:7" s="1" customFormat="1" ht="16.149999999999999" customHeight="1" x14ac:dyDescent="0.15">
      <c r="A33" s="5">
        <v>30</v>
      </c>
      <c r="B33" s="125" t="s">
        <v>275</v>
      </c>
      <c r="C33" s="127" t="s">
        <v>66</v>
      </c>
      <c r="D33" s="126" t="s">
        <v>66</v>
      </c>
      <c r="E33" s="25"/>
      <c r="F33" s="25"/>
      <c r="G33" s="26">
        <f t="shared" si="0"/>
        <v>0</v>
      </c>
    </row>
    <row r="34" spans="1:7" s="1" customFormat="1" ht="16.149999999999999" customHeight="1" x14ac:dyDescent="0.15">
      <c r="A34" s="5">
        <v>31</v>
      </c>
      <c r="B34" s="128" t="s">
        <v>581</v>
      </c>
      <c r="C34" s="129" t="s">
        <v>66</v>
      </c>
      <c r="D34" s="130" t="s">
        <v>66</v>
      </c>
      <c r="E34" s="26">
        <f>SUM(E35:E37)</f>
        <v>0</v>
      </c>
      <c r="F34" s="26">
        <f>SUM(F35:F37)</f>
        <v>0</v>
      </c>
      <c r="G34" s="26">
        <f t="shared" si="0"/>
        <v>0</v>
      </c>
    </row>
    <row r="35" spans="1:7" s="1" customFormat="1" ht="16.149999999999999" customHeight="1" x14ac:dyDescent="0.15">
      <c r="A35" s="5">
        <v>32</v>
      </c>
      <c r="B35" s="125" t="s">
        <v>582</v>
      </c>
      <c r="C35" s="127" t="s">
        <v>66</v>
      </c>
      <c r="D35" s="126" t="s">
        <v>66</v>
      </c>
      <c r="E35" s="25"/>
      <c r="F35" s="25"/>
      <c r="G35" s="26">
        <f t="shared" si="0"/>
        <v>0</v>
      </c>
    </row>
    <row r="36" spans="1:7" s="1" customFormat="1" ht="16.149999999999999" customHeight="1" x14ac:dyDescent="0.15">
      <c r="A36" s="5">
        <v>33</v>
      </c>
      <c r="B36" s="125" t="s">
        <v>583</v>
      </c>
      <c r="C36" s="127" t="s">
        <v>66</v>
      </c>
      <c r="D36" s="126" t="s">
        <v>66</v>
      </c>
      <c r="E36" s="25"/>
      <c r="F36" s="25"/>
      <c r="G36" s="26">
        <f t="shared" si="0"/>
        <v>0</v>
      </c>
    </row>
    <row r="37" spans="1:7" s="1" customFormat="1" ht="16.149999999999999" customHeight="1" x14ac:dyDescent="0.15">
      <c r="A37" s="5">
        <v>34</v>
      </c>
      <c r="B37" s="125" t="s">
        <v>335</v>
      </c>
      <c r="C37" s="127" t="s">
        <v>66</v>
      </c>
      <c r="D37" s="126" t="s">
        <v>66</v>
      </c>
      <c r="E37" s="25"/>
      <c r="F37" s="25"/>
      <c r="G37" s="26">
        <f t="shared" si="0"/>
        <v>0</v>
      </c>
    </row>
    <row r="38" spans="1:7" s="1" customFormat="1" ht="16.149999999999999" customHeight="1" x14ac:dyDescent="0.15">
      <c r="A38" s="5">
        <v>35</v>
      </c>
      <c r="B38" s="128" t="s">
        <v>584</v>
      </c>
      <c r="C38" s="129" t="s">
        <v>66</v>
      </c>
      <c r="D38" s="130" t="s">
        <v>66</v>
      </c>
      <c r="E38" s="26">
        <f>SUM(E39:E41)</f>
        <v>0</v>
      </c>
      <c r="F38" s="26">
        <f>SUM(F39:F41)</f>
        <v>0</v>
      </c>
      <c r="G38" s="26">
        <f t="shared" si="0"/>
        <v>0</v>
      </c>
    </row>
    <row r="39" spans="1:7" s="1" customFormat="1" ht="16.149999999999999" customHeight="1" x14ac:dyDescent="0.15">
      <c r="A39" s="5">
        <v>36</v>
      </c>
      <c r="B39" s="125" t="s">
        <v>585</v>
      </c>
      <c r="C39" s="127" t="s">
        <v>66</v>
      </c>
      <c r="D39" s="126" t="s">
        <v>66</v>
      </c>
      <c r="E39" s="25"/>
      <c r="F39" s="25"/>
      <c r="G39" s="26">
        <f t="shared" si="0"/>
        <v>0</v>
      </c>
    </row>
    <row r="40" spans="1:7" s="1" customFormat="1" ht="16.149999999999999" customHeight="1" x14ac:dyDescent="0.15">
      <c r="A40" s="5">
        <v>37</v>
      </c>
      <c r="B40" s="125" t="s">
        <v>586</v>
      </c>
      <c r="C40" s="127" t="s">
        <v>66</v>
      </c>
      <c r="D40" s="126" t="s">
        <v>66</v>
      </c>
      <c r="E40" s="25"/>
      <c r="F40" s="25"/>
      <c r="G40" s="26">
        <f t="shared" si="0"/>
        <v>0</v>
      </c>
    </row>
    <row r="41" spans="1:7" s="1" customFormat="1" ht="16.149999999999999" customHeight="1" x14ac:dyDescent="0.15">
      <c r="A41" s="5">
        <v>38</v>
      </c>
      <c r="B41" s="125" t="s">
        <v>335</v>
      </c>
      <c r="C41" s="127" t="s">
        <v>66</v>
      </c>
      <c r="D41" s="126" t="s">
        <v>66</v>
      </c>
      <c r="E41" s="25"/>
      <c r="F41" s="25"/>
      <c r="G41" s="26">
        <f t="shared" si="0"/>
        <v>0</v>
      </c>
    </row>
    <row r="42" spans="1:7" s="1" customFormat="1" ht="16.149999999999999" customHeight="1" x14ac:dyDescent="0.15">
      <c r="A42" s="5">
        <v>39</v>
      </c>
      <c r="B42" s="128" t="s">
        <v>587</v>
      </c>
      <c r="C42" s="129" t="s">
        <v>66</v>
      </c>
      <c r="D42" s="130" t="s">
        <v>66</v>
      </c>
      <c r="E42" s="26">
        <f>E43+E44</f>
        <v>0</v>
      </c>
      <c r="F42" s="26">
        <f>F43+F44</f>
        <v>0</v>
      </c>
      <c r="G42" s="26">
        <f t="shared" si="0"/>
        <v>0</v>
      </c>
    </row>
    <row r="43" spans="1:7" s="1" customFormat="1" ht="16.149999999999999" customHeight="1" x14ac:dyDescent="0.15">
      <c r="A43" s="5">
        <v>40</v>
      </c>
      <c r="B43" s="125" t="s">
        <v>588</v>
      </c>
      <c r="C43" s="127" t="s">
        <v>66</v>
      </c>
      <c r="D43" s="126" t="s">
        <v>66</v>
      </c>
      <c r="E43" s="25"/>
      <c r="F43" s="25"/>
      <c r="G43" s="26">
        <f t="shared" si="0"/>
        <v>0</v>
      </c>
    </row>
    <row r="44" spans="1:7" s="1" customFormat="1" ht="16.149999999999999" customHeight="1" x14ac:dyDescent="0.15">
      <c r="A44" s="5">
        <v>41</v>
      </c>
      <c r="B44" s="125" t="s">
        <v>589</v>
      </c>
      <c r="C44" s="127" t="s">
        <v>66</v>
      </c>
      <c r="D44" s="126" t="s">
        <v>66</v>
      </c>
      <c r="E44" s="25"/>
      <c r="F44" s="25"/>
      <c r="G44" s="26">
        <f t="shared" si="0"/>
        <v>0</v>
      </c>
    </row>
    <row r="45" spans="1:7" s="1" customFormat="1" ht="16.149999999999999" customHeight="1" x14ac:dyDescent="0.15">
      <c r="A45" s="5">
        <v>42</v>
      </c>
      <c r="B45" s="128" t="s">
        <v>590</v>
      </c>
      <c r="C45" s="129" t="s">
        <v>66</v>
      </c>
      <c r="D45" s="130" t="s">
        <v>66</v>
      </c>
      <c r="E45" s="25"/>
      <c r="F45" s="25"/>
      <c r="G45" s="26">
        <f t="shared" si="0"/>
        <v>0</v>
      </c>
    </row>
    <row r="46" spans="1:7" s="1" customFormat="1" ht="16.149999999999999" customHeight="1" x14ac:dyDescent="0.15">
      <c r="A46" s="5">
        <v>43</v>
      </c>
      <c r="B46" s="128" t="s">
        <v>591</v>
      </c>
      <c r="C46" s="129" t="s">
        <v>66</v>
      </c>
      <c r="D46" s="130" t="s">
        <v>66</v>
      </c>
      <c r="E46" s="26">
        <f>E45+E42+E38+E34+E29+E24+E4</f>
        <v>0</v>
      </c>
      <c r="F46" s="26">
        <f>F45+F42+F38+F34+F29+F24+F4</f>
        <v>0</v>
      </c>
      <c r="G46" s="26">
        <f t="shared" si="0"/>
        <v>0</v>
      </c>
    </row>
  </sheetData>
  <mergeCells count="47">
    <mergeCell ref="B42:D42"/>
    <mergeCell ref="B43:D43"/>
    <mergeCell ref="B44:D44"/>
    <mergeCell ref="B45:D45"/>
    <mergeCell ref="B46:D46"/>
    <mergeCell ref="B37:D37"/>
    <mergeCell ref="B38:D38"/>
    <mergeCell ref="B39:D39"/>
    <mergeCell ref="B40:D40"/>
    <mergeCell ref="B41:D41"/>
    <mergeCell ref="B32:D32"/>
    <mergeCell ref="B33:D33"/>
    <mergeCell ref="B34:D34"/>
    <mergeCell ref="B35:D35"/>
    <mergeCell ref="B36:D36"/>
    <mergeCell ref="B27:D27"/>
    <mergeCell ref="B28:D28"/>
    <mergeCell ref="B29:D29"/>
    <mergeCell ref="B30:D30"/>
    <mergeCell ref="B31:D31"/>
    <mergeCell ref="B22:D22"/>
    <mergeCell ref="B23:D23"/>
    <mergeCell ref="B24:D24"/>
    <mergeCell ref="B25:D25"/>
    <mergeCell ref="B26:D26"/>
    <mergeCell ref="B17:D17"/>
    <mergeCell ref="B18:D18"/>
    <mergeCell ref="B19:D19"/>
    <mergeCell ref="B20:D20"/>
    <mergeCell ref="B21:D21"/>
    <mergeCell ref="C10:D10"/>
    <mergeCell ref="C11:D11"/>
    <mergeCell ref="C12:D12"/>
    <mergeCell ref="C13:D13"/>
    <mergeCell ref="B16:D16"/>
    <mergeCell ref="B9:B10"/>
    <mergeCell ref="B11:B12"/>
    <mergeCell ref="B13:B15"/>
    <mergeCell ref="A1:G1"/>
    <mergeCell ref="B4:D4"/>
    <mergeCell ref="B5:D5"/>
    <mergeCell ref="C6:D6"/>
    <mergeCell ref="C9:D9"/>
    <mergeCell ref="A2:A3"/>
    <mergeCell ref="B6:B8"/>
    <mergeCell ref="C7:C8"/>
    <mergeCell ref="B2:D3"/>
  </mergeCells>
  <phoneticPr fontId="20" type="noConversion"/>
  <pageMargins left="0.70763888888888904" right="0.70763888888888904" top="0.74791666666666701" bottom="0.74791666666666701" header="0.31388888888888899" footer="0.31388888888888899"/>
  <pageSetup paperSize="9" scale="84"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
  <sheetViews>
    <sheetView tabSelected="1" zoomScale="80" zoomScaleNormal="80" workbookViewId="0">
      <selection activeCell="I15" sqref="I15"/>
    </sheetView>
  </sheetViews>
  <sheetFormatPr defaultColWidth="8.875" defaultRowHeight="15" x14ac:dyDescent="0.15"/>
  <cols>
    <col min="1" max="1" width="5.625" style="2" customWidth="1"/>
    <col min="2" max="2" width="31.75" style="2" customWidth="1"/>
    <col min="3" max="3" width="12.5" style="2" customWidth="1"/>
    <col min="4" max="4" width="12.75" style="2" customWidth="1"/>
    <col min="5" max="5" width="17.375" style="2" customWidth="1"/>
    <col min="6" max="6" width="12.5" style="2" customWidth="1"/>
    <col min="7" max="10" width="8.875" style="2"/>
    <col min="11" max="11" width="13.5" style="2" customWidth="1"/>
    <col min="12" max="12" width="12.125" style="2" customWidth="1"/>
    <col min="13" max="13" width="12" style="2" customWidth="1"/>
    <col min="14" max="16384" width="8.875" style="2"/>
  </cols>
  <sheetData>
    <row r="1" spans="1:13" ht="15.75" x14ac:dyDescent="0.15">
      <c r="A1" s="100" t="s">
        <v>592</v>
      </c>
      <c r="B1" s="100"/>
      <c r="C1" s="100"/>
      <c r="D1" s="100"/>
      <c r="E1" s="100"/>
      <c r="F1" s="100"/>
      <c r="G1" s="100"/>
      <c r="H1" s="100"/>
      <c r="I1" s="100"/>
      <c r="J1" s="100"/>
      <c r="K1" s="100"/>
      <c r="L1" s="100"/>
      <c r="M1" s="100"/>
    </row>
    <row r="2" spans="1:13" s="1" customFormat="1" ht="52.15" customHeight="1" x14ac:dyDescent="0.15">
      <c r="A2" s="113" t="s">
        <v>286</v>
      </c>
      <c r="B2" s="113" t="s">
        <v>287</v>
      </c>
      <c r="C2" s="12" t="s">
        <v>593</v>
      </c>
      <c r="D2" s="13" t="s">
        <v>594</v>
      </c>
      <c r="E2" s="46" t="s">
        <v>595</v>
      </c>
      <c r="F2" s="13" t="s">
        <v>596</v>
      </c>
      <c r="G2" s="109" t="s">
        <v>597</v>
      </c>
      <c r="H2" s="109"/>
      <c r="I2" s="109"/>
      <c r="J2" s="109"/>
      <c r="K2" s="109"/>
      <c r="L2" s="110" t="s">
        <v>598</v>
      </c>
      <c r="M2" s="110" t="s">
        <v>599</v>
      </c>
    </row>
    <row r="3" spans="1:13" s="1" customFormat="1" ht="16.149999999999999" customHeight="1" x14ac:dyDescent="0.15">
      <c r="A3" s="113"/>
      <c r="B3" s="113"/>
      <c r="C3" s="8"/>
      <c r="D3" s="8"/>
      <c r="E3" s="8"/>
      <c r="F3" s="8"/>
      <c r="G3" s="5" t="s">
        <v>382</v>
      </c>
      <c r="H3" s="5" t="s">
        <v>383</v>
      </c>
      <c r="I3" s="5" t="s">
        <v>384</v>
      </c>
      <c r="J3" s="5" t="s">
        <v>385</v>
      </c>
      <c r="K3" s="5" t="s">
        <v>600</v>
      </c>
      <c r="L3" s="111"/>
      <c r="M3" s="111"/>
    </row>
    <row r="4" spans="1:13" s="1" customFormat="1" ht="16.149999999999999" customHeight="1" x14ac:dyDescent="0.15">
      <c r="A4" s="113"/>
      <c r="B4" s="113"/>
      <c r="C4" s="5">
        <v>1</v>
      </c>
      <c r="D4" s="5">
        <v>2</v>
      </c>
      <c r="E4" s="5">
        <v>3</v>
      </c>
      <c r="F4" s="5">
        <v>4</v>
      </c>
      <c r="G4" s="5">
        <v>5</v>
      </c>
      <c r="H4" s="5">
        <v>6</v>
      </c>
      <c r="I4" s="5">
        <v>7</v>
      </c>
      <c r="J4" s="5">
        <v>8</v>
      </c>
      <c r="K4" s="5">
        <v>9</v>
      </c>
      <c r="L4" s="5">
        <v>10</v>
      </c>
      <c r="M4" s="5">
        <v>11</v>
      </c>
    </row>
    <row r="5" spans="1:13" s="1" customFormat="1" ht="16.149999999999999" customHeight="1" x14ac:dyDescent="0.15">
      <c r="A5" s="5">
        <v>1</v>
      </c>
      <c r="B5" s="8" t="s">
        <v>381</v>
      </c>
      <c r="C5" s="47">
        <v>2012</v>
      </c>
      <c r="D5" s="25"/>
      <c r="E5" s="25"/>
      <c r="F5" s="26">
        <f>IF(D5&lt;0,D5+E5,E5)</f>
        <v>0</v>
      </c>
      <c r="G5" s="25" t="s">
        <v>66</v>
      </c>
      <c r="H5" s="25" t="s">
        <v>66</v>
      </c>
      <c r="I5" s="25" t="s">
        <v>66</v>
      </c>
      <c r="J5" s="25" t="s">
        <v>66</v>
      </c>
      <c r="K5" s="26">
        <f>SUM(G5:J5)</f>
        <v>0</v>
      </c>
      <c r="L5" s="25" t="s">
        <v>66</v>
      </c>
      <c r="M5" s="25" t="s">
        <v>210</v>
      </c>
    </row>
    <row r="6" spans="1:13" s="1" customFormat="1" ht="16.149999999999999" customHeight="1" x14ac:dyDescent="0.15">
      <c r="A6" s="5">
        <v>2</v>
      </c>
      <c r="B6" s="8" t="s">
        <v>382</v>
      </c>
      <c r="C6" s="47">
        <v>2013</v>
      </c>
      <c r="D6" s="25" t="s">
        <v>66</v>
      </c>
      <c r="E6" s="25"/>
      <c r="F6" s="26">
        <f t="shared" ref="F6:F10" si="0">IF(D6&lt;0,D6+E6,E6)</f>
        <v>0</v>
      </c>
      <c r="G6" s="25" t="s">
        <v>210</v>
      </c>
      <c r="H6" s="25" t="s">
        <v>66</v>
      </c>
      <c r="I6" s="25" t="s">
        <v>66</v>
      </c>
      <c r="J6" s="25" t="s">
        <v>66</v>
      </c>
      <c r="K6" s="26">
        <f t="shared" ref="K6:K8" si="1">SUM(G6:J6)</f>
        <v>0</v>
      </c>
      <c r="L6" s="25" t="s">
        <v>66</v>
      </c>
      <c r="M6" s="25" t="s">
        <v>66</v>
      </c>
    </row>
    <row r="7" spans="1:13" s="1" customFormat="1" ht="16.149999999999999" customHeight="1" x14ac:dyDescent="0.15">
      <c r="A7" s="5">
        <v>3</v>
      </c>
      <c r="B7" s="8" t="s">
        <v>383</v>
      </c>
      <c r="C7" s="47">
        <v>2014</v>
      </c>
      <c r="D7" s="25" t="s">
        <v>66</v>
      </c>
      <c r="E7" s="25"/>
      <c r="F7" s="26">
        <f t="shared" si="0"/>
        <v>0</v>
      </c>
      <c r="G7" s="25" t="s">
        <v>210</v>
      </c>
      <c r="H7" s="25" t="s">
        <v>210</v>
      </c>
      <c r="I7" s="25" t="s">
        <v>66</v>
      </c>
      <c r="J7" s="25" t="s">
        <v>66</v>
      </c>
      <c r="K7" s="26">
        <f t="shared" si="1"/>
        <v>0</v>
      </c>
      <c r="L7" s="25" t="s">
        <v>66</v>
      </c>
      <c r="M7" s="25" t="s">
        <v>66</v>
      </c>
    </row>
    <row r="8" spans="1:13" s="1" customFormat="1" ht="16.149999999999999" customHeight="1" x14ac:dyDescent="0.15">
      <c r="A8" s="5">
        <v>4</v>
      </c>
      <c r="B8" s="8" t="s">
        <v>384</v>
      </c>
      <c r="C8" s="47">
        <v>2015</v>
      </c>
      <c r="D8" s="25" t="s">
        <v>66</v>
      </c>
      <c r="E8" s="25"/>
      <c r="F8" s="26">
        <f t="shared" si="0"/>
        <v>0</v>
      </c>
      <c r="G8" s="25" t="s">
        <v>210</v>
      </c>
      <c r="H8" s="25" t="s">
        <v>210</v>
      </c>
      <c r="I8" s="25" t="s">
        <v>210</v>
      </c>
      <c r="J8" s="25" t="s">
        <v>66</v>
      </c>
      <c r="K8" s="26">
        <f t="shared" si="1"/>
        <v>0</v>
      </c>
      <c r="L8" s="25" t="s">
        <v>66</v>
      </c>
      <c r="M8" s="25" t="s">
        <v>66</v>
      </c>
    </row>
    <row r="9" spans="1:13" s="1" customFormat="1" ht="16.149999999999999" customHeight="1" x14ac:dyDescent="0.15">
      <c r="A9" s="5">
        <v>5</v>
      </c>
      <c r="B9" s="8" t="s">
        <v>385</v>
      </c>
      <c r="C9" s="47">
        <v>2016</v>
      </c>
      <c r="D9" s="25" t="s">
        <v>66</v>
      </c>
      <c r="E9" s="25"/>
      <c r="F9" s="26">
        <f t="shared" si="0"/>
        <v>0</v>
      </c>
      <c r="G9" s="25" t="s">
        <v>210</v>
      </c>
      <c r="H9" s="25" t="s">
        <v>210</v>
      </c>
      <c r="I9" s="25" t="s">
        <v>210</v>
      </c>
      <c r="J9" s="25" t="s">
        <v>210</v>
      </c>
      <c r="K9" s="25" t="s">
        <v>210</v>
      </c>
      <c r="L9" s="25" t="s">
        <v>66</v>
      </c>
      <c r="M9" s="25" t="s">
        <v>66</v>
      </c>
    </row>
    <row r="10" spans="1:13" s="1" customFormat="1" ht="16.149999999999999" customHeight="1" x14ac:dyDescent="0.15">
      <c r="A10" s="5">
        <v>6</v>
      </c>
      <c r="B10" s="8" t="s">
        <v>601</v>
      </c>
      <c r="C10" s="47">
        <v>2017</v>
      </c>
      <c r="D10" s="26">
        <f>A100000主表!D21-A100000主表!D22</f>
        <v>0</v>
      </c>
      <c r="E10" s="25"/>
      <c r="F10" s="26">
        <f t="shared" si="0"/>
        <v>0</v>
      </c>
      <c r="G10" s="25" t="s">
        <v>210</v>
      </c>
      <c r="H10" s="25" t="s">
        <v>210</v>
      </c>
      <c r="I10" s="25" t="s">
        <v>210</v>
      </c>
      <c r="J10" s="25" t="s">
        <v>210</v>
      </c>
      <c r="K10" s="25" t="s">
        <v>210</v>
      </c>
      <c r="L10" s="26">
        <f>SUM(L5:L9)</f>
        <v>0</v>
      </c>
      <c r="M10" s="25" t="s">
        <v>66</v>
      </c>
    </row>
    <row r="11" spans="1:13" s="1" customFormat="1" ht="16.149999999999999" customHeight="1" x14ac:dyDescent="0.15">
      <c r="A11" s="5">
        <v>7</v>
      </c>
      <c r="B11" s="128" t="s">
        <v>602</v>
      </c>
      <c r="C11" s="129"/>
      <c r="D11" s="129"/>
      <c r="E11" s="129"/>
      <c r="F11" s="129"/>
      <c r="G11" s="129"/>
      <c r="H11" s="129"/>
      <c r="I11" s="129"/>
      <c r="J11" s="129"/>
      <c r="K11" s="129"/>
      <c r="L11" s="130"/>
      <c r="M11" s="49">
        <f>SUM(M6:M10)</f>
        <v>0</v>
      </c>
    </row>
    <row r="13" spans="1:13" x14ac:dyDescent="0.15">
      <c r="B13" s="48" t="s">
        <v>603</v>
      </c>
    </row>
  </sheetData>
  <mergeCells count="7">
    <mergeCell ref="A1:M1"/>
    <mergeCell ref="G2:K2"/>
    <mergeCell ref="B11:L11"/>
    <mergeCell ref="A2:A4"/>
    <mergeCell ref="B2:B4"/>
    <mergeCell ref="L2:L3"/>
    <mergeCell ref="M2:M3"/>
  </mergeCells>
  <phoneticPr fontId="20" type="noConversion"/>
  <pageMargins left="0.70763888888888904" right="0.70763888888888904" top="0.74791666666666701" bottom="0.74791666666666701" header="0.31388888888888899" footer="0.31388888888888899"/>
  <pageSetup paperSize="9" scale="80"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3"/>
  <sheetViews>
    <sheetView zoomScale="80" zoomScaleNormal="80" workbookViewId="0">
      <selection activeCell="C19" sqref="C19"/>
    </sheetView>
  </sheetViews>
  <sheetFormatPr defaultColWidth="8.875" defaultRowHeight="15" x14ac:dyDescent="0.15"/>
  <cols>
    <col min="1" max="1" width="5.375" style="2" customWidth="1"/>
    <col min="2" max="2" width="74.5" style="2" customWidth="1"/>
    <col min="3" max="3" width="21.125" style="43" customWidth="1"/>
    <col min="4" max="16384" width="8.875" style="2"/>
  </cols>
  <sheetData>
    <row r="1" spans="1:3" ht="15.75" x14ac:dyDescent="0.15">
      <c r="A1" s="95" t="s">
        <v>604</v>
      </c>
      <c r="B1" s="96"/>
      <c r="C1" s="97"/>
    </row>
    <row r="2" spans="1:3" s="1" customFormat="1" ht="16.149999999999999" customHeight="1" x14ac:dyDescent="0.15">
      <c r="A2" s="12" t="s">
        <v>286</v>
      </c>
      <c r="B2" s="12" t="s">
        <v>287</v>
      </c>
      <c r="C2" s="44" t="s">
        <v>369</v>
      </c>
    </row>
    <row r="3" spans="1:3" s="1" customFormat="1" ht="16.149999999999999" customHeight="1" x14ac:dyDescent="0.15">
      <c r="A3" s="5">
        <v>1</v>
      </c>
      <c r="B3" s="18" t="s">
        <v>605</v>
      </c>
      <c r="C3" s="45">
        <f>SUM(C4:C18)</f>
        <v>0</v>
      </c>
    </row>
    <row r="4" spans="1:3" s="1" customFormat="1" ht="16.149999999999999" customHeight="1" x14ac:dyDescent="0.15">
      <c r="A4" s="5">
        <v>2</v>
      </c>
      <c r="B4" s="18" t="s">
        <v>606</v>
      </c>
      <c r="C4" s="11" t="s">
        <v>66</v>
      </c>
    </row>
    <row r="5" spans="1:3" s="1" customFormat="1" ht="31.15" customHeight="1" x14ac:dyDescent="0.15">
      <c r="A5" s="5">
        <v>3</v>
      </c>
      <c r="B5" s="18" t="s">
        <v>607</v>
      </c>
      <c r="C5" s="11" t="s">
        <v>66</v>
      </c>
    </row>
    <row r="6" spans="1:3" s="1" customFormat="1" ht="31.15" customHeight="1" x14ac:dyDescent="0.15">
      <c r="A6" s="5">
        <v>4</v>
      </c>
      <c r="B6" s="18" t="s">
        <v>608</v>
      </c>
      <c r="C6" s="11" t="s">
        <v>66</v>
      </c>
    </row>
    <row r="7" spans="1:3" s="1" customFormat="1" ht="30.6" customHeight="1" x14ac:dyDescent="0.15">
      <c r="A7" s="5">
        <v>5</v>
      </c>
      <c r="B7" s="18" t="s">
        <v>609</v>
      </c>
      <c r="C7" s="11" t="s">
        <v>66</v>
      </c>
    </row>
    <row r="8" spans="1:3" s="1" customFormat="1" ht="16.149999999999999" customHeight="1" x14ac:dyDescent="0.15">
      <c r="A8" s="5">
        <v>6</v>
      </c>
      <c r="B8" s="18" t="s">
        <v>610</v>
      </c>
      <c r="C8" s="11" t="s">
        <v>66</v>
      </c>
    </row>
    <row r="9" spans="1:3" s="1" customFormat="1" ht="16.149999999999999" customHeight="1" x14ac:dyDescent="0.15">
      <c r="A9" s="5">
        <v>7</v>
      </c>
      <c r="B9" s="18" t="s">
        <v>611</v>
      </c>
      <c r="C9" s="11" t="s">
        <v>66</v>
      </c>
    </row>
    <row r="10" spans="1:3" s="1" customFormat="1" ht="16.149999999999999" customHeight="1" x14ac:dyDescent="0.15">
      <c r="A10" s="5">
        <v>8</v>
      </c>
      <c r="B10" s="18" t="s">
        <v>612</v>
      </c>
      <c r="C10" s="11" t="s">
        <v>66</v>
      </c>
    </row>
    <row r="11" spans="1:3" s="1" customFormat="1" ht="16.149999999999999" customHeight="1" x14ac:dyDescent="0.15">
      <c r="A11" s="5">
        <v>9</v>
      </c>
      <c r="B11" s="18" t="s">
        <v>613</v>
      </c>
      <c r="C11" s="11" t="s">
        <v>66</v>
      </c>
    </row>
    <row r="12" spans="1:3" s="1" customFormat="1" ht="16.149999999999999" customHeight="1" x14ac:dyDescent="0.15">
      <c r="A12" s="5">
        <v>10</v>
      </c>
      <c r="B12" s="18" t="s">
        <v>614</v>
      </c>
      <c r="C12" s="11" t="s">
        <v>66</v>
      </c>
    </row>
    <row r="13" spans="1:3" s="1" customFormat="1" ht="16.149999999999999" customHeight="1" x14ac:dyDescent="0.15">
      <c r="A13" s="5">
        <v>11</v>
      </c>
      <c r="B13" s="18" t="s">
        <v>615</v>
      </c>
      <c r="C13" s="11" t="s">
        <v>66</v>
      </c>
    </row>
    <row r="14" spans="1:3" s="1" customFormat="1" ht="32.450000000000003" customHeight="1" x14ac:dyDescent="0.15">
      <c r="A14" s="5">
        <v>12</v>
      </c>
      <c r="B14" s="18" t="s">
        <v>616</v>
      </c>
      <c r="C14" s="11" t="s">
        <v>66</v>
      </c>
    </row>
    <row r="15" spans="1:3" s="1" customFormat="1" ht="16.149999999999999" customHeight="1" x14ac:dyDescent="0.15">
      <c r="A15" s="5">
        <v>13</v>
      </c>
      <c r="B15" s="18" t="s">
        <v>617</v>
      </c>
      <c r="C15" s="11" t="s">
        <v>66</v>
      </c>
    </row>
    <row r="16" spans="1:3" s="1" customFormat="1" ht="16.149999999999999" customHeight="1" x14ac:dyDescent="0.15">
      <c r="A16" s="5">
        <v>14</v>
      </c>
      <c r="B16" s="18" t="s">
        <v>618</v>
      </c>
      <c r="C16" s="11" t="s">
        <v>66</v>
      </c>
    </row>
    <row r="17" spans="1:3" s="1" customFormat="1" ht="16.149999999999999" customHeight="1" x14ac:dyDescent="0.15">
      <c r="A17" s="5">
        <v>15</v>
      </c>
      <c r="B17" s="18" t="s">
        <v>619</v>
      </c>
      <c r="C17" s="11" t="s">
        <v>66</v>
      </c>
    </row>
    <row r="18" spans="1:3" s="1" customFormat="1" ht="16.149999999999999" customHeight="1" x14ac:dyDescent="0.15">
      <c r="A18" s="5">
        <v>16</v>
      </c>
      <c r="B18" s="18" t="s">
        <v>620</v>
      </c>
      <c r="C18" s="11" t="s">
        <v>66</v>
      </c>
    </row>
    <row r="19" spans="1:3" s="1" customFormat="1" ht="16.149999999999999" customHeight="1" x14ac:dyDescent="0.15">
      <c r="A19" s="5">
        <v>17</v>
      </c>
      <c r="B19" s="18" t="s">
        <v>621</v>
      </c>
      <c r="C19" s="45">
        <f>SUM(C20:C26)</f>
        <v>0</v>
      </c>
    </row>
    <row r="20" spans="1:3" s="1" customFormat="1" ht="16.149999999999999" customHeight="1" x14ac:dyDescent="0.15">
      <c r="A20" s="5">
        <v>18</v>
      </c>
      <c r="B20" s="18" t="s">
        <v>622</v>
      </c>
      <c r="C20" s="11" t="s">
        <v>66</v>
      </c>
    </row>
    <row r="21" spans="1:3" s="1" customFormat="1" ht="16.149999999999999" customHeight="1" x14ac:dyDescent="0.15">
      <c r="A21" s="5">
        <v>19</v>
      </c>
      <c r="B21" s="18" t="s">
        <v>623</v>
      </c>
      <c r="C21" s="11" t="s">
        <v>66</v>
      </c>
    </row>
    <row r="22" spans="1:3" s="1" customFormat="1" ht="16.149999999999999" customHeight="1" x14ac:dyDescent="0.15">
      <c r="A22" s="5">
        <v>20</v>
      </c>
      <c r="B22" s="18" t="s">
        <v>624</v>
      </c>
      <c r="C22" s="11" t="s">
        <v>66</v>
      </c>
    </row>
    <row r="23" spans="1:3" s="1" customFormat="1" ht="16.149999999999999" customHeight="1" x14ac:dyDescent="0.15">
      <c r="A23" s="5">
        <v>21</v>
      </c>
      <c r="B23" s="18" t="s">
        <v>625</v>
      </c>
      <c r="C23" s="11" t="s">
        <v>66</v>
      </c>
    </row>
    <row r="24" spans="1:3" s="1" customFormat="1" ht="16.149999999999999" customHeight="1" x14ac:dyDescent="0.15">
      <c r="A24" s="5">
        <v>22</v>
      </c>
      <c r="B24" s="18" t="s">
        <v>626</v>
      </c>
      <c r="C24" s="11" t="s">
        <v>66</v>
      </c>
    </row>
    <row r="25" spans="1:3" s="1" customFormat="1" ht="16.149999999999999" customHeight="1" x14ac:dyDescent="0.15">
      <c r="A25" s="5">
        <v>23</v>
      </c>
      <c r="B25" s="18" t="s">
        <v>627</v>
      </c>
      <c r="C25" s="11" t="s">
        <v>66</v>
      </c>
    </row>
    <row r="26" spans="1:3" s="1" customFormat="1" ht="16.149999999999999" customHeight="1" x14ac:dyDescent="0.15">
      <c r="A26" s="5">
        <v>24</v>
      </c>
      <c r="B26" s="18" t="s">
        <v>275</v>
      </c>
      <c r="C26" s="11" t="s">
        <v>66</v>
      </c>
    </row>
    <row r="27" spans="1:3" s="1" customFormat="1" ht="16.149999999999999" customHeight="1" x14ac:dyDescent="0.15">
      <c r="A27" s="5">
        <v>25</v>
      </c>
      <c r="B27" s="18" t="s">
        <v>628</v>
      </c>
      <c r="C27" s="45">
        <f>SUM(C28:C32)</f>
        <v>0</v>
      </c>
    </row>
    <row r="28" spans="1:3" s="1" customFormat="1" ht="30.6" customHeight="1" x14ac:dyDescent="0.15">
      <c r="A28" s="5">
        <v>26</v>
      </c>
      <c r="B28" s="18" t="s">
        <v>629</v>
      </c>
      <c r="C28" s="11" t="s">
        <v>66</v>
      </c>
    </row>
    <row r="29" spans="1:3" s="1" customFormat="1" ht="31.15" customHeight="1" x14ac:dyDescent="0.15">
      <c r="A29" s="5">
        <v>27</v>
      </c>
      <c r="B29" s="18" t="s">
        <v>630</v>
      </c>
      <c r="C29" s="11" t="s">
        <v>66</v>
      </c>
    </row>
    <row r="30" spans="1:3" s="1" customFormat="1" ht="31.9" customHeight="1" x14ac:dyDescent="0.15">
      <c r="A30" s="5">
        <v>28</v>
      </c>
      <c r="B30" s="18" t="s">
        <v>631</v>
      </c>
      <c r="C30" s="11" t="s">
        <v>66</v>
      </c>
    </row>
    <row r="31" spans="1:3" s="1" customFormat="1" ht="16.149999999999999" customHeight="1" x14ac:dyDescent="0.15">
      <c r="A31" s="5">
        <v>29</v>
      </c>
      <c r="B31" s="18" t="s">
        <v>632</v>
      </c>
      <c r="C31" s="11" t="s">
        <v>66</v>
      </c>
    </row>
    <row r="32" spans="1:3" s="1" customFormat="1" ht="16.149999999999999" customHeight="1" x14ac:dyDescent="0.15">
      <c r="A32" s="5">
        <v>30</v>
      </c>
      <c r="B32" s="18" t="s">
        <v>482</v>
      </c>
      <c r="C32" s="11" t="s">
        <v>66</v>
      </c>
    </row>
    <row r="33" spans="1:3" s="1" customFormat="1" ht="16.149999999999999" customHeight="1" x14ac:dyDescent="0.15">
      <c r="A33" s="5">
        <v>31</v>
      </c>
      <c r="B33" s="18" t="s">
        <v>633</v>
      </c>
      <c r="C33" s="45">
        <f>C27+C19+C3</f>
        <v>0</v>
      </c>
    </row>
  </sheetData>
  <mergeCells count="1">
    <mergeCell ref="A1:C1"/>
  </mergeCells>
  <phoneticPr fontId="20" type="noConversion"/>
  <pageMargins left="0.70763888888888904" right="0.70763888888888904" top="0.74791666666666701" bottom="0.74791666666666701" header="0.31388888888888899" footer="0.31388888888888899"/>
  <pageSetup paperSize="9" scale="88"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
  <sheetViews>
    <sheetView zoomScale="80" zoomScaleNormal="80" workbookViewId="0">
      <selection activeCell="K5" sqref="K5"/>
    </sheetView>
  </sheetViews>
  <sheetFormatPr defaultColWidth="8.875" defaultRowHeight="12.75" x14ac:dyDescent="0.15"/>
  <cols>
    <col min="1" max="1" width="5.5" style="1" customWidth="1"/>
    <col min="2" max="2" width="11.375" style="1" customWidth="1"/>
    <col min="3" max="3" width="14.25" style="1" customWidth="1"/>
    <col min="4" max="4" width="9.75" style="1" customWidth="1"/>
    <col min="5" max="5" width="9.125" style="1" customWidth="1"/>
    <col min="6" max="6" width="9.5" style="1" customWidth="1"/>
    <col min="7" max="7" width="14.125" style="1" customWidth="1"/>
    <col min="8" max="8" width="17.75" style="1" customWidth="1"/>
    <col min="9" max="9" width="14.75" style="1" customWidth="1"/>
    <col min="10" max="10" width="11.125" style="1" customWidth="1"/>
    <col min="11" max="11" width="12.375" style="1" customWidth="1"/>
    <col min="12" max="12" width="11.25" style="1" customWidth="1"/>
    <col min="13" max="13" width="11" style="1" customWidth="1"/>
    <col min="14" max="14" width="12.875" style="1" customWidth="1"/>
    <col min="15" max="15" width="12.5" style="1" customWidth="1"/>
    <col min="16" max="16" width="14.75" style="1" customWidth="1"/>
    <col min="17" max="17" width="14.25" style="1" customWidth="1"/>
    <col min="18" max="18" width="11.25" style="1" customWidth="1"/>
    <col min="19" max="16384" width="8.875" style="1"/>
  </cols>
  <sheetData>
    <row r="1" spans="1:18" x14ac:dyDescent="0.15">
      <c r="A1" s="113" t="s">
        <v>634</v>
      </c>
      <c r="B1" s="113"/>
      <c r="C1" s="113"/>
      <c r="D1" s="113"/>
      <c r="E1" s="113"/>
      <c r="F1" s="113"/>
      <c r="G1" s="113"/>
      <c r="H1" s="113"/>
      <c r="I1" s="113"/>
      <c r="J1" s="113"/>
      <c r="K1" s="113"/>
      <c r="L1" s="113"/>
      <c r="M1" s="113"/>
      <c r="N1" s="113"/>
      <c r="O1" s="113"/>
      <c r="P1" s="113"/>
      <c r="Q1" s="113"/>
      <c r="R1" s="113"/>
    </row>
    <row r="2" spans="1:18" ht="54" customHeight="1" x14ac:dyDescent="0.15">
      <c r="A2" s="113" t="s">
        <v>286</v>
      </c>
      <c r="B2" s="113" t="s">
        <v>635</v>
      </c>
      <c r="C2" s="109" t="s">
        <v>636</v>
      </c>
      <c r="D2" s="113" t="s">
        <v>637</v>
      </c>
      <c r="E2" s="113" t="s">
        <v>638</v>
      </c>
      <c r="F2" s="113" t="s">
        <v>639</v>
      </c>
      <c r="G2" s="109" t="s">
        <v>640</v>
      </c>
      <c r="H2" s="109"/>
      <c r="I2" s="109" t="s">
        <v>641</v>
      </c>
      <c r="J2" s="109"/>
      <c r="K2" s="109"/>
      <c r="L2" s="109" t="s">
        <v>642</v>
      </c>
      <c r="M2" s="109"/>
      <c r="N2" s="109"/>
      <c r="O2" s="109"/>
      <c r="P2" s="109"/>
      <c r="Q2" s="109"/>
      <c r="R2" s="113" t="s">
        <v>643</v>
      </c>
    </row>
    <row r="3" spans="1:18" ht="60" x14ac:dyDescent="0.15">
      <c r="A3" s="113"/>
      <c r="B3" s="113"/>
      <c r="C3" s="109"/>
      <c r="D3" s="113"/>
      <c r="E3" s="113"/>
      <c r="F3" s="113"/>
      <c r="G3" s="13" t="s">
        <v>644</v>
      </c>
      <c r="H3" s="13" t="s">
        <v>645</v>
      </c>
      <c r="I3" s="13" t="s">
        <v>646</v>
      </c>
      <c r="J3" s="13" t="s">
        <v>647</v>
      </c>
      <c r="K3" s="13" t="s">
        <v>648</v>
      </c>
      <c r="L3" s="13" t="s">
        <v>649</v>
      </c>
      <c r="M3" s="13" t="s">
        <v>650</v>
      </c>
      <c r="N3" s="13" t="s">
        <v>651</v>
      </c>
      <c r="O3" s="13" t="s">
        <v>652</v>
      </c>
      <c r="P3" s="13" t="s">
        <v>653</v>
      </c>
      <c r="Q3" s="13" t="s">
        <v>648</v>
      </c>
      <c r="R3" s="113"/>
    </row>
    <row r="4" spans="1:18" ht="19.899999999999999" customHeight="1" x14ac:dyDescent="0.15">
      <c r="A4" s="113"/>
      <c r="B4" s="5">
        <v>1</v>
      </c>
      <c r="C4" s="5">
        <v>2</v>
      </c>
      <c r="D4" s="5">
        <v>3</v>
      </c>
      <c r="E4" s="5">
        <v>4</v>
      </c>
      <c r="F4" s="5">
        <v>5</v>
      </c>
      <c r="G4" s="5">
        <v>6</v>
      </c>
      <c r="H4" s="5">
        <v>7</v>
      </c>
      <c r="I4" s="5">
        <v>8</v>
      </c>
      <c r="J4" s="5">
        <v>9</v>
      </c>
      <c r="K4" s="6" t="s">
        <v>654</v>
      </c>
      <c r="L4" s="5">
        <v>11</v>
      </c>
      <c r="M4" s="5">
        <v>12</v>
      </c>
      <c r="N4" s="5" t="s">
        <v>655</v>
      </c>
      <c r="O4" s="5" t="s">
        <v>656</v>
      </c>
      <c r="P4" s="5">
        <v>15</v>
      </c>
      <c r="Q4" s="5" t="s">
        <v>657</v>
      </c>
      <c r="R4" s="5" t="s">
        <v>658</v>
      </c>
    </row>
    <row r="5" spans="1:18" ht="19.899999999999999" customHeight="1" x14ac:dyDescent="0.15">
      <c r="A5" s="5">
        <v>1</v>
      </c>
      <c r="B5" s="8"/>
      <c r="C5" s="8"/>
      <c r="D5" s="8"/>
      <c r="E5" s="8"/>
      <c r="F5" s="8"/>
      <c r="G5" s="8"/>
      <c r="H5" s="11"/>
      <c r="I5" s="11"/>
      <c r="J5" s="11"/>
      <c r="K5" s="7">
        <f>IF(I5-J5&gt;0,J5,I5)</f>
        <v>0</v>
      </c>
      <c r="L5" s="11"/>
      <c r="M5" s="11"/>
      <c r="N5" s="7">
        <f>E5*M5</f>
        <v>0</v>
      </c>
      <c r="O5" s="7">
        <f>L5-N5</f>
        <v>0</v>
      </c>
      <c r="P5" s="11"/>
      <c r="Q5" s="7">
        <f>IF(O5-P5&gt;0,P5,O5)</f>
        <v>0</v>
      </c>
      <c r="R5" s="7">
        <f>Q5+K5+H5</f>
        <v>0</v>
      </c>
    </row>
    <row r="6" spans="1:18" ht="19.899999999999999" customHeight="1" x14ac:dyDescent="0.15">
      <c r="A6" s="5">
        <v>2</v>
      </c>
      <c r="B6" s="8" t="s">
        <v>66</v>
      </c>
      <c r="C6" s="8" t="s">
        <v>66</v>
      </c>
      <c r="D6" s="8" t="s">
        <v>66</v>
      </c>
      <c r="E6" s="8"/>
      <c r="F6" s="8" t="s">
        <v>66</v>
      </c>
      <c r="G6" s="8" t="s">
        <v>66</v>
      </c>
      <c r="H6" s="11"/>
      <c r="I6" s="11"/>
      <c r="J6" s="11"/>
      <c r="K6" s="7">
        <f t="shared" ref="K6:K11" si="0">IF(I6-J6&gt;0,J6,I6)</f>
        <v>0</v>
      </c>
      <c r="L6" s="11"/>
      <c r="M6" s="11"/>
      <c r="N6" s="7">
        <f t="shared" ref="N6:N11" si="1">E6*M6</f>
        <v>0</v>
      </c>
      <c r="O6" s="7">
        <f t="shared" ref="O6:O11" si="2">L6-N6</f>
        <v>0</v>
      </c>
      <c r="P6" s="11"/>
      <c r="Q6" s="7">
        <f t="shared" ref="Q6:Q11" si="3">IF(O6-P6&gt;0,P6,O6)</f>
        <v>0</v>
      </c>
      <c r="R6" s="7">
        <f t="shared" ref="R6:R11" si="4">Q6+K6+H6</f>
        <v>0</v>
      </c>
    </row>
    <row r="7" spans="1:18" ht="19.899999999999999" customHeight="1" x14ac:dyDescent="0.15">
      <c r="A7" s="5">
        <v>3</v>
      </c>
      <c r="B7" s="8" t="s">
        <v>66</v>
      </c>
      <c r="C7" s="8" t="s">
        <v>66</v>
      </c>
      <c r="D7" s="8" t="s">
        <v>66</v>
      </c>
      <c r="E7" s="8"/>
      <c r="F7" s="8" t="s">
        <v>66</v>
      </c>
      <c r="G7" s="8" t="s">
        <v>66</v>
      </c>
      <c r="H7" s="11"/>
      <c r="I7" s="11"/>
      <c r="J7" s="11"/>
      <c r="K7" s="7">
        <f t="shared" si="0"/>
        <v>0</v>
      </c>
      <c r="L7" s="11"/>
      <c r="M7" s="11"/>
      <c r="N7" s="7">
        <f t="shared" si="1"/>
        <v>0</v>
      </c>
      <c r="O7" s="7">
        <f t="shared" si="2"/>
        <v>0</v>
      </c>
      <c r="P7" s="11"/>
      <c r="Q7" s="7">
        <f t="shared" si="3"/>
        <v>0</v>
      </c>
      <c r="R7" s="7">
        <f t="shared" si="4"/>
        <v>0</v>
      </c>
    </row>
    <row r="8" spans="1:18" ht="19.899999999999999" customHeight="1" x14ac:dyDescent="0.15">
      <c r="A8" s="5">
        <v>4</v>
      </c>
      <c r="B8" s="8" t="s">
        <v>66</v>
      </c>
      <c r="C8" s="8" t="s">
        <v>66</v>
      </c>
      <c r="D8" s="8" t="s">
        <v>66</v>
      </c>
      <c r="E8" s="8"/>
      <c r="F8" s="8" t="s">
        <v>66</v>
      </c>
      <c r="G8" s="8" t="s">
        <v>66</v>
      </c>
      <c r="H8" s="11"/>
      <c r="I8" s="11"/>
      <c r="J8" s="11"/>
      <c r="K8" s="7">
        <f t="shared" si="0"/>
        <v>0</v>
      </c>
      <c r="L8" s="11"/>
      <c r="M8" s="11"/>
      <c r="N8" s="7">
        <f t="shared" si="1"/>
        <v>0</v>
      </c>
      <c r="O8" s="7">
        <f t="shared" si="2"/>
        <v>0</v>
      </c>
      <c r="P8" s="11"/>
      <c r="Q8" s="7">
        <f t="shared" si="3"/>
        <v>0</v>
      </c>
      <c r="R8" s="7">
        <f t="shared" si="4"/>
        <v>0</v>
      </c>
    </row>
    <row r="9" spans="1:18" ht="19.899999999999999" customHeight="1" x14ac:dyDescent="0.15">
      <c r="A9" s="5">
        <v>5</v>
      </c>
      <c r="B9" s="8" t="s">
        <v>66</v>
      </c>
      <c r="C9" s="8" t="s">
        <v>66</v>
      </c>
      <c r="D9" s="8" t="s">
        <v>66</v>
      </c>
      <c r="E9" s="8"/>
      <c r="F9" s="8" t="s">
        <v>66</v>
      </c>
      <c r="G9" s="8" t="s">
        <v>66</v>
      </c>
      <c r="H9" s="11"/>
      <c r="I9" s="11"/>
      <c r="J9" s="11"/>
      <c r="K9" s="7">
        <f t="shared" si="0"/>
        <v>0</v>
      </c>
      <c r="L9" s="11"/>
      <c r="M9" s="11"/>
      <c r="N9" s="7">
        <f t="shared" si="1"/>
        <v>0</v>
      </c>
      <c r="O9" s="7">
        <f t="shared" si="2"/>
        <v>0</v>
      </c>
      <c r="P9" s="11"/>
      <c r="Q9" s="7">
        <f t="shared" si="3"/>
        <v>0</v>
      </c>
      <c r="R9" s="7">
        <f t="shared" si="4"/>
        <v>0</v>
      </c>
    </row>
    <row r="10" spans="1:18" ht="19.899999999999999" customHeight="1" x14ac:dyDescent="0.15">
      <c r="A10" s="5">
        <v>6</v>
      </c>
      <c r="B10" s="8" t="s">
        <v>66</v>
      </c>
      <c r="C10" s="8" t="s">
        <v>66</v>
      </c>
      <c r="D10" s="8" t="s">
        <v>66</v>
      </c>
      <c r="E10" s="8"/>
      <c r="F10" s="8" t="s">
        <v>66</v>
      </c>
      <c r="G10" s="8" t="s">
        <v>66</v>
      </c>
      <c r="H10" s="11"/>
      <c r="I10" s="11"/>
      <c r="J10" s="11"/>
      <c r="K10" s="7">
        <f t="shared" si="0"/>
        <v>0</v>
      </c>
      <c r="L10" s="11"/>
      <c r="M10" s="11"/>
      <c r="N10" s="7">
        <f t="shared" si="1"/>
        <v>0</v>
      </c>
      <c r="O10" s="7">
        <f t="shared" si="2"/>
        <v>0</v>
      </c>
      <c r="P10" s="11"/>
      <c r="Q10" s="7">
        <f t="shared" si="3"/>
        <v>0</v>
      </c>
      <c r="R10" s="7">
        <f t="shared" si="4"/>
        <v>0</v>
      </c>
    </row>
    <row r="11" spans="1:18" ht="19.899999999999999" customHeight="1" x14ac:dyDescent="0.15">
      <c r="A11" s="5">
        <v>7</v>
      </c>
      <c r="B11" s="8" t="s">
        <v>66</v>
      </c>
      <c r="C11" s="8" t="s">
        <v>66</v>
      </c>
      <c r="D11" s="8" t="s">
        <v>66</v>
      </c>
      <c r="E11" s="8"/>
      <c r="F11" s="8" t="s">
        <v>66</v>
      </c>
      <c r="G11" s="8" t="s">
        <v>66</v>
      </c>
      <c r="H11" s="11"/>
      <c r="I11" s="11"/>
      <c r="J11" s="11"/>
      <c r="K11" s="7">
        <f t="shared" si="0"/>
        <v>0</v>
      </c>
      <c r="L11" s="11"/>
      <c r="M11" s="11"/>
      <c r="N11" s="7">
        <f t="shared" si="1"/>
        <v>0</v>
      </c>
      <c r="O11" s="7">
        <f t="shared" si="2"/>
        <v>0</v>
      </c>
      <c r="P11" s="11"/>
      <c r="Q11" s="7">
        <f t="shared" si="3"/>
        <v>0</v>
      </c>
      <c r="R11" s="7">
        <f t="shared" si="4"/>
        <v>0</v>
      </c>
    </row>
    <row r="12" spans="1:18" ht="19.899999999999999" customHeight="1" x14ac:dyDescent="0.15">
      <c r="A12" s="5">
        <v>8</v>
      </c>
      <c r="B12" s="131" t="s">
        <v>600</v>
      </c>
      <c r="C12" s="131"/>
      <c r="D12" s="131"/>
      <c r="E12" s="131"/>
      <c r="F12" s="131"/>
      <c r="G12" s="131"/>
      <c r="H12" s="131"/>
      <c r="I12" s="131"/>
      <c r="J12" s="131"/>
      <c r="K12" s="131"/>
      <c r="L12" s="131"/>
      <c r="M12" s="131"/>
      <c r="N12" s="131"/>
      <c r="O12" s="131"/>
      <c r="P12" s="131"/>
      <c r="Q12" s="131"/>
      <c r="R12" s="29">
        <f>SUM(R5:R11)</f>
        <v>0</v>
      </c>
    </row>
    <row r="13" spans="1:18" ht="19.899999999999999" customHeight="1" x14ac:dyDescent="0.15">
      <c r="A13" s="5">
        <v>9</v>
      </c>
      <c r="B13" s="131" t="s">
        <v>659</v>
      </c>
      <c r="C13" s="131"/>
      <c r="D13" s="131"/>
      <c r="E13" s="131"/>
      <c r="F13" s="131"/>
      <c r="G13" s="131"/>
      <c r="H13" s="131"/>
      <c r="I13" s="131"/>
      <c r="J13" s="131"/>
      <c r="K13" s="131"/>
      <c r="L13" s="131"/>
      <c r="M13" s="131"/>
      <c r="N13" s="131"/>
      <c r="O13" s="131"/>
      <c r="P13" s="131"/>
      <c r="Q13" s="131"/>
      <c r="R13" s="8"/>
    </row>
    <row r="14" spans="1:18" ht="19.899999999999999" customHeight="1" x14ac:dyDescent="0.15">
      <c r="A14" s="5">
        <v>10</v>
      </c>
      <c r="B14" s="131" t="s">
        <v>660</v>
      </c>
      <c r="C14" s="131"/>
      <c r="D14" s="131"/>
      <c r="E14" s="131"/>
      <c r="F14" s="131"/>
      <c r="G14" s="131"/>
      <c r="H14" s="131"/>
      <c r="I14" s="131"/>
      <c r="J14" s="131"/>
      <c r="K14" s="131"/>
      <c r="L14" s="131"/>
      <c r="M14" s="131"/>
      <c r="N14" s="131"/>
      <c r="O14" s="131"/>
      <c r="P14" s="131"/>
      <c r="Q14" s="131"/>
      <c r="R14" s="8"/>
    </row>
  </sheetData>
  <mergeCells count="14">
    <mergeCell ref="B13:Q13"/>
    <mergeCell ref="B14:Q14"/>
    <mergeCell ref="A2:A4"/>
    <mergeCell ref="B2:B3"/>
    <mergeCell ref="C2:C3"/>
    <mergeCell ref="D2:D3"/>
    <mergeCell ref="E2:E3"/>
    <mergeCell ref="F2:F3"/>
    <mergeCell ref="A1:R1"/>
    <mergeCell ref="G2:H2"/>
    <mergeCell ref="I2:K2"/>
    <mergeCell ref="L2:Q2"/>
    <mergeCell ref="B12:Q12"/>
    <mergeCell ref="R2:R3"/>
  </mergeCells>
  <phoneticPr fontId="20" type="noConversion"/>
  <pageMargins left="0.70763888888888904" right="0.70763888888888904" top="0.74791666666666701" bottom="0.74791666666666701" header="0.31388888888888899" footer="0.31388888888888899"/>
  <pageSetup paperSize="9" scale="61"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zoomScale="80" zoomScaleNormal="80" workbookViewId="0">
      <selection activeCell="M8" sqref="M8"/>
    </sheetView>
  </sheetViews>
  <sheetFormatPr defaultColWidth="8.875" defaultRowHeight="15" x14ac:dyDescent="0.15"/>
  <cols>
    <col min="1" max="1" width="5.5" style="2" customWidth="1"/>
    <col min="2" max="2" width="49.625" style="2" customWidth="1"/>
    <col min="3" max="3" width="24.5" style="2" customWidth="1"/>
    <col min="4" max="4" width="22.5" style="2" customWidth="1"/>
    <col min="5" max="16384" width="8.875" style="2"/>
  </cols>
  <sheetData>
    <row r="1" spans="1:4" ht="15.75" x14ac:dyDescent="0.15">
      <c r="A1" s="100" t="s">
        <v>661</v>
      </c>
      <c r="B1" s="100"/>
      <c r="C1" s="100"/>
      <c r="D1" s="100"/>
    </row>
    <row r="2" spans="1:4" s="1" customFormat="1" ht="19.899999999999999" customHeight="1" x14ac:dyDescent="0.15">
      <c r="A2" s="113" t="s">
        <v>662</v>
      </c>
      <c r="B2" s="113"/>
      <c r="C2" s="113"/>
      <c r="D2" s="113"/>
    </row>
    <row r="3" spans="1:4" s="1" customFormat="1" ht="19.899999999999999" customHeight="1" x14ac:dyDescent="0.15">
      <c r="A3" s="5">
        <v>1</v>
      </c>
      <c r="B3" s="8" t="s">
        <v>663</v>
      </c>
      <c r="C3" s="8" t="s">
        <v>664</v>
      </c>
      <c r="D3" s="8" t="s">
        <v>66</v>
      </c>
    </row>
    <row r="4" spans="1:4" s="1" customFormat="1" ht="19.899999999999999" customHeight="1" x14ac:dyDescent="0.15">
      <c r="A4" s="5">
        <v>2</v>
      </c>
      <c r="B4" s="8" t="s">
        <v>665</v>
      </c>
      <c r="C4" s="124" t="s">
        <v>66</v>
      </c>
      <c r="D4" s="124"/>
    </row>
    <row r="5" spans="1:4" s="1" customFormat="1" ht="19.899999999999999" customHeight="1" x14ac:dyDescent="0.15">
      <c r="A5" s="113" t="s">
        <v>666</v>
      </c>
      <c r="B5" s="113"/>
      <c r="C5" s="113"/>
      <c r="D5" s="113"/>
    </row>
    <row r="6" spans="1:4" s="1" customFormat="1" ht="19.899999999999999" customHeight="1" x14ac:dyDescent="0.15">
      <c r="A6" s="5">
        <v>3</v>
      </c>
      <c r="B6" s="128" t="s">
        <v>667</v>
      </c>
      <c r="C6" s="130"/>
      <c r="D6" s="7">
        <f>D7+D11+D21+D23+D27+D38</f>
        <v>0</v>
      </c>
    </row>
    <row r="7" spans="1:4" s="1" customFormat="1" ht="19.899999999999999" customHeight="1" x14ac:dyDescent="0.15">
      <c r="A7" s="5">
        <v>4</v>
      </c>
      <c r="B7" s="135" t="s">
        <v>668</v>
      </c>
      <c r="C7" s="136"/>
      <c r="D7" s="7">
        <f>SUM(D8:D10)</f>
        <v>0</v>
      </c>
    </row>
    <row r="8" spans="1:4" s="1" customFormat="1" ht="19.899999999999999" customHeight="1" x14ac:dyDescent="0.15">
      <c r="A8" s="5">
        <v>5</v>
      </c>
      <c r="B8" s="137" t="s">
        <v>669</v>
      </c>
      <c r="C8" s="138"/>
      <c r="D8" s="11"/>
    </row>
    <row r="9" spans="1:4" s="1" customFormat="1" ht="19.899999999999999" customHeight="1" x14ac:dyDescent="0.15">
      <c r="A9" s="5">
        <v>6</v>
      </c>
      <c r="B9" s="137" t="s">
        <v>670</v>
      </c>
      <c r="C9" s="138"/>
      <c r="D9" s="11"/>
    </row>
    <row r="10" spans="1:4" s="1" customFormat="1" ht="19.899999999999999" customHeight="1" x14ac:dyDescent="0.15">
      <c r="A10" s="5">
        <v>7</v>
      </c>
      <c r="B10" s="137" t="s">
        <v>671</v>
      </c>
      <c r="C10" s="138" t="s">
        <v>66</v>
      </c>
      <c r="D10" s="11"/>
    </row>
    <row r="11" spans="1:4" s="1" customFormat="1" ht="19.899999999999999" customHeight="1" x14ac:dyDescent="0.15">
      <c r="A11" s="5">
        <v>8</v>
      </c>
      <c r="B11" s="135" t="s">
        <v>672</v>
      </c>
      <c r="C11" s="136" t="s">
        <v>66</v>
      </c>
      <c r="D11" s="7">
        <f>SUM(D12:D19)</f>
        <v>0</v>
      </c>
    </row>
    <row r="12" spans="1:4" s="1" customFormat="1" ht="19.899999999999999" customHeight="1" x14ac:dyDescent="0.15">
      <c r="A12" s="5">
        <v>9</v>
      </c>
      <c r="B12" s="137" t="s">
        <v>673</v>
      </c>
      <c r="C12" s="138" t="s">
        <v>66</v>
      </c>
      <c r="D12" s="11"/>
    </row>
    <row r="13" spans="1:4" s="1" customFormat="1" ht="19.899999999999999" customHeight="1" x14ac:dyDescent="0.15">
      <c r="A13" s="5">
        <v>10</v>
      </c>
      <c r="B13" s="137" t="s">
        <v>674</v>
      </c>
      <c r="C13" s="138" t="s">
        <v>66</v>
      </c>
      <c r="D13" s="11"/>
    </row>
    <row r="14" spans="1:4" s="1" customFormat="1" ht="19.899999999999999" customHeight="1" x14ac:dyDescent="0.15">
      <c r="A14" s="5">
        <v>11</v>
      </c>
      <c r="B14" s="137" t="s">
        <v>675</v>
      </c>
      <c r="C14" s="138" t="s">
        <v>66</v>
      </c>
      <c r="D14" s="11"/>
    </row>
    <row r="15" spans="1:4" s="1" customFormat="1" ht="19.899999999999999" customHeight="1" x14ac:dyDescent="0.15">
      <c r="A15" s="5">
        <v>12</v>
      </c>
      <c r="B15" s="137" t="s">
        <v>676</v>
      </c>
      <c r="C15" s="138" t="s">
        <v>66</v>
      </c>
      <c r="D15" s="11"/>
    </row>
    <row r="16" spans="1:4" s="1" customFormat="1" ht="19.899999999999999" customHeight="1" x14ac:dyDescent="0.15">
      <c r="A16" s="5">
        <v>13</v>
      </c>
      <c r="B16" s="137" t="s">
        <v>677</v>
      </c>
      <c r="C16" s="138" t="s">
        <v>66</v>
      </c>
      <c r="D16" s="11"/>
    </row>
    <row r="17" spans="1:4" s="1" customFormat="1" ht="19.899999999999999" customHeight="1" x14ac:dyDescent="0.15">
      <c r="A17" s="5">
        <v>14</v>
      </c>
      <c r="B17" s="137" t="s">
        <v>678</v>
      </c>
      <c r="C17" s="138" t="s">
        <v>66</v>
      </c>
      <c r="D17" s="11"/>
    </row>
    <row r="18" spans="1:4" s="1" customFormat="1" ht="19.899999999999999" customHeight="1" x14ac:dyDescent="0.15">
      <c r="A18" s="5">
        <v>15</v>
      </c>
      <c r="B18" s="137" t="s">
        <v>679</v>
      </c>
      <c r="C18" s="138" t="s">
        <v>66</v>
      </c>
      <c r="D18" s="11"/>
    </row>
    <row r="19" spans="1:4" s="1" customFormat="1" ht="19.899999999999999" customHeight="1" x14ac:dyDescent="0.15">
      <c r="A19" s="5">
        <v>16</v>
      </c>
      <c r="B19" s="137" t="s">
        <v>680</v>
      </c>
      <c r="C19" s="138" t="s">
        <v>66</v>
      </c>
      <c r="D19" s="11"/>
    </row>
    <row r="20" spans="1:4" s="1" customFormat="1" ht="19.899999999999999" customHeight="1" x14ac:dyDescent="0.15">
      <c r="A20" s="5">
        <v>17</v>
      </c>
      <c r="B20" s="135" t="s">
        <v>681</v>
      </c>
      <c r="C20" s="136" t="s">
        <v>66</v>
      </c>
      <c r="D20" s="7">
        <f>SUM(D21:D22)</f>
        <v>0</v>
      </c>
    </row>
    <row r="21" spans="1:4" s="1" customFormat="1" ht="19.899999999999999" customHeight="1" x14ac:dyDescent="0.15">
      <c r="A21" s="5">
        <v>18</v>
      </c>
      <c r="B21" s="137" t="s">
        <v>682</v>
      </c>
      <c r="C21" s="138" t="s">
        <v>66</v>
      </c>
      <c r="D21" s="11"/>
    </row>
    <row r="22" spans="1:4" s="1" customFormat="1" ht="19.899999999999999" customHeight="1" x14ac:dyDescent="0.15">
      <c r="A22" s="5">
        <v>19</v>
      </c>
      <c r="B22" s="137" t="s">
        <v>683</v>
      </c>
      <c r="C22" s="138" t="s">
        <v>66</v>
      </c>
      <c r="D22" s="11"/>
    </row>
    <row r="23" spans="1:4" s="1" customFormat="1" ht="19.899999999999999" customHeight="1" x14ac:dyDescent="0.15">
      <c r="A23" s="5">
        <v>20</v>
      </c>
      <c r="B23" s="135" t="s">
        <v>684</v>
      </c>
      <c r="C23" s="136" t="s">
        <v>66</v>
      </c>
      <c r="D23" s="7">
        <f>SUM(D24:D26)</f>
        <v>0</v>
      </c>
    </row>
    <row r="24" spans="1:4" s="1" customFormat="1" ht="19.899999999999999" customHeight="1" x14ac:dyDescent="0.15">
      <c r="A24" s="5">
        <v>21</v>
      </c>
      <c r="B24" s="137" t="s">
        <v>685</v>
      </c>
      <c r="C24" s="138" t="s">
        <v>66</v>
      </c>
      <c r="D24" s="11"/>
    </row>
    <row r="25" spans="1:4" s="1" customFormat="1" ht="19.899999999999999" customHeight="1" x14ac:dyDescent="0.15">
      <c r="A25" s="5">
        <v>22</v>
      </c>
      <c r="B25" s="137" t="s">
        <v>686</v>
      </c>
      <c r="C25" s="138" t="s">
        <v>66</v>
      </c>
      <c r="D25" s="11"/>
    </row>
    <row r="26" spans="1:4" s="1" customFormat="1" ht="38.450000000000003" customHeight="1" x14ac:dyDescent="0.15">
      <c r="A26" s="5">
        <v>23</v>
      </c>
      <c r="B26" s="139" t="s">
        <v>687</v>
      </c>
      <c r="C26" s="140" t="s">
        <v>66</v>
      </c>
      <c r="D26" s="11"/>
    </row>
    <row r="27" spans="1:4" s="1" customFormat="1" ht="19.899999999999999" customHeight="1" x14ac:dyDescent="0.15">
      <c r="A27" s="5">
        <v>24</v>
      </c>
      <c r="B27" s="135" t="s">
        <v>688</v>
      </c>
      <c r="C27" s="136" t="s">
        <v>66</v>
      </c>
      <c r="D27" s="7">
        <f>SUM(D28:D31)</f>
        <v>0</v>
      </c>
    </row>
    <row r="28" spans="1:4" s="1" customFormat="1" ht="19.899999999999999" customHeight="1" x14ac:dyDescent="0.15">
      <c r="A28" s="5">
        <v>25</v>
      </c>
      <c r="B28" s="137" t="s">
        <v>689</v>
      </c>
      <c r="C28" s="138" t="s">
        <v>66</v>
      </c>
      <c r="D28" s="11"/>
    </row>
    <row r="29" spans="1:4" s="1" customFormat="1" ht="19.899999999999999" customHeight="1" x14ac:dyDescent="0.15">
      <c r="A29" s="5">
        <v>26</v>
      </c>
      <c r="B29" s="137" t="s">
        <v>690</v>
      </c>
      <c r="C29" s="138" t="s">
        <v>66</v>
      </c>
      <c r="D29" s="11"/>
    </row>
    <row r="30" spans="1:4" s="1" customFormat="1" ht="19.899999999999999" customHeight="1" x14ac:dyDescent="0.15">
      <c r="A30" s="5">
        <v>27</v>
      </c>
      <c r="B30" s="137" t="s">
        <v>691</v>
      </c>
      <c r="C30" s="138" t="s">
        <v>66</v>
      </c>
      <c r="D30" s="11"/>
    </row>
    <row r="31" spans="1:4" s="1" customFormat="1" ht="19.899999999999999" customHeight="1" x14ac:dyDescent="0.15">
      <c r="A31" s="5">
        <v>28</v>
      </c>
      <c r="B31" s="137" t="s">
        <v>692</v>
      </c>
      <c r="C31" s="138" t="s">
        <v>66</v>
      </c>
      <c r="D31" s="11"/>
    </row>
    <row r="32" spans="1:4" s="1" customFormat="1" ht="19.899999999999999" customHeight="1" x14ac:dyDescent="0.15">
      <c r="A32" s="5">
        <v>29</v>
      </c>
      <c r="B32" s="135" t="s">
        <v>693</v>
      </c>
      <c r="C32" s="136" t="s">
        <v>66</v>
      </c>
      <c r="D32" s="7">
        <f>SUM(D33:D37)</f>
        <v>0</v>
      </c>
    </row>
    <row r="33" spans="1:4" s="1" customFormat="1" ht="19.899999999999999" customHeight="1" x14ac:dyDescent="0.15">
      <c r="A33" s="5">
        <v>30</v>
      </c>
      <c r="B33" s="137" t="s">
        <v>694</v>
      </c>
      <c r="C33" s="138" t="s">
        <v>66</v>
      </c>
      <c r="D33" s="11"/>
    </row>
    <row r="34" spans="1:4" s="1" customFormat="1" ht="19.899999999999999" customHeight="1" x14ac:dyDescent="0.15">
      <c r="A34" s="5">
        <v>31</v>
      </c>
      <c r="B34" s="137" t="s">
        <v>695</v>
      </c>
      <c r="C34" s="138" t="s">
        <v>66</v>
      </c>
      <c r="D34" s="11"/>
    </row>
    <row r="35" spans="1:4" s="1" customFormat="1" ht="19.899999999999999" customHeight="1" x14ac:dyDescent="0.15">
      <c r="A35" s="5">
        <v>32</v>
      </c>
      <c r="B35" s="137" t="s">
        <v>696</v>
      </c>
      <c r="C35" s="138" t="s">
        <v>66</v>
      </c>
      <c r="D35" s="11"/>
    </row>
    <row r="36" spans="1:4" s="1" customFormat="1" ht="19.899999999999999" customHeight="1" x14ac:dyDescent="0.15">
      <c r="A36" s="5">
        <v>33</v>
      </c>
      <c r="B36" s="137" t="s">
        <v>697</v>
      </c>
      <c r="C36" s="138" t="s">
        <v>66</v>
      </c>
      <c r="D36" s="11"/>
    </row>
    <row r="37" spans="1:4" s="1" customFormat="1" ht="19.899999999999999" customHeight="1" x14ac:dyDescent="0.15">
      <c r="A37" s="5">
        <v>34</v>
      </c>
      <c r="B37" s="137" t="s">
        <v>698</v>
      </c>
      <c r="C37" s="138" t="s">
        <v>66</v>
      </c>
      <c r="D37" s="11"/>
    </row>
    <row r="38" spans="1:4" s="1" customFormat="1" ht="19.899999999999999" customHeight="1" x14ac:dyDescent="0.15">
      <c r="A38" s="5">
        <v>35</v>
      </c>
      <c r="B38" s="135" t="s">
        <v>699</v>
      </c>
      <c r="C38" s="136" t="s">
        <v>66</v>
      </c>
      <c r="D38" s="11"/>
    </row>
    <row r="39" spans="1:4" s="1" customFormat="1" ht="19.899999999999999" customHeight="1" x14ac:dyDescent="0.15">
      <c r="A39" s="5">
        <v>36</v>
      </c>
      <c r="B39" s="128" t="s">
        <v>700</v>
      </c>
      <c r="C39" s="130" t="s">
        <v>66</v>
      </c>
      <c r="D39" s="7">
        <f>(D40-D41)*80%</f>
        <v>0</v>
      </c>
    </row>
    <row r="40" spans="1:4" s="1" customFormat="1" ht="19.899999999999999" customHeight="1" x14ac:dyDescent="0.15">
      <c r="A40" s="5">
        <v>37</v>
      </c>
      <c r="B40" s="137" t="s">
        <v>701</v>
      </c>
      <c r="C40" s="138" t="s">
        <v>66</v>
      </c>
      <c r="D40" s="11"/>
    </row>
    <row r="41" spans="1:4" s="1" customFormat="1" ht="19.899999999999999" customHeight="1" x14ac:dyDescent="0.15">
      <c r="A41" s="5">
        <v>38</v>
      </c>
      <c r="B41" s="141" t="s">
        <v>702</v>
      </c>
      <c r="C41" s="138" t="s">
        <v>66</v>
      </c>
      <c r="D41" s="11"/>
    </row>
    <row r="42" spans="1:4" s="1" customFormat="1" ht="19.899999999999999" customHeight="1" x14ac:dyDescent="0.15">
      <c r="A42" s="5">
        <v>39</v>
      </c>
      <c r="B42" s="128" t="s">
        <v>703</v>
      </c>
      <c r="C42" s="130" t="s">
        <v>66</v>
      </c>
      <c r="D42" s="7">
        <f>D39+D6</f>
        <v>0</v>
      </c>
    </row>
    <row r="43" spans="1:4" s="1" customFormat="1" ht="19.899999999999999" customHeight="1" x14ac:dyDescent="0.15">
      <c r="A43" s="5">
        <v>40</v>
      </c>
      <c r="B43" s="135" t="s">
        <v>704</v>
      </c>
      <c r="C43" s="136" t="s">
        <v>66</v>
      </c>
      <c r="D43" s="11"/>
    </row>
    <row r="44" spans="1:4" s="1" customFormat="1" ht="19.899999999999999" customHeight="1" x14ac:dyDescent="0.15">
      <c r="A44" s="5">
        <v>41</v>
      </c>
      <c r="B44" s="135" t="s">
        <v>705</v>
      </c>
      <c r="C44" s="136" t="s">
        <v>66</v>
      </c>
      <c r="D44" s="11"/>
    </row>
    <row r="45" spans="1:4" s="1" customFormat="1" ht="19.899999999999999" customHeight="1" x14ac:dyDescent="0.15">
      <c r="A45" s="5">
        <v>42</v>
      </c>
      <c r="B45" s="128" t="s">
        <v>706</v>
      </c>
      <c r="C45" s="130" t="s">
        <v>66</v>
      </c>
      <c r="D45" s="11"/>
    </row>
    <row r="46" spans="1:4" s="1" customFormat="1" ht="19.899999999999999" customHeight="1" x14ac:dyDescent="0.15">
      <c r="A46" s="5">
        <v>43</v>
      </c>
      <c r="B46" s="128" t="s">
        <v>707</v>
      </c>
      <c r="C46" s="130" t="s">
        <v>66</v>
      </c>
      <c r="D46" s="11"/>
    </row>
    <row r="47" spans="1:4" s="1" customFormat="1" ht="19.899999999999999" customHeight="1" x14ac:dyDescent="0.15">
      <c r="A47" s="5">
        <v>44</v>
      </c>
      <c r="B47" s="128" t="s">
        <v>708</v>
      </c>
      <c r="C47" s="130" t="s">
        <v>66</v>
      </c>
      <c r="D47" s="7">
        <f>D43+D45+D46</f>
        <v>0</v>
      </c>
    </row>
    <row r="48" spans="1:4" s="1" customFormat="1" ht="19.899999999999999" customHeight="1" x14ac:dyDescent="0.15">
      <c r="A48" s="5">
        <v>45</v>
      </c>
      <c r="B48" s="137" t="s">
        <v>709</v>
      </c>
      <c r="C48" s="138" t="s">
        <v>66</v>
      </c>
      <c r="D48" s="11"/>
    </row>
    <row r="49" spans="1:4" s="1" customFormat="1" ht="19.899999999999999" customHeight="1" x14ac:dyDescent="0.15">
      <c r="A49" s="5">
        <v>46</v>
      </c>
      <c r="B49" s="128" t="s">
        <v>710</v>
      </c>
      <c r="C49" s="130" t="s">
        <v>66</v>
      </c>
      <c r="D49" s="7">
        <f>D47-D48</f>
        <v>0</v>
      </c>
    </row>
    <row r="50" spans="1:4" s="1" customFormat="1" ht="19.899999999999999" customHeight="1" x14ac:dyDescent="0.15">
      <c r="A50" s="5">
        <v>47</v>
      </c>
      <c r="B50" s="137" t="s">
        <v>711</v>
      </c>
      <c r="C50" s="138" t="s">
        <v>66</v>
      </c>
      <c r="D50" s="11"/>
    </row>
    <row r="51" spans="1:4" s="1" customFormat="1" ht="19.899999999999999" customHeight="1" x14ac:dyDescent="0.15">
      <c r="A51" s="5">
        <v>48</v>
      </c>
      <c r="B51" s="137" t="s">
        <v>712</v>
      </c>
      <c r="C51" s="138" t="s">
        <v>66</v>
      </c>
      <c r="D51" s="11"/>
    </row>
    <row r="52" spans="1:4" s="1" customFormat="1" ht="19.899999999999999" customHeight="1" x14ac:dyDescent="0.15">
      <c r="A52" s="5">
        <v>49</v>
      </c>
      <c r="B52" s="128" t="s">
        <v>713</v>
      </c>
      <c r="C52" s="130" t="s">
        <v>66</v>
      </c>
      <c r="D52" s="11"/>
    </row>
    <row r="53" spans="1:4" s="1" customFormat="1" ht="19.899999999999999" customHeight="1" x14ac:dyDescent="0.15">
      <c r="A53" s="5">
        <v>50</v>
      </c>
      <c r="B53" s="128" t="s">
        <v>714</v>
      </c>
      <c r="C53" s="130" t="s">
        <v>66</v>
      </c>
      <c r="D53" s="7">
        <f>IF(D49-D50-D51&gt;0,(D49--D51)*D52,0)</f>
        <v>0</v>
      </c>
    </row>
    <row r="54" spans="1:4" s="1" customFormat="1" ht="34.15" customHeight="1" x14ac:dyDescent="0.15">
      <c r="A54" s="5">
        <v>51</v>
      </c>
      <c r="B54" s="142" t="s">
        <v>715</v>
      </c>
      <c r="C54" s="143" t="s">
        <v>66</v>
      </c>
      <c r="D54" s="7">
        <f>IF(D49-D50-D51&gt;0,0,ABS(D49-D50-D51))</f>
        <v>0</v>
      </c>
    </row>
  </sheetData>
  <mergeCells count="53">
    <mergeCell ref="B52:C52"/>
    <mergeCell ref="B53:C53"/>
    <mergeCell ref="B54:C54"/>
    <mergeCell ref="B47:C47"/>
    <mergeCell ref="B48:C48"/>
    <mergeCell ref="B49:C49"/>
    <mergeCell ref="B50:C50"/>
    <mergeCell ref="B51:C51"/>
    <mergeCell ref="B42:C42"/>
    <mergeCell ref="B43:C43"/>
    <mergeCell ref="B44:C44"/>
    <mergeCell ref="B45:C45"/>
    <mergeCell ref="B46:C46"/>
    <mergeCell ref="B37:C37"/>
    <mergeCell ref="B38:C38"/>
    <mergeCell ref="B39:C39"/>
    <mergeCell ref="B40:C40"/>
    <mergeCell ref="B41:C41"/>
    <mergeCell ref="B32:C32"/>
    <mergeCell ref="B33:C33"/>
    <mergeCell ref="B34:C34"/>
    <mergeCell ref="B35:C35"/>
    <mergeCell ref="B36:C36"/>
    <mergeCell ref="B27:C27"/>
    <mergeCell ref="B28:C28"/>
    <mergeCell ref="B29:C29"/>
    <mergeCell ref="B30:C30"/>
    <mergeCell ref="B31:C31"/>
    <mergeCell ref="B22:C22"/>
    <mergeCell ref="B23:C23"/>
    <mergeCell ref="B24:C24"/>
    <mergeCell ref="B25:C25"/>
    <mergeCell ref="B26:C26"/>
    <mergeCell ref="B17:C17"/>
    <mergeCell ref="B18:C18"/>
    <mergeCell ref="B19:C19"/>
    <mergeCell ref="B20:C20"/>
    <mergeCell ref="B21:C21"/>
    <mergeCell ref="B12:C12"/>
    <mergeCell ref="B13:C13"/>
    <mergeCell ref="B14:C14"/>
    <mergeCell ref="B15:C15"/>
    <mergeCell ref="B16:C16"/>
    <mergeCell ref="B7:C7"/>
    <mergeCell ref="B8:C8"/>
    <mergeCell ref="B9:C9"/>
    <mergeCell ref="B10:C10"/>
    <mergeCell ref="B11:C11"/>
    <mergeCell ref="A1:D1"/>
    <mergeCell ref="A2:D2"/>
    <mergeCell ref="C4:D4"/>
    <mergeCell ref="A5:D5"/>
    <mergeCell ref="B6:C6"/>
  </mergeCells>
  <phoneticPr fontId="20" type="noConversion"/>
  <printOptions horizontalCentered="1"/>
  <pageMargins left="0.70763888888888904" right="0.70763888888888904" top="0.74791666666666701" bottom="0.74791666666666701" header="0.31388888888888899" footer="0.31388888888888899"/>
  <pageSetup paperSize="9" scale="85"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80" zoomScaleNormal="80" workbookViewId="0">
      <selection activeCell="M26" sqref="M26"/>
    </sheetView>
  </sheetViews>
  <sheetFormatPr defaultColWidth="8.875" defaultRowHeight="15" x14ac:dyDescent="0.15"/>
  <cols>
    <col min="1" max="1" width="5.5" style="2" customWidth="1"/>
    <col min="2" max="2" width="36.375" style="2" customWidth="1"/>
    <col min="3" max="3" width="10.125" style="2" customWidth="1"/>
    <col min="4" max="4" width="14.5" style="2" customWidth="1"/>
    <col min="5" max="5" width="9.875" style="2" customWidth="1"/>
    <col min="6" max="6" width="13.375" style="2" customWidth="1"/>
    <col min="7" max="7" width="13.5" style="2" customWidth="1"/>
    <col min="8" max="8" width="12" style="2" customWidth="1"/>
    <col min="9" max="9" width="16.75" style="2" customWidth="1"/>
    <col min="10" max="10" width="12.5" style="2" customWidth="1"/>
    <col min="11" max="11" width="11.5" style="2" customWidth="1"/>
    <col min="12" max="12" width="13.5" style="2" customWidth="1"/>
    <col min="13" max="13" width="13.75" style="2" customWidth="1"/>
    <col min="14" max="16384" width="8.875" style="2"/>
  </cols>
  <sheetData>
    <row r="1" spans="1:13" ht="15.75" x14ac:dyDescent="0.15">
      <c r="A1" s="100" t="s">
        <v>716</v>
      </c>
      <c r="B1" s="100"/>
      <c r="C1" s="100"/>
      <c r="D1" s="100"/>
      <c r="E1" s="100"/>
      <c r="F1" s="100"/>
      <c r="G1" s="100"/>
      <c r="H1" s="100"/>
      <c r="I1" s="100"/>
      <c r="J1" s="100"/>
      <c r="K1" s="100"/>
      <c r="L1" s="100"/>
      <c r="M1" s="100"/>
    </row>
    <row r="2" spans="1:13" s="1" customFormat="1" ht="19.899999999999999" customHeight="1" x14ac:dyDescent="0.15">
      <c r="A2" s="113" t="s">
        <v>286</v>
      </c>
      <c r="B2" s="113" t="s">
        <v>717</v>
      </c>
      <c r="C2" s="113" t="s">
        <v>718</v>
      </c>
      <c r="D2" s="113" t="s">
        <v>719</v>
      </c>
      <c r="E2" s="113" t="s">
        <v>720</v>
      </c>
      <c r="F2" s="113" t="s">
        <v>721</v>
      </c>
      <c r="G2" s="113" t="s">
        <v>722</v>
      </c>
      <c r="H2" s="113" t="s">
        <v>723</v>
      </c>
      <c r="I2" s="113" t="s">
        <v>724</v>
      </c>
      <c r="J2" s="113" t="s">
        <v>725</v>
      </c>
      <c r="K2" s="113" t="s">
        <v>726</v>
      </c>
      <c r="L2" s="113"/>
      <c r="M2" s="113" t="s">
        <v>727</v>
      </c>
    </row>
    <row r="3" spans="1:13" s="1" customFormat="1" ht="19.899999999999999" customHeight="1" x14ac:dyDescent="0.15">
      <c r="A3" s="113"/>
      <c r="B3" s="113"/>
      <c r="C3" s="113"/>
      <c r="D3" s="113"/>
      <c r="E3" s="113"/>
      <c r="F3" s="113"/>
      <c r="G3" s="113"/>
      <c r="H3" s="113"/>
      <c r="I3" s="113"/>
      <c r="J3" s="113"/>
      <c r="K3" s="24" t="s">
        <v>728</v>
      </c>
      <c r="L3" s="24" t="s">
        <v>729</v>
      </c>
      <c r="M3" s="113"/>
    </row>
    <row r="4" spans="1:13" s="1" customFormat="1" ht="19.899999999999999" customHeight="1" x14ac:dyDescent="0.15">
      <c r="A4" s="113"/>
      <c r="B4" s="113"/>
      <c r="C4" s="5">
        <v>1</v>
      </c>
      <c r="D4" s="5">
        <v>2</v>
      </c>
      <c r="E4" s="5">
        <v>3</v>
      </c>
      <c r="F4" s="5">
        <v>4</v>
      </c>
      <c r="G4" s="5">
        <v>5</v>
      </c>
      <c r="H4" s="5">
        <v>6</v>
      </c>
      <c r="I4" s="5">
        <v>7</v>
      </c>
      <c r="J4" s="5">
        <v>8</v>
      </c>
      <c r="K4" s="5">
        <v>9</v>
      </c>
      <c r="L4" s="5">
        <v>10</v>
      </c>
      <c r="M4" s="5" t="s">
        <v>730</v>
      </c>
    </row>
    <row r="5" spans="1:13" s="1" customFormat="1" ht="19.899999999999999" customHeight="1" x14ac:dyDescent="0.15">
      <c r="A5" s="5">
        <v>1</v>
      </c>
      <c r="B5" s="131" t="s">
        <v>731</v>
      </c>
      <c r="C5" s="8" t="s">
        <v>66</v>
      </c>
      <c r="D5" s="8" t="s">
        <v>66</v>
      </c>
      <c r="E5" s="41" t="s">
        <v>732</v>
      </c>
      <c r="F5" s="11"/>
      <c r="G5" s="11"/>
      <c r="H5" s="11"/>
      <c r="I5" s="11"/>
      <c r="J5" s="11"/>
      <c r="K5" s="7">
        <f>IF(AND(E5="免税",F5-G5-H5-I5+J5&gt;0),F5-G5-H5-I5+J5,0)</f>
        <v>0</v>
      </c>
      <c r="L5" s="7">
        <f>IF(AND(E5="减半征收",F5-G5-H5-I5+J5&gt;0),F5-G5-H5-I5+J5,0)</f>
        <v>0</v>
      </c>
      <c r="M5" s="7">
        <f>K5+L5*50%</f>
        <v>0</v>
      </c>
    </row>
    <row r="6" spans="1:13" s="1" customFormat="1" ht="19.899999999999999" customHeight="1" x14ac:dyDescent="0.15">
      <c r="A6" s="5">
        <v>2</v>
      </c>
      <c r="B6" s="131"/>
      <c r="C6" s="8" t="s">
        <v>66</v>
      </c>
      <c r="D6" s="8" t="s">
        <v>66</v>
      </c>
      <c r="E6" s="41" t="s">
        <v>66</v>
      </c>
      <c r="F6" s="11"/>
      <c r="G6" s="11"/>
      <c r="H6" s="11"/>
      <c r="I6" s="11"/>
      <c r="J6" s="11"/>
      <c r="K6" s="7">
        <f>IF(AND(E6="免税",F6-G6-H6-I6+J6&gt;0),F6-G6-H6-I6+J6,0)</f>
        <v>0</v>
      </c>
      <c r="L6" s="7">
        <f>IF(AND(E6="减半征收",F6-G6-H6-I6+J6&gt;0),F6-G6-H6-I6+J6,0)</f>
        <v>0</v>
      </c>
      <c r="M6" s="7">
        <f t="shared" ref="M6:M13" si="0">K6+L6*50%</f>
        <v>0</v>
      </c>
    </row>
    <row r="7" spans="1:13" s="1" customFormat="1" ht="19.899999999999999" customHeight="1" x14ac:dyDescent="0.15">
      <c r="A7" s="5">
        <v>3</v>
      </c>
      <c r="B7" s="131"/>
      <c r="C7" s="5" t="s">
        <v>733</v>
      </c>
      <c r="D7" s="5" t="s">
        <v>210</v>
      </c>
      <c r="E7" s="5" t="s">
        <v>210</v>
      </c>
      <c r="F7" s="7">
        <f>SUM(F5:F6)</f>
        <v>0</v>
      </c>
      <c r="G7" s="7">
        <f t="shared" ref="G7:L7" si="1">SUM(G5:G6)</f>
        <v>0</v>
      </c>
      <c r="H7" s="7">
        <f t="shared" si="1"/>
        <v>0</v>
      </c>
      <c r="I7" s="7">
        <f t="shared" si="1"/>
        <v>0</v>
      </c>
      <c r="J7" s="7">
        <f t="shared" si="1"/>
        <v>0</v>
      </c>
      <c r="K7" s="7">
        <f t="shared" si="1"/>
        <v>0</v>
      </c>
      <c r="L7" s="7">
        <f t="shared" si="1"/>
        <v>0</v>
      </c>
      <c r="M7" s="7">
        <f t="shared" si="0"/>
        <v>0</v>
      </c>
    </row>
    <row r="8" spans="1:13" s="1" customFormat="1" ht="19.899999999999999" customHeight="1" x14ac:dyDescent="0.15">
      <c r="A8" s="5">
        <v>4</v>
      </c>
      <c r="B8" s="131" t="s">
        <v>734</v>
      </c>
      <c r="C8" s="5"/>
      <c r="D8" s="5"/>
      <c r="E8" s="42"/>
      <c r="F8" s="11"/>
      <c r="G8" s="11"/>
      <c r="H8" s="11"/>
      <c r="I8" s="11"/>
      <c r="J8" s="11"/>
      <c r="K8" s="7">
        <f t="shared" ref="K8:K9" si="2">IF(AND(E8="免税",F8-G8-H8-I8+J8&gt;0),F8-G8-H8-I8+J8,0)</f>
        <v>0</v>
      </c>
      <c r="L8" s="7">
        <f t="shared" ref="L8:L9" si="3">IF(AND(E8="减半征收",F8-G8-H8-I8+J8&gt;0),F8-G8-H8-I8+J8,0)</f>
        <v>0</v>
      </c>
      <c r="M8" s="7">
        <f t="shared" si="0"/>
        <v>0</v>
      </c>
    </row>
    <row r="9" spans="1:13" s="1" customFormat="1" ht="19.899999999999999" customHeight="1" x14ac:dyDescent="0.15">
      <c r="A9" s="5">
        <v>5</v>
      </c>
      <c r="B9" s="131"/>
      <c r="C9" s="5"/>
      <c r="D9" s="5"/>
      <c r="E9" s="42"/>
      <c r="F9" s="11"/>
      <c r="G9" s="11"/>
      <c r="H9" s="11"/>
      <c r="I9" s="11"/>
      <c r="J9" s="11"/>
      <c r="K9" s="7">
        <f t="shared" si="2"/>
        <v>0</v>
      </c>
      <c r="L9" s="7">
        <f t="shared" si="3"/>
        <v>0</v>
      </c>
      <c r="M9" s="7">
        <f t="shared" si="0"/>
        <v>0</v>
      </c>
    </row>
    <row r="10" spans="1:13" s="1" customFormat="1" ht="19.899999999999999" customHeight="1" x14ac:dyDescent="0.15">
      <c r="A10" s="5">
        <v>6</v>
      </c>
      <c r="B10" s="131"/>
      <c r="C10" s="5" t="s">
        <v>733</v>
      </c>
      <c r="D10" s="5" t="s">
        <v>210</v>
      </c>
      <c r="E10" s="5" t="s">
        <v>210</v>
      </c>
      <c r="F10" s="7">
        <f>SUM(F8:F9)</f>
        <v>0</v>
      </c>
      <c r="G10" s="7">
        <f t="shared" ref="G10:L10" si="4">SUM(G8:G9)</f>
        <v>0</v>
      </c>
      <c r="H10" s="7">
        <f t="shared" si="4"/>
        <v>0</v>
      </c>
      <c r="I10" s="7">
        <f t="shared" si="4"/>
        <v>0</v>
      </c>
      <c r="J10" s="7">
        <f t="shared" si="4"/>
        <v>0</v>
      </c>
      <c r="K10" s="7">
        <f t="shared" si="4"/>
        <v>0</v>
      </c>
      <c r="L10" s="7">
        <f t="shared" si="4"/>
        <v>0</v>
      </c>
      <c r="M10" s="7">
        <f t="shared" si="0"/>
        <v>0</v>
      </c>
    </row>
    <row r="11" spans="1:13" s="1" customFormat="1" ht="19.899999999999999" customHeight="1" x14ac:dyDescent="0.15">
      <c r="A11" s="5">
        <v>7</v>
      </c>
      <c r="B11" s="144" t="s">
        <v>735</v>
      </c>
      <c r="C11" s="5"/>
      <c r="D11" s="5"/>
      <c r="E11" s="42" t="s">
        <v>732</v>
      </c>
      <c r="F11" s="11"/>
      <c r="G11" s="11"/>
      <c r="H11" s="11"/>
      <c r="I11" s="11"/>
      <c r="J11" s="11"/>
      <c r="K11" s="7">
        <f t="shared" ref="K11:K12" si="5">IF(AND(E11="免税",F11-G11-H11-I11+J11&gt;0),F11-G11-H11-I11+J11,0)</f>
        <v>0</v>
      </c>
      <c r="L11" s="7">
        <f t="shared" ref="L11:L12" si="6">IF(AND(E11="减半征收",F11-G11-H11-I11+J11&gt;0),F11-G11-H11-I11+J11,0)</f>
        <v>0</v>
      </c>
      <c r="M11" s="7">
        <f t="shared" si="0"/>
        <v>0</v>
      </c>
    </row>
    <row r="12" spans="1:13" s="1" customFormat="1" ht="19.899999999999999" customHeight="1" x14ac:dyDescent="0.15">
      <c r="A12" s="5">
        <v>8</v>
      </c>
      <c r="B12" s="145"/>
      <c r="C12" s="5"/>
      <c r="D12" s="5"/>
      <c r="E12" s="42"/>
      <c r="F12" s="11"/>
      <c r="G12" s="11"/>
      <c r="H12" s="11"/>
      <c r="I12" s="11"/>
      <c r="J12" s="11"/>
      <c r="K12" s="7">
        <f t="shared" si="5"/>
        <v>0</v>
      </c>
      <c r="L12" s="7">
        <f t="shared" si="6"/>
        <v>0</v>
      </c>
      <c r="M12" s="7">
        <f t="shared" si="0"/>
        <v>0</v>
      </c>
    </row>
    <row r="13" spans="1:13" s="1" customFormat="1" ht="19.899999999999999" customHeight="1" x14ac:dyDescent="0.15">
      <c r="A13" s="5">
        <v>9</v>
      </c>
      <c r="B13" s="146"/>
      <c r="C13" s="5" t="s">
        <v>733</v>
      </c>
      <c r="D13" s="5" t="s">
        <v>210</v>
      </c>
      <c r="E13" s="5" t="s">
        <v>210</v>
      </c>
      <c r="F13" s="7">
        <f>SUM(F11:F12)</f>
        <v>0</v>
      </c>
      <c r="G13" s="7">
        <f t="shared" ref="G13:L13" si="7">SUM(G11:G12)</f>
        <v>0</v>
      </c>
      <c r="H13" s="7">
        <f t="shared" si="7"/>
        <v>0</v>
      </c>
      <c r="I13" s="7">
        <f t="shared" si="7"/>
        <v>0</v>
      </c>
      <c r="J13" s="7">
        <f t="shared" si="7"/>
        <v>0</v>
      </c>
      <c r="K13" s="7">
        <f t="shared" si="7"/>
        <v>0</v>
      </c>
      <c r="L13" s="7">
        <f t="shared" si="7"/>
        <v>0</v>
      </c>
      <c r="M13" s="7">
        <f t="shared" si="0"/>
        <v>0</v>
      </c>
    </row>
    <row r="14" spans="1:13" s="1" customFormat="1" ht="19.899999999999999" customHeight="1" x14ac:dyDescent="0.15">
      <c r="A14" s="5">
        <v>10</v>
      </c>
      <c r="B14" s="144" t="s">
        <v>736</v>
      </c>
      <c r="C14" s="5"/>
      <c r="D14" s="5" t="s">
        <v>210</v>
      </c>
      <c r="E14" s="5" t="s">
        <v>210</v>
      </c>
      <c r="F14" s="11"/>
      <c r="G14" s="11"/>
      <c r="H14" s="11"/>
      <c r="I14" s="11"/>
      <c r="J14" s="11"/>
      <c r="K14" s="11" t="s">
        <v>210</v>
      </c>
      <c r="L14" s="11" t="s">
        <v>210</v>
      </c>
      <c r="M14" s="8" t="s">
        <v>210</v>
      </c>
    </row>
    <row r="15" spans="1:13" s="1" customFormat="1" ht="19.899999999999999" customHeight="1" x14ac:dyDescent="0.15">
      <c r="A15" s="5">
        <v>11</v>
      </c>
      <c r="B15" s="145"/>
      <c r="C15" s="5"/>
      <c r="D15" s="5" t="s">
        <v>210</v>
      </c>
      <c r="E15" s="5" t="s">
        <v>210</v>
      </c>
      <c r="F15" s="11"/>
      <c r="G15" s="11"/>
      <c r="H15" s="11"/>
      <c r="I15" s="11"/>
      <c r="J15" s="11"/>
      <c r="K15" s="11" t="s">
        <v>210</v>
      </c>
      <c r="L15" s="11" t="s">
        <v>210</v>
      </c>
      <c r="M15" s="8" t="s">
        <v>210</v>
      </c>
    </row>
    <row r="16" spans="1:13" s="1" customFormat="1" ht="19.899999999999999" customHeight="1" x14ac:dyDescent="0.15">
      <c r="A16" s="5">
        <v>12</v>
      </c>
      <c r="B16" s="146"/>
      <c r="C16" s="5" t="s">
        <v>733</v>
      </c>
      <c r="D16" s="5" t="s">
        <v>210</v>
      </c>
      <c r="E16" s="5" t="s">
        <v>210</v>
      </c>
      <c r="F16" s="7">
        <f>SUM(F14:F15)</f>
        <v>0</v>
      </c>
      <c r="G16" s="7">
        <f t="shared" ref="G16:L16" si="8">SUM(G14:G15)</f>
        <v>0</v>
      </c>
      <c r="H16" s="7">
        <f t="shared" si="8"/>
        <v>0</v>
      </c>
      <c r="I16" s="7">
        <f t="shared" si="8"/>
        <v>0</v>
      </c>
      <c r="J16" s="7">
        <f t="shared" si="8"/>
        <v>0</v>
      </c>
      <c r="K16" s="7">
        <f t="shared" si="8"/>
        <v>0</v>
      </c>
      <c r="L16" s="7">
        <f t="shared" si="8"/>
        <v>0</v>
      </c>
      <c r="M16" s="7">
        <f t="shared" ref="M16:M26" si="9">K16+L16*50%</f>
        <v>0</v>
      </c>
    </row>
    <row r="17" spans="1:13" s="1" customFormat="1" ht="19.899999999999999" customHeight="1" x14ac:dyDescent="0.15">
      <c r="A17" s="5">
        <v>13</v>
      </c>
      <c r="B17" s="144" t="s">
        <v>737</v>
      </c>
      <c r="C17" s="5"/>
      <c r="D17" s="5" t="s">
        <v>210</v>
      </c>
      <c r="E17" s="42"/>
      <c r="F17" s="11"/>
      <c r="G17" s="11"/>
      <c r="H17" s="11"/>
      <c r="I17" s="11"/>
      <c r="J17" s="11"/>
      <c r="K17" s="7">
        <f t="shared" ref="K17:K18" si="10">IF(AND(E17="免税",F17-G17-H17-I17+J17&gt;0),F17-G17-H17-I17+J17,0)</f>
        <v>0</v>
      </c>
      <c r="L17" s="7">
        <f t="shared" ref="L17:L18" si="11">IF(AND(E17="减半征收",F17-G17-H17-I17+J17&gt;0),F17-G17-H17-I17+J17,0)</f>
        <v>0</v>
      </c>
      <c r="M17" s="7">
        <f t="shared" si="9"/>
        <v>0</v>
      </c>
    </row>
    <row r="18" spans="1:13" s="1" customFormat="1" ht="19.899999999999999" customHeight="1" x14ac:dyDescent="0.15">
      <c r="A18" s="5">
        <v>14</v>
      </c>
      <c r="B18" s="145"/>
      <c r="C18" s="5"/>
      <c r="D18" s="5" t="s">
        <v>210</v>
      </c>
      <c r="E18" s="42"/>
      <c r="F18" s="11"/>
      <c r="G18" s="11"/>
      <c r="H18" s="11"/>
      <c r="I18" s="11"/>
      <c r="J18" s="11"/>
      <c r="K18" s="7">
        <f t="shared" si="10"/>
        <v>0</v>
      </c>
      <c r="L18" s="7">
        <f t="shared" si="11"/>
        <v>0</v>
      </c>
      <c r="M18" s="7">
        <f t="shared" si="9"/>
        <v>0</v>
      </c>
    </row>
    <row r="19" spans="1:13" s="1" customFormat="1" ht="19.899999999999999" customHeight="1" x14ac:dyDescent="0.15">
      <c r="A19" s="5">
        <v>15</v>
      </c>
      <c r="B19" s="146"/>
      <c r="C19" s="5" t="s">
        <v>733</v>
      </c>
      <c r="D19" s="5" t="s">
        <v>210</v>
      </c>
      <c r="E19" s="5" t="s">
        <v>210</v>
      </c>
      <c r="F19" s="7">
        <f>SUM(F17:F18)</f>
        <v>0</v>
      </c>
      <c r="G19" s="7">
        <f t="shared" ref="G19:L19" si="12">SUM(G17:G18)</f>
        <v>0</v>
      </c>
      <c r="H19" s="7">
        <f t="shared" si="12"/>
        <v>0</v>
      </c>
      <c r="I19" s="7">
        <f t="shared" si="12"/>
        <v>0</v>
      </c>
      <c r="J19" s="7">
        <f t="shared" si="12"/>
        <v>0</v>
      </c>
      <c r="K19" s="7">
        <f t="shared" si="12"/>
        <v>0</v>
      </c>
      <c r="L19" s="7">
        <f t="shared" si="12"/>
        <v>0</v>
      </c>
      <c r="M19" s="7">
        <f t="shared" si="9"/>
        <v>0</v>
      </c>
    </row>
    <row r="20" spans="1:13" s="1" customFormat="1" ht="19.899999999999999" customHeight="1" x14ac:dyDescent="0.15">
      <c r="A20" s="5">
        <v>16</v>
      </c>
      <c r="B20" s="147" t="s">
        <v>738</v>
      </c>
      <c r="C20" s="5"/>
      <c r="D20" s="5" t="s">
        <v>210</v>
      </c>
      <c r="E20" s="42"/>
      <c r="F20" s="11"/>
      <c r="G20" s="11"/>
      <c r="H20" s="11"/>
      <c r="I20" s="11"/>
      <c r="J20" s="11"/>
      <c r="K20" s="7">
        <f t="shared" ref="K20:K21" si="13">IF(AND(E20="免税",F20-G20-H20-I20+J20&gt;0),F20-G20-H20-I20+J20,0)</f>
        <v>0</v>
      </c>
      <c r="L20" s="7">
        <f t="shared" ref="L20:L21" si="14">IF(AND(E20="减半征收",F20-G20-H20-I20+J20&gt;0),F20-G20-H20-I20+J20,0)</f>
        <v>0</v>
      </c>
      <c r="M20" s="7">
        <f t="shared" si="9"/>
        <v>0</v>
      </c>
    </row>
    <row r="21" spans="1:13" s="1" customFormat="1" ht="19.899999999999999" customHeight="1" x14ac:dyDescent="0.15">
      <c r="A21" s="5">
        <v>17</v>
      </c>
      <c r="B21" s="148"/>
      <c r="C21" s="5"/>
      <c r="D21" s="5" t="s">
        <v>210</v>
      </c>
      <c r="E21" s="42"/>
      <c r="F21" s="11"/>
      <c r="G21" s="11"/>
      <c r="H21" s="11"/>
      <c r="I21" s="11"/>
      <c r="J21" s="11"/>
      <c r="K21" s="7">
        <f t="shared" si="13"/>
        <v>0</v>
      </c>
      <c r="L21" s="7">
        <f t="shared" si="14"/>
        <v>0</v>
      </c>
      <c r="M21" s="7">
        <f t="shared" si="9"/>
        <v>0</v>
      </c>
    </row>
    <row r="22" spans="1:13" s="1" customFormat="1" ht="19.899999999999999" customHeight="1" x14ac:dyDescent="0.15">
      <c r="A22" s="5">
        <v>18</v>
      </c>
      <c r="B22" s="149"/>
      <c r="C22" s="5" t="s">
        <v>733</v>
      </c>
      <c r="D22" s="5" t="s">
        <v>210</v>
      </c>
      <c r="E22" s="5" t="s">
        <v>210</v>
      </c>
      <c r="F22" s="7">
        <f>SUM(F20:F21)</f>
        <v>0</v>
      </c>
      <c r="G22" s="7">
        <f t="shared" ref="G22:L22" si="15">SUM(G20:G21)</f>
        <v>0</v>
      </c>
      <c r="H22" s="7">
        <f t="shared" si="15"/>
        <v>0</v>
      </c>
      <c r="I22" s="7">
        <f t="shared" si="15"/>
        <v>0</v>
      </c>
      <c r="J22" s="7">
        <f t="shared" si="15"/>
        <v>0</v>
      </c>
      <c r="K22" s="7">
        <f t="shared" si="15"/>
        <v>0</v>
      </c>
      <c r="L22" s="7">
        <f t="shared" si="15"/>
        <v>0</v>
      </c>
      <c r="M22" s="7">
        <f t="shared" si="9"/>
        <v>0</v>
      </c>
    </row>
    <row r="23" spans="1:13" s="1" customFormat="1" ht="19.899999999999999" customHeight="1" x14ac:dyDescent="0.15">
      <c r="A23" s="5">
        <v>19</v>
      </c>
      <c r="B23" s="144" t="s">
        <v>590</v>
      </c>
      <c r="C23" s="5"/>
      <c r="D23" s="5"/>
      <c r="E23" s="42"/>
      <c r="F23" s="11"/>
      <c r="G23" s="11"/>
      <c r="H23" s="11"/>
      <c r="I23" s="11"/>
      <c r="J23" s="11"/>
      <c r="K23" s="7">
        <f t="shared" ref="K23:K24" si="16">IF(AND(E23="免税",F23-G23-H23-I23+J23&gt;0),F23-G23-H23-I23+J23,0)</f>
        <v>0</v>
      </c>
      <c r="L23" s="7">
        <f t="shared" ref="L23:L24" si="17">IF(AND(E23="减半征收",F23-G23-H23-I23+J23&gt;0),F23-G23-H23-I23+J23,0)</f>
        <v>0</v>
      </c>
      <c r="M23" s="7">
        <f t="shared" si="9"/>
        <v>0</v>
      </c>
    </row>
    <row r="24" spans="1:13" s="1" customFormat="1" ht="19.899999999999999" customHeight="1" x14ac:dyDescent="0.15">
      <c r="A24" s="5">
        <v>20</v>
      </c>
      <c r="B24" s="145"/>
      <c r="C24" s="5"/>
      <c r="D24" s="5"/>
      <c r="E24" s="42"/>
      <c r="F24" s="11"/>
      <c r="G24" s="11"/>
      <c r="H24" s="11"/>
      <c r="I24" s="11"/>
      <c r="J24" s="11"/>
      <c r="K24" s="7">
        <f t="shared" si="16"/>
        <v>0</v>
      </c>
      <c r="L24" s="7">
        <f t="shared" si="17"/>
        <v>0</v>
      </c>
      <c r="M24" s="7">
        <f t="shared" si="9"/>
        <v>0</v>
      </c>
    </row>
    <row r="25" spans="1:13" s="1" customFormat="1" ht="19.899999999999999" customHeight="1" x14ac:dyDescent="0.15">
      <c r="A25" s="5">
        <v>21</v>
      </c>
      <c r="B25" s="146"/>
      <c r="C25" s="5" t="s">
        <v>733</v>
      </c>
      <c r="D25" s="5" t="s">
        <v>210</v>
      </c>
      <c r="E25" s="5" t="s">
        <v>210</v>
      </c>
      <c r="F25" s="7">
        <f>SUM(F23:F24)</f>
        <v>0</v>
      </c>
      <c r="G25" s="7">
        <f t="shared" ref="G25:L25" si="18">SUM(G23:G24)</f>
        <v>0</v>
      </c>
      <c r="H25" s="7">
        <f t="shared" si="18"/>
        <v>0</v>
      </c>
      <c r="I25" s="7">
        <f t="shared" si="18"/>
        <v>0</v>
      </c>
      <c r="J25" s="7">
        <f t="shared" si="18"/>
        <v>0</v>
      </c>
      <c r="K25" s="7">
        <f t="shared" si="18"/>
        <v>0</v>
      </c>
      <c r="L25" s="7">
        <f t="shared" si="18"/>
        <v>0</v>
      </c>
      <c r="M25" s="7">
        <f t="shared" si="9"/>
        <v>0</v>
      </c>
    </row>
    <row r="26" spans="1:13" s="1" customFormat="1" ht="19.899999999999999" customHeight="1" x14ac:dyDescent="0.15">
      <c r="A26" s="5">
        <v>22</v>
      </c>
      <c r="B26" s="8" t="s">
        <v>600</v>
      </c>
      <c r="C26" s="5" t="s">
        <v>210</v>
      </c>
      <c r="D26" s="5" t="s">
        <v>210</v>
      </c>
      <c r="E26" s="5" t="s">
        <v>210</v>
      </c>
      <c r="F26" s="7">
        <f>F25+F22+F19+F16+F13+F10+F7</f>
        <v>0</v>
      </c>
      <c r="G26" s="7">
        <f t="shared" ref="G26:L26" si="19">G25+G22+G19+G16+G13+G10+G7</f>
        <v>0</v>
      </c>
      <c r="H26" s="7">
        <f t="shared" si="19"/>
        <v>0</v>
      </c>
      <c r="I26" s="7">
        <f t="shared" si="19"/>
        <v>0</v>
      </c>
      <c r="J26" s="7">
        <f t="shared" si="19"/>
        <v>0</v>
      </c>
      <c r="K26" s="7">
        <f t="shared" si="19"/>
        <v>0</v>
      </c>
      <c r="L26" s="7">
        <f t="shared" si="19"/>
        <v>0</v>
      </c>
      <c r="M26" s="7">
        <f t="shared" si="9"/>
        <v>0</v>
      </c>
    </row>
  </sheetData>
  <mergeCells count="20">
    <mergeCell ref="B23:B25"/>
    <mergeCell ref="C2:C3"/>
    <mergeCell ref="D2:D3"/>
    <mergeCell ref="E2:E3"/>
    <mergeCell ref="F2:F3"/>
    <mergeCell ref="B8:B10"/>
    <mergeCell ref="B11:B13"/>
    <mergeCell ref="B14:B16"/>
    <mergeCell ref="B17:B19"/>
    <mergeCell ref="B20:B22"/>
    <mergeCell ref="A1:M1"/>
    <mergeCell ref="K2:L2"/>
    <mergeCell ref="A2:A4"/>
    <mergeCell ref="B2:B4"/>
    <mergeCell ref="B5:B7"/>
    <mergeCell ref="G2:G3"/>
    <mergeCell ref="H2:H3"/>
    <mergeCell ref="I2:I3"/>
    <mergeCell ref="J2:J3"/>
    <mergeCell ref="M2:M3"/>
  </mergeCells>
  <phoneticPr fontId="20" type="noConversion"/>
  <dataValidations count="1">
    <dataValidation type="list" allowBlank="1" showInputMessage="1" showErrorMessage="1" sqref="E5:E6 E8:E9 E11:E12 E17:E18 E20:E21 E23:E24">
      <formula1>"免税,减半征收"</formula1>
    </dataValidation>
  </dataValidations>
  <printOptions horizontalCentered="1"/>
  <pageMargins left="0.70763888888888904" right="0.70763888888888904" top="0.74791666666666701" bottom="0.74791666666666701" header="0.31388888888888899" footer="0.31388888888888899"/>
  <pageSetup paperSize="9" scale="73" orientation="landscape"/>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21"/>
  <sheetViews>
    <sheetView zoomScale="80" zoomScaleNormal="80" workbookViewId="0">
      <selection activeCell="H8" sqref="H8"/>
    </sheetView>
  </sheetViews>
  <sheetFormatPr defaultColWidth="8.875" defaultRowHeight="15" x14ac:dyDescent="0.15"/>
  <cols>
    <col min="1" max="1" width="8.875" style="2"/>
    <col min="2" max="2" width="60.25" style="2" customWidth="1"/>
    <col min="3" max="3" width="16.5" style="2" customWidth="1"/>
    <col min="4" max="4" width="20.875" style="2" customWidth="1"/>
    <col min="5" max="5" width="22.375" style="2" customWidth="1"/>
    <col min="6" max="16384" width="8.875" style="2"/>
  </cols>
  <sheetData>
    <row r="1" spans="1:5" ht="15.75" x14ac:dyDescent="0.15">
      <c r="A1" s="100" t="s">
        <v>739</v>
      </c>
      <c r="B1" s="100"/>
      <c r="C1" s="100"/>
      <c r="D1" s="100"/>
      <c r="E1" s="100"/>
    </row>
    <row r="2" spans="1:5" s="1" customFormat="1" ht="34.9" customHeight="1" x14ac:dyDescent="0.15">
      <c r="A2" s="104" t="s">
        <v>286</v>
      </c>
      <c r="B2" s="104" t="s">
        <v>287</v>
      </c>
      <c r="C2" s="12" t="s">
        <v>740</v>
      </c>
      <c r="D2" s="13" t="s">
        <v>741</v>
      </c>
      <c r="E2" s="13" t="s">
        <v>742</v>
      </c>
    </row>
    <row r="3" spans="1:5" s="1" customFormat="1" ht="19.899999999999999" customHeight="1" x14ac:dyDescent="0.15">
      <c r="A3" s="106"/>
      <c r="B3" s="106"/>
      <c r="C3" s="5" t="s">
        <v>743</v>
      </c>
      <c r="D3" s="5">
        <v>2</v>
      </c>
      <c r="E3" s="5">
        <v>3</v>
      </c>
    </row>
    <row r="4" spans="1:5" s="1" customFormat="1" ht="19.899999999999999" customHeight="1" x14ac:dyDescent="0.15">
      <c r="A4" s="150" t="s">
        <v>744</v>
      </c>
      <c r="B4" s="123"/>
      <c r="C4" s="123"/>
      <c r="D4" s="123"/>
      <c r="E4" s="123"/>
    </row>
    <row r="5" spans="1:5" s="1" customFormat="1" ht="19.899999999999999" customHeight="1" x14ac:dyDescent="0.15">
      <c r="A5" s="5">
        <v>1</v>
      </c>
      <c r="B5" s="8" t="s">
        <v>745</v>
      </c>
      <c r="C5" s="7">
        <f>D5+E5</f>
        <v>0</v>
      </c>
      <c r="D5" s="11"/>
      <c r="E5" s="11"/>
    </row>
    <row r="6" spans="1:5" s="1" customFormat="1" ht="19.899999999999999" customHeight="1" x14ac:dyDescent="0.15">
      <c r="A6" s="5">
        <v>2</v>
      </c>
      <c r="B6" s="8" t="s">
        <v>746</v>
      </c>
      <c r="C6" s="40">
        <v>0.7</v>
      </c>
      <c r="D6" s="40">
        <v>0.7</v>
      </c>
      <c r="E6" s="40">
        <v>0.7</v>
      </c>
    </row>
    <row r="7" spans="1:5" s="1" customFormat="1" ht="19.899999999999999" customHeight="1" x14ac:dyDescent="0.15">
      <c r="A7" s="5">
        <v>3</v>
      </c>
      <c r="B7" s="8" t="s">
        <v>747</v>
      </c>
      <c r="C7" s="26">
        <f>C5*C6</f>
        <v>0</v>
      </c>
      <c r="D7" s="26">
        <f>D5*D6</f>
        <v>0</v>
      </c>
      <c r="E7" s="26">
        <f>E5*E6</f>
        <v>0</v>
      </c>
    </row>
    <row r="8" spans="1:5" s="1" customFormat="1" ht="19.899999999999999" customHeight="1" x14ac:dyDescent="0.15">
      <c r="A8" s="5">
        <v>4</v>
      </c>
      <c r="B8" s="8" t="s">
        <v>748</v>
      </c>
      <c r="C8" s="25"/>
      <c r="D8" s="25" t="s">
        <v>210</v>
      </c>
      <c r="E8" s="25" t="s">
        <v>210</v>
      </c>
    </row>
    <row r="9" spans="1:5" s="1" customFormat="1" ht="19.899999999999999" customHeight="1" x14ac:dyDescent="0.15">
      <c r="A9" s="5">
        <v>5</v>
      </c>
      <c r="B9" s="8" t="s">
        <v>749</v>
      </c>
      <c r="C9" s="26">
        <f>C8+C7</f>
        <v>0</v>
      </c>
      <c r="D9" s="25" t="s">
        <v>210</v>
      </c>
      <c r="E9" s="25" t="s">
        <v>210</v>
      </c>
    </row>
    <row r="10" spans="1:5" s="1" customFormat="1" ht="19.899999999999999" customHeight="1" x14ac:dyDescent="0.15">
      <c r="A10" s="5">
        <v>6</v>
      </c>
      <c r="B10" s="8" t="s">
        <v>750</v>
      </c>
      <c r="C10" s="26">
        <f>IF(A100000主表!D21-A100000主表!D22-A100000主表!D23-A107030抵扣应纳税!C18&lt;0,0,A100000主表!D21-A100000主表!D22-A100000主表!D23-A107030抵扣应纳税!C18)</f>
        <v>0</v>
      </c>
      <c r="D10" s="25" t="s">
        <v>210</v>
      </c>
      <c r="E10" s="25" t="s">
        <v>210</v>
      </c>
    </row>
    <row r="11" spans="1:5" s="1" customFormat="1" ht="19.899999999999999" customHeight="1" x14ac:dyDescent="0.15">
      <c r="A11" s="5">
        <v>7</v>
      </c>
      <c r="B11" s="8" t="s">
        <v>751</v>
      </c>
      <c r="C11" s="26">
        <f>IF(C9&lt;=C10,C9,C10)</f>
        <v>0</v>
      </c>
      <c r="D11" s="25"/>
      <c r="E11" s="25"/>
    </row>
    <row r="12" spans="1:5" s="1" customFormat="1" ht="19.899999999999999" customHeight="1" x14ac:dyDescent="0.15">
      <c r="A12" s="5">
        <v>8</v>
      </c>
      <c r="B12" s="8" t="s">
        <v>752</v>
      </c>
      <c r="C12" s="26">
        <f>IF(C9&gt;=C10,C9-C10,0)</f>
        <v>0</v>
      </c>
      <c r="D12" s="25" t="s">
        <v>210</v>
      </c>
      <c r="E12" s="25" t="s">
        <v>210</v>
      </c>
    </row>
    <row r="13" spans="1:5" s="1" customFormat="1" ht="19.899999999999999" customHeight="1" x14ac:dyDescent="0.15">
      <c r="A13" s="151" t="s">
        <v>753</v>
      </c>
      <c r="B13" s="129"/>
      <c r="C13" s="129"/>
      <c r="D13" s="129"/>
      <c r="E13" s="130"/>
    </row>
    <row r="14" spans="1:5" s="1" customFormat="1" ht="19.899999999999999" customHeight="1" x14ac:dyDescent="0.15">
      <c r="A14" s="5">
        <v>9</v>
      </c>
      <c r="B14" s="8" t="s">
        <v>754</v>
      </c>
      <c r="C14" s="7">
        <f>D14+E14</f>
        <v>0</v>
      </c>
      <c r="D14" s="11"/>
      <c r="E14" s="11"/>
    </row>
    <row r="15" spans="1:5" s="1" customFormat="1" ht="19.899999999999999" customHeight="1" x14ac:dyDescent="0.15">
      <c r="A15" s="5">
        <v>10</v>
      </c>
      <c r="B15" s="8" t="s">
        <v>755</v>
      </c>
      <c r="C15" s="7">
        <f>D15+E15</f>
        <v>0</v>
      </c>
      <c r="D15" s="11"/>
      <c r="E15" s="11"/>
    </row>
    <row r="16" spans="1:5" s="1" customFormat="1" ht="19.899999999999999" customHeight="1" x14ac:dyDescent="0.15">
      <c r="A16" s="5">
        <v>11</v>
      </c>
      <c r="B16" s="8" t="s">
        <v>756</v>
      </c>
      <c r="C16" s="11"/>
      <c r="D16" s="25" t="s">
        <v>210</v>
      </c>
      <c r="E16" s="25" t="s">
        <v>210</v>
      </c>
    </row>
    <row r="17" spans="1:5" s="1" customFormat="1" ht="19.899999999999999" customHeight="1" x14ac:dyDescent="0.15">
      <c r="A17" s="5">
        <v>12</v>
      </c>
      <c r="B17" s="8" t="s">
        <v>757</v>
      </c>
      <c r="C17" s="7">
        <f>C16+C15</f>
        <v>0</v>
      </c>
      <c r="D17" s="25" t="s">
        <v>210</v>
      </c>
      <c r="E17" s="25" t="s">
        <v>210</v>
      </c>
    </row>
    <row r="18" spans="1:5" s="1" customFormat="1" ht="19.899999999999999" customHeight="1" x14ac:dyDescent="0.15">
      <c r="A18" s="5">
        <v>13</v>
      </c>
      <c r="B18" s="8" t="s">
        <v>758</v>
      </c>
      <c r="C18" s="7">
        <f>IF(MIN(C14,C17,A100000主表!D21-A100000主表!D22-A100000主表!D23)&lt;0,0,MIN(C14,C17,A100000主表!D21-A100000主表!D22-A100000主表!D23))</f>
        <v>0</v>
      </c>
      <c r="D18" s="25"/>
      <c r="E18" s="25"/>
    </row>
    <row r="19" spans="1:5" s="1" customFormat="1" ht="19.899999999999999" customHeight="1" x14ac:dyDescent="0.15">
      <c r="A19" s="5">
        <v>14</v>
      </c>
      <c r="B19" s="8" t="s">
        <v>759</v>
      </c>
      <c r="C19" s="7">
        <f>C17-C18</f>
        <v>0</v>
      </c>
      <c r="D19" s="25" t="s">
        <v>210</v>
      </c>
      <c r="E19" s="25" t="s">
        <v>210</v>
      </c>
    </row>
    <row r="20" spans="1:5" s="1" customFormat="1" ht="19.899999999999999" customHeight="1" x14ac:dyDescent="0.15">
      <c r="A20" s="151" t="s">
        <v>760</v>
      </c>
      <c r="B20" s="129"/>
      <c r="C20" s="129"/>
      <c r="D20" s="129"/>
      <c r="E20" s="130"/>
    </row>
    <row r="21" spans="1:5" s="1" customFormat="1" ht="19.899999999999999" customHeight="1" x14ac:dyDescent="0.15">
      <c r="A21" s="5">
        <v>15</v>
      </c>
      <c r="B21" s="8" t="s">
        <v>761</v>
      </c>
      <c r="C21" s="7">
        <f>C18+C11</f>
        <v>0</v>
      </c>
      <c r="D21" s="7">
        <f>D18+D11</f>
        <v>0</v>
      </c>
      <c r="E21" s="7">
        <f t="shared" ref="E21" si="0">E18+E11</f>
        <v>0</v>
      </c>
    </row>
  </sheetData>
  <mergeCells count="6">
    <mergeCell ref="A1:E1"/>
    <mergeCell ref="A4:E4"/>
    <mergeCell ref="A13:E13"/>
    <mergeCell ref="A20:E20"/>
    <mergeCell ref="A2:A3"/>
    <mergeCell ref="B2:B3"/>
  </mergeCells>
  <phoneticPr fontId="20" type="noConversion"/>
  <pageMargins left="0.70763888888888904" right="0.70763888888888904" top="0.74791666666666701" bottom="0.74791666666666701" header="0.31388888888888899" footer="0.31388888888888899"/>
  <pageSetup paperSize="9" orientation="landscape"/>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38"/>
  <sheetViews>
    <sheetView topLeftCell="A13" zoomScale="80" zoomScaleNormal="80" workbookViewId="0">
      <selection activeCell="S15" sqref="S15"/>
    </sheetView>
  </sheetViews>
  <sheetFormatPr defaultColWidth="8.875" defaultRowHeight="15" x14ac:dyDescent="0.15"/>
  <cols>
    <col min="1" max="1" width="8.875" style="2"/>
    <col min="2" max="2" width="83.75" style="2" customWidth="1"/>
    <col min="3" max="3" width="21" style="2" customWidth="1"/>
    <col min="4" max="16384" width="8.875" style="2"/>
  </cols>
  <sheetData>
    <row r="1" spans="1:3" ht="15.75" x14ac:dyDescent="0.15">
      <c r="A1" s="95" t="s">
        <v>762</v>
      </c>
      <c r="B1" s="96"/>
      <c r="C1" s="97"/>
    </row>
    <row r="2" spans="1:3" s="1" customFormat="1" ht="19.899999999999999" customHeight="1" x14ac:dyDescent="0.15">
      <c r="A2" s="12" t="s">
        <v>286</v>
      </c>
      <c r="B2" s="12" t="s">
        <v>287</v>
      </c>
      <c r="C2" s="12" t="s">
        <v>369</v>
      </c>
    </row>
    <row r="3" spans="1:3" s="1" customFormat="1" ht="24.95" customHeight="1" x14ac:dyDescent="0.15">
      <c r="A3" s="5">
        <v>1</v>
      </c>
      <c r="B3" s="18" t="s">
        <v>763</v>
      </c>
      <c r="C3" s="11"/>
    </row>
    <row r="4" spans="1:3" s="1" customFormat="1" ht="19.899999999999999" customHeight="1" x14ac:dyDescent="0.15">
      <c r="A4" s="5">
        <v>2</v>
      </c>
      <c r="B4" s="18" t="s">
        <v>764</v>
      </c>
      <c r="C4" s="11"/>
    </row>
    <row r="5" spans="1:3" s="1" customFormat="1" ht="40.15" customHeight="1" x14ac:dyDescent="0.15">
      <c r="A5" s="5">
        <v>3</v>
      </c>
      <c r="B5" s="18" t="s">
        <v>765</v>
      </c>
      <c r="C5" s="11"/>
    </row>
    <row r="6" spans="1:3" s="1" customFormat="1" ht="19.899999999999999" customHeight="1" x14ac:dyDescent="0.15">
      <c r="A6" s="5">
        <v>4</v>
      </c>
      <c r="B6" s="18" t="s">
        <v>766</v>
      </c>
      <c r="C6" s="11"/>
    </row>
    <row r="7" spans="1:3" s="1" customFormat="1" ht="19.899999999999999" customHeight="1" x14ac:dyDescent="0.15">
      <c r="A7" s="5">
        <v>4.0999999999999996</v>
      </c>
      <c r="B7" s="18" t="s">
        <v>767</v>
      </c>
      <c r="C7" s="11"/>
    </row>
    <row r="8" spans="1:3" s="1" customFormat="1" ht="19.899999999999999" customHeight="1" x14ac:dyDescent="0.15">
      <c r="A8" s="5">
        <v>4.2</v>
      </c>
      <c r="B8" s="18" t="s">
        <v>768</v>
      </c>
      <c r="C8" s="11"/>
    </row>
    <row r="9" spans="1:3" s="1" customFormat="1" ht="19.899999999999999" customHeight="1" x14ac:dyDescent="0.15">
      <c r="A9" s="5">
        <v>5</v>
      </c>
      <c r="B9" s="18" t="s">
        <v>769</v>
      </c>
      <c r="C9" s="11"/>
    </row>
    <row r="10" spans="1:3" s="1" customFormat="1" ht="19.899999999999999" customHeight="1" x14ac:dyDescent="0.15">
      <c r="A10" s="5">
        <v>6</v>
      </c>
      <c r="B10" s="18" t="s">
        <v>770</v>
      </c>
      <c r="C10" s="11"/>
    </row>
    <row r="11" spans="1:3" s="1" customFormat="1" ht="19.899999999999999" customHeight="1" x14ac:dyDescent="0.15">
      <c r="A11" s="5">
        <v>7</v>
      </c>
      <c r="B11" s="18" t="s">
        <v>771</v>
      </c>
      <c r="C11" s="11"/>
    </row>
    <row r="12" spans="1:3" s="1" customFormat="1" ht="19.899999999999999" customHeight="1" x14ac:dyDescent="0.15">
      <c r="A12" s="5">
        <v>8</v>
      </c>
      <c r="B12" s="18" t="s">
        <v>772</v>
      </c>
      <c r="C12" s="11"/>
    </row>
    <row r="13" spans="1:3" s="1" customFormat="1" ht="19.899999999999999" customHeight="1" x14ac:dyDescent="0.15">
      <c r="A13" s="5">
        <v>9</v>
      </c>
      <c r="B13" s="18" t="s">
        <v>773</v>
      </c>
      <c r="C13" s="11"/>
    </row>
    <row r="14" spans="1:3" s="1" customFormat="1" ht="19.899999999999999" customHeight="1" x14ac:dyDescent="0.15">
      <c r="A14" s="5">
        <v>10</v>
      </c>
      <c r="B14" s="18" t="s">
        <v>774</v>
      </c>
      <c r="C14" s="11"/>
    </row>
    <row r="15" spans="1:3" s="1" customFormat="1" ht="19.899999999999999" customHeight="1" x14ac:dyDescent="0.15">
      <c r="A15" s="5">
        <v>11</v>
      </c>
      <c r="B15" s="18" t="s">
        <v>775</v>
      </c>
      <c r="C15" s="11"/>
    </row>
    <row r="16" spans="1:3" s="1" customFormat="1" ht="19.899999999999999" customHeight="1" x14ac:dyDescent="0.15">
      <c r="A16" s="5">
        <v>12</v>
      </c>
      <c r="B16" s="18" t="s">
        <v>776</v>
      </c>
      <c r="C16" s="11"/>
    </row>
    <row r="17" spans="1:3" s="1" customFormat="1" ht="19.899999999999999" customHeight="1" x14ac:dyDescent="0.15">
      <c r="A17" s="5">
        <v>13</v>
      </c>
      <c r="B17" s="18" t="s">
        <v>777</v>
      </c>
      <c r="C17" s="11"/>
    </row>
    <row r="18" spans="1:3" s="1" customFormat="1" ht="19.899999999999999" customHeight="1" x14ac:dyDescent="0.15">
      <c r="A18" s="5">
        <v>14</v>
      </c>
      <c r="B18" s="18" t="s">
        <v>778</v>
      </c>
      <c r="C18" s="11"/>
    </row>
    <row r="19" spans="1:3" s="1" customFormat="1" ht="19.899999999999999" customHeight="1" x14ac:dyDescent="0.15">
      <c r="A19" s="5">
        <v>15</v>
      </c>
      <c r="B19" s="18" t="s">
        <v>779</v>
      </c>
      <c r="C19" s="11"/>
    </row>
    <row r="20" spans="1:3" s="1" customFormat="1" ht="39.6" customHeight="1" x14ac:dyDescent="0.15">
      <c r="A20" s="5">
        <v>16</v>
      </c>
      <c r="B20" s="18" t="s">
        <v>780</v>
      </c>
      <c r="C20" s="11"/>
    </row>
    <row r="21" spans="1:3" s="1" customFormat="1" ht="19.899999999999999" customHeight="1" x14ac:dyDescent="0.15">
      <c r="A21" s="5">
        <v>17</v>
      </c>
      <c r="B21" s="18" t="s">
        <v>781</v>
      </c>
      <c r="C21" s="11"/>
    </row>
    <row r="22" spans="1:3" s="1" customFormat="1" ht="19.899999999999999" customHeight="1" x14ac:dyDescent="0.15">
      <c r="A22" s="5">
        <v>18</v>
      </c>
      <c r="B22" s="18" t="s">
        <v>782</v>
      </c>
      <c r="C22" s="11"/>
    </row>
    <row r="23" spans="1:3" s="1" customFormat="1" ht="19.899999999999999" customHeight="1" x14ac:dyDescent="0.15">
      <c r="A23" s="5">
        <v>19</v>
      </c>
      <c r="B23" s="18" t="s">
        <v>783</v>
      </c>
      <c r="C23" s="11"/>
    </row>
    <row r="24" spans="1:3" s="1" customFormat="1" ht="19.899999999999999" customHeight="1" x14ac:dyDescent="0.15">
      <c r="A24" s="5">
        <v>20</v>
      </c>
      <c r="B24" s="18" t="s">
        <v>784</v>
      </c>
      <c r="C24" s="11"/>
    </row>
    <row r="25" spans="1:3" s="1" customFormat="1" ht="19.899999999999999" customHeight="1" x14ac:dyDescent="0.15">
      <c r="A25" s="5">
        <v>21</v>
      </c>
      <c r="B25" s="18" t="s">
        <v>785</v>
      </c>
      <c r="C25" s="11"/>
    </row>
    <row r="26" spans="1:3" s="1" customFormat="1" ht="19.899999999999999" customHeight="1" x14ac:dyDescent="0.15">
      <c r="A26" s="5">
        <v>22</v>
      </c>
      <c r="B26" s="18" t="s">
        <v>786</v>
      </c>
      <c r="C26" s="11"/>
    </row>
    <row r="27" spans="1:3" s="1" customFormat="1" ht="19.899999999999999" customHeight="1" x14ac:dyDescent="0.15">
      <c r="A27" s="5">
        <v>23</v>
      </c>
      <c r="B27" s="18" t="s">
        <v>787</v>
      </c>
      <c r="C27" s="11"/>
    </row>
    <row r="28" spans="1:3" s="1" customFormat="1" ht="19.899999999999999" customHeight="1" x14ac:dyDescent="0.15">
      <c r="A28" s="5">
        <v>24</v>
      </c>
      <c r="B28" s="18" t="s">
        <v>788</v>
      </c>
      <c r="C28" s="11"/>
    </row>
    <row r="29" spans="1:3" s="1" customFormat="1" ht="19.899999999999999" customHeight="1" x14ac:dyDescent="0.15">
      <c r="A29" s="5">
        <v>25</v>
      </c>
      <c r="B29" s="18" t="s">
        <v>789</v>
      </c>
      <c r="C29" s="11"/>
    </row>
    <row r="30" spans="1:3" s="1" customFormat="1" ht="19.899999999999999" customHeight="1" x14ac:dyDescent="0.15">
      <c r="A30" s="5">
        <v>26</v>
      </c>
      <c r="B30" s="18" t="s">
        <v>790</v>
      </c>
      <c r="C30" s="11"/>
    </row>
    <row r="31" spans="1:3" s="1" customFormat="1" ht="19.899999999999999" customHeight="1" x14ac:dyDescent="0.15">
      <c r="A31" s="5">
        <v>27</v>
      </c>
      <c r="B31" s="18" t="s">
        <v>791</v>
      </c>
      <c r="C31" s="11"/>
    </row>
    <row r="32" spans="1:3" s="1" customFormat="1" ht="19.899999999999999" customHeight="1" x14ac:dyDescent="0.15">
      <c r="A32" s="5">
        <v>28</v>
      </c>
      <c r="B32" s="18" t="s">
        <v>792</v>
      </c>
      <c r="C32" s="11"/>
    </row>
    <row r="33" spans="1:3" s="1" customFormat="1" ht="19.899999999999999" customHeight="1" x14ac:dyDescent="0.15">
      <c r="A33" s="5">
        <v>29</v>
      </c>
      <c r="B33" s="18" t="s">
        <v>793</v>
      </c>
      <c r="C33" s="7">
        <f>C34+C35</f>
        <v>0</v>
      </c>
    </row>
    <row r="34" spans="1:3" s="1" customFormat="1" ht="19.899999999999999" customHeight="1" x14ac:dyDescent="0.15">
      <c r="A34" s="5">
        <v>29.1</v>
      </c>
      <c r="B34" s="18" t="s">
        <v>794</v>
      </c>
      <c r="C34" s="11"/>
    </row>
    <row r="35" spans="1:3" s="1" customFormat="1" ht="19.899999999999999" customHeight="1" x14ac:dyDescent="0.15">
      <c r="A35" s="5">
        <v>29.2</v>
      </c>
      <c r="B35" s="18" t="s">
        <v>795</v>
      </c>
      <c r="C35" s="11"/>
    </row>
    <row r="36" spans="1:3" s="1" customFormat="1" ht="19.899999999999999" customHeight="1" x14ac:dyDescent="0.15">
      <c r="A36" s="5">
        <v>30</v>
      </c>
      <c r="B36" s="18" t="s">
        <v>796</v>
      </c>
      <c r="C36" s="11"/>
    </row>
    <row r="37" spans="1:3" s="1" customFormat="1" ht="39.6" customHeight="1" x14ac:dyDescent="0.15">
      <c r="A37" s="5">
        <v>31</v>
      </c>
      <c r="B37" s="18" t="s">
        <v>797</v>
      </c>
      <c r="C37" s="11"/>
    </row>
    <row r="38" spans="1:3" s="1" customFormat="1" ht="19.899999999999999" customHeight="1" x14ac:dyDescent="0.15">
      <c r="A38" s="5">
        <v>32</v>
      </c>
      <c r="B38" s="18" t="s">
        <v>798</v>
      </c>
      <c r="C38" s="7">
        <f>SUM(C3:C31)-C7-C8-C32+C33+C36+C37</f>
        <v>0</v>
      </c>
    </row>
  </sheetData>
  <mergeCells count="1">
    <mergeCell ref="A1:C1"/>
  </mergeCells>
  <phoneticPr fontId="20" type="noConversion"/>
  <pageMargins left="0.70763888888888904" right="0.70763888888888904" top="0.74791666666666701" bottom="0.74791666666666701" header="0.31388888888888899" footer="0.31388888888888899"/>
  <pageSetup paperSize="9" scale="78"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
  <sheetViews>
    <sheetView zoomScale="80" zoomScaleNormal="80" workbookViewId="0">
      <selection activeCell="H14" sqref="H14"/>
    </sheetView>
  </sheetViews>
  <sheetFormatPr defaultColWidth="8.875" defaultRowHeight="15" x14ac:dyDescent="0.15"/>
  <cols>
    <col min="1" max="1" width="8.875" style="2"/>
    <col min="2" max="2" width="12.75" style="38" customWidth="1"/>
    <col min="3" max="3" width="35.75" style="2" customWidth="1"/>
    <col min="4" max="4" width="12.75" style="2" customWidth="1"/>
    <col min="5" max="5" width="14.5" style="2" customWidth="1"/>
    <col min="6" max="6" width="12.5" style="2" customWidth="1"/>
    <col min="7" max="7" width="12.625" style="2" customWidth="1"/>
    <col min="8" max="16384" width="8.875" style="2"/>
  </cols>
  <sheetData>
    <row r="1" spans="1:7" ht="15.75" x14ac:dyDescent="0.15">
      <c r="A1" s="100" t="s">
        <v>799</v>
      </c>
      <c r="B1" s="100"/>
      <c r="C1" s="100"/>
      <c r="D1" s="100"/>
      <c r="E1" s="100"/>
      <c r="F1" s="100"/>
      <c r="G1" s="100"/>
    </row>
    <row r="2" spans="1:7" s="1" customFormat="1" ht="18" customHeight="1" x14ac:dyDescent="0.15">
      <c r="A2" s="113" t="s">
        <v>662</v>
      </c>
      <c r="B2" s="113"/>
      <c r="C2" s="113"/>
      <c r="D2" s="113"/>
      <c r="E2" s="113"/>
      <c r="F2" s="113"/>
      <c r="G2" s="113"/>
    </row>
    <row r="3" spans="1:7" s="1" customFormat="1" ht="38.450000000000003" customHeight="1" x14ac:dyDescent="0.15">
      <c r="A3" s="5">
        <v>1</v>
      </c>
      <c r="B3" s="18" t="s">
        <v>800</v>
      </c>
      <c r="C3" s="8" t="s">
        <v>66</v>
      </c>
      <c r="D3" s="124" t="s">
        <v>801</v>
      </c>
      <c r="E3" s="124"/>
      <c r="F3" s="124"/>
      <c r="G3" s="8"/>
    </row>
    <row r="4" spans="1:7" s="1" customFormat="1" ht="18" customHeight="1" x14ac:dyDescent="0.15">
      <c r="A4" s="155">
        <v>2</v>
      </c>
      <c r="B4" s="158" t="s">
        <v>802</v>
      </c>
      <c r="C4" s="124" t="s">
        <v>803</v>
      </c>
      <c r="D4" s="124"/>
      <c r="E4" s="124"/>
      <c r="F4" s="124"/>
      <c r="G4" s="124"/>
    </row>
    <row r="5" spans="1:7" s="1" customFormat="1" ht="18" customHeight="1" x14ac:dyDescent="0.15">
      <c r="A5" s="156"/>
      <c r="B5" s="158"/>
      <c r="C5" s="5" t="s">
        <v>804</v>
      </c>
      <c r="D5" s="124" t="s">
        <v>805</v>
      </c>
      <c r="E5" s="124"/>
      <c r="F5" s="124" t="s">
        <v>806</v>
      </c>
      <c r="G5" s="124"/>
    </row>
    <row r="6" spans="1:7" s="1" customFormat="1" ht="33" customHeight="1" x14ac:dyDescent="0.15">
      <c r="A6" s="157"/>
      <c r="B6" s="158"/>
      <c r="C6" s="8" t="s">
        <v>66</v>
      </c>
      <c r="D6" s="124" t="s">
        <v>66</v>
      </c>
      <c r="E6" s="124"/>
      <c r="F6" s="124"/>
      <c r="G6" s="124"/>
    </row>
    <row r="7" spans="1:7" s="1" customFormat="1" ht="18" customHeight="1" x14ac:dyDescent="0.15">
      <c r="A7" s="5">
        <v>3</v>
      </c>
      <c r="B7" s="113" t="s">
        <v>807</v>
      </c>
      <c r="C7" s="113"/>
      <c r="D7" s="113"/>
      <c r="E7" s="113"/>
      <c r="F7" s="113"/>
      <c r="G7" s="113"/>
    </row>
    <row r="8" spans="1:7" s="1" customFormat="1" ht="18" customHeight="1" x14ac:dyDescent="0.15">
      <c r="A8" s="5">
        <v>4</v>
      </c>
      <c r="B8" s="159" t="s">
        <v>808</v>
      </c>
      <c r="C8" s="131" t="s">
        <v>809</v>
      </c>
      <c r="D8" s="131"/>
      <c r="E8" s="131"/>
      <c r="F8" s="131"/>
      <c r="G8" s="7">
        <f>G9+G10</f>
        <v>0</v>
      </c>
    </row>
    <row r="9" spans="1:7" s="1" customFormat="1" ht="18" customHeight="1" x14ac:dyDescent="0.15">
      <c r="A9" s="5">
        <v>5</v>
      </c>
      <c r="B9" s="159"/>
      <c r="C9" s="123" t="s">
        <v>810</v>
      </c>
      <c r="D9" s="123"/>
      <c r="E9" s="123"/>
      <c r="F9" s="123"/>
      <c r="G9" s="11"/>
    </row>
    <row r="10" spans="1:7" s="1" customFormat="1" ht="18" customHeight="1" x14ac:dyDescent="0.15">
      <c r="A10" s="5">
        <v>6</v>
      </c>
      <c r="B10" s="159"/>
      <c r="C10" s="123" t="s">
        <v>811</v>
      </c>
      <c r="D10" s="123"/>
      <c r="E10" s="123"/>
      <c r="F10" s="123"/>
      <c r="G10" s="11"/>
    </row>
    <row r="11" spans="1:7" s="1" customFormat="1" ht="18" customHeight="1" x14ac:dyDescent="0.15">
      <c r="A11" s="5">
        <v>7</v>
      </c>
      <c r="B11" s="159"/>
      <c r="C11" s="123" t="s">
        <v>812</v>
      </c>
      <c r="D11" s="123"/>
      <c r="E11" s="123"/>
      <c r="F11" s="123"/>
      <c r="G11" s="7">
        <f>G12-G13</f>
        <v>0</v>
      </c>
    </row>
    <row r="12" spans="1:7" s="1" customFormat="1" ht="18" customHeight="1" x14ac:dyDescent="0.15">
      <c r="A12" s="5">
        <v>8</v>
      </c>
      <c r="B12" s="159"/>
      <c r="C12" s="123" t="s">
        <v>813</v>
      </c>
      <c r="D12" s="123"/>
      <c r="E12" s="123"/>
      <c r="F12" s="123"/>
      <c r="G12" s="11"/>
    </row>
    <row r="13" spans="1:7" s="1" customFormat="1" ht="18" customHeight="1" x14ac:dyDescent="0.15">
      <c r="A13" s="5">
        <v>9</v>
      </c>
      <c r="B13" s="159"/>
      <c r="C13" s="123" t="s">
        <v>814</v>
      </c>
      <c r="D13" s="123"/>
      <c r="E13" s="123"/>
      <c r="F13" s="123"/>
      <c r="G13" s="11"/>
    </row>
    <row r="14" spans="1:7" s="1" customFormat="1" ht="18" customHeight="1" x14ac:dyDescent="0.15">
      <c r="A14" s="5">
        <v>10</v>
      </c>
      <c r="B14" s="159"/>
      <c r="C14" s="123" t="s">
        <v>815</v>
      </c>
      <c r="D14" s="123"/>
      <c r="E14" s="123"/>
      <c r="F14" s="123"/>
      <c r="G14" s="7" t="e">
        <f>G8/G11</f>
        <v>#DIV/0!</v>
      </c>
    </row>
    <row r="15" spans="1:7" s="1" customFormat="1" ht="18" customHeight="1" x14ac:dyDescent="0.15">
      <c r="A15" s="5">
        <v>11</v>
      </c>
      <c r="B15" s="160" t="s">
        <v>816</v>
      </c>
      <c r="C15" s="128" t="s">
        <v>817</v>
      </c>
      <c r="D15" s="129"/>
      <c r="E15" s="129"/>
      <c r="F15" s="130"/>
      <c r="G15" s="11"/>
    </row>
    <row r="16" spans="1:7" s="1" customFormat="1" ht="18" customHeight="1" x14ac:dyDescent="0.15">
      <c r="A16" s="5">
        <v>12</v>
      </c>
      <c r="B16" s="161"/>
      <c r="C16" s="128" t="s">
        <v>818</v>
      </c>
      <c r="D16" s="129"/>
      <c r="E16" s="129"/>
      <c r="F16" s="130"/>
      <c r="G16" s="11"/>
    </row>
    <row r="17" spans="1:7" s="1" customFormat="1" ht="18" customHeight="1" x14ac:dyDescent="0.15">
      <c r="A17" s="5">
        <v>13</v>
      </c>
      <c r="B17" s="162"/>
      <c r="C17" s="128" t="s">
        <v>819</v>
      </c>
      <c r="D17" s="129"/>
      <c r="E17" s="129"/>
      <c r="F17" s="130"/>
      <c r="G17" s="7" t="e">
        <f>G15/G16</f>
        <v>#DIV/0!</v>
      </c>
    </row>
    <row r="18" spans="1:7" s="1" customFormat="1" ht="18" customHeight="1" x14ac:dyDescent="0.15">
      <c r="A18" s="5">
        <v>14</v>
      </c>
      <c r="B18" s="160" t="s">
        <v>820</v>
      </c>
      <c r="C18" s="144" t="s">
        <v>821</v>
      </c>
      <c r="D18" s="5" t="s">
        <v>601</v>
      </c>
      <c r="E18" s="5" t="s">
        <v>385</v>
      </c>
      <c r="F18" s="5" t="s">
        <v>384</v>
      </c>
      <c r="G18" s="5" t="s">
        <v>600</v>
      </c>
    </row>
    <row r="19" spans="1:7" s="1" customFormat="1" ht="18" customHeight="1" x14ac:dyDescent="0.15">
      <c r="A19" s="5"/>
      <c r="B19" s="161"/>
      <c r="C19" s="146"/>
      <c r="D19" s="5">
        <v>1</v>
      </c>
      <c r="E19" s="5">
        <v>2</v>
      </c>
      <c r="F19" s="5">
        <v>3</v>
      </c>
      <c r="G19" s="5">
        <v>4</v>
      </c>
    </row>
    <row r="20" spans="1:7" s="1" customFormat="1" ht="18" customHeight="1" x14ac:dyDescent="0.15">
      <c r="A20" s="5">
        <v>15</v>
      </c>
      <c r="B20" s="161"/>
      <c r="C20" s="8" t="s">
        <v>822</v>
      </c>
      <c r="D20" s="7">
        <f>D21+D30</f>
        <v>0</v>
      </c>
      <c r="E20" s="7">
        <f t="shared" ref="E20:G20" si="0">E21+E30</f>
        <v>0</v>
      </c>
      <c r="F20" s="7">
        <f t="shared" si="0"/>
        <v>0</v>
      </c>
      <c r="G20" s="7">
        <f t="shared" si="0"/>
        <v>0</v>
      </c>
    </row>
    <row r="21" spans="1:7" s="1" customFormat="1" ht="18" customHeight="1" x14ac:dyDescent="0.15">
      <c r="A21" s="5">
        <v>16</v>
      </c>
      <c r="B21" s="161"/>
      <c r="C21" s="8" t="s">
        <v>823</v>
      </c>
      <c r="D21" s="7">
        <f>SUM(D22:D29)-D28</f>
        <v>0</v>
      </c>
      <c r="E21" s="7">
        <f t="shared" ref="E21:G21" si="1">SUM(E22:E29)-E28</f>
        <v>0</v>
      </c>
      <c r="F21" s="7">
        <f t="shared" si="1"/>
        <v>0</v>
      </c>
      <c r="G21" s="7">
        <f t="shared" si="1"/>
        <v>0</v>
      </c>
    </row>
    <row r="22" spans="1:7" s="1" customFormat="1" ht="18" customHeight="1" x14ac:dyDescent="0.15">
      <c r="A22" s="5">
        <v>17</v>
      </c>
      <c r="B22" s="161"/>
      <c r="C22" s="8" t="s">
        <v>824</v>
      </c>
      <c r="D22" s="11" t="s">
        <v>66</v>
      </c>
      <c r="E22" s="11" t="s">
        <v>66</v>
      </c>
      <c r="F22" s="11" t="s">
        <v>66</v>
      </c>
      <c r="G22" s="11"/>
    </row>
    <row r="23" spans="1:7" s="1" customFormat="1" ht="18" customHeight="1" x14ac:dyDescent="0.15">
      <c r="A23" s="5">
        <v>18</v>
      </c>
      <c r="B23" s="161"/>
      <c r="C23" s="8" t="s">
        <v>825</v>
      </c>
      <c r="D23" s="11" t="s">
        <v>66</v>
      </c>
      <c r="E23" s="11" t="s">
        <v>66</v>
      </c>
      <c r="F23" s="11" t="s">
        <v>66</v>
      </c>
      <c r="G23" s="11"/>
    </row>
    <row r="24" spans="1:7" s="1" customFormat="1" ht="18" customHeight="1" x14ac:dyDescent="0.15">
      <c r="A24" s="5">
        <v>19</v>
      </c>
      <c r="B24" s="161"/>
      <c r="C24" s="8" t="s">
        <v>826</v>
      </c>
      <c r="D24" s="11" t="s">
        <v>66</v>
      </c>
      <c r="E24" s="11" t="s">
        <v>66</v>
      </c>
      <c r="F24" s="11" t="s">
        <v>66</v>
      </c>
      <c r="G24" s="11"/>
    </row>
    <row r="25" spans="1:7" s="1" customFormat="1" ht="18" customHeight="1" x14ac:dyDescent="0.15">
      <c r="A25" s="5">
        <v>20</v>
      </c>
      <c r="B25" s="161"/>
      <c r="C25" s="8" t="s">
        <v>827</v>
      </c>
      <c r="D25" s="11" t="s">
        <v>66</v>
      </c>
      <c r="E25" s="11" t="s">
        <v>66</v>
      </c>
      <c r="F25" s="11" t="s">
        <v>66</v>
      </c>
      <c r="G25" s="11"/>
    </row>
    <row r="26" spans="1:7" s="1" customFormat="1" ht="18" customHeight="1" x14ac:dyDescent="0.15">
      <c r="A26" s="5">
        <v>21</v>
      </c>
      <c r="B26" s="161"/>
      <c r="C26" s="8" t="s">
        <v>828</v>
      </c>
      <c r="D26" s="11" t="s">
        <v>66</v>
      </c>
      <c r="E26" s="11" t="s">
        <v>66</v>
      </c>
      <c r="F26" s="11" t="s">
        <v>66</v>
      </c>
      <c r="G26" s="11"/>
    </row>
    <row r="27" spans="1:7" s="1" customFormat="1" ht="18" customHeight="1" x14ac:dyDescent="0.15">
      <c r="A27" s="5">
        <v>22</v>
      </c>
      <c r="B27" s="161"/>
      <c r="C27" s="8" t="s">
        <v>829</v>
      </c>
      <c r="D27" s="11" t="s">
        <v>66</v>
      </c>
      <c r="E27" s="11" t="s">
        <v>66</v>
      </c>
      <c r="F27" s="11" t="s">
        <v>66</v>
      </c>
      <c r="G27" s="11"/>
    </row>
    <row r="28" spans="1:7" s="1" customFormat="1" ht="18" customHeight="1" x14ac:dyDescent="0.15">
      <c r="A28" s="5">
        <v>23</v>
      </c>
      <c r="B28" s="161"/>
      <c r="C28" s="8" t="s">
        <v>830</v>
      </c>
      <c r="D28" s="11"/>
      <c r="E28" s="11"/>
      <c r="F28" s="11"/>
      <c r="G28" s="11"/>
    </row>
    <row r="29" spans="1:7" s="1" customFormat="1" ht="18" customHeight="1" x14ac:dyDescent="0.15">
      <c r="A29" s="5">
        <v>24</v>
      </c>
      <c r="B29" s="161"/>
      <c r="C29" s="8" t="s">
        <v>831</v>
      </c>
      <c r="D29" s="11" t="s">
        <v>66</v>
      </c>
      <c r="E29" s="11" t="s">
        <v>66</v>
      </c>
      <c r="F29" s="11" t="s">
        <v>66</v>
      </c>
      <c r="G29" s="11"/>
    </row>
    <row r="30" spans="1:7" s="1" customFormat="1" ht="18" customHeight="1" x14ac:dyDescent="0.15">
      <c r="A30" s="5">
        <v>25</v>
      </c>
      <c r="B30" s="161"/>
      <c r="C30" s="8" t="s">
        <v>832</v>
      </c>
      <c r="D30" s="7">
        <f>(D31+D33)*80%</f>
        <v>0</v>
      </c>
      <c r="E30" s="7">
        <f t="shared" ref="E30:G30" si="2">(E31+E33)*80%</f>
        <v>0</v>
      </c>
      <c r="F30" s="7">
        <f t="shared" si="2"/>
        <v>0</v>
      </c>
      <c r="G30" s="7">
        <f t="shared" si="2"/>
        <v>0</v>
      </c>
    </row>
    <row r="31" spans="1:7" s="1" customFormat="1" ht="18" customHeight="1" x14ac:dyDescent="0.15">
      <c r="A31" s="5">
        <v>26</v>
      </c>
      <c r="B31" s="161"/>
      <c r="C31" s="8" t="s">
        <v>833</v>
      </c>
      <c r="D31" s="11"/>
      <c r="E31" s="11"/>
      <c r="F31" s="11"/>
      <c r="G31" s="11"/>
    </row>
    <row r="32" spans="1:7" s="1" customFormat="1" ht="18" customHeight="1" x14ac:dyDescent="0.15">
      <c r="A32" s="5">
        <v>27</v>
      </c>
      <c r="B32" s="161"/>
      <c r="C32" s="8" t="s">
        <v>834</v>
      </c>
      <c r="D32" s="11"/>
      <c r="E32" s="11"/>
      <c r="F32" s="11"/>
      <c r="G32" s="11"/>
    </row>
    <row r="33" spans="1:7" s="1" customFormat="1" ht="18" customHeight="1" x14ac:dyDescent="0.15">
      <c r="A33" s="5">
        <v>28</v>
      </c>
      <c r="B33" s="161"/>
      <c r="C33" s="8" t="s">
        <v>835</v>
      </c>
      <c r="D33" s="11"/>
      <c r="E33" s="11"/>
      <c r="F33" s="11"/>
      <c r="G33" s="11"/>
    </row>
    <row r="34" spans="1:7" s="1" customFormat="1" ht="18" customHeight="1" x14ac:dyDescent="0.15">
      <c r="A34" s="5">
        <v>29</v>
      </c>
      <c r="B34" s="161"/>
      <c r="C34" s="8" t="s">
        <v>836</v>
      </c>
      <c r="D34" s="11" t="s">
        <v>66</v>
      </c>
      <c r="E34" s="11" t="s">
        <v>66</v>
      </c>
      <c r="F34" s="11" t="s">
        <v>66</v>
      </c>
      <c r="G34" s="11"/>
    </row>
    <row r="35" spans="1:7" s="1" customFormat="1" ht="18" customHeight="1" x14ac:dyDescent="0.15">
      <c r="A35" s="5">
        <v>30</v>
      </c>
      <c r="B35" s="162"/>
      <c r="C35" s="152" t="s">
        <v>837</v>
      </c>
      <c r="D35" s="153"/>
      <c r="E35" s="153"/>
      <c r="F35" s="154"/>
      <c r="G35" s="11" t="e">
        <f>G20/G34</f>
        <v>#DIV/0!</v>
      </c>
    </row>
    <row r="36" spans="1:7" s="1" customFormat="1" ht="18" customHeight="1" x14ac:dyDescent="0.15">
      <c r="A36" s="5">
        <v>31</v>
      </c>
      <c r="B36" s="160" t="s">
        <v>838</v>
      </c>
      <c r="C36" s="152" t="s">
        <v>839</v>
      </c>
      <c r="D36" s="153"/>
      <c r="E36" s="153"/>
      <c r="F36" s="154"/>
      <c r="G36" s="11"/>
    </row>
    <row r="37" spans="1:7" s="1" customFormat="1" ht="18" customHeight="1" x14ac:dyDescent="0.15">
      <c r="A37" s="5">
        <v>32</v>
      </c>
      <c r="B37" s="162"/>
      <c r="C37" s="152" t="s">
        <v>840</v>
      </c>
      <c r="D37" s="153"/>
      <c r="E37" s="153"/>
      <c r="F37" s="154"/>
      <c r="G37" s="11"/>
    </row>
  </sheetData>
  <mergeCells count="29">
    <mergeCell ref="C37:F37"/>
    <mergeCell ref="A4:A6"/>
    <mergeCell ref="B4:B6"/>
    <mergeCell ref="B8:B14"/>
    <mergeCell ref="B15:B17"/>
    <mergeCell ref="B18:B35"/>
    <mergeCell ref="B36:B37"/>
    <mergeCell ref="C18:C19"/>
    <mergeCell ref="C15:F15"/>
    <mergeCell ref="C16:F16"/>
    <mergeCell ref="C17:F17"/>
    <mergeCell ref="C35:F35"/>
    <mergeCell ref="C36:F36"/>
    <mergeCell ref="C10:F10"/>
    <mergeCell ref="C11:F11"/>
    <mergeCell ref="C12:F12"/>
    <mergeCell ref="C13:F13"/>
    <mergeCell ref="C14:F14"/>
    <mergeCell ref="D6:E6"/>
    <mergeCell ref="F6:G6"/>
    <mergeCell ref="B7:G7"/>
    <mergeCell ref="C8:F8"/>
    <mergeCell ref="C9:F9"/>
    <mergeCell ref="A1:G1"/>
    <mergeCell ref="A2:G2"/>
    <mergeCell ref="D3:F3"/>
    <mergeCell ref="C4:G4"/>
    <mergeCell ref="D5:E5"/>
    <mergeCell ref="F5:G5"/>
  </mergeCells>
  <phoneticPr fontId="20" type="noConversion"/>
  <pageMargins left="0.70763888888888904" right="0.70763888888888904" top="0.74791666666666701" bottom="0.74791666666666701" header="0.31388888888888899" footer="0.31388888888888899"/>
  <pageSetup paperSize="9" scale="8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90" zoomScaleNormal="90" workbookViewId="0">
      <selection activeCell="C18" sqref="C18"/>
    </sheetView>
  </sheetViews>
  <sheetFormatPr defaultColWidth="8.875" defaultRowHeight="15" x14ac:dyDescent="0.15"/>
  <cols>
    <col min="1" max="1" width="5.5" style="2" customWidth="1"/>
    <col min="2" max="2" width="51.5" style="2" customWidth="1"/>
    <col min="3" max="3" width="21.25" style="2" customWidth="1"/>
    <col min="4" max="16384" width="8.875" style="2"/>
  </cols>
  <sheetData>
    <row r="1" spans="1:7" ht="15.75" x14ac:dyDescent="0.15">
      <c r="A1" s="95" t="s">
        <v>48</v>
      </c>
      <c r="B1" s="96"/>
      <c r="C1" s="97"/>
      <c r="D1" s="72"/>
      <c r="E1" s="72"/>
      <c r="F1" s="72"/>
      <c r="G1" s="72"/>
    </row>
    <row r="2" spans="1:7" x14ac:dyDescent="0.15">
      <c r="A2" s="10" t="s">
        <v>3</v>
      </c>
      <c r="B2" s="10" t="s">
        <v>49</v>
      </c>
      <c r="C2" s="10" t="s">
        <v>50</v>
      </c>
    </row>
    <row r="3" spans="1:7" s="1" customFormat="1" ht="16.149999999999999" customHeight="1" x14ac:dyDescent="0.15">
      <c r="A3" s="5">
        <v>1</v>
      </c>
      <c r="B3" s="8" t="s">
        <v>51</v>
      </c>
      <c r="C3" s="7">
        <f>C4+C11</f>
        <v>0</v>
      </c>
    </row>
    <row r="4" spans="1:7" s="1" customFormat="1" ht="16.149999999999999" customHeight="1" x14ac:dyDescent="0.15">
      <c r="A4" s="5">
        <v>2</v>
      </c>
      <c r="B4" s="8" t="s">
        <v>52</v>
      </c>
      <c r="C4" s="7"/>
    </row>
    <row r="5" spans="1:7" s="1" customFormat="1" ht="16.149999999999999" customHeight="1" x14ac:dyDescent="0.15">
      <c r="A5" s="5">
        <v>3</v>
      </c>
      <c r="B5" s="8" t="s">
        <v>53</v>
      </c>
      <c r="C5" s="11"/>
    </row>
    <row r="6" spans="1:7" s="1" customFormat="1" ht="16.149999999999999" customHeight="1" x14ac:dyDescent="0.15">
      <c r="A6" s="5">
        <v>4</v>
      </c>
      <c r="B6" s="8" t="s">
        <v>54</v>
      </c>
      <c r="C6" s="11"/>
    </row>
    <row r="7" spans="1:7" s="1" customFormat="1" ht="16.149999999999999" customHeight="1" x14ac:dyDescent="0.15">
      <c r="A7" s="5">
        <v>5</v>
      </c>
      <c r="B7" s="8" t="s">
        <v>55</v>
      </c>
      <c r="C7" s="11"/>
    </row>
    <row r="8" spans="1:7" s="1" customFormat="1" ht="16.149999999999999" customHeight="1" x14ac:dyDescent="0.15">
      <c r="A8" s="5">
        <v>6</v>
      </c>
      <c r="B8" s="8" t="s">
        <v>56</v>
      </c>
      <c r="C8" s="11"/>
    </row>
    <row r="9" spans="1:7" s="1" customFormat="1" ht="16.149999999999999" customHeight="1" x14ac:dyDescent="0.15">
      <c r="A9" s="5">
        <v>7</v>
      </c>
      <c r="B9" s="8" t="s">
        <v>57</v>
      </c>
      <c r="C9" s="11"/>
    </row>
    <row r="10" spans="1:7" s="1" customFormat="1" ht="16.149999999999999" customHeight="1" x14ac:dyDescent="0.15">
      <c r="A10" s="5">
        <v>8</v>
      </c>
      <c r="B10" s="8" t="s">
        <v>58</v>
      </c>
      <c r="C10" s="11"/>
    </row>
    <row r="11" spans="1:7" s="1" customFormat="1" ht="16.149999999999999" customHeight="1" x14ac:dyDescent="0.15">
      <c r="A11" s="5">
        <v>9</v>
      </c>
      <c r="B11" s="8" t="s">
        <v>59</v>
      </c>
      <c r="C11" s="7">
        <f>SUM(C12:C17)-C13</f>
        <v>0</v>
      </c>
    </row>
    <row r="12" spans="1:7" s="1" customFormat="1" ht="16.149999999999999" customHeight="1" x14ac:dyDescent="0.15">
      <c r="A12" s="5">
        <v>10</v>
      </c>
      <c r="B12" s="8" t="s">
        <v>60</v>
      </c>
      <c r="C12" s="11"/>
    </row>
    <row r="13" spans="1:7" s="1" customFormat="1" ht="16.149999999999999" customHeight="1" x14ac:dyDescent="0.15">
      <c r="A13" s="5">
        <v>11</v>
      </c>
      <c r="B13" s="8" t="s">
        <v>54</v>
      </c>
      <c r="C13" s="11"/>
    </row>
    <row r="14" spans="1:7" s="1" customFormat="1" ht="16.149999999999999" customHeight="1" x14ac:dyDescent="0.15">
      <c r="A14" s="5">
        <v>12</v>
      </c>
      <c r="B14" s="8" t="s">
        <v>61</v>
      </c>
      <c r="C14" s="11"/>
    </row>
    <row r="15" spans="1:7" s="1" customFormat="1" ht="16.149999999999999" customHeight="1" x14ac:dyDescent="0.15">
      <c r="A15" s="5">
        <v>13</v>
      </c>
      <c r="B15" s="8" t="s">
        <v>62</v>
      </c>
      <c r="C15" s="11"/>
    </row>
    <row r="16" spans="1:7" s="1" customFormat="1" ht="16.149999999999999" customHeight="1" x14ac:dyDescent="0.15">
      <c r="A16" s="5">
        <v>14</v>
      </c>
      <c r="B16" s="8" t="s">
        <v>63</v>
      </c>
      <c r="C16" s="11"/>
    </row>
    <row r="17" spans="1:3" s="1" customFormat="1" ht="16.149999999999999" customHeight="1" x14ac:dyDescent="0.15">
      <c r="A17" s="5">
        <v>15</v>
      </c>
      <c r="B17" s="8" t="s">
        <v>58</v>
      </c>
      <c r="C17" s="11"/>
    </row>
    <row r="18" spans="1:3" s="1" customFormat="1" ht="16.149999999999999" customHeight="1" x14ac:dyDescent="0.15">
      <c r="A18" s="5">
        <v>16</v>
      </c>
      <c r="B18" s="8" t="s">
        <v>64</v>
      </c>
      <c r="C18" s="7">
        <f>SUM(C19:C28)</f>
        <v>0</v>
      </c>
    </row>
    <row r="19" spans="1:3" s="1" customFormat="1" ht="16.149999999999999" customHeight="1" x14ac:dyDescent="0.15">
      <c r="A19" s="5">
        <v>17</v>
      </c>
      <c r="B19" s="8" t="s">
        <v>65</v>
      </c>
      <c r="C19" s="11" t="s">
        <v>66</v>
      </c>
    </row>
    <row r="20" spans="1:3" s="1" customFormat="1" ht="16.149999999999999" customHeight="1" x14ac:dyDescent="0.15">
      <c r="A20" s="5">
        <v>18</v>
      </c>
      <c r="B20" s="8" t="s">
        <v>67</v>
      </c>
      <c r="C20" s="11"/>
    </row>
    <row r="21" spans="1:3" s="1" customFormat="1" ht="16.149999999999999" customHeight="1" x14ac:dyDescent="0.15">
      <c r="A21" s="5">
        <v>19</v>
      </c>
      <c r="B21" s="8" t="s">
        <v>68</v>
      </c>
      <c r="C21" s="11" t="s">
        <v>66</v>
      </c>
    </row>
    <row r="22" spans="1:3" s="1" customFormat="1" ht="16.149999999999999" customHeight="1" x14ac:dyDescent="0.15">
      <c r="A22" s="5">
        <v>20</v>
      </c>
      <c r="B22" s="8" t="s">
        <v>69</v>
      </c>
      <c r="C22" s="11" t="s">
        <v>66</v>
      </c>
    </row>
    <row r="23" spans="1:3" s="1" customFormat="1" ht="16.149999999999999" customHeight="1" x14ac:dyDescent="0.15">
      <c r="A23" s="5">
        <v>21</v>
      </c>
      <c r="B23" s="8" t="s">
        <v>70</v>
      </c>
      <c r="C23" s="11" t="s">
        <v>66</v>
      </c>
    </row>
    <row r="24" spans="1:3" s="1" customFormat="1" ht="16.149999999999999" customHeight="1" x14ac:dyDescent="0.15">
      <c r="A24" s="5">
        <v>22</v>
      </c>
      <c r="B24" s="8" t="s">
        <v>71</v>
      </c>
      <c r="C24" s="11" t="s">
        <v>66</v>
      </c>
    </row>
    <row r="25" spans="1:3" s="1" customFormat="1" ht="16.149999999999999" customHeight="1" x14ac:dyDescent="0.15">
      <c r="A25" s="5">
        <v>23</v>
      </c>
      <c r="B25" s="8" t="s">
        <v>72</v>
      </c>
      <c r="C25" s="11" t="s">
        <v>66</v>
      </c>
    </row>
    <row r="26" spans="1:3" s="1" customFormat="1" ht="16.149999999999999" customHeight="1" x14ac:dyDescent="0.15">
      <c r="A26" s="5">
        <v>24</v>
      </c>
      <c r="B26" s="8" t="s">
        <v>73</v>
      </c>
      <c r="C26" s="11" t="s">
        <v>66</v>
      </c>
    </row>
    <row r="27" spans="1:3" s="1" customFormat="1" ht="16.149999999999999" customHeight="1" x14ac:dyDescent="0.15">
      <c r="A27" s="5">
        <v>25</v>
      </c>
      <c r="B27" s="8" t="s">
        <v>74</v>
      </c>
      <c r="C27" s="11" t="s">
        <v>66</v>
      </c>
    </row>
    <row r="28" spans="1:3" s="1" customFormat="1" ht="16.149999999999999" customHeight="1" x14ac:dyDescent="0.15">
      <c r="A28" s="5">
        <v>26</v>
      </c>
      <c r="B28" s="8" t="s">
        <v>75</v>
      </c>
      <c r="C28" s="11" t="s">
        <v>66</v>
      </c>
    </row>
  </sheetData>
  <mergeCells count="1">
    <mergeCell ref="A1:C1"/>
  </mergeCells>
  <phoneticPr fontId="20" type="noConversion"/>
  <printOptions horizontalCentered="1"/>
  <pageMargins left="0.70763888888888904" right="0.70763888888888904" top="0.74791666666666701" bottom="0.74791666666666701" header="0.31388888888888899" footer="0.31388888888888899"/>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6"/>
  <sheetViews>
    <sheetView zoomScale="80" zoomScaleNormal="80" workbookViewId="0">
      <selection activeCell="O25" sqref="O25"/>
    </sheetView>
  </sheetViews>
  <sheetFormatPr defaultColWidth="8.875" defaultRowHeight="15" x14ac:dyDescent="0.15"/>
  <cols>
    <col min="1" max="2" width="5.5" style="2" customWidth="1"/>
    <col min="3" max="3" width="27.875" style="2" customWidth="1"/>
    <col min="4" max="4" width="44.5" style="2" customWidth="1"/>
    <col min="5" max="5" width="23.375" style="2" customWidth="1"/>
    <col min="6" max="16384" width="8.875" style="2"/>
  </cols>
  <sheetData>
    <row r="1" spans="1:5" ht="15.75" x14ac:dyDescent="0.15">
      <c r="A1" s="95" t="s">
        <v>841</v>
      </c>
      <c r="B1" s="96"/>
      <c r="C1" s="96"/>
      <c r="D1" s="96"/>
      <c r="E1" s="97"/>
    </row>
    <row r="2" spans="1:5" s="1" customFormat="1" ht="18" customHeight="1" x14ac:dyDescent="0.15">
      <c r="A2" s="163" t="s">
        <v>842</v>
      </c>
      <c r="B2" s="164"/>
      <c r="C2" s="164"/>
      <c r="D2" s="164"/>
      <c r="E2" s="165"/>
    </row>
    <row r="3" spans="1:5" s="1" customFormat="1" ht="18" customHeight="1" x14ac:dyDescent="0.15">
      <c r="A3" s="30" t="s">
        <v>843</v>
      </c>
      <c r="B3" s="31"/>
      <c r="C3" s="166" t="s">
        <v>844</v>
      </c>
      <c r="D3" s="166"/>
      <c r="E3" s="32" t="s">
        <v>845</v>
      </c>
    </row>
    <row r="4" spans="1:5" s="1" customFormat="1" ht="18" customHeight="1" x14ac:dyDescent="0.15">
      <c r="A4" s="33">
        <v>1</v>
      </c>
      <c r="B4" s="174" t="s">
        <v>846</v>
      </c>
      <c r="C4" s="175"/>
      <c r="D4" s="8" t="s">
        <v>847</v>
      </c>
      <c r="E4" s="34" t="s">
        <v>848</v>
      </c>
    </row>
    <row r="5" spans="1:5" s="1" customFormat="1" ht="18" customHeight="1" x14ac:dyDescent="0.15">
      <c r="A5" s="33">
        <v>2</v>
      </c>
      <c r="B5" s="176"/>
      <c r="C5" s="177"/>
      <c r="D5" s="8" t="s">
        <v>849</v>
      </c>
      <c r="E5" s="34" t="s">
        <v>850</v>
      </c>
    </row>
    <row r="6" spans="1:5" s="1" customFormat="1" ht="18" customHeight="1" x14ac:dyDescent="0.15">
      <c r="A6" s="33">
        <v>3</v>
      </c>
      <c r="B6" s="178"/>
      <c r="C6" s="179"/>
      <c r="D6" s="8" t="s">
        <v>851</v>
      </c>
      <c r="E6" s="34" t="s">
        <v>850</v>
      </c>
    </row>
    <row r="7" spans="1:5" s="1" customFormat="1" ht="18" customHeight="1" x14ac:dyDescent="0.15">
      <c r="A7" s="33">
        <v>4</v>
      </c>
      <c r="B7" s="174" t="s">
        <v>852</v>
      </c>
      <c r="C7" s="175"/>
      <c r="D7" s="8" t="s">
        <v>853</v>
      </c>
      <c r="E7" s="34" t="s">
        <v>848</v>
      </c>
    </row>
    <row r="8" spans="1:5" s="1" customFormat="1" ht="18" customHeight="1" x14ac:dyDescent="0.15">
      <c r="A8" s="33">
        <v>5</v>
      </c>
      <c r="B8" s="178"/>
      <c r="C8" s="179"/>
      <c r="D8" s="8" t="s">
        <v>854</v>
      </c>
      <c r="E8" s="34" t="s">
        <v>855</v>
      </c>
    </row>
    <row r="9" spans="1:5" s="1" customFormat="1" ht="18" customHeight="1" x14ac:dyDescent="0.15">
      <c r="A9" s="33">
        <v>6</v>
      </c>
      <c r="B9" s="180" t="s">
        <v>856</v>
      </c>
      <c r="C9" s="181"/>
      <c r="D9" s="8" t="s">
        <v>853</v>
      </c>
      <c r="E9" s="34" t="s">
        <v>848</v>
      </c>
    </row>
    <row r="10" spans="1:5" s="1" customFormat="1" ht="27.6" customHeight="1" x14ac:dyDescent="0.15">
      <c r="A10" s="33">
        <v>7</v>
      </c>
      <c r="B10" s="182"/>
      <c r="C10" s="183"/>
      <c r="D10" s="8" t="s">
        <v>857</v>
      </c>
      <c r="E10" s="34" t="s">
        <v>855</v>
      </c>
    </row>
    <row r="11" spans="1:5" s="1" customFormat="1" ht="18" customHeight="1" x14ac:dyDescent="0.15">
      <c r="A11" s="33">
        <v>8</v>
      </c>
      <c r="B11" s="128" t="s">
        <v>858</v>
      </c>
      <c r="C11" s="129"/>
      <c r="D11" s="130"/>
      <c r="E11" s="34" t="s">
        <v>848</v>
      </c>
    </row>
    <row r="12" spans="1:5" s="1" customFormat="1" ht="18" customHeight="1" x14ac:dyDescent="0.15">
      <c r="A12" s="33">
        <v>9</v>
      </c>
      <c r="B12" s="142" t="s">
        <v>859</v>
      </c>
      <c r="C12" s="167"/>
      <c r="D12" s="143"/>
      <c r="E12" s="34" t="s">
        <v>848</v>
      </c>
    </row>
    <row r="13" spans="1:5" s="1" customFormat="1" ht="18" customHeight="1" x14ac:dyDescent="0.15">
      <c r="A13" s="35">
        <v>10</v>
      </c>
      <c r="B13" s="168" t="s">
        <v>860</v>
      </c>
      <c r="C13" s="169"/>
      <c r="D13" s="170"/>
      <c r="E13" s="36"/>
    </row>
    <row r="14" spans="1:5" s="1" customFormat="1" ht="18" customHeight="1" x14ac:dyDescent="0.15">
      <c r="A14" s="106" t="s">
        <v>807</v>
      </c>
      <c r="B14" s="106"/>
      <c r="C14" s="106"/>
      <c r="D14" s="106"/>
      <c r="E14" s="106"/>
    </row>
    <row r="15" spans="1:5" s="1" customFormat="1" ht="18" customHeight="1" x14ac:dyDescent="0.15">
      <c r="A15" s="5">
        <v>11</v>
      </c>
      <c r="B15" s="160" t="s">
        <v>816</v>
      </c>
      <c r="C15" s="128" t="s">
        <v>861</v>
      </c>
      <c r="D15" s="130"/>
      <c r="E15" s="11"/>
    </row>
    <row r="16" spans="1:5" s="1" customFormat="1" ht="18" customHeight="1" x14ac:dyDescent="0.15">
      <c r="A16" s="5">
        <v>12</v>
      </c>
      <c r="B16" s="161"/>
      <c r="C16" s="128" t="s">
        <v>862</v>
      </c>
      <c r="D16" s="130"/>
      <c r="E16" s="11"/>
    </row>
    <row r="17" spans="1:5" s="1" customFormat="1" ht="18" customHeight="1" x14ac:dyDescent="0.15">
      <c r="A17" s="5">
        <v>13</v>
      </c>
      <c r="B17" s="161"/>
      <c r="C17" s="128" t="s">
        <v>863</v>
      </c>
      <c r="D17" s="130"/>
      <c r="E17" s="11"/>
    </row>
    <row r="18" spans="1:5" s="1" customFormat="1" ht="18" customHeight="1" x14ac:dyDescent="0.15">
      <c r="A18" s="5">
        <v>14</v>
      </c>
      <c r="B18" s="161"/>
      <c r="C18" s="128" t="s">
        <v>864</v>
      </c>
      <c r="D18" s="130"/>
      <c r="E18" s="7" t="e">
        <f t="shared" ref="E18:E23" si="0">E16/E15</f>
        <v>#DIV/0!</v>
      </c>
    </row>
    <row r="19" spans="1:5" s="1" customFormat="1" ht="18" customHeight="1" x14ac:dyDescent="0.15">
      <c r="A19" s="5">
        <v>15</v>
      </c>
      <c r="B19" s="162"/>
      <c r="C19" s="128" t="s">
        <v>865</v>
      </c>
      <c r="D19" s="130"/>
      <c r="E19" s="7" t="e">
        <f t="shared" si="0"/>
        <v>#DIV/0!</v>
      </c>
    </row>
    <row r="20" spans="1:5" s="1" customFormat="1" ht="18" customHeight="1" x14ac:dyDescent="0.15">
      <c r="A20" s="5">
        <v>16</v>
      </c>
      <c r="B20" s="160" t="s">
        <v>820</v>
      </c>
      <c r="C20" s="128" t="s">
        <v>866</v>
      </c>
      <c r="D20" s="130"/>
      <c r="E20" s="11"/>
    </row>
    <row r="21" spans="1:5" s="1" customFormat="1" ht="18" customHeight="1" x14ac:dyDescent="0.15">
      <c r="A21" s="5">
        <v>17</v>
      </c>
      <c r="B21" s="161"/>
      <c r="C21" s="128" t="s">
        <v>867</v>
      </c>
      <c r="D21" s="130"/>
      <c r="E21" s="11"/>
    </row>
    <row r="22" spans="1:5" s="1" customFormat="1" ht="18" customHeight="1" x14ac:dyDescent="0.15">
      <c r="A22" s="5">
        <v>18</v>
      </c>
      <c r="B22" s="161"/>
      <c r="C22" s="128" t="s">
        <v>868</v>
      </c>
      <c r="D22" s="130"/>
      <c r="E22" s="11"/>
    </row>
    <row r="23" spans="1:5" s="1" customFormat="1" ht="18" customHeight="1" x14ac:dyDescent="0.15">
      <c r="A23" s="5">
        <v>19</v>
      </c>
      <c r="B23" s="162"/>
      <c r="C23" s="128" t="s">
        <v>869</v>
      </c>
      <c r="D23" s="130"/>
      <c r="E23" s="7" t="e">
        <f t="shared" si="0"/>
        <v>#DIV/0!</v>
      </c>
    </row>
    <row r="24" spans="1:5" s="1" customFormat="1" ht="18" customHeight="1" x14ac:dyDescent="0.15">
      <c r="A24" s="5">
        <v>20</v>
      </c>
      <c r="B24" s="171" t="s">
        <v>808</v>
      </c>
      <c r="C24" s="123" t="s">
        <v>870</v>
      </c>
      <c r="D24" s="123"/>
      <c r="E24" s="11"/>
    </row>
    <row r="25" spans="1:5" s="1" customFormat="1" ht="18" customHeight="1" x14ac:dyDescent="0.15">
      <c r="A25" s="5">
        <v>21</v>
      </c>
      <c r="B25" s="172"/>
      <c r="C25" s="128" t="s">
        <v>871</v>
      </c>
      <c r="D25" s="130"/>
      <c r="E25" s="11"/>
    </row>
    <row r="26" spans="1:5" s="1" customFormat="1" ht="18" customHeight="1" x14ac:dyDescent="0.15">
      <c r="A26" s="5">
        <v>22</v>
      </c>
      <c r="B26" s="172"/>
      <c r="C26" s="128" t="s">
        <v>872</v>
      </c>
      <c r="D26" s="130"/>
      <c r="E26" s="7" t="e">
        <f>E25/E24</f>
        <v>#DIV/0!</v>
      </c>
    </row>
    <row r="27" spans="1:5" s="1" customFormat="1" ht="18" customHeight="1" x14ac:dyDescent="0.15">
      <c r="A27" s="5">
        <v>23</v>
      </c>
      <c r="B27" s="172"/>
      <c r="C27" s="158" t="s">
        <v>873</v>
      </c>
      <c r="D27" s="18" t="s">
        <v>874</v>
      </c>
      <c r="E27" s="8"/>
    </row>
    <row r="28" spans="1:5" s="1" customFormat="1" ht="35.450000000000003" customHeight="1" x14ac:dyDescent="0.15">
      <c r="A28" s="5">
        <v>24</v>
      </c>
      <c r="B28" s="172"/>
      <c r="C28" s="158"/>
      <c r="D28" s="18" t="s">
        <v>875</v>
      </c>
      <c r="E28" s="9" t="e">
        <f>E27/E24</f>
        <v>#DIV/0!</v>
      </c>
    </row>
    <row r="29" spans="1:5" s="1" customFormat="1" ht="18" customHeight="1" x14ac:dyDescent="0.15">
      <c r="A29" s="5">
        <v>25</v>
      </c>
      <c r="B29" s="172"/>
      <c r="C29" s="158" t="s">
        <v>876</v>
      </c>
      <c r="D29" s="18" t="s">
        <v>877</v>
      </c>
      <c r="E29" s="8"/>
    </row>
    <row r="30" spans="1:5" s="1" customFormat="1" ht="18" customHeight="1" x14ac:dyDescent="0.15">
      <c r="A30" s="5">
        <v>26</v>
      </c>
      <c r="B30" s="172"/>
      <c r="C30" s="158"/>
      <c r="D30" s="18" t="s">
        <v>878</v>
      </c>
      <c r="E30" s="8"/>
    </row>
    <row r="31" spans="1:5" s="1" customFormat="1" ht="38.450000000000003" customHeight="1" x14ac:dyDescent="0.15">
      <c r="A31" s="5">
        <v>27</v>
      </c>
      <c r="B31" s="172"/>
      <c r="C31" s="158"/>
      <c r="D31" s="18" t="s">
        <v>879</v>
      </c>
      <c r="E31" s="9" t="e">
        <f>E30/E25</f>
        <v>#DIV/0!</v>
      </c>
    </row>
    <row r="32" spans="1:5" s="1" customFormat="1" ht="18" customHeight="1" x14ac:dyDescent="0.15">
      <c r="A32" s="5">
        <v>28</v>
      </c>
      <c r="B32" s="172"/>
      <c r="C32" s="158" t="s">
        <v>880</v>
      </c>
      <c r="D32" s="18" t="s">
        <v>881</v>
      </c>
      <c r="E32" s="8"/>
    </row>
    <row r="33" spans="1:5" s="1" customFormat="1" ht="18" customHeight="1" x14ac:dyDescent="0.15">
      <c r="A33" s="5">
        <v>29</v>
      </c>
      <c r="B33" s="172"/>
      <c r="C33" s="158"/>
      <c r="D33" s="18" t="s">
        <v>882</v>
      </c>
      <c r="E33" s="8"/>
    </row>
    <row r="34" spans="1:5" s="1" customFormat="1" ht="36.6" customHeight="1" x14ac:dyDescent="0.15">
      <c r="A34" s="5">
        <v>30</v>
      </c>
      <c r="B34" s="172"/>
      <c r="C34" s="158"/>
      <c r="D34" s="18" t="s">
        <v>883</v>
      </c>
      <c r="E34" s="9" t="e">
        <f>E33/E24</f>
        <v>#DIV/0!</v>
      </c>
    </row>
    <row r="35" spans="1:5" s="1" customFormat="1" ht="34.15" customHeight="1" x14ac:dyDescent="0.15">
      <c r="A35" s="5">
        <v>31</v>
      </c>
      <c r="B35" s="173"/>
      <c r="C35" s="18" t="s">
        <v>884</v>
      </c>
      <c r="D35" s="8" t="s">
        <v>885</v>
      </c>
      <c r="E35" s="8"/>
    </row>
    <row r="36" spans="1:5" s="1" customFormat="1" ht="18" customHeight="1" x14ac:dyDescent="0.15">
      <c r="A36" s="5">
        <v>32</v>
      </c>
      <c r="B36" s="5"/>
      <c r="C36" s="18" t="s">
        <v>838</v>
      </c>
      <c r="D36" s="37"/>
      <c r="E36" s="8"/>
    </row>
  </sheetData>
  <mergeCells count="28">
    <mergeCell ref="C23:D23"/>
    <mergeCell ref="C24:D24"/>
    <mergeCell ref="C25:D25"/>
    <mergeCell ref="C26:D26"/>
    <mergeCell ref="B15:B19"/>
    <mergeCell ref="B20:B23"/>
    <mergeCell ref="B24:B35"/>
    <mergeCell ref="C27:C28"/>
    <mergeCell ref="C29:C31"/>
    <mergeCell ref="C32:C34"/>
    <mergeCell ref="C18:D18"/>
    <mergeCell ref="C19:D19"/>
    <mergeCell ref="C20:D20"/>
    <mergeCell ref="C21:D21"/>
    <mergeCell ref="C22:D22"/>
    <mergeCell ref="B13:D13"/>
    <mergeCell ref="A14:E14"/>
    <mergeCell ref="C15:D15"/>
    <mergeCell ref="C16:D16"/>
    <mergeCell ref="C17:D17"/>
    <mergeCell ref="A1:E1"/>
    <mergeCell ref="A2:E2"/>
    <mergeCell ref="C3:D3"/>
    <mergeCell ref="B11:D11"/>
    <mergeCell ref="B12:D12"/>
    <mergeCell ref="B4:C6"/>
    <mergeCell ref="B7:C8"/>
    <mergeCell ref="B9:C10"/>
  </mergeCells>
  <phoneticPr fontId="20" type="noConversion"/>
  <printOptions horizontalCentered="1"/>
  <pageMargins left="0.70763888888888904" right="0.70763888888888904" top="0.74791666666666701" bottom="0.74791666666666701" header="0.31388888888888899" footer="0.31388888888888899"/>
  <pageSetup paperSize="9" scale="83"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
  <sheetViews>
    <sheetView zoomScale="80" zoomScaleNormal="80" workbookViewId="0">
      <selection activeCell="D5" sqref="D5"/>
    </sheetView>
  </sheetViews>
  <sheetFormatPr defaultColWidth="8.875" defaultRowHeight="15" x14ac:dyDescent="0.15"/>
  <cols>
    <col min="1" max="1" width="8.875" style="2"/>
    <col min="2" max="2" width="26" style="2" customWidth="1"/>
    <col min="3" max="3" width="17.875" style="2" customWidth="1"/>
    <col min="4" max="4" width="17.75" style="2" customWidth="1"/>
    <col min="5" max="5" width="15.5" style="2" customWidth="1"/>
    <col min="6" max="6" width="16" style="2" customWidth="1"/>
    <col min="7" max="11" width="8.875" style="2"/>
    <col min="12" max="12" width="13.5" style="2" customWidth="1"/>
    <col min="13" max="13" width="13" style="2" customWidth="1"/>
    <col min="14" max="14" width="19.125" style="2" customWidth="1"/>
    <col min="15" max="16384" width="8.875" style="2"/>
  </cols>
  <sheetData>
    <row r="1" spans="1:14" ht="15.75" x14ac:dyDescent="0.15">
      <c r="A1" s="100" t="s">
        <v>886</v>
      </c>
      <c r="B1" s="100"/>
      <c r="C1" s="100"/>
      <c r="D1" s="100"/>
      <c r="E1" s="100"/>
      <c r="F1" s="100"/>
      <c r="G1" s="100"/>
      <c r="H1" s="100"/>
      <c r="I1" s="100"/>
      <c r="J1" s="100"/>
      <c r="K1" s="100"/>
      <c r="L1" s="100"/>
      <c r="M1" s="100"/>
      <c r="N1" s="100"/>
    </row>
    <row r="2" spans="1:14" s="1" customFormat="1" ht="39.6" customHeight="1" x14ac:dyDescent="0.15">
      <c r="A2" s="113" t="s">
        <v>286</v>
      </c>
      <c r="B2" s="113" t="s">
        <v>287</v>
      </c>
      <c r="C2" s="113" t="s">
        <v>593</v>
      </c>
      <c r="D2" s="22" t="s">
        <v>887</v>
      </c>
      <c r="E2" s="22" t="s">
        <v>888</v>
      </c>
      <c r="F2" s="23" t="s">
        <v>889</v>
      </c>
      <c r="G2" s="109" t="s">
        <v>890</v>
      </c>
      <c r="H2" s="109"/>
      <c r="I2" s="109"/>
      <c r="J2" s="109"/>
      <c r="K2" s="109"/>
      <c r="L2" s="109"/>
      <c r="M2" s="22" t="s">
        <v>891</v>
      </c>
      <c r="N2" s="22" t="s">
        <v>892</v>
      </c>
    </row>
    <row r="3" spans="1:14" s="1" customFormat="1" ht="18" customHeight="1" x14ac:dyDescent="0.15">
      <c r="A3" s="113"/>
      <c r="B3" s="113"/>
      <c r="C3" s="113"/>
      <c r="D3" s="22"/>
      <c r="E3" s="24"/>
      <c r="F3" s="24"/>
      <c r="G3" s="24" t="s">
        <v>371</v>
      </c>
      <c r="H3" s="24" t="s">
        <v>372</v>
      </c>
      <c r="I3" s="24" t="s">
        <v>373</v>
      </c>
      <c r="J3" s="24" t="s">
        <v>374</v>
      </c>
      <c r="K3" s="24" t="s">
        <v>375</v>
      </c>
      <c r="L3" s="24" t="s">
        <v>893</v>
      </c>
      <c r="M3" s="24"/>
      <c r="N3" s="24"/>
    </row>
    <row r="4" spans="1:14" s="1" customFormat="1" ht="18" customHeight="1" x14ac:dyDescent="0.15">
      <c r="A4" s="113"/>
      <c r="B4" s="113"/>
      <c r="C4" s="5">
        <v>1</v>
      </c>
      <c r="D4" s="5">
        <v>2</v>
      </c>
      <c r="E4" s="5">
        <v>3</v>
      </c>
      <c r="F4" s="5" t="s">
        <v>894</v>
      </c>
      <c r="G4" s="5">
        <v>5</v>
      </c>
      <c r="H4" s="5">
        <v>6</v>
      </c>
      <c r="I4" s="5">
        <v>7</v>
      </c>
      <c r="J4" s="5">
        <v>8</v>
      </c>
      <c r="K4" s="5">
        <v>9</v>
      </c>
      <c r="L4" s="5" t="s">
        <v>895</v>
      </c>
      <c r="M4" s="5">
        <v>11</v>
      </c>
      <c r="N4" s="5" t="s">
        <v>896</v>
      </c>
    </row>
    <row r="5" spans="1:14" s="1" customFormat="1" ht="18" customHeight="1" x14ac:dyDescent="0.15">
      <c r="A5" s="5">
        <v>1</v>
      </c>
      <c r="B5" s="8" t="s">
        <v>381</v>
      </c>
      <c r="C5" s="5">
        <v>2012</v>
      </c>
      <c r="D5" s="25"/>
      <c r="E5" s="25"/>
      <c r="F5" s="26">
        <f>E5*10%</f>
        <v>0</v>
      </c>
      <c r="G5" s="5" t="s">
        <v>66</v>
      </c>
      <c r="H5" s="5" t="s">
        <v>66</v>
      </c>
      <c r="I5" s="5" t="s">
        <v>66</v>
      </c>
      <c r="J5" s="5" t="s">
        <v>66</v>
      </c>
      <c r="K5" s="5" t="s">
        <v>66</v>
      </c>
      <c r="L5" s="26">
        <f>SUM(G5:K5)</f>
        <v>0</v>
      </c>
      <c r="M5" s="25" t="s">
        <v>66</v>
      </c>
      <c r="N5" s="5" t="s">
        <v>210</v>
      </c>
    </row>
    <row r="6" spans="1:14" s="1" customFormat="1" ht="18" customHeight="1" x14ac:dyDescent="0.15">
      <c r="A6" s="5">
        <v>2</v>
      </c>
      <c r="B6" s="8" t="s">
        <v>382</v>
      </c>
      <c r="C6" s="5">
        <v>2013</v>
      </c>
      <c r="D6" s="25"/>
      <c r="E6" s="25"/>
      <c r="F6" s="26">
        <f t="shared" ref="F6:F10" si="0">E6*10%</f>
        <v>0</v>
      </c>
      <c r="G6" s="5" t="s">
        <v>210</v>
      </c>
      <c r="H6" s="5" t="s">
        <v>66</v>
      </c>
      <c r="I6" s="5" t="s">
        <v>66</v>
      </c>
      <c r="J6" s="5" t="s">
        <v>66</v>
      </c>
      <c r="K6" s="5" t="s">
        <v>66</v>
      </c>
      <c r="L6" s="26">
        <f t="shared" ref="L6:L9" si="1">SUM(G6:K6)</f>
        <v>0</v>
      </c>
      <c r="M6" s="25"/>
      <c r="N6" s="28">
        <f>F6-L6-M6</f>
        <v>0</v>
      </c>
    </row>
    <row r="7" spans="1:14" s="1" customFormat="1" ht="18" customHeight="1" x14ac:dyDescent="0.15">
      <c r="A7" s="5">
        <v>3</v>
      </c>
      <c r="B7" s="8" t="s">
        <v>383</v>
      </c>
      <c r="C7" s="5">
        <v>2014</v>
      </c>
      <c r="D7" s="25"/>
      <c r="E7" s="25"/>
      <c r="F7" s="26">
        <f t="shared" si="0"/>
        <v>0</v>
      </c>
      <c r="G7" s="5" t="s">
        <v>210</v>
      </c>
      <c r="H7" s="5" t="s">
        <v>210</v>
      </c>
      <c r="I7" s="5" t="s">
        <v>66</v>
      </c>
      <c r="J7" s="5" t="s">
        <v>66</v>
      </c>
      <c r="K7" s="5" t="s">
        <v>66</v>
      </c>
      <c r="L7" s="26">
        <f t="shared" si="1"/>
        <v>0</v>
      </c>
      <c r="M7" s="25"/>
      <c r="N7" s="28">
        <f t="shared" ref="N7:N9" si="2">F7-L7-M7</f>
        <v>0</v>
      </c>
    </row>
    <row r="8" spans="1:14" s="1" customFormat="1" ht="18" customHeight="1" x14ac:dyDescent="0.15">
      <c r="A8" s="5">
        <v>4</v>
      </c>
      <c r="B8" s="8" t="s">
        <v>384</v>
      </c>
      <c r="C8" s="5">
        <v>2015</v>
      </c>
      <c r="D8" s="25"/>
      <c r="E8" s="25"/>
      <c r="F8" s="26">
        <f t="shared" si="0"/>
        <v>0</v>
      </c>
      <c r="G8" s="5" t="s">
        <v>210</v>
      </c>
      <c r="H8" s="5" t="s">
        <v>210</v>
      </c>
      <c r="I8" s="5" t="s">
        <v>210</v>
      </c>
      <c r="J8" s="5" t="s">
        <v>66</v>
      </c>
      <c r="K8" s="5" t="s">
        <v>66</v>
      </c>
      <c r="L8" s="26">
        <f t="shared" si="1"/>
        <v>0</v>
      </c>
      <c r="M8" s="25"/>
      <c r="N8" s="28">
        <f t="shared" si="2"/>
        <v>0</v>
      </c>
    </row>
    <row r="9" spans="1:14" s="1" customFormat="1" ht="18" customHeight="1" x14ac:dyDescent="0.15">
      <c r="A9" s="5">
        <v>5</v>
      </c>
      <c r="B9" s="8" t="s">
        <v>385</v>
      </c>
      <c r="C9" s="5">
        <v>2016</v>
      </c>
      <c r="D9" s="25"/>
      <c r="E9" s="25"/>
      <c r="F9" s="26">
        <f t="shared" si="0"/>
        <v>0</v>
      </c>
      <c r="G9" s="5" t="s">
        <v>210</v>
      </c>
      <c r="H9" s="5" t="s">
        <v>210</v>
      </c>
      <c r="I9" s="5" t="s">
        <v>210</v>
      </c>
      <c r="J9" s="5" t="s">
        <v>210</v>
      </c>
      <c r="K9" s="5" t="s">
        <v>66</v>
      </c>
      <c r="L9" s="26">
        <f t="shared" si="1"/>
        <v>0</v>
      </c>
      <c r="M9" s="25"/>
      <c r="N9" s="28">
        <f t="shared" si="2"/>
        <v>0</v>
      </c>
    </row>
    <row r="10" spans="1:14" s="1" customFormat="1" ht="18" customHeight="1" x14ac:dyDescent="0.15">
      <c r="A10" s="5">
        <v>6</v>
      </c>
      <c r="B10" s="8" t="s">
        <v>601</v>
      </c>
      <c r="C10" s="5">
        <v>2017</v>
      </c>
      <c r="D10" s="25"/>
      <c r="E10" s="25"/>
      <c r="F10" s="26">
        <f t="shared" si="0"/>
        <v>0</v>
      </c>
      <c r="G10" s="5" t="s">
        <v>210</v>
      </c>
      <c r="H10" s="5" t="s">
        <v>210</v>
      </c>
      <c r="I10" s="5" t="s">
        <v>210</v>
      </c>
      <c r="J10" s="5" t="s">
        <v>210</v>
      </c>
      <c r="K10" s="5" t="s">
        <v>210</v>
      </c>
      <c r="L10" s="5" t="s">
        <v>210</v>
      </c>
      <c r="M10" s="25"/>
      <c r="N10" s="28">
        <f>F10-M10</f>
        <v>0</v>
      </c>
    </row>
    <row r="11" spans="1:14" s="1" customFormat="1" ht="18" customHeight="1" x14ac:dyDescent="0.15">
      <c r="A11" s="5">
        <v>7</v>
      </c>
      <c r="B11" s="131" t="s">
        <v>897</v>
      </c>
      <c r="C11" s="131"/>
      <c r="D11" s="131"/>
      <c r="E11" s="131"/>
      <c r="F11" s="131"/>
      <c r="G11" s="131"/>
      <c r="H11" s="131"/>
      <c r="I11" s="131"/>
      <c r="J11" s="131"/>
      <c r="K11" s="131"/>
      <c r="L11" s="131"/>
      <c r="M11" s="26">
        <f>SUM(M5:M10)</f>
        <v>0</v>
      </c>
      <c r="N11" s="5" t="s">
        <v>210</v>
      </c>
    </row>
    <row r="12" spans="1:14" s="1" customFormat="1" ht="18" customHeight="1" x14ac:dyDescent="0.15">
      <c r="A12" s="5">
        <v>8</v>
      </c>
      <c r="B12" s="128" t="s">
        <v>898</v>
      </c>
      <c r="C12" s="129"/>
      <c r="D12" s="129"/>
      <c r="E12" s="129"/>
      <c r="F12" s="129"/>
      <c r="G12" s="129"/>
      <c r="H12" s="129"/>
      <c r="I12" s="129"/>
      <c r="J12" s="129"/>
      <c r="K12" s="129"/>
      <c r="L12" s="129"/>
      <c r="M12" s="130"/>
      <c r="N12" s="29">
        <f>SUM(N6:N10)</f>
        <v>0</v>
      </c>
    </row>
    <row r="13" spans="1:14" s="1" customFormat="1" ht="18" customHeight="1" x14ac:dyDescent="0.15">
      <c r="A13" s="5">
        <v>9</v>
      </c>
      <c r="B13" s="123" t="s">
        <v>899</v>
      </c>
      <c r="C13" s="131" t="s">
        <v>900</v>
      </c>
      <c r="D13" s="131"/>
      <c r="E13" s="131"/>
      <c r="F13" s="131"/>
      <c r="G13" s="131"/>
      <c r="H13" s="131"/>
      <c r="I13" s="131"/>
      <c r="J13" s="131"/>
      <c r="K13" s="131"/>
      <c r="L13" s="131"/>
      <c r="M13" s="131"/>
      <c r="N13" s="131"/>
    </row>
    <row r="14" spans="1:14" s="1" customFormat="1" ht="18" customHeight="1" x14ac:dyDescent="0.15">
      <c r="A14" s="5">
        <v>10</v>
      </c>
      <c r="B14" s="123"/>
      <c r="C14" s="131" t="s">
        <v>901</v>
      </c>
      <c r="D14" s="131"/>
      <c r="E14" s="131"/>
      <c r="F14" s="131"/>
      <c r="G14" s="131"/>
      <c r="H14" s="131"/>
      <c r="I14" s="131"/>
      <c r="J14" s="131"/>
      <c r="K14" s="124"/>
      <c r="L14" s="124"/>
      <c r="M14" s="124"/>
      <c r="N14" s="124"/>
    </row>
    <row r="15" spans="1:14" s="1" customFormat="1" ht="18" customHeight="1" x14ac:dyDescent="0.15">
      <c r="A15" s="5">
        <v>11</v>
      </c>
      <c r="B15" s="123"/>
      <c r="C15" s="131" t="s">
        <v>902</v>
      </c>
      <c r="D15" s="131"/>
      <c r="E15" s="131"/>
      <c r="F15" s="131"/>
      <c r="G15" s="131"/>
      <c r="H15" s="131"/>
      <c r="I15" s="131"/>
      <c r="J15" s="131"/>
      <c r="K15" s="124"/>
      <c r="L15" s="124"/>
      <c r="M15" s="124"/>
      <c r="N15" s="124"/>
    </row>
  </sheetData>
  <mergeCells count="14">
    <mergeCell ref="C14:J14"/>
    <mergeCell ref="K14:N14"/>
    <mergeCell ref="C15:J15"/>
    <mergeCell ref="K15:N15"/>
    <mergeCell ref="A2:A4"/>
    <mergeCell ref="B2:B4"/>
    <mergeCell ref="B13:B15"/>
    <mergeCell ref="C2:C3"/>
    <mergeCell ref="A1:N1"/>
    <mergeCell ref="G2:L2"/>
    <mergeCell ref="B11:L11"/>
    <mergeCell ref="B12:M12"/>
    <mergeCell ref="C13:J13"/>
    <mergeCell ref="K13:N13"/>
  </mergeCells>
  <phoneticPr fontId="20" type="noConversion"/>
  <pageMargins left="0.70763888888888904" right="0.70763888888888904" top="0.74791666666666701" bottom="0.74791666666666701" header="0.31388888888888899" footer="0.31388888888888899"/>
  <pageSetup paperSize="9" scale="69"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
  <sheetViews>
    <sheetView zoomScale="80" zoomScaleNormal="80" workbookViewId="0">
      <selection activeCell="B5" sqref="B5"/>
    </sheetView>
  </sheetViews>
  <sheetFormatPr defaultColWidth="8.875" defaultRowHeight="15" x14ac:dyDescent="0.15"/>
  <cols>
    <col min="1" max="1" width="9.125" style="2" customWidth="1"/>
    <col min="2" max="2" width="13.625" style="2" customWidth="1"/>
    <col min="3" max="7" width="8.875" style="2"/>
    <col min="8" max="8" width="10.875" style="2" customWidth="1"/>
    <col min="9" max="15" width="8.875" style="2"/>
    <col min="16" max="16" width="14.5" style="2" customWidth="1"/>
    <col min="17" max="17" width="8.875" style="2"/>
    <col min="18" max="18" width="11.625" style="2" customWidth="1"/>
    <col min="19" max="19" width="12.375" style="2" customWidth="1"/>
    <col min="20" max="20" width="12.625" style="2" customWidth="1"/>
    <col min="21" max="16384" width="8.875" style="2"/>
  </cols>
  <sheetData>
    <row r="1" spans="1:20" ht="15.75" x14ac:dyDescent="0.15">
      <c r="A1" s="100" t="s">
        <v>903</v>
      </c>
      <c r="B1" s="100"/>
      <c r="C1" s="100"/>
      <c r="D1" s="100"/>
      <c r="E1" s="100"/>
      <c r="F1" s="100"/>
      <c r="G1" s="100"/>
      <c r="H1" s="100"/>
      <c r="I1" s="100"/>
      <c r="J1" s="100"/>
      <c r="K1" s="100"/>
      <c r="L1" s="100"/>
      <c r="M1" s="100"/>
      <c r="N1" s="100"/>
      <c r="O1" s="100"/>
      <c r="P1" s="100"/>
      <c r="Q1" s="100"/>
      <c r="R1" s="100"/>
      <c r="S1" s="100"/>
      <c r="T1" s="100"/>
    </row>
    <row r="2" spans="1:20" s="1" customFormat="1" ht="40.5" customHeight="1" x14ac:dyDescent="0.15">
      <c r="A2" s="113" t="s">
        <v>286</v>
      </c>
      <c r="B2" s="113" t="s">
        <v>904</v>
      </c>
      <c r="C2" s="109" t="s">
        <v>905</v>
      </c>
      <c r="D2" s="109" t="s">
        <v>906</v>
      </c>
      <c r="E2" s="109" t="s">
        <v>907</v>
      </c>
      <c r="F2" s="109" t="s">
        <v>908</v>
      </c>
      <c r="G2" s="109" t="s">
        <v>909</v>
      </c>
      <c r="H2" s="109" t="s">
        <v>910</v>
      </c>
      <c r="I2" s="113" t="s">
        <v>911</v>
      </c>
      <c r="J2" s="109" t="s">
        <v>912</v>
      </c>
      <c r="K2" s="109" t="s">
        <v>913</v>
      </c>
      <c r="L2" s="109" t="s">
        <v>914</v>
      </c>
      <c r="M2" s="109" t="s">
        <v>915</v>
      </c>
      <c r="N2" s="109" t="s">
        <v>916</v>
      </c>
      <c r="O2" s="109" t="s">
        <v>917</v>
      </c>
      <c r="P2" s="109" t="s">
        <v>918</v>
      </c>
      <c r="Q2" s="109"/>
      <c r="R2" s="109"/>
      <c r="S2" s="109"/>
      <c r="T2" s="109" t="s">
        <v>919</v>
      </c>
    </row>
    <row r="3" spans="1:20" s="1" customFormat="1" ht="49.15" customHeight="1" x14ac:dyDescent="0.15">
      <c r="A3" s="113"/>
      <c r="B3" s="113"/>
      <c r="C3" s="109"/>
      <c r="D3" s="109"/>
      <c r="E3" s="109"/>
      <c r="F3" s="109"/>
      <c r="G3" s="109"/>
      <c r="H3" s="109"/>
      <c r="I3" s="113"/>
      <c r="J3" s="109"/>
      <c r="K3" s="109"/>
      <c r="L3" s="109"/>
      <c r="M3" s="109"/>
      <c r="N3" s="109"/>
      <c r="O3" s="109"/>
      <c r="P3" s="13" t="s">
        <v>920</v>
      </c>
      <c r="Q3" s="13" t="s">
        <v>921</v>
      </c>
      <c r="R3" s="13" t="s">
        <v>922</v>
      </c>
      <c r="S3" s="12" t="s">
        <v>893</v>
      </c>
      <c r="T3" s="109"/>
    </row>
    <row r="4" spans="1:20" s="1" customFormat="1" ht="25.5" x14ac:dyDescent="0.15">
      <c r="A4" s="113"/>
      <c r="B4" s="5">
        <v>1</v>
      </c>
      <c r="C4" s="5">
        <v>2</v>
      </c>
      <c r="D4" s="5">
        <v>3</v>
      </c>
      <c r="E4" s="5">
        <v>4</v>
      </c>
      <c r="F4" s="5" t="s">
        <v>923</v>
      </c>
      <c r="G4" s="5">
        <v>6</v>
      </c>
      <c r="H4" s="5" t="s">
        <v>924</v>
      </c>
      <c r="I4" s="5">
        <v>8</v>
      </c>
      <c r="J4" s="5" t="s">
        <v>925</v>
      </c>
      <c r="K4" s="5">
        <v>10</v>
      </c>
      <c r="L4" s="5">
        <v>11</v>
      </c>
      <c r="M4" s="5">
        <v>12</v>
      </c>
      <c r="N4" s="5" t="s">
        <v>926</v>
      </c>
      <c r="O4" s="5">
        <v>14</v>
      </c>
      <c r="P4" s="5">
        <v>15</v>
      </c>
      <c r="Q4" s="5">
        <v>16</v>
      </c>
      <c r="R4" s="5">
        <v>17</v>
      </c>
      <c r="S4" s="6" t="s">
        <v>927</v>
      </c>
      <c r="T4" s="6" t="s">
        <v>928</v>
      </c>
    </row>
    <row r="5" spans="1:20" s="1" customFormat="1" ht="12.75" x14ac:dyDescent="0.15">
      <c r="A5" s="12"/>
      <c r="B5" s="5"/>
      <c r="C5" s="5"/>
      <c r="D5" s="5"/>
      <c r="E5" s="5"/>
      <c r="F5" s="5"/>
      <c r="G5" s="5"/>
      <c r="H5" s="5"/>
      <c r="I5" s="5"/>
      <c r="J5" s="5"/>
      <c r="K5" s="5"/>
      <c r="L5" s="5"/>
      <c r="M5" s="5"/>
      <c r="N5" s="5"/>
      <c r="O5" s="5"/>
      <c r="P5" s="5"/>
      <c r="Q5" s="5"/>
      <c r="R5" s="5"/>
      <c r="S5" s="6"/>
      <c r="T5" s="6"/>
    </row>
    <row r="6" spans="1:20" s="1" customFormat="1" ht="18" customHeight="1" x14ac:dyDescent="0.15">
      <c r="A6" s="5">
        <v>1</v>
      </c>
      <c r="B6" s="8"/>
      <c r="C6" s="11"/>
      <c r="D6" s="11"/>
      <c r="E6" s="11"/>
      <c r="F6" s="7">
        <f>D6-E6</f>
        <v>0</v>
      </c>
      <c r="G6" s="11"/>
      <c r="H6" s="7">
        <f>F6-G6</f>
        <v>0</v>
      </c>
      <c r="I6" s="11"/>
      <c r="J6" s="7">
        <f>H6*I6</f>
        <v>0</v>
      </c>
      <c r="K6" s="11"/>
      <c r="L6" s="11"/>
      <c r="M6" s="11"/>
      <c r="N6" s="7">
        <f>L6-M6</f>
        <v>0</v>
      </c>
      <c r="O6" s="11"/>
      <c r="P6" s="11"/>
      <c r="Q6" s="11"/>
      <c r="R6" s="11"/>
      <c r="S6" s="7">
        <f>SUM(P6:R6)</f>
        <v>0</v>
      </c>
      <c r="T6" s="7">
        <f>M6+O6+S6</f>
        <v>0</v>
      </c>
    </row>
    <row r="7" spans="1:20" s="1" customFormat="1" ht="18" customHeight="1" x14ac:dyDescent="0.15">
      <c r="A7" s="5">
        <v>2</v>
      </c>
      <c r="B7" s="8"/>
      <c r="C7" s="11"/>
      <c r="D7" s="11"/>
      <c r="E7" s="11"/>
      <c r="F7" s="7">
        <f t="shared" ref="F7:F14" si="0">D7-E7</f>
        <v>0</v>
      </c>
      <c r="G7" s="11"/>
      <c r="H7" s="7">
        <f t="shared" ref="H7:H14" si="1">F7-G7</f>
        <v>0</v>
      </c>
      <c r="I7" s="11"/>
      <c r="J7" s="7">
        <f t="shared" ref="J7:J14" si="2">H7*I7</f>
        <v>0</v>
      </c>
      <c r="K7" s="11"/>
      <c r="L7" s="11"/>
      <c r="M7" s="11"/>
      <c r="N7" s="7">
        <f t="shared" ref="N7:N14" si="3">L7-M7</f>
        <v>0</v>
      </c>
      <c r="O7" s="11"/>
      <c r="P7" s="11"/>
      <c r="Q7" s="11"/>
      <c r="R7" s="11"/>
      <c r="S7" s="7">
        <f t="shared" ref="S7:S14" si="4">SUM(P7:R7)</f>
        <v>0</v>
      </c>
      <c r="T7" s="7">
        <f t="shared" ref="T7:T14" si="5">M7+O7+S7</f>
        <v>0</v>
      </c>
    </row>
    <row r="8" spans="1:20" s="1" customFormat="1" ht="18" customHeight="1" x14ac:dyDescent="0.15">
      <c r="A8" s="5">
        <v>3</v>
      </c>
      <c r="B8" s="8"/>
      <c r="C8" s="11"/>
      <c r="D8" s="11"/>
      <c r="E8" s="11"/>
      <c r="F8" s="7">
        <f t="shared" si="0"/>
        <v>0</v>
      </c>
      <c r="G8" s="11"/>
      <c r="H8" s="7">
        <f t="shared" si="1"/>
        <v>0</v>
      </c>
      <c r="I8" s="11"/>
      <c r="J8" s="7">
        <f t="shared" si="2"/>
        <v>0</v>
      </c>
      <c r="K8" s="11"/>
      <c r="L8" s="11"/>
      <c r="M8" s="11"/>
      <c r="N8" s="7">
        <f t="shared" si="3"/>
        <v>0</v>
      </c>
      <c r="O8" s="11"/>
      <c r="P8" s="11"/>
      <c r="Q8" s="11"/>
      <c r="R8" s="11"/>
      <c r="S8" s="7">
        <f t="shared" si="4"/>
        <v>0</v>
      </c>
      <c r="T8" s="7">
        <f t="shared" si="5"/>
        <v>0</v>
      </c>
    </row>
    <row r="9" spans="1:20" s="1" customFormat="1" ht="18" customHeight="1" x14ac:dyDescent="0.15">
      <c r="A9" s="5">
        <v>4</v>
      </c>
      <c r="B9" s="8"/>
      <c r="C9" s="11"/>
      <c r="D9" s="11"/>
      <c r="E9" s="11"/>
      <c r="F9" s="7">
        <f t="shared" si="0"/>
        <v>0</v>
      </c>
      <c r="G9" s="11"/>
      <c r="H9" s="7">
        <f t="shared" si="1"/>
        <v>0</v>
      </c>
      <c r="I9" s="11"/>
      <c r="J9" s="7">
        <f t="shared" si="2"/>
        <v>0</v>
      </c>
      <c r="K9" s="11"/>
      <c r="L9" s="11"/>
      <c r="M9" s="11"/>
      <c r="N9" s="7">
        <f t="shared" si="3"/>
        <v>0</v>
      </c>
      <c r="O9" s="11"/>
      <c r="P9" s="11"/>
      <c r="Q9" s="11"/>
      <c r="R9" s="11"/>
      <c r="S9" s="7">
        <f t="shared" si="4"/>
        <v>0</v>
      </c>
      <c r="T9" s="7">
        <f t="shared" si="5"/>
        <v>0</v>
      </c>
    </row>
    <row r="10" spans="1:20" s="1" customFormat="1" ht="18" customHeight="1" x14ac:dyDescent="0.15">
      <c r="A10" s="5">
        <v>5</v>
      </c>
      <c r="B10" s="8"/>
      <c r="C10" s="11"/>
      <c r="D10" s="11"/>
      <c r="E10" s="11"/>
      <c r="F10" s="7">
        <f t="shared" si="0"/>
        <v>0</v>
      </c>
      <c r="G10" s="11"/>
      <c r="H10" s="7">
        <f t="shared" si="1"/>
        <v>0</v>
      </c>
      <c r="I10" s="11"/>
      <c r="J10" s="7">
        <f t="shared" si="2"/>
        <v>0</v>
      </c>
      <c r="K10" s="11"/>
      <c r="L10" s="11"/>
      <c r="M10" s="11"/>
      <c r="N10" s="7">
        <f t="shared" si="3"/>
        <v>0</v>
      </c>
      <c r="O10" s="11"/>
      <c r="P10" s="11"/>
      <c r="Q10" s="11"/>
      <c r="R10" s="11"/>
      <c r="S10" s="7">
        <f t="shared" si="4"/>
        <v>0</v>
      </c>
      <c r="T10" s="7">
        <f t="shared" si="5"/>
        <v>0</v>
      </c>
    </row>
    <row r="11" spans="1:20" s="1" customFormat="1" ht="18" customHeight="1" x14ac:dyDescent="0.15">
      <c r="A11" s="5">
        <v>6</v>
      </c>
      <c r="B11" s="8"/>
      <c r="C11" s="11"/>
      <c r="D11" s="11"/>
      <c r="E11" s="11"/>
      <c r="F11" s="7">
        <f t="shared" si="0"/>
        <v>0</v>
      </c>
      <c r="G11" s="11"/>
      <c r="H11" s="7">
        <f t="shared" si="1"/>
        <v>0</v>
      </c>
      <c r="I11" s="11"/>
      <c r="J11" s="7">
        <f t="shared" si="2"/>
        <v>0</v>
      </c>
      <c r="K11" s="11"/>
      <c r="L11" s="11"/>
      <c r="M11" s="11"/>
      <c r="N11" s="7">
        <f t="shared" si="3"/>
        <v>0</v>
      </c>
      <c r="O11" s="11"/>
      <c r="P11" s="11"/>
      <c r="Q11" s="11"/>
      <c r="R11" s="11"/>
      <c r="S11" s="7">
        <f t="shared" si="4"/>
        <v>0</v>
      </c>
      <c r="T11" s="7">
        <f t="shared" si="5"/>
        <v>0</v>
      </c>
    </row>
    <row r="12" spans="1:20" s="1" customFormat="1" ht="18" customHeight="1" x14ac:dyDescent="0.15">
      <c r="A12" s="5">
        <v>7</v>
      </c>
      <c r="B12" s="8"/>
      <c r="C12" s="11"/>
      <c r="D12" s="11"/>
      <c r="E12" s="11"/>
      <c r="F12" s="7">
        <f t="shared" si="0"/>
        <v>0</v>
      </c>
      <c r="G12" s="11"/>
      <c r="H12" s="7">
        <f t="shared" si="1"/>
        <v>0</v>
      </c>
      <c r="I12" s="11"/>
      <c r="J12" s="7">
        <f t="shared" si="2"/>
        <v>0</v>
      </c>
      <c r="K12" s="11"/>
      <c r="L12" s="11"/>
      <c r="M12" s="11"/>
      <c r="N12" s="7">
        <f t="shared" si="3"/>
        <v>0</v>
      </c>
      <c r="O12" s="11"/>
      <c r="P12" s="11"/>
      <c r="Q12" s="11"/>
      <c r="R12" s="11"/>
      <c r="S12" s="7">
        <f t="shared" si="4"/>
        <v>0</v>
      </c>
      <c r="T12" s="7">
        <f t="shared" si="5"/>
        <v>0</v>
      </c>
    </row>
    <row r="13" spans="1:20" s="1" customFormat="1" ht="18" customHeight="1" x14ac:dyDescent="0.15">
      <c r="A13" s="5">
        <v>8</v>
      </c>
      <c r="B13" s="8"/>
      <c r="C13" s="11"/>
      <c r="D13" s="11"/>
      <c r="E13" s="11"/>
      <c r="F13" s="7">
        <f t="shared" si="0"/>
        <v>0</v>
      </c>
      <c r="G13" s="11"/>
      <c r="H13" s="7">
        <f t="shared" si="1"/>
        <v>0</v>
      </c>
      <c r="I13" s="11"/>
      <c r="J13" s="7">
        <f t="shared" si="2"/>
        <v>0</v>
      </c>
      <c r="K13" s="11"/>
      <c r="L13" s="11"/>
      <c r="M13" s="11"/>
      <c r="N13" s="7">
        <f t="shared" si="3"/>
        <v>0</v>
      </c>
      <c r="O13" s="11"/>
      <c r="P13" s="11"/>
      <c r="Q13" s="11"/>
      <c r="R13" s="11"/>
      <c r="S13" s="7">
        <f t="shared" si="4"/>
        <v>0</v>
      </c>
      <c r="T13" s="7">
        <f t="shared" si="5"/>
        <v>0</v>
      </c>
    </row>
    <row r="14" spans="1:20" s="1" customFormat="1" ht="18" customHeight="1" x14ac:dyDescent="0.15">
      <c r="A14" s="5">
        <v>9</v>
      </c>
      <c r="B14" s="8"/>
      <c r="C14" s="11"/>
      <c r="D14" s="11"/>
      <c r="E14" s="11"/>
      <c r="F14" s="7">
        <f t="shared" si="0"/>
        <v>0</v>
      </c>
      <c r="G14" s="11"/>
      <c r="H14" s="7">
        <f t="shared" si="1"/>
        <v>0</v>
      </c>
      <c r="I14" s="11"/>
      <c r="J14" s="7">
        <f t="shared" si="2"/>
        <v>0</v>
      </c>
      <c r="K14" s="11"/>
      <c r="L14" s="11"/>
      <c r="M14" s="11"/>
      <c r="N14" s="7">
        <f t="shared" si="3"/>
        <v>0</v>
      </c>
      <c r="O14" s="11"/>
      <c r="P14" s="11"/>
      <c r="Q14" s="11"/>
      <c r="R14" s="11"/>
      <c r="S14" s="7">
        <f t="shared" si="4"/>
        <v>0</v>
      </c>
      <c r="T14" s="7">
        <f t="shared" si="5"/>
        <v>0</v>
      </c>
    </row>
    <row r="15" spans="1:20" s="1" customFormat="1" ht="18" customHeight="1" x14ac:dyDescent="0.15">
      <c r="A15" s="5">
        <v>10</v>
      </c>
      <c r="B15" s="5" t="s">
        <v>600</v>
      </c>
      <c r="C15" s="7">
        <f>SUM(C6:C14)</f>
        <v>0</v>
      </c>
      <c r="D15" s="7">
        <f t="shared" ref="D15:T15" si="6">SUM(D6:D14)</f>
        <v>0</v>
      </c>
      <c r="E15" s="7">
        <f t="shared" si="6"/>
        <v>0</v>
      </c>
      <c r="F15" s="7">
        <f t="shared" si="6"/>
        <v>0</v>
      </c>
      <c r="G15" s="7">
        <f t="shared" si="6"/>
        <v>0</v>
      </c>
      <c r="H15" s="7">
        <f t="shared" si="6"/>
        <v>0</v>
      </c>
      <c r="I15" s="7">
        <f t="shared" si="6"/>
        <v>0</v>
      </c>
      <c r="J15" s="7">
        <f t="shared" si="6"/>
        <v>0</v>
      </c>
      <c r="K15" s="7">
        <f t="shared" si="6"/>
        <v>0</v>
      </c>
      <c r="L15" s="7">
        <f t="shared" si="6"/>
        <v>0</v>
      </c>
      <c r="M15" s="7">
        <f t="shared" si="6"/>
        <v>0</v>
      </c>
      <c r="N15" s="7">
        <f t="shared" si="6"/>
        <v>0</v>
      </c>
      <c r="O15" s="7">
        <f t="shared" si="6"/>
        <v>0</v>
      </c>
      <c r="P15" s="7">
        <f t="shared" si="6"/>
        <v>0</v>
      </c>
      <c r="Q15" s="7">
        <f t="shared" si="6"/>
        <v>0</v>
      </c>
      <c r="R15" s="7">
        <f t="shared" si="6"/>
        <v>0</v>
      </c>
      <c r="S15" s="7">
        <f t="shared" si="6"/>
        <v>0</v>
      </c>
      <c r="T15" s="7">
        <f t="shared" si="6"/>
        <v>0</v>
      </c>
    </row>
    <row r="17" spans="2:2" x14ac:dyDescent="0.15">
      <c r="B17" s="2" t="s">
        <v>929</v>
      </c>
    </row>
  </sheetData>
  <mergeCells count="18">
    <mergeCell ref="O2:O3"/>
    <mergeCell ref="T2:T3"/>
    <mergeCell ref="A1:T1"/>
    <mergeCell ref="P2:S2"/>
    <mergeCell ref="A2:A4"/>
    <mergeCell ref="B2:B3"/>
    <mergeCell ref="C2:C3"/>
    <mergeCell ref="D2:D3"/>
    <mergeCell ref="E2:E3"/>
    <mergeCell ref="F2:F3"/>
    <mergeCell ref="G2:G3"/>
    <mergeCell ref="H2:H3"/>
    <mergeCell ref="I2:I3"/>
    <mergeCell ref="J2:J3"/>
    <mergeCell ref="K2:K3"/>
    <mergeCell ref="L2:L3"/>
    <mergeCell ref="M2:M3"/>
    <mergeCell ref="N2:N3"/>
  </mergeCells>
  <phoneticPr fontId="20" type="noConversion"/>
  <pageMargins left="0.70763888888888904" right="0.70763888888888904" top="0.74791666666666701" bottom="0.74791666666666701" header="0.31388888888888899" footer="0.31388888888888899"/>
  <pageSetup paperSize="9" scale="66"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
  <sheetViews>
    <sheetView zoomScale="80" zoomScaleNormal="80" workbookViewId="0">
      <selection activeCell="B5" sqref="B5"/>
    </sheetView>
  </sheetViews>
  <sheetFormatPr defaultColWidth="8.875" defaultRowHeight="15" x14ac:dyDescent="0.15"/>
  <cols>
    <col min="1" max="1" width="8.875" style="2"/>
    <col min="2" max="2" width="14.875" style="2" customWidth="1"/>
    <col min="3" max="3" width="9.875" style="2" customWidth="1"/>
    <col min="4" max="4" width="12.5" style="2" customWidth="1"/>
    <col min="5" max="6" width="10.5" style="2" customWidth="1"/>
    <col min="7" max="12" width="8.875" style="2"/>
    <col min="13" max="13" width="10.625" style="2" customWidth="1"/>
    <col min="14" max="14" width="10.5" style="2" customWidth="1"/>
    <col min="15" max="15" width="11.875" style="2" customWidth="1"/>
    <col min="16" max="16" width="10.25" style="2" customWidth="1"/>
    <col min="17" max="17" width="12.25" style="2" customWidth="1"/>
    <col min="18" max="18" width="10.875" style="2" customWidth="1"/>
    <col min="19" max="19" width="10.5" style="2" customWidth="1"/>
    <col min="20" max="16384" width="8.875" style="2"/>
  </cols>
  <sheetData>
    <row r="1" spans="1:19" ht="25.15" customHeight="1" x14ac:dyDescent="0.15">
      <c r="A1" s="100" t="s">
        <v>930</v>
      </c>
      <c r="B1" s="100"/>
      <c r="C1" s="100"/>
      <c r="D1" s="100"/>
      <c r="E1" s="100"/>
      <c r="F1" s="100"/>
      <c r="G1" s="100"/>
      <c r="H1" s="100"/>
      <c r="I1" s="100"/>
      <c r="J1" s="100"/>
      <c r="K1" s="100"/>
      <c r="L1" s="100"/>
      <c r="M1" s="100"/>
      <c r="N1" s="100"/>
      <c r="O1" s="100"/>
      <c r="P1" s="100"/>
      <c r="Q1" s="100"/>
      <c r="R1" s="100"/>
      <c r="S1" s="100"/>
    </row>
    <row r="2" spans="1:19" ht="63.6" customHeight="1" x14ac:dyDescent="0.15">
      <c r="A2" s="110" t="s">
        <v>286</v>
      </c>
      <c r="B2" s="110" t="s">
        <v>904</v>
      </c>
      <c r="C2" s="184" t="s">
        <v>931</v>
      </c>
      <c r="D2" s="185"/>
      <c r="E2" s="185"/>
      <c r="F2" s="185"/>
      <c r="G2" s="185"/>
      <c r="H2" s="185"/>
      <c r="I2" s="185"/>
      <c r="J2" s="186"/>
      <c r="K2" s="184" t="s">
        <v>932</v>
      </c>
      <c r="L2" s="185"/>
      <c r="M2" s="185"/>
      <c r="N2" s="186"/>
      <c r="O2" s="13" t="s">
        <v>905</v>
      </c>
      <c r="P2" s="13" t="s">
        <v>933</v>
      </c>
      <c r="Q2" s="13" t="s">
        <v>934</v>
      </c>
      <c r="R2" s="13" t="s">
        <v>935</v>
      </c>
      <c r="S2" s="13" t="s">
        <v>906</v>
      </c>
    </row>
    <row r="3" spans="1:19" ht="52.9" customHeight="1" x14ac:dyDescent="0.15">
      <c r="A3" s="111"/>
      <c r="B3" s="111"/>
      <c r="C3" s="13" t="s">
        <v>936</v>
      </c>
      <c r="D3" s="13" t="s">
        <v>937</v>
      </c>
      <c r="E3" s="13" t="s">
        <v>938</v>
      </c>
      <c r="F3" s="13" t="s">
        <v>939</v>
      </c>
      <c r="G3" s="13" t="s">
        <v>940</v>
      </c>
      <c r="H3" s="13" t="s">
        <v>941</v>
      </c>
      <c r="I3" s="13" t="s">
        <v>942</v>
      </c>
      <c r="J3" s="13" t="s">
        <v>893</v>
      </c>
      <c r="K3" s="13" t="s">
        <v>943</v>
      </c>
      <c r="L3" s="13" t="s">
        <v>944</v>
      </c>
      <c r="M3" s="13" t="s">
        <v>945</v>
      </c>
      <c r="N3" s="13" t="s">
        <v>893</v>
      </c>
      <c r="O3" s="13"/>
      <c r="P3" s="13"/>
      <c r="Q3" s="13"/>
      <c r="R3" s="13"/>
      <c r="S3" s="13"/>
    </row>
    <row r="4" spans="1:19" ht="52.9" customHeight="1" x14ac:dyDescent="0.15">
      <c r="A4" s="17"/>
      <c r="B4" s="17"/>
      <c r="C4" s="13"/>
      <c r="D4" s="13"/>
      <c r="E4" s="13"/>
      <c r="F4" s="13"/>
      <c r="G4" s="13"/>
      <c r="H4" s="13"/>
      <c r="I4" s="13"/>
      <c r="J4" s="13"/>
      <c r="K4" s="13"/>
      <c r="L4" s="13"/>
      <c r="M4" s="13"/>
      <c r="N4" s="13"/>
      <c r="O4" s="13"/>
      <c r="P4" s="13"/>
      <c r="Q4" s="13"/>
      <c r="R4" s="13"/>
      <c r="S4" s="13"/>
    </row>
    <row r="5" spans="1:19" ht="25.5" x14ac:dyDescent="0.15">
      <c r="A5" s="13"/>
      <c r="B5" s="6">
        <v>1</v>
      </c>
      <c r="C5" s="6">
        <v>2</v>
      </c>
      <c r="D5" s="6">
        <v>3</v>
      </c>
      <c r="E5" s="6">
        <v>4</v>
      </c>
      <c r="F5" s="6">
        <v>5</v>
      </c>
      <c r="G5" s="6">
        <v>6</v>
      </c>
      <c r="H5" s="6">
        <v>7</v>
      </c>
      <c r="I5" s="6">
        <v>8</v>
      </c>
      <c r="J5" s="6" t="s">
        <v>946</v>
      </c>
      <c r="K5" s="6">
        <v>10</v>
      </c>
      <c r="L5" s="6">
        <v>11</v>
      </c>
      <c r="M5" s="6">
        <v>12</v>
      </c>
      <c r="N5" s="6" t="s">
        <v>947</v>
      </c>
      <c r="O5" s="21" t="s">
        <v>948</v>
      </c>
      <c r="P5" s="6">
        <v>15</v>
      </c>
      <c r="Q5" s="6">
        <v>16</v>
      </c>
      <c r="R5" s="6">
        <v>17</v>
      </c>
      <c r="S5" s="6" t="s">
        <v>949</v>
      </c>
    </row>
    <row r="6" spans="1:19" ht="16.149999999999999" customHeight="1" x14ac:dyDescent="0.15">
      <c r="A6" s="6">
        <v>1</v>
      </c>
      <c r="B6" s="18"/>
      <c r="C6" s="19"/>
      <c r="D6" s="19"/>
      <c r="E6" s="19"/>
      <c r="F6" s="19"/>
      <c r="G6" s="19"/>
      <c r="H6" s="19"/>
      <c r="I6" s="19"/>
      <c r="J6" s="20">
        <f>SUM(C6:I6)</f>
        <v>0</v>
      </c>
      <c r="K6" s="19"/>
      <c r="L6" s="19"/>
      <c r="M6" s="19"/>
      <c r="N6" s="20">
        <f>SUM(K6:M6)</f>
        <v>0</v>
      </c>
      <c r="O6" s="20">
        <f>J6+K6+L6</f>
        <v>0</v>
      </c>
      <c r="P6" s="19"/>
      <c r="Q6" s="19"/>
      <c r="R6" s="19"/>
      <c r="S6" s="20">
        <f>O6+P6-Q6-R6</f>
        <v>0</v>
      </c>
    </row>
    <row r="7" spans="1:19" ht="16.149999999999999" customHeight="1" x14ac:dyDescent="0.15">
      <c r="A7" s="6">
        <v>2</v>
      </c>
      <c r="B7" s="18"/>
      <c r="C7" s="19"/>
      <c r="D7" s="19"/>
      <c r="E7" s="19"/>
      <c r="F7" s="19"/>
      <c r="G7" s="19"/>
      <c r="H7" s="19"/>
      <c r="I7" s="19"/>
      <c r="J7" s="20">
        <f t="shared" ref="J7:J14" si="0">SUM(C7:I7)</f>
        <v>0</v>
      </c>
      <c r="K7" s="19"/>
      <c r="L7" s="19"/>
      <c r="M7" s="19"/>
      <c r="N7" s="20">
        <f t="shared" ref="N7:N14" si="1">SUM(K7:M7)</f>
        <v>0</v>
      </c>
      <c r="O7" s="20">
        <f t="shared" ref="O7:O14" si="2">J7+K7+L7</f>
        <v>0</v>
      </c>
      <c r="P7" s="19"/>
      <c r="Q7" s="19"/>
      <c r="R7" s="19"/>
      <c r="S7" s="20">
        <f t="shared" ref="S7:S14" si="3">O7+P7-Q7-R7</f>
        <v>0</v>
      </c>
    </row>
    <row r="8" spans="1:19" ht="16.149999999999999" customHeight="1" x14ac:dyDescent="0.15">
      <c r="A8" s="6">
        <v>3</v>
      </c>
      <c r="B8" s="18"/>
      <c r="C8" s="19"/>
      <c r="D8" s="19"/>
      <c r="E8" s="19"/>
      <c r="F8" s="19"/>
      <c r="G8" s="19"/>
      <c r="H8" s="19"/>
      <c r="I8" s="19"/>
      <c r="J8" s="20">
        <f t="shared" si="0"/>
        <v>0</v>
      </c>
      <c r="K8" s="19"/>
      <c r="L8" s="19"/>
      <c r="M8" s="19"/>
      <c r="N8" s="20">
        <f t="shared" si="1"/>
        <v>0</v>
      </c>
      <c r="O8" s="20">
        <f t="shared" si="2"/>
        <v>0</v>
      </c>
      <c r="P8" s="19"/>
      <c r="Q8" s="19"/>
      <c r="R8" s="19"/>
      <c r="S8" s="20">
        <f t="shared" si="3"/>
        <v>0</v>
      </c>
    </row>
    <row r="9" spans="1:19" ht="16.149999999999999" customHeight="1" x14ac:dyDescent="0.15">
      <c r="A9" s="6">
        <v>4</v>
      </c>
      <c r="B9" s="18"/>
      <c r="C9" s="19"/>
      <c r="D9" s="19"/>
      <c r="E9" s="19"/>
      <c r="F9" s="19"/>
      <c r="G9" s="19"/>
      <c r="H9" s="19"/>
      <c r="I9" s="19"/>
      <c r="J9" s="20">
        <f t="shared" si="0"/>
        <v>0</v>
      </c>
      <c r="K9" s="19"/>
      <c r="L9" s="19"/>
      <c r="M9" s="19"/>
      <c r="N9" s="20">
        <f t="shared" si="1"/>
        <v>0</v>
      </c>
      <c r="O9" s="20">
        <f t="shared" si="2"/>
        <v>0</v>
      </c>
      <c r="P9" s="19"/>
      <c r="Q9" s="19"/>
      <c r="R9" s="19"/>
      <c r="S9" s="20">
        <f t="shared" si="3"/>
        <v>0</v>
      </c>
    </row>
    <row r="10" spans="1:19" ht="16.149999999999999" customHeight="1" x14ac:dyDescent="0.15">
      <c r="A10" s="6">
        <v>5</v>
      </c>
      <c r="B10" s="18"/>
      <c r="C10" s="19"/>
      <c r="D10" s="19"/>
      <c r="E10" s="19"/>
      <c r="F10" s="19"/>
      <c r="G10" s="19"/>
      <c r="H10" s="19"/>
      <c r="I10" s="19"/>
      <c r="J10" s="20">
        <f t="shared" si="0"/>
        <v>0</v>
      </c>
      <c r="K10" s="19"/>
      <c r="L10" s="19"/>
      <c r="M10" s="19"/>
      <c r="N10" s="20">
        <f t="shared" si="1"/>
        <v>0</v>
      </c>
      <c r="O10" s="20">
        <f t="shared" si="2"/>
        <v>0</v>
      </c>
      <c r="P10" s="19"/>
      <c r="Q10" s="19"/>
      <c r="R10" s="19"/>
      <c r="S10" s="20">
        <f t="shared" si="3"/>
        <v>0</v>
      </c>
    </row>
    <row r="11" spans="1:19" ht="16.149999999999999" customHeight="1" x14ac:dyDescent="0.15">
      <c r="A11" s="6">
        <v>6</v>
      </c>
      <c r="B11" s="18"/>
      <c r="C11" s="19"/>
      <c r="D11" s="19"/>
      <c r="E11" s="19"/>
      <c r="F11" s="19"/>
      <c r="G11" s="19"/>
      <c r="H11" s="19"/>
      <c r="I11" s="19"/>
      <c r="J11" s="20">
        <f t="shared" si="0"/>
        <v>0</v>
      </c>
      <c r="K11" s="19"/>
      <c r="L11" s="19"/>
      <c r="M11" s="19"/>
      <c r="N11" s="20">
        <f t="shared" si="1"/>
        <v>0</v>
      </c>
      <c r="O11" s="20">
        <f t="shared" si="2"/>
        <v>0</v>
      </c>
      <c r="P11" s="19"/>
      <c r="Q11" s="19"/>
      <c r="R11" s="19"/>
      <c r="S11" s="20">
        <f t="shared" si="3"/>
        <v>0</v>
      </c>
    </row>
    <row r="12" spans="1:19" ht="16.149999999999999" customHeight="1" x14ac:dyDescent="0.15">
      <c r="A12" s="6">
        <v>7</v>
      </c>
      <c r="B12" s="18"/>
      <c r="C12" s="19"/>
      <c r="D12" s="19"/>
      <c r="E12" s="19"/>
      <c r="F12" s="19"/>
      <c r="G12" s="19"/>
      <c r="H12" s="19"/>
      <c r="I12" s="19"/>
      <c r="J12" s="20">
        <f t="shared" si="0"/>
        <v>0</v>
      </c>
      <c r="K12" s="19"/>
      <c r="L12" s="19"/>
      <c r="M12" s="19"/>
      <c r="N12" s="20">
        <f t="shared" si="1"/>
        <v>0</v>
      </c>
      <c r="O12" s="20">
        <f t="shared" si="2"/>
        <v>0</v>
      </c>
      <c r="P12" s="19"/>
      <c r="Q12" s="19"/>
      <c r="R12" s="19"/>
      <c r="S12" s="20">
        <f t="shared" si="3"/>
        <v>0</v>
      </c>
    </row>
    <row r="13" spans="1:19" ht="16.149999999999999" customHeight="1" x14ac:dyDescent="0.15">
      <c r="A13" s="6">
        <v>8</v>
      </c>
      <c r="B13" s="18"/>
      <c r="C13" s="19"/>
      <c r="D13" s="19"/>
      <c r="E13" s="19"/>
      <c r="F13" s="19"/>
      <c r="G13" s="19"/>
      <c r="H13" s="19"/>
      <c r="I13" s="19"/>
      <c r="J13" s="20">
        <f t="shared" si="0"/>
        <v>0</v>
      </c>
      <c r="K13" s="19"/>
      <c r="L13" s="19"/>
      <c r="M13" s="19"/>
      <c r="N13" s="20">
        <f t="shared" si="1"/>
        <v>0</v>
      </c>
      <c r="O13" s="20">
        <f t="shared" si="2"/>
        <v>0</v>
      </c>
      <c r="P13" s="19"/>
      <c r="Q13" s="19"/>
      <c r="R13" s="19"/>
      <c r="S13" s="20">
        <f t="shared" si="3"/>
        <v>0</v>
      </c>
    </row>
    <row r="14" spans="1:19" ht="16.149999999999999" customHeight="1" x14ac:dyDescent="0.15">
      <c r="A14" s="6">
        <v>9</v>
      </c>
      <c r="B14" s="18"/>
      <c r="C14" s="19"/>
      <c r="D14" s="19"/>
      <c r="E14" s="19"/>
      <c r="F14" s="19"/>
      <c r="G14" s="19"/>
      <c r="H14" s="19"/>
      <c r="I14" s="19"/>
      <c r="J14" s="20">
        <f t="shared" si="0"/>
        <v>0</v>
      </c>
      <c r="K14" s="19"/>
      <c r="L14" s="19"/>
      <c r="M14" s="19"/>
      <c r="N14" s="20">
        <f t="shared" si="1"/>
        <v>0</v>
      </c>
      <c r="O14" s="20">
        <f t="shared" si="2"/>
        <v>0</v>
      </c>
      <c r="P14" s="19"/>
      <c r="Q14" s="19"/>
      <c r="R14" s="19"/>
      <c r="S14" s="20">
        <f t="shared" si="3"/>
        <v>0</v>
      </c>
    </row>
    <row r="15" spans="1:19" ht="16.149999999999999" customHeight="1" x14ac:dyDescent="0.15">
      <c r="A15" s="6">
        <v>10</v>
      </c>
      <c r="B15" s="6" t="s">
        <v>600</v>
      </c>
      <c r="C15" s="20">
        <f>SUM(C6:C14)</f>
        <v>0</v>
      </c>
      <c r="D15" s="20">
        <f t="shared" ref="D15:S15" si="4">SUM(D6:D14)</f>
        <v>0</v>
      </c>
      <c r="E15" s="20">
        <f t="shared" si="4"/>
        <v>0</v>
      </c>
      <c r="F15" s="20">
        <f t="shared" si="4"/>
        <v>0</v>
      </c>
      <c r="G15" s="20">
        <f t="shared" si="4"/>
        <v>0</v>
      </c>
      <c r="H15" s="20">
        <f t="shared" si="4"/>
        <v>0</v>
      </c>
      <c r="I15" s="20">
        <f t="shared" si="4"/>
        <v>0</v>
      </c>
      <c r="J15" s="20">
        <f t="shared" si="4"/>
        <v>0</v>
      </c>
      <c r="K15" s="20">
        <f t="shared" si="4"/>
        <v>0</v>
      </c>
      <c r="L15" s="20">
        <f t="shared" si="4"/>
        <v>0</v>
      </c>
      <c r="M15" s="20">
        <f t="shared" si="4"/>
        <v>0</v>
      </c>
      <c r="N15" s="20">
        <f t="shared" si="4"/>
        <v>0</v>
      </c>
      <c r="O15" s="20">
        <f t="shared" si="4"/>
        <v>0</v>
      </c>
      <c r="P15" s="20">
        <f t="shared" si="4"/>
        <v>0</v>
      </c>
      <c r="Q15" s="20">
        <f t="shared" si="4"/>
        <v>0</v>
      </c>
      <c r="R15" s="20">
        <f t="shared" si="4"/>
        <v>0</v>
      </c>
      <c r="S15" s="20">
        <f t="shared" si="4"/>
        <v>0</v>
      </c>
    </row>
  </sheetData>
  <mergeCells count="5">
    <mergeCell ref="A1:S1"/>
    <mergeCell ref="C2:J2"/>
    <mergeCell ref="K2:N2"/>
    <mergeCell ref="A2:A3"/>
    <mergeCell ref="B2:B3"/>
  </mergeCells>
  <phoneticPr fontId="20" type="noConversion"/>
  <pageMargins left="0.70763888888888904" right="0.70763888888888904" top="0.74791666666666701" bottom="0.74791666666666701" header="0.31388888888888899" footer="0.31388888888888899"/>
  <pageSetup paperSize="9" scale="67"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5"/>
  <sheetViews>
    <sheetView zoomScale="80" zoomScaleNormal="80" workbookViewId="0">
      <selection activeCell="U22" sqref="U22"/>
    </sheetView>
  </sheetViews>
  <sheetFormatPr defaultColWidth="8.875" defaultRowHeight="15" x14ac:dyDescent="0.15"/>
  <cols>
    <col min="1" max="1" width="8.875" style="2"/>
    <col min="2" max="2" width="13.5" style="2" customWidth="1"/>
    <col min="3" max="11" width="8.875" style="2"/>
    <col min="12" max="12" width="11.375" style="2" customWidth="1"/>
    <col min="13" max="13" width="10.75" style="2" customWidth="1"/>
    <col min="14" max="19" width="8.875" style="2"/>
    <col min="20" max="20" width="14" style="2" customWidth="1"/>
    <col min="21" max="16384" width="8.875" style="2"/>
  </cols>
  <sheetData>
    <row r="1" spans="1:20" ht="15.75" x14ac:dyDescent="0.15">
      <c r="A1" s="95" t="s">
        <v>950</v>
      </c>
      <c r="B1" s="96"/>
      <c r="C1" s="96"/>
      <c r="D1" s="96"/>
      <c r="E1" s="96"/>
      <c r="F1" s="96"/>
      <c r="G1" s="96"/>
      <c r="H1" s="96"/>
      <c r="I1" s="96"/>
      <c r="J1" s="96"/>
      <c r="K1" s="96"/>
      <c r="L1" s="96"/>
      <c r="M1" s="96"/>
      <c r="N1" s="96"/>
      <c r="O1" s="96"/>
      <c r="P1" s="96"/>
      <c r="Q1" s="96"/>
      <c r="R1" s="96"/>
      <c r="S1" s="96"/>
      <c r="T1" s="97"/>
    </row>
    <row r="2" spans="1:20" s="1" customFormat="1" ht="18" customHeight="1" x14ac:dyDescent="0.15">
      <c r="A2" s="113" t="s">
        <v>286</v>
      </c>
      <c r="B2" s="113" t="s">
        <v>951</v>
      </c>
      <c r="C2" s="113"/>
      <c r="D2" s="113"/>
      <c r="E2" s="113"/>
      <c r="F2" s="113"/>
      <c r="G2" s="113" t="s">
        <v>932</v>
      </c>
      <c r="H2" s="113"/>
      <c r="I2" s="113"/>
      <c r="J2" s="113"/>
      <c r="K2" s="113"/>
      <c r="L2" s="113"/>
      <c r="M2" s="113"/>
      <c r="N2" s="113"/>
      <c r="O2" s="113"/>
      <c r="P2" s="113"/>
      <c r="Q2" s="113"/>
      <c r="R2" s="113"/>
      <c r="S2" s="113"/>
      <c r="T2" s="113"/>
    </row>
    <row r="3" spans="1:20" s="1" customFormat="1" ht="18" customHeight="1" x14ac:dyDescent="0.15">
      <c r="A3" s="113"/>
      <c r="B3" s="113" t="s">
        <v>904</v>
      </c>
      <c r="C3" s="109" t="s">
        <v>952</v>
      </c>
      <c r="D3" s="109" t="s">
        <v>953</v>
      </c>
      <c r="E3" s="109" t="s">
        <v>954</v>
      </c>
      <c r="F3" s="109" t="s">
        <v>955</v>
      </c>
      <c r="G3" s="113" t="s">
        <v>956</v>
      </c>
      <c r="H3" s="113"/>
      <c r="I3" s="113"/>
      <c r="J3" s="113"/>
      <c r="K3" s="113"/>
      <c r="L3" s="113"/>
      <c r="M3" s="109" t="s">
        <v>957</v>
      </c>
      <c r="N3" s="109" t="s">
        <v>958</v>
      </c>
      <c r="O3" s="109" t="s">
        <v>959</v>
      </c>
      <c r="P3" s="109"/>
      <c r="Q3" s="109"/>
      <c r="R3" s="109"/>
      <c r="S3" s="109"/>
      <c r="T3" s="109"/>
    </row>
    <row r="4" spans="1:20" s="1" customFormat="1" ht="75" customHeight="1" x14ac:dyDescent="0.15">
      <c r="A4" s="113"/>
      <c r="B4" s="113"/>
      <c r="C4" s="109"/>
      <c r="D4" s="109"/>
      <c r="E4" s="109"/>
      <c r="F4" s="109"/>
      <c r="G4" s="13" t="s">
        <v>960</v>
      </c>
      <c r="H4" s="13" t="s">
        <v>961</v>
      </c>
      <c r="I4" s="12" t="s">
        <v>962</v>
      </c>
      <c r="J4" s="13" t="s">
        <v>963</v>
      </c>
      <c r="K4" s="13" t="s">
        <v>964</v>
      </c>
      <c r="L4" s="13" t="s">
        <v>893</v>
      </c>
      <c r="M4" s="109"/>
      <c r="N4" s="109"/>
      <c r="O4" s="13" t="s">
        <v>961</v>
      </c>
      <c r="P4" s="12" t="s">
        <v>962</v>
      </c>
      <c r="Q4" s="13" t="s">
        <v>963</v>
      </c>
      <c r="R4" s="13" t="s">
        <v>964</v>
      </c>
      <c r="S4" s="13" t="s">
        <v>321</v>
      </c>
      <c r="T4" s="16" t="s">
        <v>893</v>
      </c>
    </row>
    <row r="5" spans="1:20" s="1" customFormat="1" ht="18" customHeight="1" x14ac:dyDescent="0.15">
      <c r="A5" s="113"/>
      <c r="B5" s="5">
        <v>1</v>
      </c>
      <c r="C5" s="5">
        <v>2</v>
      </c>
      <c r="D5" s="5">
        <v>3</v>
      </c>
      <c r="E5" s="5">
        <v>4</v>
      </c>
      <c r="F5" s="5" t="s">
        <v>965</v>
      </c>
      <c r="G5" s="5">
        <v>6</v>
      </c>
      <c r="H5" s="5">
        <v>7</v>
      </c>
      <c r="I5" s="5">
        <v>8</v>
      </c>
      <c r="J5" s="5">
        <v>9</v>
      </c>
      <c r="K5" s="5">
        <v>10</v>
      </c>
      <c r="L5" s="5" t="s">
        <v>966</v>
      </c>
      <c r="M5" s="5">
        <v>12</v>
      </c>
      <c r="N5" s="6">
        <v>13</v>
      </c>
      <c r="O5" s="15">
        <v>14</v>
      </c>
      <c r="P5" s="5">
        <v>15</v>
      </c>
      <c r="Q5" s="5">
        <v>16</v>
      </c>
      <c r="R5" s="5">
        <v>17</v>
      </c>
      <c r="S5" s="6">
        <v>18</v>
      </c>
      <c r="T5" s="8" t="s">
        <v>967</v>
      </c>
    </row>
    <row r="6" spans="1:20" s="1" customFormat="1" ht="18" customHeight="1" x14ac:dyDescent="0.15">
      <c r="A6" s="5">
        <v>1</v>
      </c>
      <c r="B6" s="8"/>
      <c r="C6" s="11"/>
      <c r="D6" s="11"/>
      <c r="E6" s="11"/>
      <c r="F6" s="7">
        <f>C6+D6+E6</f>
        <v>0</v>
      </c>
      <c r="G6" s="11"/>
      <c r="H6" s="11"/>
      <c r="I6" s="11"/>
      <c r="J6" s="11"/>
      <c r="K6" s="11"/>
      <c r="L6" s="7">
        <f>SUM(G6:K6)</f>
        <v>0</v>
      </c>
      <c r="M6" s="11"/>
      <c r="N6" s="11"/>
      <c r="O6" s="11"/>
      <c r="P6" s="11"/>
      <c r="Q6" s="11"/>
      <c r="R6" s="11"/>
      <c r="S6" s="11"/>
      <c r="T6" s="7">
        <f>SUM(O6:S6)</f>
        <v>0</v>
      </c>
    </row>
    <row r="7" spans="1:20" s="1" customFormat="1" ht="18" customHeight="1" x14ac:dyDescent="0.15">
      <c r="A7" s="5">
        <v>2</v>
      </c>
      <c r="B7" s="8"/>
      <c r="C7" s="11"/>
      <c r="D7" s="11"/>
      <c r="E7" s="11"/>
      <c r="F7" s="7">
        <f t="shared" ref="F7:F14" si="0">C7+D7+E7</f>
        <v>0</v>
      </c>
      <c r="G7" s="11"/>
      <c r="H7" s="11"/>
      <c r="I7" s="11"/>
      <c r="J7" s="11"/>
      <c r="K7" s="11"/>
      <c r="L7" s="7">
        <f t="shared" ref="L7:L14" si="1">SUM(G7:K7)</f>
        <v>0</v>
      </c>
      <c r="M7" s="11"/>
      <c r="N7" s="11"/>
      <c r="O7" s="11"/>
      <c r="P7" s="11"/>
      <c r="Q7" s="11"/>
      <c r="R7" s="11"/>
      <c r="S7" s="11"/>
      <c r="T7" s="7">
        <f t="shared" ref="T7:T14" si="2">SUM(O7:S7)</f>
        <v>0</v>
      </c>
    </row>
    <row r="8" spans="1:20" s="1" customFormat="1" ht="18" customHeight="1" x14ac:dyDescent="0.15">
      <c r="A8" s="5">
        <v>3</v>
      </c>
      <c r="B8" s="8"/>
      <c r="C8" s="11"/>
      <c r="D8" s="11"/>
      <c r="E8" s="11"/>
      <c r="F8" s="7">
        <f t="shared" si="0"/>
        <v>0</v>
      </c>
      <c r="G8" s="11"/>
      <c r="H8" s="11"/>
      <c r="I8" s="11"/>
      <c r="J8" s="11"/>
      <c r="K8" s="11"/>
      <c r="L8" s="7">
        <f t="shared" si="1"/>
        <v>0</v>
      </c>
      <c r="M8" s="11"/>
      <c r="N8" s="11"/>
      <c r="O8" s="11"/>
      <c r="P8" s="11"/>
      <c r="Q8" s="11"/>
      <c r="R8" s="11"/>
      <c r="S8" s="11"/>
      <c r="T8" s="7">
        <f t="shared" si="2"/>
        <v>0</v>
      </c>
    </row>
    <row r="9" spans="1:20" s="1" customFormat="1" ht="18" customHeight="1" x14ac:dyDescent="0.15">
      <c r="A9" s="5">
        <v>4</v>
      </c>
      <c r="B9" s="8"/>
      <c r="C9" s="11"/>
      <c r="D9" s="11"/>
      <c r="E9" s="11"/>
      <c r="F9" s="7">
        <f t="shared" si="0"/>
        <v>0</v>
      </c>
      <c r="G9" s="11"/>
      <c r="H9" s="11"/>
      <c r="I9" s="11"/>
      <c r="J9" s="11"/>
      <c r="K9" s="11"/>
      <c r="L9" s="7">
        <f t="shared" si="1"/>
        <v>0</v>
      </c>
      <c r="M9" s="11"/>
      <c r="N9" s="11"/>
      <c r="O9" s="11"/>
      <c r="P9" s="11"/>
      <c r="Q9" s="11"/>
      <c r="R9" s="11"/>
      <c r="S9" s="11"/>
      <c r="T9" s="7">
        <f t="shared" si="2"/>
        <v>0</v>
      </c>
    </row>
    <row r="10" spans="1:20" s="1" customFormat="1" ht="18" customHeight="1" x14ac:dyDescent="0.15">
      <c r="A10" s="5">
        <v>5</v>
      </c>
      <c r="B10" s="8"/>
      <c r="C10" s="11"/>
      <c r="D10" s="11"/>
      <c r="E10" s="11"/>
      <c r="F10" s="7">
        <f t="shared" si="0"/>
        <v>0</v>
      </c>
      <c r="G10" s="11"/>
      <c r="H10" s="11"/>
      <c r="I10" s="11"/>
      <c r="J10" s="11"/>
      <c r="K10" s="11"/>
      <c r="L10" s="7">
        <f t="shared" si="1"/>
        <v>0</v>
      </c>
      <c r="M10" s="11"/>
      <c r="N10" s="11"/>
      <c r="O10" s="11"/>
      <c r="P10" s="11"/>
      <c r="Q10" s="11"/>
      <c r="R10" s="11"/>
      <c r="S10" s="11"/>
      <c r="T10" s="7">
        <f t="shared" si="2"/>
        <v>0</v>
      </c>
    </row>
    <row r="11" spans="1:20" s="1" customFormat="1" ht="18" customHeight="1" x14ac:dyDescent="0.15">
      <c r="A11" s="5">
        <v>6</v>
      </c>
      <c r="B11" s="8"/>
      <c r="C11" s="11"/>
      <c r="D11" s="11"/>
      <c r="E11" s="11"/>
      <c r="F11" s="7">
        <f t="shared" si="0"/>
        <v>0</v>
      </c>
      <c r="G11" s="11"/>
      <c r="H11" s="11"/>
      <c r="I11" s="11"/>
      <c r="J11" s="11"/>
      <c r="K11" s="11"/>
      <c r="L11" s="7">
        <f t="shared" si="1"/>
        <v>0</v>
      </c>
      <c r="M11" s="11"/>
      <c r="N11" s="11"/>
      <c r="O11" s="11"/>
      <c r="P11" s="11"/>
      <c r="Q11" s="11"/>
      <c r="R11" s="11"/>
      <c r="S11" s="11"/>
      <c r="T11" s="7">
        <f t="shared" si="2"/>
        <v>0</v>
      </c>
    </row>
    <row r="12" spans="1:20" s="1" customFormat="1" ht="18" customHeight="1" x14ac:dyDescent="0.15">
      <c r="A12" s="5">
        <v>7</v>
      </c>
      <c r="B12" s="8"/>
      <c r="C12" s="11"/>
      <c r="D12" s="11"/>
      <c r="E12" s="11"/>
      <c r="F12" s="7">
        <f t="shared" si="0"/>
        <v>0</v>
      </c>
      <c r="G12" s="11"/>
      <c r="H12" s="11"/>
      <c r="I12" s="11"/>
      <c r="J12" s="11"/>
      <c r="K12" s="11"/>
      <c r="L12" s="7">
        <f t="shared" si="1"/>
        <v>0</v>
      </c>
      <c r="M12" s="11"/>
      <c r="N12" s="11"/>
      <c r="O12" s="11"/>
      <c r="P12" s="11"/>
      <c r="Q12" s="11"/>
      <c r="R12" s="11"/>
      <c r="S12" s="11"/>
      <c r="T12" s="7">
        <f t="shared" si="2"/>
        <v>0</v>
      </c>
    </row>
    <row r="13" spans="1:20" s="1" customFormat="1" ht="18" customHeight="1" x14ac:dyDescent="0.15">
      <c r="A13" s="5">
        <v>8</v>
      </c>
      <c r="B13" s="8"/>
      <c r="C13" s="11"/>
      <c r="D13" s="11"/>
      <c r="E13" s="11"/>
      <c r="F13" s="7">
        <f t="shared" si="0"/>
        <v>0</v>
      </c>
      <c r="G13" s="11"/>
      <c r="H13" s="11"/>
      <c r="I13" s="11"/>
      <c r="J13" s="11"/>
      <c r="K13" s="11"/>
      <c r="L13" s="7">
        <f t="shared" si="1"/>
        <v>0</v>
      </c>
      <c r="M13" s="11"/>
      <c r="N13" s="11"/>
      <c r="O13" s="11"/>
      <c r="P13" s="11"/>
      <c r="Q13" s="11"/>
      <c r="R13" s="11"/>
      <c r="S13" s="11"/>
      <c r="T13" s="7">
        <f t="shared" si="2"/>
        <v>0</v>
      </c>
    </row>
    <row r="14" spans="1:20" s="1" customFormat="1" ht="18" customHeight="1" x14ac:dyDescent="0.15">
      <c r="A14" s="5">
        <v>9</v>
      </c>
      <c r="B14" s="8"/>
      <c r="C14" s="11"/>
      <c r="D14" s="11"/>
      <c r="E14" s="11"/>
      <c r="F14" s="7">
        <f t="shared" si="0"/>
        <v>0</v>
      </c>
      <c r="G14" s="11"/>
      <c r="H14" s="11"/>
      <c r="I14" s="11"/>
      <c r="J14" s="11"/>
      <c r="K14" s="11"/>
      <c r="L14" s="7">
        <f t="shared" si="1"/>
        <v>0</v>
      </c>
      <c r="M14" s="11"/>
      <c r="N14" s="11"/>
      <c r="O14" s="11"/>
      <c r="P14" s="11"/>
      <c r="Q14" s="11"/>
      <c r="R14" s="11"/>
      <c r="S14" s="11"/>
      <c r="T14" s="7">
        <f t="shared" si="2"/>
        <v>0</v>
      </c>
    </row>
    <row r="15" spans="1:20" s="1" customFormat="1" ht="18" customHeight="1" x14ac:dyDescent="0.15">
      <c r="A15" s="5">
        <v>10</v>
      </c>
      <c r="B15" s="5" t="s">
        <v>600</v>
      </c>
      <c r="C15" s="7">
        <f>SUM(C6:C14)</f>
        <v>0</v>
      </c>
      <c r="D15" s="7">
        <f t="shared" ref="D15:T15" si="3">SUM(D6:D14)</f>
        <v>0</v>
      </c>
      <c r="E15" s="7">
        <f t="shared" si="3"/>
        <v>0</v>
      </c>
      <c r="F15" s="7">
        <f t="shared" si="3"/>
        <v>0</v>
      </c>
      <c r="G15" s="7">
        <f t="shared" si="3"/>
        <v>0</v>
      </c>
      <c r="H15" s="7">
        <f t="shared" si="3"/>
        <v>0</v>
      </c>
      <c r="I15" s="7">
        <f t="shared" si="3"/>
        <v>0</v>
      </c>
      <c r="J15" s="7">
        <f t="shared" si="3"/>
        <v>0</v>
      </c>
      <c r="K15" s="7">
        <f t="shared" si="3"/>
        <v>0</v>
      </c>
      <c r="L15" s="7">
        <f t="shared" si="3"/>
        <v>0</v>
      </c>
      <c r="M15" s="7">
        <f t="shared" si="3"/>
        <v>0</v>
      </c>
      <c r="N15" s="7">
        <f t="shared" si="3"/>
        <v>0</v>
      </c>
      <c r="O15" s="7">
        <f t="shared" si="3"/>
        <v>0</v>
      </c>
      <c r="P15" s="7">
        <f t="shared" si="3"/>
        <v>0</v>
      </c>
      <c r="Q15" s="7">
        <f t="shared" si="3"/>
        <v>0</v>
      </c>
      <c r="R15" s="7">
        <f t="shared" si="3"/>
        <v>0</v>
      </c>
      <c r="S15" s="7">
        <f t="shared" si="3"/>
        <v>0</v>
      </c>
      <c r="T15" s="7">
        <f t="shared" si="3"/>
        <v>0</v>
      </c>
    </row>
  </sheetData>
  <mergeCells count="13">
    <mergeCell ref="A1:T1"/>
    <mergeCell ref="B2:F2"/>
    <mergeCell ref="G2:T2"/>
    <mergeCell ref="G3:L3"/>
    <mergeCell ref="O3:T3"/>
    <mergeCell ref="A2:A5"/>
    <mergeCell ref="B3:B4"/>
    <mergeCell ref="C3:C4"/>
    <mergeCell ref="D3:D4"/>
    <mergeCell ref="E3:E4"/>
    <mergeCell ref="F3:F4"/>
    <mergeCell ref="M3:M4"/>
    <mergeCell ref="N3:N4"/>
  </mergeCells>
  <phoneticPr fontId="20" type="noConversion"/>
  <pageMargins left="0.70763888888888904" right="0.70763888888888904" top="0.74791666666666701" bottom="0.74791666666666701" header="0.31388888888888899" footer="0.31388888888888899"/>
  <pageSetup paperSize="9" scale="69"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5"/>
  <sheetViews>
    <sheetView zoomScale="80" zoomScaleNormal="80" workbookViewId="0">
      <selection activeCell="G7" sqref="G7"/>
    </sheetView>
  </sheetViews>
  <sheetFormatPr defaultColWidth="8.875" defaultRowHeight="15" x14ac:dyDescent="0.15"/>
  <cols>
    <col min="1" max="1" width="8.875" style="2"/>
    <col min="2" max="2" width="13.875" style="2" customWidth="1"/>
    <col min="3" max="16384" width="8.875" style="2"/>
  </cols>
  <sheetData>
    <row r="1" spans="1:20" ht="15.75" x14ac:dyDescent="0.15">
      <c r="A1" s="95" t="s">
        <v>968</v>
      </c>
      <c r="B1" s="96"/>
      <c r="C1" s="96"/>
      <c r="D1" s="96"/>
      <c r="E1" s="96"/>
      <c r="F1" s="96"/>
      <c r="G1" s="96"/>
      <c r="H1" s="96"/>
      <c r="I1" s="96"/>
      <c r="J1" s="96"/>
      <c r="K1" s="96"/>
      <c r="L1" s="96"/>
      <c r="M1" s="96"/>
      <c r="N1" s="96"/>
      <c r="O1" s="96"/>
      <c r="P1" s="96"/>
      <c r="Q1" s="96"/>
      <c r="R1" s="96"/>
      <c r="S1" s="96"/>
      <c r="T1" s="96"/>
    </row>
    <row r="2" spans="1:20" s="1" customFormat="1" ht="18" customHeight="1" x14ac:dyDescent="0.15">
      <c r="A2" s="113" t="s">
        <v>286</v>
      </c>
      <c r="B2" s="102" t="s">
        <v>969</v>
      </c>
      <c r="C2" s="114"/>
      <c r="D2" s="114"/>
      <c r="E2" s="114"/>
      <c r="F2" s="114"/>
      <c r="G2" s="114"/>
      <c r="H2" s="114"/>
      <c r="I2" s="114" t="s">
        <v>970</v>
      </c>
      <c r="J2" s="114"/>
      <c r="K2" s="114"/>
      <c r="L2" s="114"/>
      <c r="M2" s="114"/>
      <c r="N2" s="103"/>
      <c r="O2" s="184" t="s">
        <v>971</v>
      </c>
      <c r="P2" s="185"/>
      <c r="Q2" s="185"/>
      <c r="R2" s="185"/>
      <c r="S2" s="185"/>
      <c r="T2" s="186"/>
    </row>
    <row r="3" spans="1:20" s="1" customFormat="1" ht="18" customHeight="1" x14ac:dyDescent="0.15">
      <c r="A3" s="113"/>
      <c r="B3" s="12" t="s">
        <v>904</v>
      </c>
      <c r="C3" s="13" t="s">
        <v>960</v>
      </c>
      <c r="D3" s="13" t="s">
        <v>961</v>
      </c>
      <c r="E3" s="13" t="s">
        <v>962</v>
      </c>
      <c r="F3" s="13" t="s">
        <v>963</v>
      </c>
      <c r="G3" s="13" t="s">
        <v>964</v>
      </c>
      <c r="H3" s="13" t="s">
        <v>893</v>
      </c>
      <c r="I3" s="13" t="s">
        <v>960</v>
      </c>
      <c r="J3" s="13" t="s">
        <v>961</v>
      </c>
      <c r="K3" s="13" t="s">
        <v>962</v>
      </c>
      <c r="L3" s="13" t="s">
        <v>963</v>
      </c>
      <c r="M3" s="13" t="s">
        <v>964</v>
      </c>
      <c r="N3" s="13" t="s">
        <v>893</v>
      </c>
      <c r="O3" s="13" t="s">
        <v>961</v>
      </c>
      <c r="P3" s="12" t="s">
        <v>962</v>
      </c>
      <c r="Q3" s="13" t="s">
        <v>963</v>
      </c>
      <c r="R3" s="13" t="s">
        <v>964</v>
      </c>
      <c r="S3" s="13" t="s">
        <v>321</v>
      </c>
      <c r="T3" s="13" t="s">
        <v>893</v>
      </c>
    </row>
    <row r="4" spans="1:20" s="1" customFormat="1" ht="36.6" customHeight="1" x14ac:dyDescent="0.15">
      <c r="A4" s="113"/>
      <c r="B4" s="5">
        <v>1</v>
      </c>
      <c r="C4" s="5">
        <v>2</v>
      </c>
      <c r="D4" s="5">
        <v>3</v>
      </c>
      <c r="E4" s="5">
        <v>4</v>
      </c>
      <c r="F4" s="5">
        <v>5</v>
      </c>
      <c r="G4" s="5">
        <v>6</v>
      </c>
      <c r="H4" s="6" t="s">
        <v>972</v>
      </c>
      <c r="I4" s="5">
        <v>8</v>
      </c>
      <c r="J4" s="5">
        <v>9</v>
      </c>
      <c r="K4" s="5">
        <v>10</v>
      </c>
      <c r="L4" s="5">
        <v>11</v>
      </c>
      <c r="M4" s="5">
        <v>12</v>
      </c>
      <c r="N4" s="6" t="s">
        <v>973</v>
      </c>
      <c r="O4" s="14" t="s">
        <v>974</v>
      </c>
      <c r="P4" s="6" t="s">
        <v>975</v>
      </c>
      <c r="Q4" s="6" t="s">
        <v>976</v>
      </c>
      <c r="R4" s="6" t="s">
        <v>977</v>
      </c>
      <c r="S4" s="5">
        <v>19</v>
      </c>
      <c r="T4" s="6" t="s">
        <v>978</v>
      </c>
    </row>
    <row r="5" spans="1:20" s="1" customFormat="1" ht="36.6" customHeight="1" x14ac:dyDescent="0.15">
      <c r="A5" s="12"/>
      <c r="B5" s="5"/>
      <c r="C5" s="5"/>
      <c r="D5" s="5"/>
      <c r="E5" s="5"/>
      <c r="F5" s="5"/>
      <c r="G5" s="5"/>
      <c r="H5" s="6"/>
      <c r="I5" s="5"/>
      <c r="J5" s="5"/>
      <c r="K5" s="5"/>
      <c r="L5" s="5"/>
      <c r="M5" s="5"/>
      <c r="N5" s="6"/>
      <c r="O5" s="14"/>
      <c r="P5" s="6"/>
      <c r="Q5" s="6"/>
      <c r="R5" s="6"/>
      <c r="S5" s="5"/>
      <c r="T5" s="6"/>
    </row>
    <row r="6" spans="1:20" s="1" customFormat="1" ht="18" customHeight="1" x14ac:dyDescent="0.15">
      <c r="A6" s="5">
        <v>1</v>
      </c>
      <c r="B6" s="8"/>
      <c r="C6" s="11"/>
      <c r="D6" s="11"/>
      <c r="E6" s="11"/>
      <c r="F6" s="11"/>
      <c r="G6" s="11"/>
      <c r="H6" s="7">
        <f>SUM(C6:G6)</f>
        <v>0</v>
      </c>
      <c r="I6" s="11"/>
      <c r="J6" s="11"/>
      <c r="K6" s="11"/>
      <c r="L6" s="11"/>
      <c r="M6" s="11"/>
      <c r="N6" s="7">
        <f>SUM(I6:M6)</f>
        <v>0</v>
      </c>
      <c r="O6" s="7">
        <f>D6-J6</f>
        <v>0</v>
      </c>
      <c r="P6" s="7">
        <f t="shared" ref="P6:R6" si="0">E6-K6</f>
        <v>0</v>
      </c>
      <c r="Q6" s="7">
        <f t="shared" si="0"/>
        <v>0</v>
      </c>
      <c r="R6" s="7">
        <f t="shared" si="0"/>
        <v>0</v>
      </c>
      <c r="S6" s="11"/>
      <c r="T6" s="7">
        <f>SUM(O6:S6)</f>
        <v>0</v>
      </c>
    </row>
    <row r="7" spans="1:20" s="1" customFormat="1" ht="18" customHeight="1" x14ac:dyDescent="0.15">
      <c r="A7" s="5">
        <v>2</v>
      </c>
      <c r="B7" s="8"/>
      <c r="C7" s="11"/>
      <c r="D7" s="11"/>
      <c r="E7" s="11"/>
      <c r="F7" s="11"/>
      <c r="G7" s="11"/>
      <c r="H7" s="7">
        <f t="shared" ref="H7:H14" si="1">SUM(C7:G7)</f>
        <v>0</v>
      </c>
      <c r="I7" s="11"/>
      <c r="J7" s="11"/>
      <c r="K7" s="11"/>
      <c r="L7" s="11"/>
      <c r="M7" s="11"/>
      <c r="N7" s="7">
        <f t="shared" ref="N7:N14" si="2">SUM(I7:M7)</f>
        <v>0</v>
      </c>
      <c r="O7" s="7">
        <f t="shared" ref="O7:O14" si="3">D7-J7</f>
        <v>0</v>
      </c>
      <c r="P7" s="7">
        <f t="shared" ref="P7:P14" si="4">E7-K7</f>
        <v>0</v>
      </c>
      <c r="Q7" s="7">
        <f t="shared" ref="Q7:Q14" si="5">F7-L7</f>
        <v>0</v>
      </c>
      <c r="R7" s="7">
        <f t="shared" ref="R7:R14" si="6">G7-M7</f>
        <v>0</v>
      </c>
      <c r="S7" s="11"/>
      <c r="T7" s="7">
        <f t="shared" ref="T7:T14" si="7">SUM(O7:S7)</f>
        <v>0</v>
      </c>
    </row>
    <row r="8" spans="1:20" s="1" customFormat="1" ht="18" customHeight="1" x14ac:dyDescent="0.15">
      <c r="A8" s="5">
        <v>3</v>
      </c>
      <c r="B8" s="8"/>
      <c r="C8" s="11"/>
      <c r="D8" s="11"/>
      <c r="E8" s="11"/>
      <c r="F8" s="11"/>
      <c r="G8" s="11"/>
      <c r="H8" s="7">
        <f t="shared" si="1"/>
        <v>0</v>
      </c>
      <c r="I8" s="11"/>
      <c r="J8" s="11"/>
      <c r="K8" s="11"/>
      <c r="L8" s="11"/>
      <c r="M8" s="11"/>
      <c r="N8" s="7">
        <f t="shared" si="2"/>
        <v>0</v>
      </c>
      <c r="O8" s="7">
        <f t="shared" si="3"/>
        <v>0</v>
      </c>
      <c r="P8" s="7">
        <f t="shared" si="4"/>
        <v>0</v>
      </c>
      <c r="Q8" s="7">
        <f t="shared" si="5"/>
        <v>0</v>
      </c>
      <c r="R8" s="7">
        <f t="shared" si="6"/>
        <v>0</v>
      </c>
      <c r="S8" s="11"/>
      <c r="T8" s="7">
        <f t="shared" si="7"/>
        <v>0</v>
      </c>
    </row>
    <row r="9" spans="1:20" s="1" customFormat="1" ht="18" customHeight="1" x14ac:dyDescent="0.15">
      <c r="A9" s="5">
        <v>4</v>
      </c>
      <c r="B9" s="8"/>
      <c r="C9" s="11"/>
      <c r="D9" s="11"/>
      <c r="E9" s="11"/>
      <c r="F9" s="11"/>
      <c r="G9" s="11"/>
      <c r="H9" s="7">
        <f t="shared" si="1"/>
        <v>0</v>
      </c>
      <c r="I9" s="11"/>
      <c r="J9" s="11"/>
      <c r="K9" s="11"/>
      <c r="L9" s="11"/>
      <c r="M9" s="11"/>
      <c r="N9" s="7">
        <f t="shared" si="2"/>
        <v>0</v>
      </c>
      <c r="O9" s="7">
        <f t="shared" si="3"/>
        <v>0</v>
      </c>
      <c r="P9" s="7">
        <f t="shared" si="4"/>
        <v>0</v>
      </c>
      <c r="Q9" s="7">
        <f t="shared" si="5"/>
        <v>0</v>
      </c>
      <c r="R9" s="7">
        <f t="shared" si="6"/>
        <v>0</v>
      </c>
      <c r="S9" s="11"/>
      <c r="T9" s="7">
        <f t="shared" si="7"/>
        <v>0</v>
      </c>
    </row>
    <row r="10" spans="1:20" s="1" customFormat="1" ht="18" customHeight="1" x14ac:dyDescent="0.15">
      <c r="A10" s="5">
        <v>5</v>
      </c>
      <c r="B10" s="8"/>
      <c r="C10" s="11"/>
      <c r="D10" s="11"/>
      <c r="E10" s="11"/>
      <c r="F10" s="11"/>
      <c r="G10" s="11"/>
      <c r="H10" s="7">
        <f t="shared" si="1"/>
        <v>0</v>
      </c>
      <c r="I10" s="11"/>
      <c r="J10" s="11"/>
      <c r="K10" s="11"/>
      <c r="L10" s="11"/>
      <c r="M10" s="11"/>
      <c r="N10" s="7">
        <f t="shared" si="2"/>
        <v>0</v>
      </c>
      <c r="O10" s="7">
        <f t="shared" si="3"/>
        <v>0</v>
      </c>
      <c r="P10" s="7">
        <f t="shared" si="4"/>
        <v>0</v>
      </c>
      <c r="Q10" s="7">
        <f t="shared" si="5"/>
        <v>0</v>
      </c>
      <c r="R10" s="7">
        <f t="shared" si="6"/>
        <v>0</v>
      </c>
      <c r="S10" s="11"/>
      <c r="T10" s="7">
        <f t="shared" si="7"/>
        <v>0</v>
      </c>
    </row>
    <row r="11" spans="1:20" s="1" customFormat="1" ht="18" customHeight="1" x14ac:dyDescent="0.15">
      <c r="A11" s="5">
        <v>6</v>
      </c>
      <c r="B11" s="8"/>
      <c r="C11" s="11"/>
      <c r="D11" s="11"/>
      <c r="E11" s="11"/>
      <c r="F11" s="11"/>
      <c r="G11" s="11"/>
      <c r="H11" s="7">
        <f t="shared" si="1"/>
        <v>0</v>
      </c>
      <c r="I11" s="11"/>
      <c r="J11" s="11"/>
      <c r="K11" s="11"/>
      <c r="L11" s="11"/>
      <c r="M11" s="11"/>
      <c r="N11" s="7">
        <f t="shared" si="2"/>
        <v>0</v>
      </c>
      <c r="O11" s="7">
        <f t="shared" si="3"/>
        <v>0</v>
      </c>
      <c r="P11" s="7">
        <f t="shared" si="4"/>
        <v>0</v>
      </c>
      <c r="Q11" s="7">
        <f t="shared" si="5"/>
        <v>0</v>
      </c>
      <c r="R11" s="7">
        <f t="shared" si="6"/>
        <v>0</v>
      </c>
      <c r="S11" s="11"/>
      <c r="T11" s="7">
        <f t="shared" si="7"/>
        <v>0</v>
      </c>
    </row>
    <row r="12" spans="1:20" s="1" customFormat="1" ht="18" customHeight="1" x14ac:dyDescent="0.15">
      <c r="A12" s="5">
        <v>7</v>
      </c>
      <c r="B12" s="8"/>
      <c r="C12" s="11"/>
      <c r="D12" s="11"/>
      <c r="E12" s="11"/>
      <c r="F12" s="11"/>
      <c r="G12" s="11"/>
      <c r="H12" s="7">
        <f t="shared" si="1"/>
        <v>0</v>
      </c>
      <c r="I12" s="11"/>
      <c r="J12" s="11"/>
      <c r="K12" s="11"/>
      <c r="L12" s="11"/>
      <c r="M12" s="11"/>
      <c r="N12" s="7">
        <f t="shared" si="2"/>
        <v>0</v>
      </c>
      <c r="O12" s="7">
        <f t="shared" si="3"/>
        <v>0</v>
      </c>
      <c r="P12" s="7">
        <f t="shared" si="4"/>
        <v>0</v>
      </c>
      <c r="Q12" s="7">
        <f t="shared" si="5"/>
        <v>0</v>
      </c>
      <c r="R12" s="7">
        <f t="shared" si="6"/>
        <v>0</v>
      </c>
      <c r="S12" s="11"/>
      <c r="T12" s="7">
        <f t="shared" si="7"/>
        <v>0</v>
      </c>
    </row>
    <row r="13" spans="1:20" s="1" customFormat="1" ht="18" customHeight="1" x14ac:dyDescent="0.15">
      <c r="A13" s="5">
        <v>8</v>
      </c>
      <c r="B13" s="8"/>
      <c r="C13" s="11"/>
      <c r="D13" s="11"/>
      <c r="E13" s="11"/>
      <c r="F13" s="11"/>
      <c r="G13" s="11"/>
      <c r="H13" s="7">
        <f t="shared" si="1"/>
        <v>0</v>
      </c>
      <c r="I13" s="11"/>
      <c r="J13" s="11"/>
      <c r="K13" s="11"/>
      <c r="L13" s="11"/>
      <c r="M13" s="11"/>
      <c r="N13" s="7">
        <f t="shared" si="2"/>
        <v>0</v>
      </c>
      <c r="O13" s="7">
        <f t="shared" si="3"/>
        <v>0</v>
      </c>
      <c r="P13" s="7">
        <f t="shared" si="4"/>
        <v>0</v>
      </c>
      <c r="Q13" s="7">
        <f t="shared" si="5"/>
        <v>0</v>
      </c>
      <c r="R13" s="7">
        <f t="shared" si="6"/>
        <v>0</v>
      </c>
      <c r="S13" s="11"/>
      <c r="T13" s="7">
        <f t="shared" si="7"/>
        <v>0</v>
      </c>
    </row>
    <row r="14" spans="1:20" s="1" customFormat="1" ht="18" customHeight="1" x14ac:dyDescent="0.15">
      <c r="A14" s="5">
        <v>9</v>
      </c>
      <c r="B14" s="8"/>
      <c r="C14" s="11"/>
      <c r="D14" s="11"/>
      <c r="E14" s="11"/>
      <c r="F14" s="11"/>
      <c r="G14" s="11"/>
      <c r="H14" s="7">
        <f t="shared" si="1"/>
        <v>0</v>
      </c>
      <c r="I14" s="11"/>
      <c r="J14" s="11"/>
      <c r="K14" s="11"/>
      <c r="L14" s="11"/>
      <c r="M14" s="11"/>
      <c r="N14" s="7">
        <f t="shared" si="2"/>
        <v>0</v>
      </c>
      <c r="O14" s="7">
        <f t="shared" si="3"/>
        <v>0</v>
      </c>
      <c r="P14" s="7">
        <f t="shared" si="4"/>
        <v>0</v>
      </c>
      <c r="Q14" s="7">
        <f t="shared" si="5"/>
        <v>0</v>
      </c>
      <c r="R14" s="7">
        <f t="shared" si="6"/>
        <v>0</v>
      </c>
      <c r="S14" s="11"/>
      <c r="T14" s="7">
        <f t="shared" si="7"/>
        <v>0</v>
      </c>
    </row>
    <row r="15" spans="1:20" s="1" customFormat="1" ht="18" customHeight="1" x14ac:dyDescent="0.15">
      <c r="A15" s="5">
        <v>10</v>
      </c>
      <c r="B15" s="5" t="s">
        <v>600</v>
      </c>
      <c r="C15" s="7">
        <f>SUM(C6:C14)</f>
        <v>0</v>
      </c>
      <c r="D15" s="7">
        <f t="shared" ref="D15:T15" si="8">SUM(D6:D14)</f>
        <v>0</v>
      </c>
      <c r="E15" s="7">
        <f t="shared" si="8"/>
        <v>0</v>
      </c>
      <c r="F15" s="7">
        <f t="shared" si="8"/>
        <v>0</v>
      </c>
      <c r="G15" s="7">
        <f t="shared" si="8"/>
        <v>0</v>
      </c>
      <c r="H15" s="7">
        <f t="shared" si="8"/>
        <v>0</v>
      </c>
      <c r="I15" s="7">
        <f t="shared" si="8"/>
        <v>0</v>
      </c>
      <c r="J15" s="7">
        <f t="shared" si="8"/>
        <v>0</v>
      </c>
      <c r="K15" s="7">
        <f t="shared" si="8"/>
        <v>0</v>
      </c>
      <c r="L15" s="7">
        <f t="shared" si="8"/>
        <v>0</v>
      </c>
      <c r="M15" s="7">
        <f t="shared" si="8"/>
        <v>0</v>
      </c>
      <c r="N15" s="7">
        <f t="shared" si="8"/>
        <v>0</v>
      </c>
      <c r="O15" s="7">
        <f t="shared" si="8"/>
        <v>0</v>
      </c>
      <c r="P15" s="7">
        <f t="shared" si="8"/>
        <v>0</v>
      </c>
      <c r="Q15" s="7">
        <f t="shared" si="8"/>
        <v>0</v>
      </c>
      <c r="R15" s="7">
        <f t="shared" si="8"/>
        <v>0</v>
      </c>
      <c r="S15" s="7">
        <f t="shared" si="8"/>
        <v>0</v>
      </c>
      <c r="T15" s="7">
        <f t="shared" si="8"/>
        <v>0</v>
      </c>
    </row>
  </sheetData>
  <mergeCells count="5">
    <mergeCell ref="A1:T1"/>
    <mergeCell ref="B2:H2"/>
    <mergeCell ref="I2:N2"/>
    <mergeCell ref="O2:T2"/>
    <mergeCell ref="A2:A4"/>
  </mergeCells>
  <phoneticPr fontId="20" type="noConversion"/>
  <pageMargins left="0.70763888888888904" right="0.70763888888888904" top="0.74791666666666701" bottom="0.74791666666666701" header="0.31388888888888899" footer="0.31388888888888899"/>
  <pageSetup paperSize="9" scale="73"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9"/>
  <sheetViews>
    <sheetView zoomScale="80" zoomScaleNormal="80" workbookViewId="0">
      <selection activeCell="J24" sqref="J24"/>
    </sheetView>
  </sheetViews>
  <sheetFormatPr defaultColWidth="8.875" defaultRowHeight="15" x14ac:dyDescent="0.15"/>
  <cols>
    <col min="1" max="1" width="5.5" style="2" customWidth="1"/>
    <col min="2" max="2" width="90.375" style="2" customWidth="1"/>
    <col min="3" max="3" width="24.875" style="2" customWidth="1"/>
    <col min="4" max="16384" width="8.875" style="2"/>
  </cols>
  <sheetData>
    <row r="1" spans="1:3" ht="15.75" x14ac:dyDescent="0.15">
      <c r="A1" s="100" t="s">
        <v>979</v>
      </c>
      <c r="B1" s="100"/>
      <c r="C1" s="100"/>
    </row>
    <row r="2" spans="1:3" x14ac:dyDescent="0.15">
      <c r="A2" s="10" t="s">
        <v>3</v>
      </c>
      <c r="B2" s="10" t="s">
        <v>49</v>
      </c>
      <c r="C2" s="10" t="s">
        <v>50</v>
      </c>
    </row>
    <row r="3" spans="1:3" s="1" customFormat="1" ht="18" customHeight="1" x14ac:dyDescent="0.15">
      <c r="A3" s="5">
        <v>1</v>
      </c>
      <c r="B3" s="8" t="s">
        <v>980</v>
      </c>
      <c r="C3" s="11"/>
    </row>
    <row r="4" spans="1:3" s="1" customFormat="1" ht="18" customHeight="1" x14ac:dyDescent="0.15">
      <c r="A4" s="5">
        <v>2</v>
      </c>
      <c r="B4" s="8" t="s">
        <v>981</v>
      </c>
      <c r="C4" s="11"/>
    </row>
    <row r="5" spans="1:3" s="1" customFormat="1" ht="18" customHeight="1" x14ac:dyDescent="0.15">
      <c r="A5" s="5">
        <v>3</v>
      </c>
      <c r="B5" s="8" t="s">
        <v>982</v>
      </c>
      <c r="C5" s="11"/>
    </row>
    <row r="6" spans="1:3" s="1" customFormat="1" ht="18" customHeight="1" x14ac:dyDescent="0.15">
      <c r="A6" s="5">
        <v>4</v>
      </c>
      <c r="B6" s="8" t="s">
        <v>983</v>
      </c>
      <c r="C6" s="7">
        <f>C3-C4+C5</f>
        <v>0</v>
      </c>
    </row>
    <row r="7" spans="1:3" s="1" customFormat="1" ht="18" customHeight="1" x14ac:dyDescent="0.15">
      <c r="A7" s="5">
        <v>5</v>
      </c>
      <c r="B7" s="8" t="s">
        <v>984</v>
      </c>
      <c r="C7" s="7">
        <f>SUM(C8:C11)</f>
        <v>0</v>
      </c>
    </row>
    <row r="8" spans="1:3" s="1" customFormat="1" ht="18" customHeight="1" x14ac:dyDescent="0.15">
      <c r="A8" s="5">
        <v>6</v>
      </c>
      <c r="B8" s="8" t="s">
        <v>985</v>
      </c>
      <c r="C8" s="11" t="s">
        <v>66</v>
      </c>
    </row>
    <row r="9" spans="1:3" s="1" customFormat="1" ht="18" customHeight="1" x14ac:dyDescent="0.15">
      <c r="A9" s="5">
        <v>7</v>
      </c>
      <c r="B9" s="8" t="s">
        <v>986</v>
      </c>
      <c r="C9" s="11" t="s">
        <v>66</v>
      </c>
    </row>
    <row r="10" spans="1:3" s="1" customFormat="1" ht="18" customHeight="1" x14ac:dyDescent="0.15">
      <c r="A10" s="5">
        <v>8</v>
      </c>
      <c r="B10" s="8" t="s">
        <v>987</v>
      </c>
      <c r="C10" s="11" t="s">
        <v>66</v>
      </c>
    </row>
    <row r="11" spans="1:3" s="1" customFormat="1" ht="18" customHeight="1" x14ac:dyDescent="0.15">
      <c r="A11" s="5">
        <v>9</v>
      </c>
      <c r="B11" s="8" t="s">
        <v>988</v>
      </c>
      <c r="C11" s="11" t="s">
        <v>66</v>
      </c>
    </row>
    <row r="12" spans="1:3" s="1" customFormat="1" ht="18" customHeight="1" x14ac:dyDescent="0.15">
      <c r="A12" s="5">
        <v>10</v>
      </c>
      <c r="B12" s="8" t="s">
        <v>989</v>
      </c>
      <c r="C12" s="11" t="s">
        <v>66</v>
      </c>
    </row>
    <row r="13" spans="1:3" s="1" customFormat="1" ht="18" customHeight="1" x14ac:dyDescent="0.15">
      <c r="A13" s="5">
        <v>11</v>
      </c>
      <c r="B13" s="8" t="s">
        <v>990</v>
      </c>
      <c r="C13" s="7">
        <f>C6-C7</f>
        <v>0</v>
      </c>
    </row>
    <row r="14" spans="1:3" s="1" customFormat="1" ht="18" customHeight="1" x14ac:dyDescent="0.15">
      <c r="A14" s="5">
        <v>12</v>
      </c>
      <c r="B14" s="8" t="s">
        <v>991</v>
      </c>
      <c r="C14" s="11"/>
    </row>
    <row r="15" spans="1:3" s="1" customFormat="1" ht="18" customHeight="1" x14ac:dyDescent="0.15">
      <c r="A15" s="5">
        <v>13</v>
      </c>
      <c r="B15" s="8" t="s">
        <v>992</v>
      </c>
      <c r="C15" s="11"/>
    </row>
    <row r="16" spans="1:3" s="1" customFormat="1" ht="18" customHeight="1" x14ac:dyDescent="0.15">
      <c r="A16" s="5">
        <v>14</v>
      </c>
      <c r="B16" s="8" t="s">
        <v>993</v>
      </c>
      <c r="C16" s="11"/>
    </row>
    <row r="17" spans="1:3" s="1" customFormat="1" ht="18" customHeight="1" x14ac:dyDescent="0.15">
      <c r="A17" s="5">
        <v>15</v>
      </c>
      <c r="B17" s="8" t="s">
        <v>994</v>
      </c>
      <c r="C17" s="11"/>
    </row>
    <row r="18" spans="1:3" s="1" customFormat="1" ht="18" customHeight="1" x14ac:dyDescent="0.15">
      <c r="A18" s="5">
        <v>16</v>
      </c>
      <c r="B18" s="8" t="s">
        <v>995</v>
      </c>
      <c r="C18" s="7">
        <f>IF(C4-C5&gt;0,C4-C5,0)</f>
        <v>0</v>
      </c>
    </row>
    <row r="19" spans="1:3" s="1" customFormat="1" ht="18" customHeight="1" x14ac:dyDescent="0.15">
      <c r="A19" s="5">
        <v>17</v>
      </c>
      <c r="B19" s="8" t="s">
        <v>996</v>
      </c>
      <c r="C19" s="7">
        <f>C14+C15+C17+C18</f>
        <v>0</v>
      </c>
    </row>
  </sheetData>
  <mergeCells count="1">
    <mergeCell ref="A1:C1"/>
  </mergeCells>
  <phoneticPr fontId="20" type="noConversion"/>
  <printOptions horizontalCentered="1"/>
  <pageMargins left="0.70763888888888904" right="0.70763888888888904" top="0.74791666666666701" bottom="0.74791666666666701" header="0.31388888888888899" footer="0.31388888888888899"/>
  <pageSetup paperSize="9"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zoomScale="80" zoomScaleNormal="80" workbookViewId="0">
      <selection activeCell="I14" sqref="I14"/>
    </sheetView>
  </sheetViews>
  <sheetFormatPr defaultColWidth="8.875" defaultRowHeight="15" x14ac:dyDescent="0.15"/>
  <cols>
    <col min="1" max="1" width="27" style="2" customWidth="1"/>
    <col min="2" max="2" width="25.5" style="2" customWidth="1"/>
    <col min="3" max="3" width="28.75" style="2" customWidth="1"/>
    <col min="4" max="4" width="11" style="2" customWidth="1"/>
    <col min="5" max="5" width="10" style="2" customWidth="1"/>
    <col min="6" max="6" width="11.125" style="2" customWidth="1"/>
    <col min="7" max="7" width="11" style="2" customWidth="1"/>
    <col min="8" max="8" width="11.875" style="2" customWidth="1"/>
    <col min="9" max="16384" width="8.875" style="2"/>
  </cols>
  <sheetData>
    <row r="1" spans="1:8" ht="15.75" x14ac:dyDescent="0.15">
      <c r="A1" s="187" t="s">
        <v>997</v>
      </c>
      <c r="B1" s="188"/>
      <c r="C1" s="188"/>
      <c r="D1" s="188"/>
      <c r="E1" s="188"/>
      <c r="F1" s="188"/>
      <c r="G1" s="188"/>
      <c r="H1" s="188"/>
    </row>
    <row r="2" spans="1:8" s="1" customFormat="1" ht="12.75" x14ac:dyDescent="0.15">
      <c r="A2" s="189" t="s">
        <v>998</v>
      </c>
      <c r="B2" s="189"/>
      <c r="C2" s="189"/>
      <c r="D2" s="189"/>
      <c r="E2" s="189"/>
      <c r="F2" s="189"/>
      <c r="G2" s="189"/>
      <c r="H2" s="189"/>
    </row>
    <row r="3" spans="1:8" s="1" customFormat="1" ht="12.75" x14ac:dyDescent="0.15">
      <c r="A3" s="4" t="s">
        <v>999</v>
      </c>
      <c r="B3" s="3"/>
      <c r="C3" s="3"/>
      <c r="D3" s="3"/>
      <c r="E3" s="3"/>
      <c r="F3" s="3"/>
    </row>
    <row r="4" spans="1:8" s="1" customFormat="1" ht="12.75" x14ac:dyDescent="0.15">
      <c r="A4" s="190" t="s">
        <v>1000</v>
      </c>
      <c r="B4" s="190"/>
      <c r="C4" s="191" t="s">
        <v>1001</v>
      </c>
      <c r="D4" s="191"/>
      <c r="E4" s="191"/>
      <c r="F4" s="191"/>
      <c r="G4" s="191"/>
      <c r="H4" s="191"/>
    </row>
    <row r="5" spans="1:8" s="1" customFormat="1" ht="40.5" customHeight="1" x14ac:dyDescent="0.15">
      <c r="A5" s="125" t="s">
        <v>1002</v>
      </c>
      <c r="B5" s="126"/>
      <c r="C5" s="5" t="s">
        <v>1003</v>
      </c>
      <c r="D5" s="159" t="s">
        <v>1004</v>
      </c>
      <c r="E5" s="159"/>
      <c r="F5" s="159"/>
      <c r="G5" s="124" t="s">
        <v>1005</v>
      </c>
      <c r="H5" s="124"/>
    </row>
    <row r="6" spans="1:8" s="1" customFormat="1" ht="24" customHeight="1" x14ac:dyDescent="0.15">
      <c r="A6" s="192"/>
      <c r="B6" s="193"/>
      <c r="C6" s="7">
        <f>ROUND(A6*25%,2)</f>
        <v>0</v>
      </c>
      <c r="D6" s="192">
        <f>ROUND(A6*0.25,2)</f>
        <v>0</v>
      </c>
      <c r="E6" s="194"/>
      <c r="F6" s="193"/>
      <c r="G6" s="192">
        <f>A6-C6-D6</f>
        <v>0</v>
      </c>
      <c r="H6" s="193"/>
    </row>
    <row r="7" spans="1:8" s="1" customFormat="1" ht="31.9" customHeight="1" x14ac:dyDescent="0.15">
      <c r="A7" s="124" t="s">
        <v>1006</v>
      </c>
      <c r="B7" s="160" t="s">
        <v>1007</v>
      </c>
      <c r="C7" s="155" t="s">
        <v>1008</v>
      </c>
      <c r="D7" s="124" t="s">
        <v>1009</v>
      </c>
      <c r="E7" s="124"/>
      <c r="F7" s="124"/>
      <c r="G7" s="124" t="s">
        <v>1010</v>
      </c>
      <c r="H7" s="124" t="s">
        <v>1011</v>
      </c>
    </row>
    <row r="8" spans="1:8" s="1" customFormat="1" ht="16.149999999999999" customHeight="1" x14ac:dyDescent="0.15">
      <c r="A8" s="124"/>
      <c r="B8" s="162"/>
      <c r="C8" s="157"/>
      <c r="D8" s="5" t="s">
        <v>1012</v>
      </c>
      <c r="E8" s="5" t="s">
        <v>1013</v>
      </c>
      <c r="F8" s="5" t="s">
        <v>1014</v>
      </c>
      <c r="G8" s="124"/>
      <c r="H8" s="124"/>
    </row>
    <row r="9" spans="1:8" s="1" customFormat="1" ht="16.149999999999999" customHeight="1" x14ac:dyDescent="0.15">
      <c r="A9" s="124"/>
      <c r="B9" s="8"/>
      <c r="C9" s="8"/>
      <c r="D9" s="8"/>
      <c r="E9" s="8"/>
      <c r="F9" s="8"/>
      <c r="G9" s="9" t="e">
        <f>ROUND(D9/D25*35%+E9/E25*35%+F9/F25*30%,10)</f>
        <v>#DIV/0!</v>
      </c>
      <c r="H9" s="9" t="e">
        <f>ROUND($G$6*G9,2)</f>
        <v>#DIV/0!</v>
      </c>
    </row>
    <row r="10" spans="1:8" s="1" customFormat="1" ht="16.149999999999999" customHeight="1" x14ac:dyDescent="0.15">
      <c r="A10" s="124"/>
      <c r="B10" s="8"/>
      <c r="C10" s="8"/>
      <c r="D10" s="8"/>
      <c r="E10" s="8"/>
      <c r="F10" s="8"/>
      <c r="G10" s="9" t="e">
        <f t="shared" ref="G10:G24" si="0">ROUND(D10/D26*35%+E10/E26*35%+F10/F26*30%,10)</f>
        <v>#DIV/0!</v>
      </c>
      <c r="H10" s="9" t="e">
        <f t="shared" ref="H10:H24" si="1">ROUND($G$6*G10,2)</f>
        <v>#DIV/0!</v>
      </c>
    </row>
    <row r="11" spans="1:8" s="1" customFormat="1" ht="16.149999999999999" customHeight="1" x14ac:dyDescent="0.15">
      <c r="A11" s="124"/>
      <c r="B11" s="8" t="s">
        <v>66</v>
      </c>
      <c r="C11" s="8" t="s">
        <v>66</v>
      </c>
      <c r="D11" s="8"/>
      <c r="E11" s="8"/>
      <c r="F11" s="8"/>
      <c r="G11" s="9" t="e">
        <f t="shared" si="0"/>
        <v>#DIV/0!</v>
      </c>
      <c r="H11" s="9" t="e">
        <f t="shared" si="1"/>
        <v>#DIV/0!</v>
      </c>
    </row>
    <row r="12" spans="1:8" s="1" customFormat="1" ht="16.149999999999999" customHeight="1" x14ac:dyDescent="0.15">
      <c r="A12" s="124"/>
      <c r="B12" s="8" t="s">
        <v>66</v>
      </c>
      <c r="C12" s="8" t="s">
        <v>66</v>
      </c>
      <c r="D12" s="8"/>
      <c r="E12" s="8"/>
      <c r="F12" s="8"/>
      <c r="G12" s="9" t="e">
        <f t="shared" si="0"/>
        <v>#DIV/0!</v>
      </c>
      <c r="H12" s="9" t="e">
        <f t="shared" si="1"/>
        <v>#DIV/0!</v>
      </c>
    </row>
    <row r="13" spans="1:8" s="1" customFormat="1" ht="16.149999999999999" customHeight="1" x14ac:dyDescent="0.15">
      <c r="A13" s="124"/>
      <c r="B13" s="8" t="s">
        <v>66</v>
      </c>
      <c r="C13" s="8" t="s">
        <v>66</v>
      </c>
      <c r="D13" s="8"/>
      <c r="E13" s="8"/>
      <c r="F13" s="8"/>
      <c r="G13" s="9" t="e">
        <f t="shared" si="0"/>
        <v>#DIV/0!</v>
      </c>
      <c r="H13" s="9" t="e">
        <f t="shared" si="1"/>
        <v>#DIV/0!</v>
      </c>
    </row>
    <row r="14" spans="1:8" s="1" customFormat="1" ht="16.149999999999999" customHeight="1" x14ac:dyDescent="0.15">
      <c r="A14" s="124"/>
      <c r="B14" s="8" t="s">
        <v>66</v>
      </c>
      <c r="C14" s="8" t="s">
        <v>66</v>
      </c>
      <c r="D14" s="8"/>
      <c r="E14" s="8"/>
      <c r="F14" s="8"/>
      <c r="G14" s="9" t="e">
        <f t="shared" si="0"/>
        <v>#DIV/0!</v>
      </c>
      <c r="H14" s="9" t="e">
        <f t="shared" si="1"/>
        <v>#DIV/0!</v>
      </c>
    </row>
    <row r="15" spans="1:8" s="1" customFormat="1" ht="16.149999999999999" customHeight="1" x14ac:dyDescent="0.15">
      <c r="A15" s="124"/>
      <c r="B15" s="8" t="s">
        <v>66</v>
      </c>
      <c r="C15" s="8" t="s">
        <v>66</v>
      </c>
      <c r="D15" s="8"/>
      <c r="E15" s="8"/>
      <c r="F15" s="8"/>
      <c r="G15" s="9" t="e">
        <f t="shared" si="0"/>
        <v>#DIV/0!</v>
      </c>
      <c r="H15" s="9" t="e">
        <f t="shared" si="1"/>
        <v>#DIV/0!</v>
      </c>
    </row>
    <row r="16" spans="1:8" s="1" customFormat="1" ht="16.149999999999999" customHeight="1" x14ac:dyDescent="0.15">
      <c r="A16" s="124"/>
      <c r="B16" s="8" t="s">
        <v>66</v>
      </c>
      <c r="C16" s="8" t="s">
        <v>66</v>
      </c>
      <c r="D16" s="8"/>
      <c r="E16" s="8"/>
      <c r="F16" s="8"/>
      <c r="G16" s="9" t="e">
        <f t="shared" si="0"/>
        <v>#DIV/0!</v>
      </c>
      <c r="H16" s="9" t="e">
        <f t="shared" si="1"/>
        <v>#DIV/0!</v>
      </c>
    </row>
    <row r="17" spans="1:8" s="1" customFormat="1" ht="16.149999999999999" customHeight="1" x14ac:dyDescent="0.15">
      <c r="A17" s="124"/>
      <c r="B17" s="8" t="s">
        <v>66</v>
      </c>
      <c r="C17" s="8" t="s">
        <v>66</v>
      </c>
      <c r="D17" s="8"/>
      <c r="E17" s="8"/>
      <c r="F17" s="8"/>
      <c r="G17" s="9" t="e">
        <f t="shared" si="0"/>
        <v>#DIV/0!</v>
      </c>
      <c r="H17" s="9" t="e">
        <f t="shared" si="1"/>
        <v>#DIV/0!</v>
      </c>
    </row>
    <row r="18" spans="1:8" s="1" customFormat="1" ht="16.149999999999999" customHeight="1" x14ac:dyDescent="0.15">
      <c r="A18" s="124"/>
      <c r="B18" s="8" t="s">
        <v>66</v>
      </c>
      <c r="C18" s="8" t="s">
        <v>66</v>
      </c>
      <c r="D18" s="8"/>
      <c r="E18" s="8"/>
      <c r="F18" s="8"/>
      <c r="G18" s="9" t="e">
        <f t="shared" si="0"/>
        <v>#DIV/0!</v>
      </c>
      <c r="H18" s="9" t="e">
        <f t="shared" si="1"/>
        <v>#DIV/0!</v>
      </c>
    </row>
    <row r="19" spans="1:8" s="1" customFormat="1" ht="16.149999999999999" customHeight="1" x14ac:dyDescent="0.15">
      <c r="A19" s="124"/>
      <c r="B19" s="8" t="s">
        <v>66</v>
      </c>
      <c r="C19" s="8" t="s">
        <v>66</v>
      </c>
      <c r="D19" s="8"/>
      <c r="E19" s="8"/>
      <c r="F19" s="8"/>
      <c r="G19" s="9" t="e">
        <f t="shared" si="0"/>
        <v>#DIV/0!</v>
      </c>
      <c r="H19" s="9" t="e">
        <f t="shared" si="1"/>
        <v>#DIV/0!</v>
      </c>
    </row>
    <row r="20" spans="1:8" s="1" customFormat="1" ht="16.149999999999999" customHeight="1" x14ac:dyDescent="0.15">
      <c r="A20" s="124"/>
      <c r="B20" s="8" t="s">
        <v>66</v>
      </c>
      <c r="C20" s="8" t="s">
        <v>66</v>
      </c>
      <c r="D20" s="8"/>
      <c r="E20" s="8"/>
      <c r="F20" s="8"/>
      <c r="G20" s="9" t="e">
        <f t="shared" si="0"/>
        <v>#DIV/0!</v>
      </c>
      <c r="H20" s="9" t="e">
        <f t="shared" si="1"/>
        <v>#DIV/0!</v>
      </c>
    </row>
    <row r="21" spans="1:8" s="1" customFormat="1" ht="16.149999999999999" customHeight="1" x14ac:dyDescent="0.15">
      <c r="A21" s="124"/>
      <c r="B21" s="8" t="s">
        <v>66</v>
      </c>
      <c r="C21" s="8" t="s">
        <v>66</v>
      </c>
      <c r="D21" s="8"/>
      <c r="E21" s="8"/>
      <c r="F21" s="8"/>
      <c r="G21" s="9" t="e">
        <f t="shared" si="0"/>
        <v>#DIV/0!</v>
      </c>
      <c r="H21" s="9" t="e">
        <f t="shared" si="1"/>
        <v>#DIV/0!</v>
      </c>
    </row>
    <row r="22" spans="1:8" s="1" customFormat="1" ht="16.149999999999999" customHeight="1" x14ac:dyDescent="0.15">
      <c r="A22" s="124"/>
      <c r="B22" s="8" t="s">
        <v>66</v>
      </c>
      <c r="C22" s="8" t="s">
        <v>66</v>
      </c>
      <c r="D22" s="8"/>
      <c r="E22" s="8"/>
      <c r="F22" s="8"/>
      <c r="G22" s="9" t="e">
        <f t="shared" si="0"/>
        <v>#DIV/0!</v>
      </c>
      <c r="H22" s="9" t="e">
        <f t="shared" si="1"/>
        <v>#DIV/0!</v>
      </c>
    </row>
    <row r="23" spans="1:8" s="1" customFormat="1" ht="16.149999999999999" customHeight="1" x14ac:dyDescent="0.15">
      <c r="A23" s="124"/>
      <c r="B23" s="8" t="s">
        <v>66</v>
      </c>
      <c r="C23" s="8" t="s">
        <v>66</v>
      </c>
      <c r="D23" s="8"/>
      <c r="E23" s="8"/>
      <c r="F23" s="8"/>
      <c r="G23" s="9" t="e">
        <f t="shared" si="0"/>
        <v>#DIV/0!</v>
      </c>
      <c r="H23" s="9" t="e">
        <f t="shared" si="1"/>
        <v>#DIV/0!</v>
      </c>
    </row>
    <row r="24" spans="1:8" s="1" customFormat="1" ht="16.149999999999999" customHeight="1" x14ac:dyDescent="0.15">
      <c r="A24" s="124"/>
      <c r="B24" s="8" t="s">
        <v>66</v>
      </c>
      <c r="C24" s="8" t="s">
        <v>66</v>
      </c>
      <c r="D24" s="8"/>
      <c r="E24" s="8"/>
      <c r="F24" s="8"/>
      <c r="G24" s="9" t="e">
        <f t="shared" si="0"/>
        <v>#DIV/0!</v>
      </c>
      <c r="H24" s="9" t="e">
        <f t="shared" si="1"/>
        <v>#DIV/0!</v>
      </c>
    </row>
    <row r="25" spans="1:8" s="1" customFormat="1" ht="16.149999999999999" customHeight="1" x14ac:dyDescent="0.15">
      <c r="A25" s="124"/>
      <c r="B25" s="124" t="s">
        <v>600</v>
      </c>
      <c r="C25" s="124"/>
      <c r="D25" s="7">
        <f>SUM(D9:D24)</f>
        <v>0</v>
      </c>
      <c r="E25" s="7">
        <f t="shared" ref="E25:H25" si="2">SUM(E9:E24)</f>
        <v>0</v>
      </c>
      <c r="F25" s="7">
        <f t="shared" si="2"/>
        <v>0</v>
      </c>
      <c r="G25" s="7" t="e">
        <f t="shared" si="2"/>
        <v>#DIV/0!</v>
      </c>
      <c r="H25" s="7" t="e">
        <f t="shared" si="2"/>
        <v>#DIV/0!</v>
      </c>
    </row>
  </sheetData>
  <mergeCells count="17">
    <mergeCell ref="A6:B6"/>
    <mergeCell ref="D6:F6"/>
    <mergeCell ref="G6:H6"/>
    <mergeCell ref="D7:F7"/>
    <mergeCell ref="B25:C25"/>
    <mergeCell ref="A7:A25"/>
    <mergeCell ref="B7:B8"/>
    <mergeCell ref="C7:C8"/>
    <mergeCell ref="G7:G8"/>
    <mergeCell ref="H7:H8"/>
    <mergeCell ref="A1:H1"/>
    <mergeCell ref="A2:H2"/>
    <mergeCell ref="A4:B4"/>
    <mergeCell ref="C4:H4"/>
    <mergeCell ref="A5:B5"/>
    <mergeCell ref="D5:F5"/>
    <mergeCell ref="G5:H5"/>
  </mergeCells>
  <phoneticPr fontId="20" type="noConversion"/>
  <pageMargins left="0.70763888888888904" right="0.70763888888888904" top="0.74791666666666701" bottom="0.74791666666666701" header="0.31388888888888899" footer="0.31388888888888899"/>
  <pageSetup paperSize="9" scale="9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
  <sheetViews>
    <sheetView zoomScale="80" zoomScaleNormal="80" workbookViewId="0">
      <selection activeCell="C12" sqref="C12"/>
    </sheetView>
  </sheetViews>
  <sheetFormatPr defaultColWidth="8.875" defaultRowHeight="15" x14ac:dyDescent="0.15"/>
  <cols>
    <col min="1" max="1" width="5.5" style="2" customWidth="1"/>
    <col min="2" max="2" width="50.75" style="2" customWidth="1"/>
    <col min="3" max="3" width="23.25" style="2" customWidth="1"/>
    <col min="4" max="16384" width="8.875" style="2"/>
  </cols>
  <sheetData>
    <row r="1" spans="1:3" ht="15.75" x14ac:dyDescent="0.15">
      <c r="A1" s="95" t="s">
        <v>76</v>
      </c>
      <c r="B1" s="96"/>
      <c r="C1" s="97"/>
    </row>
    <row r="2" spans="1:3" ht="19.899999999999999" customHeight="1" x14ac:dyDescent="0.15">
      <c r="A2" s="10" t="s">
        <v>3</v>
      </c>
      <c r="B2" s="10" t="s">
        <v>49</v>
      </c>
      <c r="C2" s="10" t="s">
        <v>50</v>
      </c>
    </row>
    <row r="3" spans="1:3" s="1" customFormat="1" ht="19.899999999999999" customHeight="1" x14ac:dyDescent="0.15">
      <c r="A3" s="5">
        <v>1</v>
      </c>
      <c r="B3" s="8" t="s">
        <v>77</v>
      </c>
      <c r="C3" s="29">
        <f>C4+C20+C29+C34+C35+C36</f>
        <v>0</v>
      </c>
    </row>
    <row r="4" spans="1:3" s="1" customFormat="1" ht="19.899999999999999" customHeight="1" x14ac:dyDescent="0.15">
      <c r="A4" s="5">
        <v>2</v>
      </c>
      <c r="B4" s="8" t="s">
        <v>78</v>
      </c>
      <c r="C4" s="29">
        <f>C5+C12</f>
        <v>0</v>
      </c>
    </row>
    <row r="5" spans="1:3" s="1" customFormat="1" ht="19.899999999999999" customHeight="1" x14ac:dyDescent="0.15">
      <c r="A5" s="5">
        <v>3</v>
      </c>
      <c r="B5" s="8" t="s">
        <v>79</v>
      </c>
      <c r="C5" s="29">
        <f>SUM(C6:C11)</f>
        <v>0</v>
      </c>
    </row>
    <row r="6" spans="1:3" s="1" customFormat="1" ht="19.899999999999999" customHeight="1" x14ac:dyDescent="0.15">
      <c r="A6" s="5">
        <v>4</v>
      </c>
      <c r="B6" s="8" t="s">
        <v>80</v>
      </c>
      <c r="C6" s="71"/>
    </row>
    <row r="7" spans="1:3" s="1" customFormat="1" ht="19.899999999999999" customHeight="1" x14ac:dyDescent="0.15">
      <c r="A7" s="5">
        <v>5</v>
      </c>
      <c r="B7" s="8" t="s">
        <v>81</v>
      </c>
      <c r="C7" s="71"/>
    </row>
    <row r="8" spans="1:3" s="1" customFormat="1" ht="19.899999999999999" customHeight="1" x14ac:dyDescent="0.15">
      <c r="A8" s="5">
        <v>6</v>
      </c>
      <c r="B8" s="8" t="s">
        <v>82</v>
      </c>
      <c r="C8" s="71"/>
    </row>
    <row r="9" spans="1:3" s="1" customFormat="1" ht="19.899999999999999" customHeight="1" x14ac:dyDescent="0.15">
      <c r="A9" s="5">
        <v>7</v>
      </c>
      <c r="B9" s="8" t="s">
        <v>83</v>
      </c>
      <c r="C9" s="71"/>
    </row>
    <row r="10" spans="1:3" s="1" customFormat="1" ht="19.899999999999999" customHeight="1" x14ac:dyDescent="0.15">
      <c r="A10" s="5">
        <v>8</v>
      </c>
      <c r="B10" s="8" t="s">
        <v>84</v>
      </c>
      <c r="C10" s="71"/>
    </row>
    <row r="11" spans="1:3" s="1" customFormat="1" ht="19.899999999999999" customHeight="1" x14ac:dyDescent="0.15">
      <c r="A11" s="5">
        <v>9</v>
      </c>
      <c r="B11" s="8" t="s">
        <v>85</v>
      </c>
      <c r="C11" s="71"/>
    </row>
    <row r="12" spans="1:3" s="1" customFormat="1" ht="19.899999999999999" customHeight="1" x14ac:dyDescent="0.15">
      <c r="A12" s="5">
        <v>10</v>
      </c>
      <c r="B12" s="8" t="s">
        <v>86</v>
      </c>
      <c r="C12" s="29">
        <f>SUM(C13:C19)</f>
        <v>0</v>
      </c>
    </row>
    <row r="13" spans="1:3" s="1" customFormat="1" ht="19.899999999999999" customHeight="1" x14ac:dyDescent="0.15">
      <c r="A13" s="5">
        <v>11</v>
      </c>
      <c r="B13" s="8" t="s">
        <v>87</v>
      </c>
      <c r="C13" s="71"/>
    </row>
    <row r="14" spans="1:3" s="1" customFormat="1" ht="19.899999999999999" customHeight="1" x14ac:dyDescent="0.15">
      <c r="A14" s="5">
        <v>12</v>
      </c>
      <c r="B14" s="8" t="s">
        <v>88</v>
      </c>
      <c r="C14" s="71"/>
    </row>
    <row r="15" spans="1:3" s="1" customFormat="1" ht="19.899999999999999" customHeight="1" x14ac:dyDescent="0.15">
      <c r="A15" s="5">
        <v>13</v>
      </c>
      <c r="B15" s="8" t="s">
        <v>89</v>
      </c>
      <c r="C15" s="71"/>
    </row>
    <row r="16" spans="1:3" s="1" customFormat="1" ht="19.899999999999999" customHeight="1" x14ac:dyDescent="0.15">
      <c r="A16" s="5">
        <v>14</v>
      </c>
      <c r="B16" s="8" t="s">
        <v>90</v>
      </c>
      <c r="C16" s="71"/>
    </row>
    <row r="17" spans="1:3" s="1" customFormat="1" ht="19.899999999999999" customHeight="1" x14ac:dyDescent="0.15">
      <c r="A17" s="5">
        <v>15</v>
      </c>
      <c r="B17" s="8" t="s">
        <v>91</v>
      </c>
      <c r="C17" s="71"/>
    </row>
    <row r="18" spans="1:3" s="1" customFormat="1" ht="19.899999999999999" customHeight="1" x14ac:dyDescent="0.15">
      <c r="A18" s="5">
        <v>16</v>
      </c>
      <c r="B18" s="8" t="s">
        <v>92</v>
      </c>
      <c r="C18" s="71"/>
    </row>
    <row r="19" spans="1:3" s="1" customFormat="1" ht="19.899999999999999" customHeight="1" x14ac:dyDescent="0.15">
      <c r="A19" s="5">
        <v>17</v>
      </c>
      <c r="B19" s="8" t="s">
        <v>93</v>
      </c>
      <c r="C19" s="71"/>
    </row>
    <row r="20" spans="1:3" s="1" customFormat="1" ht="19.899999999999999" customHeight="1" x14ac:dyDescent="0.15">
      <c r="A20" s="5">
        <v>18</v>
      </c>
      <c r="B20" s="8" t="s">
        <v>94</v>
      </c>
      <c r="C20" s="29">
        <f>C21+C28</f>
        <v>0</v>
      </c>
    </row>
    <row r="21" spans="1:3" s="1" customFormat="1" ht="19.899999999999999" customHeight="1" x14ac:dyDescent="0.15">
      <c r="A21" s="5">
        <v>19</v>
      </c>
      <c r="B21" s="8" t="s">
        <v>95</v>
      </c>
      <c r="C21" s="29">
        <f>SUM(C22:C27)</f>
        <v>0</v>
      </c>
    </row>
    <row r="22" spans="1:3" s="1" customFormat="1" ht="19.899999999999999" customHeight="1" x14ac:dyDescent="0.15">
      <c r="A22" s="5">
        <v>20</v>
      </c>
      <c r="B22" s="8" t="s">
        <v>96</v>
      </c>
      <c r="C22" s="71"/>
    </row>
    <row r="23" spans="1:3" s="1" customFormat="1" ht="19.899999999999999" customHeight="1" x14ac:dyDescent="0.15">
      <c r="A23" s="5">
        <v>21</v>
      </c>
      <c r="B23" s="8" t="s">
        <v>97</v>
      </c>
      <c r="C23" s="71"/>
    </row>
    <row r="24" spans="1:3" s="1" customFormat="1" ht="19.899999999999999" customHeight="1" x14ac:dyDescent="0.15">
      <c r="A24" s="5">
        <v>22</v>
      </c>
      <c r="B24" s="8" t="s">
        <v>98</v>
      </c>
      <c r="C24" s="71"/>
    </row>
    <row r="25" spans="1:3" s="1" customFormat="1" ht="19.899999999999999" customHeight="1" x14ac:dyDescent="0.15">
      <c r="A25" s="5">
        <v>23</v>
      </c>
      <c r="B25" s="8" t="s">
        <v>99</v>
      </c>
      <c r="C25" s="71"/>
    </row>
    <row r="26" spans="1:3" s="1" customFormat="1" ht="19.899999999999999" customHeight="1" x14ac:dyDescent="0.15">
      <c r="A26" s="5">
        <v>24</v>
      </c>
      <c r="B26" s="8" t="s">
        <v>100</v>
      </c>
      <c r="C26" s="71"/>
    </row>
    <row r="27" spans="1:3" s="1" customFormat="1" ht="19.899999999999999" customHeight="1" x14ac:dyDescent="0.15">
      <c r="A27" s="5">
        <v>25</v>
      </c>
      <c r="B27" s="8" t="s">
        <v>85</v>
      </c>
      <c r="C27" s="71"/>
    </row>
    <row r="28" spans="1:3" s="1" customFormat="1" ht="19.899999999999999" customHeight="1" x14ac:dyDescent="0.15">
      <c r="A28" s="5">
        <v>26</v>
      </c>
      <c r="B28" s="8" t="s">
        <v>101</v>
      </c>
      <c r="C28" s="71"/>
    </row>
    <row r="29" spans="1:3" s="1" customFormat="1" ht="19.899999999999999" customHeight="1" x14ac:dyDescent="0.15">
      <c r="A29" s="5">
        <v>27</v>
      </c>
      <c r="B29" s="8" t="s">
        <v>102</v>
      </c>
      <c r="C29" s="29">
        <f>C30-C32-C33</f>
        <v>0</v>
      </c>
    </row>
    <row r="30" spans="1:3" s="1" customFormat="1" ht="19.899999999999999" customHeight="1" x14ac:dyDescent="0.15">
      <c r="A30" s="5">
        <v>28</v>
      </c>
      <c r="B30" s="8" t="s">
        <v>103</v>
      </c>
      <c r="C30" s="71"/>
    </row>
    <row r="31" spans="1:3" s="1" customFormat="1" ht="19.899999999999999" customHeight="1" x14ac:dyDescent="0.15">
      <c r="A31" s="5">
        <v>29</v>
      </c>
      <c r="B31" s="8" t="s">
        <v>104</v>
      </c>
      <c r="C31" s="71"/>
    </row>
    <row r="32" spans="1:3" s="1" customFormat="1" ht="19.899999999999999" customHeight="1" x14ac:dyDescent="0.15">
      <c r="A32" s="5">
        <v>30</v>
      </c>
      <c r="B32" s="8" t="s">
        <v>105</v>
      </c>
      <c r="C32" s="71"/>
    </row>
    <row r="33" spans="1:3" s="1" customFormat="1" ht="19.899999999999999" customHeight="1" x14ac:dyDescent="0.15">
      <c r="A33" s="5">
        <v>31</v>
      </c>
      <c r="B33" s="8" t="s">
        <v>106</v>
      </c>
      <c r="C33" s="71"/>
    </row>
    <row r="34" spans="1:3" s="1" customFormat="1" ht="19.899999999999999" customHeight="1" x14ac:dyDescent="0.15">
      <c r="A34" s="5">
        <v>32</v>
      </c>
      <c r="B34" s="8" t="s">
        <v>107</v>
      </c>
      <c r="C34" s="71"/>
    </row>
    <row r="35" spans="1:3" s="1" customFormat="1" ht="19.899999999999999" customHeight="1" x14ac:dyDescent="0.15">
      <c r="A35" s="5">
        <v>33</v>
      </c>
      <c r="B35" s="8" t="s">
        <v>108</v>
      </c>
      <c r="C35" s="71"/>
    </row>
    <row r="36" spans="1:3" s="1" customFormat="1" ht="19.899999999999999" customHeight="1" x14ac:dyDescent="0.15">
      <c r="A36" s="5">
        <v>34</v>
      </c>
      <c r="B36" s="8" t="s">
        <v>109</v>
      </c>
      <c r="C36" s="71"/>
    </row>
    <row r="37" spans="1:3" s="1" customFormat="1" ht="19.899999999999999" customHeight="1" x14ac:dyDescent="0.15">
      <c r="A37" s="5">
        <v>35</v>
      </c>
      <c r="B37" s="8" t="s">
        <v>110</v>
      </c>
      <c r="C37" s="29">
        <f>SUM(C38:C44)</f>
        <v>0</v>
      </c>
    </row>
    <row r="38" spans="1:3" s="1" customFormat="1" ht="19.899999999999999" customHeight="1" x14ac:dyDescent="0.15">
      <c r="A38" s="5">
        <v>36</v>
      </c>
      <c r="B38" s="8" t="s">
        <v>65</v>
      </c>
      <c r="C38" s="71"/>
    </row>
    <row r="39" spans="1:3" s="1" customFormat="1" ht="19.899999999999999" customHeight="1" x14ac:dyDescent="0.15">
      <c r="A39" s="5">
        <v>37</v>
      </c>
      <c r="B39" s="8" t="s">
        <v>67</v>
      </c>
      <c r="C39" s="71"/>
    </row>
    <row r="40" spans="1:3" s="1" customFormat="1" ht="19.899999999999999" customHeight="1" x14ac:dyDescent="0.15">
      <c r="A40" s="5">
        <v>38</v>
      </c>
      <c r="B40" s="8" t="s">
        <v>68</v>
      </c>
      <c r="C40" s="71"/>
    </row>
    <row r="41" spans="1:3" s="1" customFormat="1" ht="19.899999999999999" customHeight="1" x14ac:dyDescent="0.15">
      <c r="A41" s="5">
        <v>39</v>
      </c>
      <c r="B41" s="8" t="s">
        <v>69</v>
      </c>
      <c r="C41" s="71"/>
    </row>
    <row r="42" spans="1:3" s="1" customFormat="1" ht="19.899999999999999" customHeight="1" x14ac:dyDescent="0.15">
      <c r="A42" s="5">
        <v>40</v>
      </c>
      <c r="B42" s="8" t="s">
        <v>70</v>
      </c>
      <c r="C42" s="71"/>
    </row>
    <row r="43" spans="1:3" s="1" customFormat="1" ht="19.899999999999999" customHeight="1" x14ac:dyDescent="0.15">
      <c r="A43" s="5">
        <v>41</v>
      </c>
      <c r="B43" s="8" t="s">
        <v>71</v>
      </c>
      <c r="C43" s="71"/>
    </row>
    <row r="44" spans="1:3" s="1" customFormat="1" ht="19.899999999999999" customHeight="1" x14ac:dyDescent="0.15">
      <c r="A44" s="5">
        <v>42</v>
      </c>
      <c r="B44" s="8" t="s">
        <v>111</v>
      </c>
      <c r="C44" s="71"/>
    </row>
  </sheetData>
  <mergeCells count="1">
    <mergeCell ref="A1:C1"/>
  </mergeCells>
  <phoneticPr fontId="20" type="noConversion"/>
  <printOptions horizontalCentered="1"/>
  <pageMargins left="0.70763888888888904" right="0.70763888888888904" top="0.74791666666666701" bottom="0.74791666666666701" header="0.31388888888888899" footer="0.31388888888888899"/>
  <pageSetup paperSize="9" scale="8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80" zoomScaleNormal="80" workbookViewId="0">
      <selection activeCell="C4" sqref="C4"/>
    </sheetView>
  </sheetViews>
  <sheetFormatPr defaultColWidth="8.875" defaultRowHeight="15" x14ac:dyDescent="0.15"/>
  <cols>
    <col min="1" max="1" width="5.5" style="2" customWidth="1"/>
    <col min="2" max="2" width="55.25" style="2" customWidth="1"/>
    <col min="3" max="3" width="22" style="2" customWidth="1"/>
    <col min="4" max="16384" width="8.875" style="2"/>
  </cols>
  <sheetData>
    <row r="1" spans="1:3" ht="15.75" x14ac:dyDescent="0.15">
      <c r="A1" s="95" t="s">
        <v>112</v>
      </c>
      <c r="B1" s="96"/>
      <c r="C1" s="97"/>
    </row>
    <row r="2" spans="1:3" ht="19.899999999999999" customHeight="1" x14ac:dyDescent="0.15">
      <c r="A2" s="10" t="s">
        <v>3</v>
      </c>
      <c r="B2" s="10" t="s">
        <v>49</v>
      </c>
      <c r="C2" s="10" t="s">
        <v>50</v>
      </c>
    </row>
    <row r="3" spans="1:3" s="1" customFormat="1" ht="19.899999999999999" customHeight="1" x14ac:dyDescent="0.15">
      <c r="A3" s="5">
        <v>1</v>
      </c>
      <c r="B3" s="27" t="s">
        <v>113</v>
      </c>
      <c r="C3" s="7">
        <f>C4+C11</f>
        <v>0</v>
      </c>
    </row>
    <row r="4" spans="1:3" s="1" customFormat="1" ht="19.899999999999999" customHeight="1" x14ac:dyDescent="0.15">
      <c r="A4" s="5">
        <v>2</v>
      </c>
      <c r="B4" s="27" t="s">
        <v>114</v>
      </c>
      <c r="C4" s="7">
        <f>C5+C7+C8+C9+C10</f>
        <v>0</v>
      </c>
    </row>
    <row r="5" spans="1:3" s="1" customFormat="1" ht="19.899999999999999" customHeight="1" x14ac:dyDescent="0.15">
      <c r="A5" s="5">
        <v>3</v>
      </c>
      <c r="B5" s="27" t="s">
        <v>115</v>
      </c>
      <c r="C5" s="11"/>
    </row>
    <row r="6" spans="1:3" s="1" customFormat="1" ht="19.899999999999999" customHeight="1" x14ac:dyDescent="0.15">
      <c r="A6" s="5">
        <v>4</v>
      </c>
      <c r="B6" s="27" t="s">
        <v>116</v>
      </c>
      <c r="C6" s="11"/>
    </row>
    <row r="7" spans="1:3" s="1" customFormat="1" ht="19.899999999999999" customHeight="1" x14ac:dyDescent="0.15">
      <c r="A7" s="5">
        <v>5</v>
      </c>
      <c r="B7" s="27" t="s">
        <v>117</v>
      </c>
      <c r="C7" s="11"/>
    </row>
    <row r="8" spans="1:3" s="1" customFormat="1" ht="19.899999999999999" customHeight="1" x14ac:dyDescent="0.15">
      <c r="A8" s="5">
        <v>6</v>
      </c>
      <c r="B8" s="27" t="s">
        <v>118</v>
      </c>
      <c r="C8" s="11"/>
    </row>
    <row r="9" spans="1:3" s="1" customFormat="1" ht="19.899999999999999" customHeight="1" x14ac:dyDescent="0.15">
      <c r="A9" s="5">
        <v>7</v>
      </c>
      <c r="B9" s="27" t="s">
        <v>119</v>
      </c>
      <c r="C9" s="11"/>
    </row>
    <row r="10" spans="1:3" s="1" customFormat="1" ht="19.899999999999999" customHeight="1" x14ac:dyDescent="0.15">
      <c r="A10" s="5">
        <v>8</v>
      </c>
      <c r="B10" s="27" t="s">
        <v>58</v>
      </c>
      <c r="C10" s="11"/>
    </row>
    <row r="11" spans="1:3" s="1" customFormat="1" ht="19.899999999999999" customHeight="1" x14ac:dyDescent="0.15">
      <c r="A11" s="5">
        <v>9</v>
      </c>
      <c r="B11" s="27" t="s">
        <v>120</v>
      </c>
      <c r="C11" s="7">
        <f>C12+C14+C15+C16+C17</f>
        <v>0</v>
      </c>
    </row>
    <row r="12" spans="1:3" s="1" customFormat="1" ht="19.899999999999999" customHeight="1" x14ac:dyDescent="0.15">
      <c r="A12" s="5">
        <v>10</v>
      </c>
      <c r="B12" s="27" t="s">
        <v>121</v>
      </c>
      <c r="C12" s="11"/>
    </row>
    <row r="13" spans="1:3" s="1" customFormat="1" ht="19.899999999999999" customHeight="1" x14ac:dyDescent="0.15">
      <c r="A13" s="5">
        <v>11</v>
      </c>
      <c r="B13" s="27" t="s">
        <v>116</v>
      </c>
      <c r="C13" s="11"/>
    </row>
    <row r="14" spans="1:3" s="1" customFormat="1" ht="19.899999999999999" customHeight="1" x14ac:dyDescent="0.15">
      <c r="A14" s="5">
        <v>12</v>
      </c>
      <c r="B14" s="27" t="s">
        <v>122</v>
      </c>
      <c r="C14" s="11"/>
    </row>
    <row r="15" spans="1:3" s="1" customFormat="1" ht="19.899999999999999" customHeight="1" x14ac:dyDescent="0.15">
      <c r="A15" s="5">
        <v>13</v>
      </c>
      <c r="B15" s="27" t="s">
        <v>123</v>
      </c>
      <c r="C15" s="11"/>
    </row>
    <row r="16" spans="1:3" s="1" customFormat="1" ht="19.899999999999999" customHeight="1" x14ac:dyDescent="0.15">
      <c r="A16" s="5">
        <v>14</v>
      </c>
      <c r="B16" s="27" t="s">
        <v>124</v>
      </c>
      <c r="C16" s="11"/>
    </row>
    <row r="17" spans="1:3" s="1" customFormat="1" ht="19.899999999999999" customHeight="1" x14ac:dyDescent="0.15">
      <c r="A17" s="5">
        <v>15</v>
      </c>
      <c r="B17" s="27" t="s">
        <v>58</v>
      </c>
      <c r="C17" s="11"/>
    </row>
    <row r="18" spans="1:3" s="1" customFormat="1" ht="19.899999999999999" customHeight="1" x14ac:dyDescent="0.15">
      <c r="A18" s="5">
        <v>16</v>
      </c>
      <c r="B18" s="27" t="s">
        <v>125</v>
      </c>
      <c r="C18" s="7">
        <f>SUM(C19:C28)</f>
        <v>0</v>
      </c>
    </row>
    <row r="19" spans="1:3" s="1" customFormat="1" ht="19.899999999999999" customHeight="1" x14ac:dyDescent="0.15">
      <c r="A19" s="5">
        <v>17</v>
      </c>
      <c r="B19" s="27" t="s">
        <v>126</v>
      </c>
      <c r="C19" s="11"/>
    </row>
    <row r="20" spans="1:3" s="1" customFormat="1" ht="19.899999999999999" customHeight="1" x14ac:dyDescent="0.15">
      <c r="A20" s="5">
        <v>18</v>
      </c>
      <c r="B20" s="27" t="s">
        <v>127</v>
      </c>
      <c r="C20" s="11"/>
    </row>
    <row r="21" spans="1:3" s="1" customFormat="1" ht="19.899999999999999" customHeight="1" x14ac:dyDescent="0.15">
      <c r="A21" s="5">
        <v>19</v>
      </c>
      <c r="B21" s="27" t="s">
        <v>128</v>
      </c>
      <c r="C21" s="11"/>
    </row>
    <row r="22" spans="1:3" s="1" customFormat="1" ht="19.899999999999999" customHeight="1" x14ac:dyDescent="0.15">
      <c r="A22" s="5">
        <v>20</v>
      </c>
      <c r="B22" s="27" t="s">
        <v>129</v>
      </c>
      <c r="C22" s="11"/>
    </row>
    <row r="23" spans="1:3" s="1" customFormat="1" ht="19.899999999999999" customHeight="1" x14ac:dyDescent="0.15">
      <c r="A23" s="5">
        <v>21</v>
      </c>
      <c r="B23" s="27" t="s">
        <v>130</v>
      </c>
      <c r="C23" s="11"/>
    </row>
    <row r="24" spans="1:3" s="1" customFormat="1" ht="19.899999999999999" customHeight="1" x14ac:dyDescent="0.15">
      <c r="A24" s="5">
        <v>22</v>
      </c>
      <c r="B24" s="27" t="s">
        <v>131</v>
      </c>
      <c r="C24" s="11"/>
    </row>
    <row r="25" spans="1:3" s="1" customFormat="1" ht="19.899999999999999" customHeight="1" x14ac:dyDescent="0.15">
      <c r="A25" s="5">
        <v>23</v>
      </c>
      <c r="B25" s="27" t="s">
        <v>132</v>
      </c>
      <c r="C25" s="11"/>
    </row>
    <row r="26" spans="1:3" s="1" customFormat="1" ht="19.899999999999999" customHeight="1" x14ac:dyDescent="0.15">
      <c r="A26" s="5">
        <v>24</v>
      </c>
      <c r="B26" s="27" t="s">
        <v>133</v>
      </c>
      <c r="C26" s="11"/>
    </row>
    <row r="27" spans="1:3" s="1" customFormat="1" ht="19.899999999999999" customHeight="1" x14ac:dyDescent="0.15">
      <c r="A27" s="5">
        <v>25</v>
      </c>
      <c r="B27" s="27" t="s">
        <v>134</v>
      </c>
      <c r="C27" s="11"/>
    </row>
    <row r="28" spans="1:3" s="1" customFormat="1" ht="19.899999999999999" customHeight="1" x14ac:dyDescent="0.15">
      <c r="A28" s="5">
        <v>26</v>
      </c>
      <c r="B28" s="27" t="s">
        <v>75</v>
      </c>
      <c r="C28" s="11"/>
    </row>
  </sheetData>
  <mergeCells count="1">
    <mergeCell ref="A1:C1"/>
  </mergeCells>
  <phoneticPr fontId="2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zoomScale="90" zoomScaleNormal="90" workbookViewId="0">
      <selection activeCell="C28" sqref="C28"/>
    </sheetView>
  </sheetViews>
  <sheetFormatPr defaultColWidth="8.875" defaultRowHeight="15" x14ac:dyDescent="0.15"/>
  <cols>
    <col min="1" max="1" width="5.5" style="2" customWidth="1"/>
    <col min="2" max="2" width="55.625" style="2" customWidth="1"/>
    <col min="3" max="3" width="19.75" style="43" customWidth="1"/>
    <col min="4" max="16384" width="8.875" style="2"/>
  </cols>
  <sheetData>
    <row r="1" spans="1:3" ht="15.75" x14ac:dyDescent="0.15">
      <c r="A1" s="95" t="s">
        <v>135</v>
      </c>
      <c r="B1" s="96"/>
      <c r="C1" s="97"/>
    </row>
    <row r="2" spans="1:3" x14ac:dyDescent="0.15">
      <c r="A2" s="10" t="s">
        <v>3</v>
      </c>
      <c r="B2" s="10" t="s">
        <v>49</v>
      </c>
      <c r="C2" s="69" t="s">
        <v>50</v>
      </c>
    </row>
    <row r="3" spans="1:3" s="1" customFormat="1" ht="16.149999999999999" customHeight="1" x14ac:dyDescent="0.15">
      <c r="A3" s="5">
        <v>1</v>
      </c>
      <c r="B3" s="27" t="s">
        <v>136</v>
      </c>
      <c r="C3" s="70">
        <f>C4+C17+C27+C33+C34</f>
        <v>0</v>
      </c>
    </row>
    <row r="4" spans="1:3" s="1" customFormat="1" ht="16.149999999999999" customHeight="1" x14ac:dyDescent="0.15">
      <c r="A4" s="5">
        <v>2</v>
      </c>
      <c r="B4" s="27" t="s">
        <v>137</v>
      </c>
      <c r="C4" s="70">
        <f>C5+C13</f>
        <v>0</v>
      </c>
    </row>
    <row r="5" spans="1:3" s="1" customFormat="1" ht="16.149999999999999" customHeight="1" x14ac:dyDescent="0.15">
      <c r="A5" s="5">
        <v>3</v>
      </c>
      <c r="B5" s="27" t="s">
        <v>138</v>
      </c>
      <c r="C5" s="70">
        <f>SUM(C6:C12)</f>
        <v>0</v>
      </c>
    </row>
    <row r="6" spans="1:3" s="1" customFormat="1" ht="16.149999999999999" customHeight="1" x14ac:dyDescent="0.15">
      <c r="A6" s="5">
        <v>4</v>
      </c>
      <c r="B6" s="27" t="s">
        <v>139</v>
      </c>
      <c r="C6" s="54"/>
    </row>
    <row r="7" spans="1:3" s="1" customFormat="1" ht="16.149999999999999" customHeight="1" x14ac:dyDescent="0.15">
      <c r="A7" s="5">
        <v>5</v>
      </c>
      <c r="B7" s="27" t="s">
        <v>140</v>
      </c>
      <c r="C7" s="54"/>
    </row>
    <row r="8" spans="1:3" s="1" customFormat="1" ht="16.149999999999999" customHeight="1" x14ac:dyDescent="0.15">
      <c r="A8" s="5">
        <v>6</v>
      </c>
      <c r="B8" s="27" t="s">
        <v>141</v>
      </c>
      <c r="C8" s="54"/>
    </row>
    <row r="9" spans="1:3" s="1" customFormat="1" ht="16.149999999999999" customHeight="1" x14ac:dyDescent="0.15">
      <c r="A9" s="5">
        <v>7</v>
      </c>
      <c r="B9" s="27" t="s">
        <v>142</v>
      </c>
      <c r="C9" s="54"/>
    </row>
    <row r="10" spans="1:3" s="1" customFormat="1" ht="16.149999999999999" customHeight="1" x14ac:dyDescent="0.15">
      <c r="A10" s="5">
        <v>8</v>
      </c>
      <c r="B10" s="27" t="s">
        <v>143</v>
      </c>
      <c r="C10" s="54"/>
    </row>
    <row r="11" spans="1:3" s="1" customFormat="1" ht="16.149999999999999" customHeight="1" x14ac:dyDescent="0.15">
      <c r="A11" s="5">
        <v>9</v>
      </c>
      <c r="B11" s="27" t="s">
        <v>144</v>
      </c>
      <c r="C11" s="54"/>
    </row>
    <row r="12" spans="1:3" s="1" customFormat="1" ht="16.149999999999999" customHeight="1" x14ac:dyDescent="0.15">
      <c r="A12" s="5">
        <v>10</v>
      </c>
      <c r="B12" s="27" t="s">
        <v>93</v>
      </c>
      <c r="C12" s="54"/>
    </row>
    <row r="13" spans="1:3" s="1" customFormat="1" ht="16.149999999999999" customHeight="1" x14ac:dyDescent="0.15">
      <c r="A13" s="5">
        <v>11</v>
      </c>
      <c r="B13" s="27" t="s">
        <v>145</v>
      </c>
      <c r="C13" s="70">
        <f>C14+C15+C16</f>
        <v>0</v>
      </c>
    </row>
    <row r="14" spans="1:3" s="1" customFormat="1" ht="16.149999999999999" customHeight="1" x14ac:dyDescent="0.15">
      <c r="A14" s="5">
        <v>12</v>
      </c>
      <c r="B14" s="27" t="s">
        <v>146</v>
      </c>
      <c r="C14" s="54"/>
    </row>
    <row r="15" spans="1:3" s="1" customFormat="1" ht="16.149999999999999" customHeight="1" x14ac:dyDescent="0.15">
      <c r="A15" s="5">
        <v>13</v>
      </c>
      <c r="B15" s="27" t="s">
        <v>147</v>
      </c>
      <c r="C15" s="54"/>
    </row>
    <row r="16" spans="1:3" s="1" customFormat="1" ht="16.149999999999999" customHeight="1" x14ac:dyDescent="0.15">
      <c r="A16" s="5">
        <v>14</v>
      </c>
      <c r="B16" s="27" t="s">
        <v>148</v>
      </c>
      <c r="C16" s="54"/>
    </row>
    <row r="17" spans="1:3" s="1" customFormat="1" ht="16.149999999999999" customHeight="1" x14ac:dyDescent="0.15">
      <c r="A17" s="5">
        <v>15</v>
      </c>
      <c r="B17" s="27" t="s">
        <v>149</v>
      </c>
      <c r="C17" s="70">
        <f>C18+C19-C20+C21-C22+C23+C24-C25+C26</f>
        <v>0</v>
      </c>
    </row>
    <row r="18" spans="1:3" s="1" customFormat="1" ht="16.149999999999999" customHeight="1" x14ac:dyDescent="0.15">
      <c r="A18" s="5">
        <v>16</v>
      </c>
      <c r="B18" s="27" t="s">
        <v>150</v>
      </c>
      <c r="C18" s="54"/>
    </row>
    <row r="19" spans="1:3" s="1" customFormat="1" ht="16.149999999999999" customHeight="1" x14ac:dyDescent="0.15">
      <c r="A19" s="5">
        <v>17</v>
      </c>
      <c r="B19" s="27" t="s">
        <v>151</v>
      </c>
      <c r="C19" s="54"/>
    </row>
    <row r="20" spans="1:3" s="1" customFormat="1" ht="16.149999999999999" customHeight="1" x14ac:dyDescent="0.15">
      <c r="A20" s="5">
        <v>18</v>
      </c>
      <c r="B20" s="27" t="s">
        <v>152</v>
      </c>
      <c r="C20" s="54"/>
    </row>
    <row r="21" spans="1:3" s="1" customFormat="1" ht="16.149999999999999" customHeight="1" x14ac:dyDescent="0.15">
      <c r="A21" s="5">
        <v>19</v>
      </c>
      <c r="B21" s="27" t="s">
        <v>153</v>
      </c>
      <c r="C21" s="54"/>
    </row>
    <row r="22" spans="1:3" s="1" customFormat="1" ht="16.149999999999999" customHeight="1" x14ac:dyDescent="0.15">
      <c r="A22" s="5">
        <v>20</v>
      </c>
      <c r="B22" s="27" t="s">
        <v>154</v>
      </c>
      <c r="C22" s="54"/>
    </row>
    <row r="23" spans="1:3" s="1" customFormat="1" ht="16.149999999999999" customHeight="1" x14ac:dyDescent="0.15">
      <c r="A23" s="5">
        <v>21</v>
      </c>
      <c r="B23" s="27" t="s">
        <v>155</v>
      </c>
      <c r="C23" s="54"/>
    </row>
    <row r="24" spans="1:3" s="1" customFormat="1" ht="16.149999999999999" customHeight="1" x14ac:dyDescent="0.15">
      <c r="A24" s="5">
        <v>22</v>
      </c>
      <c r="B24" s="27" t="s">
        <v>156</v>
      </c>
      <c r="C24" s="54"/>
    </row>
    <row r="25" spans="1:3" s="1" customFormat="1" ht="16.149999999999999" customHeight="1" x14ac:dyDescent="0.15">
      <c r="A25" s="5">
        <v>23</v>
      </c>
      <c r="B25" s="27" t="s">
        <v>157</v>
      </c>
      <c r="C25" s="54"/>
    </row>
    <row r="26" spans="1:3" s="1" customFormat="1" ht="16.149999999999999" customHeight="1" x14ac:dyDescent="0.15">
      <c r="A26" s="5">
        <v>24</v>
      </c>
      <c r="B26" s="27" t="s">
        <v>158</v>
      </c>
      <c r="C26" s="54"/>
    </row>
    <row r="27" spans="1:3" s="1" customFormat="1" ht="16.149999999999999" customHeight="1" x14ac:dyDescent="0.15">
      <c r="A27" s="5">
        <v>25</v>
      </c>
      <c r="B27" s="27" t="s">
        <v>159</v>
      </c>
      <c r="C27" s="70">
        <f>C28+C32</f>
        <v>0</v>
      </c>
    </row>
    <row r="28" spans="1:3" s="1" customFormat="1" ht="16.149999999999999" customHeight="1" x14ac:dyDescent="0.15">
      <c r="A28" s="5">
        <v>26</v>
      </c>
      <c r="B28" s="27" t="s">
        <v>160</v>
      </c>
      <c r="C28" s="70">
        <f>C29+C30+C31</f>
        <v>0</v>
      </c>
    </row>
    <row r="29" spans="1:3" s="1" customFormat="1" ht="16.149999999999999" customHeight="1" x14ac:dyDescent="0.15">
      <c r="A29" s="5">
        <v>27</v>
      </c>
      <c r="B29" s="27" t="s">
        <v>161</v>
      </c>
      <c r="C29" s="54"/>
    </row>
    <row r="30" spans="1:3" s="1" customFormat="1" ht="16.149999999999999" customHeight="1" x14ac:dyDescent="0.15">
      <c r="A30" s="5">
        <v>28</v>
      </c>
      <c r="B30" s="27" t="s">
        <v>147</v>
      </c>
      <c r="C30" s="54"/>
    </row>
    <row r="31" spans="1:3" s="1" customFormat="1" ht="16.149999999999999" customHeight="1" x14ac:dyDescent="0.15">
      <c r="A31" s="5">
        <v>29</v>
      </c>
      <c r="B31" s="27" t="s">
        <v>148</v>
      </c>
      <c r="C31" s="54"/>
    </row>
    <row r="32" spans="1:3" s="1" customFormat="1" ht="16.149999999999999" customHeight="1" x14ac:dyDescent="0.15">
      <c r="A32" s="5">
        <v>30</v>
      </c>
      <c r="B32" s="27" t="s">
        <v>162</v>
      </c>
      <c r="C32" s="54"/>
    </row>
    <row r="33" spans="1:3" s="1" customFormat="1" ht="16.149999999999999" customHeight="1" x14ac:dyDescent="0.15">
      <c r="A33" s="5">
        <v>31</v>
      </c>
      <c r="B33" s="27" t="s">
        <v>163</v>
      </c>
      <c r="C33" s="54"/>
    </row>
    <row r="34" spans="1:3" s="1" customFormat="1" ht="16.149999999999999" customHeight="1" x14ac:dyDescent="0.15">
      <c r="A34" s="5">
        <v>32</v>
      </c>
      <c r="B34" s="27" t="s">
        <v>164</v>
      </c>
      <c r="C34" s="54"/>
    </row>
    <row r="35" spans="1:3" s="1" customFormat="1" ht="16.149999999999999" customHeight="1" x14ac:dyDescent="0.15">
      <c r="A35" s="5">
        <v>33</v>
      </c>
      <c r="B35" s="27" t="s">
        <v>165</v>
      </c>
      <c r="C35" s="70">
        <f>SUM(C36:C41)</f>
        <v>0</v>
      </c>
    </row>
    <row r="36" spans="1:3" s="1" customFormat="1" ht="16.149999999999999" customHeight="1" x14ac:dyDescent="0.15">
      <c r="A36" s="5">
        <v>34</v>
      </c>
      <c r="B36" s="27" t="s">
        <v>126</v>
      </c>
      <c r="C36" s="54"/>
    </row>
    <row r="37" spans="1:3" s="1" customFormat="1" ht="16.149999999999999" customHeight="1" x14ac:dyDescent="0.15">
      <c r="A37" s="5">
        <v>35</v>
      </c>
      <c r="B37" s="27" t="s">
        <v>127</v>
      </c>
      <c r="C37" s="54"/>
    </row>
    <row r="38" spans="1:3" s="1" customFormat="1" ht="16.149999999999999" customHeight="1" x14ac:dyDescent="0.15">
      <c r="A38" s="5">
        <v>36</v>
      </c>
      <c r="B38" s="27" t="s">
        <v>128</v>
      </c>
      <c r="C38" s="54"/>
    </row>
    <row r="39" spans="1:3" s="1" customFormat="1" ht="16.149999999999999" customHeight="1" x14ac:dyDescent="0.15">
      <c r="A39" s="5">
        <v>37</v>
      </c>
      <c r="B39" s="27" t="s">
        <v>166</v>
      </c>
      <c r="C39" s="54"/>
    </row>
    <row r="40" spans="1:3" s="1" customFormat="1" ht="16.149999999999999" customHeight="1" x14ac:dyDescent="0.15">
      <c r="A40" s="5">
        <v>38</v>
      </c>
      <c r="B40" s="27" t="s">
        <v>167</v>
      </c>
      <c r="C40" s="54"/>
    </row>
    <row r="41" spans="1:3" s="1" customFormat="1" ht="16.149999999999999" customHeight="1" x14ac:dyDescent="0.15">
      <c r="A41" s="5">
        <v>39</v>
      </c>
      <c r="B41" s="27" t="s">
        <v>168</v>
      </c>
      <c r="C41" s="54"/>
    </row>
  </sheetData>
  <mergeCells count="1">
    <mergeCell ref="A1:C1"/>
  </mergeCells>
  <phoneticPr fontId="20" type="noConversion"/>
  <printOptions horizontalCentered="1"/>
  <pageMargins left="0.70763888888888904" right="0.70763888888888904" top="0.74791666666666701" bottom="0.74791666666666701" header="0.31388888888888899" footer="0.31388888888888899"/>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0" zoomScale="80" zoomScaleNormal="80" workbookViewId="0">
      <selection activeCell="H15" sqref="H15"/>
    </sheetView>
  </sheetViews>
  <sheetFormatPr defaultColWidth="8.875" defaultRowHeight="15" x14ac:dyDescent="0.15"/>
  <cols>
    <col min="1" max="1" width="5.5" style="2" customWidth="1"/>
    <col min="2" max="2" width="53.5" style="2" customWidth="1"/>
    <col min="3" max="3" width="25.5" style="2" customWidth="1"/>
    <col min="4" max="4" width="8.875" style="2"/>
    <col min="5" max="5" width="13.125" style="1" customWidth="1"/>
    <col min="6" max="16384" width="8.875" style="2"/>
  </cols>
  <sheetData>
    <row r="1" spans="1:6" ht="15.75" x14ac:dyDescent="0.15">
      <c r="A1" s="95" t="s">
        <v>169</v>
      </c>
      <c r="B1" s="96"/>
      <c r="C1" s="97"/>
    </row>
    <row r="2" spans="1:6" x14ac:dyDescent="0.15">
      <c r="A2" s="10" t="s">
        <v>3</v>
      </c>
      <c r="B2" s="10" t="s">
        <v>49</v>
      </c>
      <c r="C2" s="10" t="s">
        <v>50</v>
      </c>
    </row>
    <row r="3" spans="1:6" s="1" customFormat="1" ht="16.149999999999999" customHeight="1" x14ac:dyDescent="0.15">
      <c r="A3" s="27">
        <v>1</v>
      </c>
      <c r="B3" s="8" t="s">
        <v>170</v>
      </c>
      <c r="C3" s="7">
        <f>C4+C5+C6+C7+C8+C9</f>
        <v>0</v>
      </c>
    </row>
    <row r="4" spans="1:6" s="1" customFormat="1" ht="16.149999999999999" customHeight="1" x14ac:dyDescent="0.15">
      <c r="A4" s="27">
        <v>2</v>
      </c>
      <c r="B4" s="8" t="s">
        <v>171</v>
      </c>
      <c r="C4" s="68"/>
    </row>
    <row r="5" spans="1:6" s="1" customFormat="1" ht="16.149999999999999" customHeight="1" x14ac:dyDescent="0.15">
      <c r="A5" s="27">
        <v>3</v>
      </c>
      <c r="B5" s="8" t="s">
        <v>172</v>
      </c>
      <c r="C5" s="68"/>
    </row>
    <row r="6" spans="1:6" s="1" customFormat="1" ht="16.149999999999999" customHeight="1" x14ac:dyDescent="0.15">
      <c r="A6" s="27">
        <v>4</v>
      </c>
      <c r="B6" s="8" t="s">
        <v>173</v>
      </c>
      <c r="C6" s="68"/>
      <c r="E6" s="1" t="s">
        <v>174</v>
      </c>
    </row>
    <row r="7" spans="1:6" s="1" customFormat="1" ht="16.149999999999999" customHeight="1" x14ac:dyDescent="0.15">
      <c r="A7" s="27">
        <v>5</v>
      </c>
      <c r="B7" s="8" t="s">
        <v>175</v>
      </c>
      <c r="C7" s="68"/>
    </row>
    <row r="8" spans="1:6" s="1" customFormat="1" ht="16.149999999999999" customHeight="1" x14ac:dyDescent="0.15">
      <c r="A8" s="27">
        <v>6</v>
      </c>
      <c r="B8" s="8" t="s">
        <v>176</v>
      </c>
      <c r="C8" s="68"/>
    </row>
    <row r="9" spans="1:6" s="1" customFormat="1" ht="16.149999999999999" customHeight="1" x14ac:dyDescent="0.15">
      <c r="A9" s="27">
        <v>7</v>
      </c>
      <c r="B9" s="8" t="s">
        <v>177</v>
      </c>
      <c r="C9" s="45">
        <f>C10+C11</f>
        <v>0</v>
      </c>
    </row>
    <row r="10" spans="1:6" s="1" customFormat="1" ht="16.149999999999999" customHeight="1" x14ac:dyDescent="0.15">
      <c r="A10" s="27">
        <v>8</v>
      </c>
      <c r="B10" s="8" t="s">
        <v>178</v>
      </c>
      <c r="C10" s="11"/>
      <c r="E10" s="1" t="s">
        <v>179</v>
      </c>
      <c r="F10" s="1" t="s">
        <v>180</v>
      </c>
    </row>
    <row r="11" spans="1:6" s="1" customFormat="1" ht="16.149999999999999" customHeight="1" x14ac:dyDescent="0.15">
      <c r="A11" s="27">
        <v>9</v>
      </c>
      <c r="B11" s="8" t="s">
        <v>181</v>
      </c>
      <c r="C11" s="11"/>
      <c r="E11" s="1" t="s">
        <v>182</v>
      </c>
    </row>
    <row r="12" spans="1:6" s="1" customFormat="1" ht="16.149999999999999" customHeight="1" x14ac:dyDescent="0.15">
      <c r="A12" s="27">
        <v>10</v>
      </c>
      <c r="B12" s="8" t="s">
        <v>183</v>
      </c>
      <c r="C12" s="7">
        <f>SUM(C13:C19)</f>
        <v>0</v>
      </c>
    </row>
    <row r="13" spans="1:6" s="1" customFormat="1" ht="16.149999999999999" customHeight="1" x14ac:dyDescent="0.15">
      <c r="A13" s="27">
        <v>11</v>
      </c>
      <c r="B13" s="8" t="s">
        <v>184</v>
      </c>
      <c r="C13" s="68"/>
    </row>
    <row r="14" spans="1:6" s="1" customFormat="1" ht="16.149999999999999" customHeight="1" x14ac:dyDescent="0.15">
      <c r="A14" s="27">
        <v>12</v>
      </c>
      <c r="B14" s="8" t="s">
        <v>185</v>
      </c>
      <c r="C14" s="68"/>
    </row>
    <row r="15" spans="1:6" s="1" customFormat="1" ht="16.149999999999999" customHeight="1" x14ac:dyDescent="0.15">
      <c r="A15" s="27">
        <v>13</v>
      </c>
      <c r="B15" s="8" t="s">
        <v>186</v>
      </c>
      <c r="C15" s="68"/>
      <c r="E15" s="1" t="s">
        <v>174</v>
      </c>
    </row>
    <row r="16" spans="1:6" s="1" customFormat="1" ht="16.149999999999999" customHeight="1" x14ac:dyDescent="0.15">
      <c r="A16" s="27">
        <v>14</v>
      </c>
      <c r="B16" s="8" t="s">
        <v>187</v>
      </c>
      <c r="C16" s="68"/>
    </row>
    <row r="17" spans="1:5" s="1" customFormat="1" ht="16.149999999999999" customHeight="1" x14ac:dyDescent="0.15">
      <c r="A17" s="27">
        <v>15</v>
      </c>
      <c r="B17" s="8" t="s">
        <v>188</v>
      </c>
      <c r="C17" s="68"/>
    </row>
    <row r="18" spans="1:5" s="1" customFormat="1" ht="16.149999999999999" customHeight="1" x14ac:dyDescent="0.15">
      <c r="A18" s="27">
        <v>16</v>
      </c>
      <c r="B18" s="8" t="s">
        <v>189</v>
      </c>
      <c r="C18" s="11"/>
      <c r="E18" s="1" t="s">
        <v>179</v>
      </c>
    </row>
    <row r="19" spans="1:5" s="1" customFormat="1" ht="16.149999999999999" customHeight="1" x14ac:dyDescent="0.15">
      <c r="A19" s="27">
        <v>17</v>
      </c>
      <c r="B19" s="8" t="s">
        <v>190</v>
      </c>
      <c r="C19" s="11"/>
      <c r="E19" s="1" t="s">
        <v>182</v>
      </c>
    </row>
    <row r="20" spans="1:5" s="1" customFormat="1" ht="16.149999999999999" customHeight="1" x14ac:dyDescent="0.15">
      <c r="A20" s="27">
        <v>18</v>
      </c>
      <c r="B20" s="8" t="s">
        <v>191</v>
      </c>
      <c r="C20" s="7">
        <f>SUM(C21:C25)</f>
        <v>0</v>
      </c>
    </row>
    <row r="21" spans="1:5" s="1" customFormat="1" ht="16.149999999999999" customHeight="1" x14ac:dyDescent="0.15">
      <c r="A21" s="27">
        <v>19</v>
      </c>
      <c r="B21" s="8" t="s">
        <v>192</v>
      </c>
      <c r="C21" s="68"/>
    </row>
    <row r="22" spans="1:5" s="1" customFormat="1" ht="16.149999999999999" customHeight="1" x14ac:dyDescent="0.15">
      <c r="A22" s="27">
        <v>20</v>
      </c>
      <c r="B22" s="8" t="s">
        <v>193</v>
      </c>
      <c r="C22" s="68"/>
    </row>
    <row r="23" spans="1:5" s="1" customFormat="1" ht="16.149999999999999" customHeight="1" x14ac:dyDescent="0.15">
      <c r="A23" s="27">
        <v>21</v>
      </c>
      <c r="B23" s="8" t="s">
        <v>194</v>
      </c>
      <c r="C23" s="68"/>
      <c r="E23" s="1" t="s">
        <v>195</v>
      </c>
    </row>
    <row r="24" spans="1:5" s="1" customFormat="1" ht="16.149999999999999" customHeight="1" x14ac:dyDescent="0.15">
      <c r="A24" s="27">
        <v>22</v>
      </c>
      <c r="B24" s="8" t="s">
        <v>196</v>
      </c>
      <c r="C24" s="68"/>
    </row>
    <row r="25" spans="1:5" s="1" customFormat="1" ht="16.149999999999999" customHeight="1" x14ac:dyDescent="0.15">
      <c r="A25" s="27">
        <v>23</v>
      </c>
      <c r="B25" s="8" t="s">
        <v>197</v>
      </c>
      <c r="C25" s="11"/>
      <c r="E25" s="1" t="s">
        <v>198</v>
      </c>
    </row>
    <row r="26" spans="1:5" s="1" customFormat="1" ht="16.149999999999999" customHeight="1" x14ac:dyDescent="0.15">
      <c r="A26" s="27">
        <v>24</v>
      </c>
      <c r="B26" s="8" t="s">
        <v>199</v>
      </c>
      <c r="C26" s="7">
        <f>SUM(C27:C30)</f>
        <v>0</v>
      </c>
    </row>
    <row r="27" spans="1:5" s="1" customFormat="1" ht="16.149999999999999" customHeight="1" x14ac:dyDescent="0.15">
      <c r="A27" s="27">
        <v>25</v>
      </c>
      <c r="B27" s="8" t="s">
        <v>200</v>
      </c>
      <c r="C27" s="11"/>
    </row>
    <row r="28" spans="1:5" s="1" customFormat="1" ht="16.149999999999999" customHeight="1" x14ac:dyDescent="0.15">
      <c r="A28" s="27">
        <v>26</v>
      </c>
      <c r="B28" s="8" t="s">
        <v>201</v>
      </c>
      <c r="C28" s="11"/>
      <c r="E28" s="1" t="s">
        <v>195</v>
      </c>
    </row>
    <row r="29" spans="1:5" s="1" customFormat="1" ht="16.149999999999999" customHeight="1" x14ac:dyDescent="0.15">
      <c r="A29" s="27">
        <v>27</v>
      </c>
      <c r="B29" s="8" t="s">
        <v>202</v>
      </c>
      <c r="C29" s="11"/>
    </row>
    <row r="30" spans="1:5" s="1" customFormat="1" ht="16.149999999999999" customHeight="1" x14ac:dyDescent="0.15">
      <c r="A30" s="27">
        <v>28</v>
      </c>
      <c r="B30" s="8" t="s">
        <v>203</v>
      </c>
      <c r="C30" s="11"/>
      <c r="E30" s="1" t="s">
        <v>198</v>
      </c>
    </row>
  </sheetData>
  <mergeCells count="1">
    <mergeCell ref="A1:C1"/>
  </mergeCells>
  <phoneticPr fontId="20" type="noConversion"/>
  <printOptions horizontalCentered="1"/>
  <pageMargins left="0.70763888888888904" right="0.70763888888888904" top="0.74791666666666701" bottom="0.74791666666666701" header="0.31388888888888899" footer="0.31388888888888899"/>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topLeftCell="A22" zoomScale="80" zoomScaleNormal="80" workbookViewId="0">
      <selection activeCell="C3" sqref="C3"/>
    </sheetView>
  </sheetViews>
  <sheetFormatPr defaultColWidth="8.875" defaultRowHeight="15" x14ac:dyDescent="0.15"/>
  <cols>
    <col min="1" max="1" width="5.5" style="2" customWidth="1"/>
    <col min="2" max="2" width="21.25" style="38" customWidth="1"/>
    <col min="3" max="3" width="10.625" style="2" customWidth="1"/>
    <col min="4" max="4" width="12.875" style="2" customWidth="1"/>
    <col min="5" max="5" width="8.875" style="2"/>
    <col min="6" max="6" width="12.625" style="2" customWidth="1"/>
    <col min="7" max="8" width="11.875" style="2" customWidth="1"/>
    <col min="9" max="16384" width="8.875" style="2"/>
  </cols>
  <sheetData>
    <row r="1" spans="1:8" ht="15.75" x14ac:dyDescent="0.15">
      <c r="A1" s="98" t="s">
        <v>204</v>
      </c>
      <c r="B1" s="99"/>
      <c r="C1" s="99"/>
      <c r="D1" s="99"/>
      <c r="E1" s="99"/>
      <c r="F1" s="99"/>
      <c r="G1" s="99"/>
      <c r="H1" s="99"/>
    </row>
    <row r="2" spans="1:8" s="38" customFormat="1" ht="27" x14ac:dyDescent="0.15">
      <c r="A2" s="66" t="s">
        <v>3</v>
      </c>
      <c r="B2" s="66" t="s">
        <v>49</v>
      </c>
      <c r="C2" s="66" t="s">
        <v>205</v>
      </c>
      <c r="D2" s="66" t="s">
        <v>206</v>
      </c>
      <c r="E2" s="66" t="s">
        <v>207</v>
      </c>
      <c r="F2" s="66" t="s">
        <v>206</v>
      </c>
      <c r="G2" s="67" t="s">
        <v>208</v>
      </c>
      <c r="H2" s="66" t="s">
        <v>206</v>
      </c>
    </row>
    <row r="3" spans="1:8" s="38" customFormat="1" x14ac:dyDescent="0.15">
      <c r="A3" s="66"/>
      <c r="B3" s="66"/>
      <c r="C3" s="66"/>
      <c r="D3" s="66"/>
      <c r="E3" s="66"/>
      <c r="F3" s="66"/>
      <c r="G3" s="67"/>
      <c r="H3" s="66"/>
    </row>
    <row r="4" spans="1:8" s="1" customFormat="1" ht="16.149999999999999" customHeight="1" x14ac:dyDescent="0.15">
      <c r="A4" s="5"/>
      <c r="B4" s="18"/>
      <c r="C4" s="5">
        <v>1</v>
      </c>
      <c r="D4" s="5">
        <v>2</v>
      </c>
      <c r="E4" s="5">
        <v>3</v>
      </c>
      <c r="F4" s="5">
        <v>4</v>
      </c>
      <c r="G4" s="5">
        <v>5</v>
      </c>
      <c r="H4" s="5">
        <v>6</v>
      </c>
    </row>
    <row r="5" spans="1:8" s="1" customFormat="1" ht="16.149999999999999" customHeight="1" x14ac:dyDescent="0.15">
      <c r="A5" s="5">
        <v>1</v>
      </c>
      <c r="B5" s="18" t="s">
        <v>209</v>
      </c>
      <c r="C5" s="5"/>
      <c r="D5" s="5" t="s">
        <v>210</v>
      </c>
      <c r="E5" s="5"/>
      <c r="F5" s="5" t="s">
        <v>210</v>
      </c>
      <c r="G5" s="5" t="s">
        <v>210</v>
      </c>
      <c r="H5" s="5" t="s">
        <v>210</v>
      </c>
    </row>
    <row r="6" spans="1:8" s="1" customFormat="1" ht="16.149999999999999" customHeight="1" x14ac:dyDescent="0.15">
      <c r="A6" s="5">
        <v>2</v>
      </c>
      <c r="B6" s="18" t="s">
        <v>211</v>
      </c>
      <c r="C6" s="5"/>
      <c r="D6" s="5"/>
      <c r="E6" s="5"/>
      <c r="F6" s="5"/>
      <c r="G6" s="5" t="s">
        <v>210</v>
      </c>
      <c r="H6" s="5" t="s">
        <v>210</v>
      </c>
    </row>
    <row r="7" spans="1:8" s="1" customFormat="1" ht="16.149999999999999" customHeight="1" x14ac:dyDescent="0.15">
      <c r="A7" s="5">
        <v>3</v>
      </c>
      <c r="B7" s="18" t="s">
        <v>212</v>
      </c>
      <c r="C7" s="5"/>
      <c r="D7" s="5"/>
      <c r="E7" s="5"/>
      <c r="F7" s="5"/>
      <c r="G7" s="5" t="s">
        <v>210</v>
      </c>
      <c r="H7" s="5" t="s">
        <v>210</v>
      </c>
    </row>
    <row r="8" spans="1:8" s="1" customFormat="1" ht="16.149999999999999" customHeight="1" x14ac:dyDescent="0.15">
      <c r="A8" s="5">
        <v>4</v>
      </c>
      <c r="B8" s="18" t="s">
        <v>213</v>
      </c>
      <c r="C8" s="5"/>
      <c r="D8" s="5" t="s">
        <v>210</v>
      </c>
      <c r="E8" s="5"/>
      <c r="F8" s="5" t="s">
        <v>210</v>
      </c>
      <c r="G8" s="5" t="s">
        <v>210</v>
      </c>
      <c r="H8" s="5" t="s">
        <v>210</v>
      </c>
    </row>
    <row r="9" spans="1:8" s="1" customFormat="1" ht="16.149999999999999" customHeight="1" x14ac:dyDescent="0.15">
      <c r="A9" s="5">
        <v>5</v>
      </c>
      <c r="B9" s="18" t="s">
        <v>214</v>
      </c>
      <c r="C9" s="5"/>
      <c r="D9" s="5" t="s">
        <v>210</v>
      </c>
      <c r="E9" s="5"/>
      <c r="F9" s="5" t="s">
        <v>210</v>
      </c>
      <c r="G9" s="5" t="s">
        <v>210</v>
      </c>
      <c r="H9" s="5" t="s">
        <v>210</v>
      </c>
    </row>
    <row r="10" spans="1:8" s="1" customFormat="1" ht="16.149999999999999" customHeight="1" x14ac:dyDescent="0.15">
      <c r="A10" s="5">
        <v>6</v>
      </c>
      <c r="B10" s="18" t="s">
        <v>215</v>
      </c>
      <c r="C10" s="5"/>
      <c r="D10" s="5"/>
      <c r="E10" s="5"/>
      <c r="F10" s="5"/>
      <c r="G10" s="5"/>
      <c r="H10" s="5"/>
    </row>
    <row r="11" spans="1:8" s="1" customFormat="1" ht="16.149999999999999" customHeight="1" x14ac:dyDescent="0.15">
      <c r="A11" s="5">
        <v>7</v>
      </c>
      <c r="B11" s="18" t="s">
        <v>216</v>
      </c>
      <c r="C11" s="5"/>
      <c r="D11" s="5" t="s">
        <v>210</v>
      </c>
      <c r="E11" s="5"/>
      <c r="F11" s="5" t="s">
        <v>210</v>
      </c>
      <c r="G11" s="5" t="s">
        <v>210</v>
      </c>
      <c r="H11" s="5" t="s">
        <v>210</v>
      </c>
    </row>
    <row r="12" spans="1:8" s="1" customFormat="1" ht="28.15" customHeight="1" x14ac:dyDescent="0.15">
      <c r="A12" s="5">
        <v>8</v>
      </c>
      <c r="B12" s="18" t="s">
        <v>217</v>
      </c>
      <c r="C12" s="5"/>
      <c r="D12" s="5" t="s">
        <v>210</v>
      </c>
      <c r="E12" s="5"/>
      <c r="F12" s="5" t="s">
        <v>210</v>
      </c>
      <c r="G12" s="5" t="s">
        <v>210</v>
      </c>
      <c r="H12" s="5" t="s">
        <v>210</v>
      </c>
    </row>
    <row r="13" spans="1:8" s="1" customFormat="1" ht="16.149999999999999" customHeight="1" x14ac:dyDescent="0.15">
      <c r="A13" s="5">
        <v>9</v>
      </c>
      <c r="B13" s="18" t="s">
        <v>218</v>
      </c>
      <c r="C13" s="5"/>
      <c r="D13" s="5" t="s">
        <v>210</v>
      </c>
      <c r="E13" s="5"/>
      <c r="F13" s="5" t="s">
        <v>210</v>
      </c>
      <c r="G13" s="5" t="s">
        <v>210</v>
      </c>
      <c r="H13" s="5" t="s">
        <v>210</v>
      </c>
    </row>
    <row r="14" spans="1:8" s="1" customFormat="1" ht="16.149999999999999" customHeight="1" x14ac:dyDescent="0.15">
      <c r="A14" s="5">
        <v>10</v>
      </c>
      <c r="B14" s="18" t="s">
        <v>219</v>
      </c>
      <c r="C14" s="5"/>
      <c r="D14" s="5" t="s">
        <v>210</v>
      </c>
      <c r="E14" s="5"/>
      <c r="F14" s="5" t="s">
        <v>210</v>
      </c>
      <c r="G14" s="5" t="s">
        <v>210</v>
      </c>
      <c r="H14" s="5" t="s">
        <v>210</v>
      </c>
    </row>
    <row r="15" spans="1:8" s="1" customFormat="1" ht="16.149999999999999" customHeight="1" x14ac:dyDescent="0.15">
      <c r="A15" s="5">
        <v>11</v>
      </c>
      <c r="B15" s="18" t="s">
        <v>220</v>
      </c>
      <c r="C15" s="5"/>
      <c r="D15" s="5"/>
      <c r="E15" s="5"/>
      <c r="F15" s="5"/>
      <c r="G15" s="5" t="s">
        <v>210</v>
      </c>
      <c r="H15" s="5" t="s">
        <v>210</v>
      </c>
    </row>
    <row r="16" spans="1:8" s="1" customFormat="1" ht="16.149999999999999" customHeight="1" x14ac:dyDescent="0.15">
      <c r="A16" s="5">
        <v>12</v>
      </c>
      <c r="B16" s="18" t="s">
        <v>221</v>
      </c>
      <c r="C16" s="5"/>
      <c r="D16" s="5" t="s">
        <v>210</v>
      </c>
      <c r="E16" s="5"/>
      <c r="F16" s="5" t="s">
        <v>210</v>
      </c>
      <c r="G16" s="5" t="s">
        <v>210</v>
      </c>
      <c r="H16" s="5" t="s">
        <v>210</v>
      </c>
    </row>
    <row r="17" spans="1:8" s="1" customFormat="1" ht="16.149999999999999" customHeight="1" x14ac:dyDescent="0.15">
      <c r="A17" s="5">
        <v>13</v>
      </c>
      <c r="B17" s="18" t="s">
        <v>222</v>
      </c>
      <c r="C17" s="5"/>
      <c r="D17" s="5" t="s">
        <v>210</v>
      </c>
      <c r="E17" s="5"/>
      <c r="F17" s="5" t="s">
        <v>210</v>
      </c>
      <c r="G17" s="5" t="s">
        <v>210</v>
      </c>
      <c r="H17" s="5" t="s">
        <v>210</v>
      </c>
    </row>
    <row r="18" spans="1:8" s="1" customFormat="1" ht="16.149999999999999" customHeight="1" x14ac:dyDescent="0.15">
      <c r="A18" s="5">
        <v>14</v>
      </c>
      <c r="B18" s="18" t="s">
        <v>223</v>
      </c>
      <c r="C18" s="5"/>
      <c r="D18" s="5" t="s">
        <v>210</v>
      </c>
      <c r="E18" s="5"/>
      <c r="F18" s="5" t="s">
        <v>210</v>
      </c>
      <c r="G18" s="5" t="s">
        <v>210</v>
      </c>
      <c r="H18" s="5" t="s">
        <v>210</v>
      </c>
    </row>
    <row r="19" spans="1:8" s="1" customFormat="1" ht="16.149999999999999" customHeight="1" x14ac:dyDescent="0.15">
      <c r="A19" s="5">
        <v>15</v>
      </c>
      <c r="B19" s="18" t="s">
        <v>224</v>
      </c>
      <c r="C19" s="5"/>
      <c r="D19" s="5"/>
      <c r="E19" s="5"/>
      <c r="F19" s="5"/>
      <c r="G19" s="5" t="s">
        <v>210</v>
      </c>
      <c r="H19" s="5" t="s">
        <v>210</v>
      </c>
    </row>
    <row r="20" spans="1:8" s="1" customFormat="1" ht="16.149999999999999" customHeight="1" x14ac:dyDescent="0.15">
      <c r="A20" s="5">
        <v>16</v>
      </c>
      <c r="B20" s="18" t="s">
        <v>225</v>
      </c>
      <c r="C20" s="5"/>
      <c r="D20" s="5"/>
      <c r="E20" s="5"/>
      <c r="F20" s="5"/>
      <c r="G20" s="5" t="s">
        <v>210</v>
      </c>
      <c r="H20" s="5" t="s">
        <v>210</v>
      </c>
    </row>
    <row r="21" spans="1:8" s="1" customFormat="1" ht="16.149999999999999" customHeight="1" x14ac:dyDescent="0.15">
      <c r="A21" s="5">
        <v>17</v>
      </c>
      <c r="B21" s="18" t="s">
        <v>226</v>
      </c>
      <c r="C21" s="5"/>
      <c r="D21" s="5" t="s">
        <v>210</v>
      </c>
      <c r="E21" s="5"/>
      <c r="F21" s="5" t="s">
        <v>210</v>
      </c>
      <c r="G21" s="5" t="s">
        <v>210</v>
      </c>
      <c r="H21" s="5" t="s">
        <v>210</v>
      </c>
    </row>
    <row r="22" spans="1:8" s="1" customFormat="1" ht="16.149999999999999" customHeight="1" x14ac:dyDescent="0.15">
      <c r="A22" s="5">
        <v>18</v>
      </c>
      <c r="B22" s="18" t="s">
        <v>227</v>
      </c>
      <c r="C22" s="5"/>
      <c r="D22" s="5"/>
      <c r="E22" s="5"/>
      <c r="F22" s="5"/>
      <c r="G22" s="5" t="s">
        <v>210</v>
      </c>
      <c r="H22" s="5" t="s">
        <v>210</v>
      </c>
    </row>
    <row r="23" spans="1:8" s="1" customFormat="1" ht="16.149999999999999" customHeight="1" x14ac:dyDescent="0.15">
      <c r="A23" s="5">
        <v>19</v>
      </c>
      <c r="B23" s="18" t="s">
        <v>228</v>
      </c>
      <c r="C23" s="5"/>
      <c r="D23" s="5"/>
      <c r="E23" s="5"/>
      <c r="F23" s="5"/>
      <c r="G23" s="5" t="s">
        <v>210</v>
      </c>
      <c r="H23" s="5" t="s">
        <v>210</v>
      </c>
    </row>
    <row r="24" spans="1:8" s="1" customFormat="1" ht="16.149999999999999" customHeight="1" x14ac:dyDescent="0.15">
      <c r="A24" s="5">
        <v>20</v>
      </c>
      <c r="B24" s="18" t="s">
        <v>229</v>
      </c>
      <c r="C24" s="5"/>
      <c r="D24" s="5" t="s">
        <v>210</v>
      </c>
      <c r="E24" s="5"/>
      <c r="F24" s="5" t="s">
        <v>210</v>
      </c>
      <c r="G24" s="5" t="s">
        <v>210</v>
      </c>
      <c r="H24" s="5" t="s">
        <v>210</v>
      </c>
    </row>
    <row r="25" spans="1:8" s="1" customFormat="1" ht="16.149999999999999" customHeight="1" x14ac:dyDescent="0.15">
      <c r="A25" s="5">
        <v>21</v>
      </c>
      <c r="B25" s="18" t="s">
        <v>230</v>
      </c>
      <c r="C25" s="5" t="s">
        <v>210</v>
      </c>
      <c r="D25" s="5" t="s">
        <v>210</v>
      </c>
      <c r="E25" s="5" t="s">
        <v>210</v>
      </c>
      <c r="F25" s="5" t="s">
        <v>210</v>
      </c>
      <c r="G25" s="5"/>
      <c r="H25" s="5"/>
    </row>
    <row r="26" spans="1:8" s="1" customFormat="1" ht="16.149999999999999" customHeight="1" x14ac:dyDescent="0.15">
      <c r="A26" s="5">
        <v>22</v>
      </c>
      <c r="B26" s="18" t="s">
        <v>231</v>
      </c>
      <c r="C26" s="5" t="s">
        <v>210</v>
      </c>
      <c r="D26" s="5" t="s">
        <v>210</v>
      </c>
      <c r="E26" s="5" t="s">
        <v>210</v>
      </c>
      <c r="F26" s="5" t="s">
        <v>210</v>
      </c>
      <c r="G26" s="5"/>
      <c r="H26" s="5"/>
    </row>
    <row r="27" spans="1:8" s="1" customFormat="1" ht="16.149999999999999" customHeight="1" x14ac:dyDescent="0.15">
      <c r="A27" s="5">
        <v>23</v>
      </c>
      <c r="B27" s="18" t="s">
        <v>232</v>
      </c>
      <c r="C27" s="5" t="s">
        <v>210</v>
      </c>
      <c r="D27" s="5" t="s">
        <v>210</v>
      </c>
      <c r="E27" s="5" t="s">
        <v>210</v>
      </c>
      <c r="F27" s="5" t="s">
        <v>210</v>
      </c>
      <c r="G27" s="5"/>
      <c r="H27" s="5" t="s">
        <v>210</v>
      </c>
    </row>
    <row r="28" spans="1:8" s="1" customFormat="1" ht="16.149999999999999" customHeight="1" x14ac:dyDescent="0.15">
      <c r="A28" s="5">
        <v>24</v>
      </c>
      <c r="B28" s="18" t="s">
        <v>233</v>
      </c>
      <c r="C28" s="5" t="s">
        <v>210</v>
      </c>
      <c r="D28" s="5" t="s">
        <v>210</v>
      </c>
      <c r="E28" s="5"/>
      <c r="F28" s="5" t="s">
        <v>210</v>
      </c>
      <c r="G28" s="5" t="s">
        <v>210</v>
      </c>
      <c r="H28" s="5" t="s">
        <v>210</v>
      </c>
    </row>
    <row r="29" spans="1:8" s="1" customFormat="1" ht="16.149999999999999" customHeight="1" x14ac:dyDescent="0.15">
      <c r="A29" s="5">
        <v>25</v>
      </c>
      <c r="B29" s="18" t="s">
        <v>234</v>
      </c>
      <c r="C29" s="5"/>
      <c r="D29" s="5"/>
      <c r="E29" s="5"/>
      <c r="F29" s="5"/>
      <c r="G29" s="5"/>
      <c r="H29" s="5"/>
    </row>
    <row r="30" spans="1:8" s="1" customFormat="1" ht="16.149999999999999" customHeight="1" x14ac:dyDescent="0.15">
      <c r="A30" s="5">
        <v>26</v>
      </c>
      <c r="B30" s="18" t="s">
        <v>235</v>
      </c>
      <c r="C30" s="65">
        <f>SUM(C5:C29)</f>
        <v>0</v>
      </c>
      <c r="D30" s="65">
        <f t="shared" ref="D30:H30" si="0">SUM(D5:D29)</f>
        <v>0</v>
      </c>
      <c r="E30" s="65">
        <f t="shared" si="0"/>
        <v>0</v>
      </c>
      <c r="F30" s="65">
        <f t="shared" si="0"/>
        <v>0</v>
      </c>
      <c r="G30" s="65">
        <f t="shared" si="0"/>
        <v>0</v>
      </c>
      <c r="H30" s="65">
        <f t="shared" si="0"/>
        <v>0</v>
      </c>
    </row>
  </sheetData>
  <mergeCells count="1">
    <mergeCell ref="A1:H1"/>
  </mergeCells>
  <phoneticPr fontId="20" type="noConversion"/>
  <printOptions horizontalCentered="1"/>
  <pageMargins left="0.70763888888888904" right="0.70763888888888904" top="0.74791666666666701" bottom="0.74791666666666701" header="0.31388888888888899" footer="0.31388888888888899"/>
  <pageSetup paperSize="9" scale="93"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
  <sheetViews>
    <sheetView zoomScale="80" zoomScaleNormal="80" workbookViewId="0">
      <selection activeCell="E17" sqref="E17"/>
    </sheetView>
  </sheetViews>
  <sheetFormatPr defaultColWidth="8.875" defaultRowHeight="15" x14ac:dyDescent="0.15"/>
  <cols>
    <col min="1" max="1" width="5.5" style="2" customWidth="1"/>
    <col min="2" max="2" width="49.25" style="2" customWidth="1"/>
    <col min="3" max="3" width="13.25" style="2" customWidth="1"/>
    <col min="4" max="4" width="13.875" style="2" customWidth="1"/>
    <col min="5" max="5" width="12.875" style="2" customWidth="1"/>
    <col min="6" max="6" width="13.75" style="2" customWidth="1"/>
    <col min="7" max="16384" width="8.875" style="2"/>
  </cols>
  <sheetData>
    <row r="1" spans="1:6" ht="15.75" x14ac:dyDescent="0.15">
      <c r="A1" s="100" t="s">
        <v>236</v>
      </c>
      <c r="B1" s="100"/>
      <c r="C1" s="100"/>
      <c r="D1" s="100"/>
      <c r="E1" s="100"/>
      <c r="F1" s="100"/>
    </row>
    <row r="2" spans="1:6" x14ac:dyDescent="0.15">
      <c r="A2" s="101" t="s">
        <v>3</v>
      </c>
      <c r="B2" s="101" t="s">
        <v>49</v>
      </c>
      <c r="C2" s="10" t="s">
        <v>237</v>
      </c>
      <c r="D2" s="10" t="s">
        <v>238</v>
      </c>
      <c r="E2" s="10" t="s">
        <v>239</v>
      </c>
      <c r="F2" s="10" t="s">
        <v>240</v>
      </c>
    </row>
    <row r="3" spans="1:6" x14ac:dyDescent="0.15">
      <c r="A3" s="101"/>
      <c r="B3" s="101"/>
      <c r="C3" s="39">
        <v>1</v>
      </c>
      <c r="D3" s="39">
        <v>2</v>
      </c>
      <c r="E3" s="39">
        <v>3</v>
      </c>
      <c r="F3" s="39">
        <v>4</v>
      </c>
    </row>
    <row r="4" spans="1:6" s="1" customFormat="1" ht="16.149999999999999" customHeight="1" x14ac:dyDescent="0.15">
      <c r="A4" s="5">
        <v>1</v>
      </c>
      <c r="B4" s="18" t="s">
        <v>241</v>
      </c>
      <c r="C4" s="25" t="s">
        <v>210</v>
      </c>
      <c r="D4" s="25" t="s">
        <v>210</v>
      </c>
      <c r="E4" s="65">
        <f>SUM(E5:E14)</f>
        <v>0</v>
      </c>
      <c r="F4" s="65">
        <f>SUM(F5:F14)</f>
        <v>0</v>
      </c>
    </row>
    <row r="5" spans="1:6" s="1" customFormat="1" ht="16.149999999999999" customHeight="1" x14ac:dyDescent="0.15">
      <c r="A5" s="5">
        <v>2</v>
      </c>
      <c r="B5" s="18" t="s">
        <v>242</v>
      </c>
      <c r="C5" s="25" t="s">
        <v>210</v>
      </c>
      <c r="D5" s="26">
        <f>A105010视同销售!C4</f>
        <v>0</v>
      </c>
      <c r="E5" s="26">
        <f>A105010视同销售!D4</f>
        <v>0</v>
      </c>
      <c r="F5" s="25" t="s">
        <v>210</v>
      </c>
    </row>
    <row r="6" spans="1:6" s="1" customFormat="1" ht="16.149999999999999" customHeight="1" x14ac:dyDescent="0.15">
      <c r="A6" s="5">
        <v>3</v>
      </c>
      <c r="B6" s="18" t="s">
        <v>243</v>
      </c>
      <c r="C6" s="26">
        <f>A105020未按权责发生!D18</f>
        <v>0</v>
      </c>
      <c r="D6" s="26">
        <f>A105020未按权责发生!F18</f>
        <v>0</v>
      </c>
      <c r="E6" s="26">
        <f>IF(C6-D6&lt;0,D6-C6,0)</f>
        <v>0</v>
      </c>
      <c r="F6" s="26">
        <f>IF(C6-D6&gt;0,C6-D6,0)</f>
        <v>0</v>
      </c>
    </row>
    <row r="7" spans="1:6" s="1" customFormat="1" ht="16.149999999999999" customHeight="1" x14ac:dyDescent="0.15">
      <c r="A7" s="5">
        <v>4</v>
      </c>
      <c r="B7" s="18" t="s">
        <v>244</v>
      </c>
      <c r="C7" s="26">
        <f>A105030投资收益!C14+A105030投资收益!J14</f>
        <v>0</v>
      </c>
      <c r="D7" s="26">
        <f>A105030投资收益!D14+A105030投资收益!K14</f>
        <v>0</v>
      </c>
      <c r="E7" s="26">
        <f>IF(C7-D7&lt;0,D7-C7,0)</f>
        <v>0</v>
      </c>
      <c r="F7" s="26">
        <f>IF(C7-D7&gt;0,C7-D7,0)</f>
        <v>0</v>
      </c>
    </row>
    <row r="8" spans="1:6" s="1" customFormat="1" ht="31.15" customHeight="1" x14ac:dyDescent="0.15">
      <c r="A8" s="5">
        <v>5</v>
      </c>
      <c r="B8" s="18" t="s">
        <v>245</v>
      </c>
      <c r="C8" s="25" t="s">
        <v>210</v>
      </c>
      <c r="D8" s="25" t="s">
        <v>210</v>
      </c>
      <c r="E8" s="25" t="s">
        <v>210</v>
      </c>
      <c r="F8" s="25"/>
    </row>
    <row r="9" spans="1:6" s="1" customFormat="1" ht="16.149999999999999" customHeight="1" x14ac:dyDescent="0.15">
      <c r="A9" s="5">
        <v>6</v>
      </c>
      <c r="B9" s="18" t="s">
        <v>246</v>
      </c>
      <c r="C9" s="25" t="s">
        <v>210</v>
      </c>
      <c r="D9" s="25" t="s">
        <v>210</v>
      </c>
      <c r="E9" s="25"/>
      <c r="F9" s="25" t="s">
        <v>210</v>
      </c>
    </row>
    <row r="10" spans="1:6" s="1" customFormat="1" ht="16.149999999999999" customHeight="1" x14ac:dyDescent="0.15">
      <c r="A10" s="5">
        <v>7</v>
      </c>
      <c r="B10" s="18" t="s">
        <v>247</v>
      </c>
      <c r="C10" s="25"/>
      <c r="D10" s="25" t="s">
        <v>210</v>
      </c>
      <c r="E10" s="26">
        <f>IF(C10&lt;0,-C10,0)</f>
        <v>0</v>
      </c>
      <c r="F10" s="26">
        <f>IF(C10&gt;0,C10,0)</f>
        <v>0</v>
      </c>
    </row>
    <row r="11" spans="1:6" s="1" customFormat="1" ht="16.149999999999999" customHeight="1" x14ac:dyDescent="0.15">
      <c r="A11" s="5">
        <v>8</v>
      </c>
      <c r="B11" s="18" t="s">
        <v>248</v>
      </c>
      <c r="C11" s="25" t="s">
        <v>210</v>
      </c>
      <c r="D11" s="25" t="s">
        <v>210</v>
      </c>
      <c r="E11" s="25"/>
      <c r="F11" s="25"/>
    </row>
    <row r="12" spans="1:6" s="1" customFormat="1" ht="16.149999999999999" customHeight="1" x14ac:dyDescent="0.15">
      <c r="A12" s="5">
        <v>9</v>
      </c>
      <c r="B12" s="18" t="s">
        <v>249</v>
      </c>
      <c r="C12" s="25" t="s">
        <v>210</v>
      </c>
      <c r="D12" s="25" t="s">
        <v>210</v>
      </c>
      <c r="E12" s="26">
        <f>A105040专项用途!P11</f>
        <v>0</v>
      </c>
      <c r="F12" s="26">
        <f>A105040专项用途!F11</f>
        <v>0</v>
      </c>
    </row>
    <row r="13" spans="1:6" s="1" customFormat="1" ht="16.149999999999999" customHeight="1" x14ac:dyDescent="0.15">
      <c r="A13" s="5">
        <v>10</v>
      </c>
      <c r="B13" s="18" t="s">
        <v>250</v>
      </c>
      <c r="C13" s="25"/>
      <c r="D13" s="25"/>
      <c r="E13" s="26">
        <f t="shared" ref="E13:E14" si="0">IF(C13-D13&lt;0,D13-C13,0)</f>
        <v>0</v>
      </c>
      <c r="F13" s="26">
        <f t="shared" ref="F13:F14" si="1">IF(C13-D13&gt;0,C13-D13,0)</f>
        <v>0</v>
      </c>
    </row>
    <row r="14" spans="1:6" s="1" customFormat="1" ht="16.149999999999999" customHeight="1" x14ac:dyDescent="0.15">
      <c r="A14" s="5">
        <v>11</v>
      </c>
      <c r="B14" s="18" t="s">
        <v>251</v>
      </c>
      <c r="C14" s="25"/>
      <c r="D14" s="25"/>
      <c r="E14" s="26">
        <f t="shared" si="0"/>
        <v>0</v>
      </c>
      <c r="F14" s="26">
        <f t="shared" si="1"/>
        <v>0</v>
      </c>
    </row>
    <row r="15" spans="1:6" s="1" customFormat="1" ht="16.149999999999999" customHeight="1" x14ac:dyDescent="0.15">
      <c r="A15" s="5">
        <v>12</v>
      </c>
      <c r="B15" s="18" t="s">
        <v>252</v>
      </c>
      <c r="C15" s="25" t="s">
        <v>210</v>
      </c>
      <c r="D15" s="25" t="s">
        <v>210</v>
      </c>
      <c r="E15" s="65">
        <f>SUM(E16:E33)</f>
        <v>0</v>
      </c>
      <c r="F15" s="65">
        <f>SUM(F16:F33)</f>
        <v>0</v>
      </c>
    </row>
    <row r="16" spans="1:6" s="1" customFormat="1" ht="16.149999999999999" customHeight="1" x14ac:dyDescent="0.15">
      <c r="A16" s="5">
        <v>13</v>
      </c>
      <c r="B16" s="18" t="s">
        <v>253</v>
      </c>
      <c r="C16" s="25" t="s">
        <v>210</v>
      </c>
      <c r="D16" s="26">
        <f>A105010视同销售!C14</f>
        <v>0</v>
      </c>
      <c r="E16" s="25" t="s">
        <v>210</v>
      </c>
      <c r="F16" s="26">
        <f>ABS(A105010视同销售!D14)</f>
        <v>0</v>
      </c>
    </row>
    <row r="17" spans="1:6" s="1" customFormat="1" ht="16.149999999999999" customHeight="1" x14ac:dyDescent="0.15">
      <c r="A17" s="5">
        <v>14</v>
      </c>
      <c r="B17" s="18" t="s">
        <v>254</v>
      </c>
      <c r="C17" s="26">
        <f>A105050职工薪酬!C16</f>
        <v>0</v>
      </c>
      <c r="D17" s="26">
        <f>A105050职工薪酬!G16</f>
        <v>0</v>
      </c>
      <c r="E17" s="26">
        <f>IF(C17-D17&gt;=0,C17-D17,0)</f>
        <v>0</v>
      </c>
      <c r="F17" s="26">
        <f>IF(C17-D17&lt;0,D17-C17,0)</f>
        <v>0</v>
      </c>
    </row>
    <row r="18" spans="1:6" s="1" customFormat="1" ht="16.149999999999999" customHeight="1" x14ac:dyDescent="0.15">
      <c r="A18" s="5">
        <v>15</v>
      </c>
      <c r="B18" s="18" t="s">
        <v>255</v>
      </c>
      <c r="C18" s="25"/>
      <c r="D18" s="25"/>
      <c r="E18" s="26">
        <f>IF(C18-D18&gt;=0,C18-D18,0)</f>
        <v>0</v>
      </c>
      <c r="F18" s="25" t="s">
        <v>210</v>
      </c>
    </row>
    <row r="19" spans="1:6" s="1" customFormat="1" ht="16.149999999999999" customHeight="1" x14ac:dyDescent="0.15">
      <c r="A19" s="5">
        <v>16</v>
      </c>
      <c r="B19" s="18" t="s">
        <v>256</v>
      </c>
      <c r="C19" s="25" t="s">
        <v>210</v>
      </c>
      <c r="D19" s="25" t="s">
        <v>210</v>
      </c>
      <c r="E19" s="26">
        <f>IF(A105060广告宣传!C14&lt;0,0,A105060广告宣传!C14)</f>
        <v>0</v>
      </c>
      <c r="F19" s="26">
        <f>IF(A105060广告宣传!C14&gt;0,0,ABS(A105060广告宣传!C14))</f>
        <v>0</v>
      </c>
    </row>
    <row r="20" spans="1:6" s="1" customFormat="1" ht="16.149999999999999" customHeight="1" x14ac:dyDescent="0.15">
      <c r="A20" s="5">
        <v>17</v>
      </c>
      <c r="B20" s="18" t="s">
        <v>257</v>
      </c>
      <c r="C20" s="26">
        <f>A105070捐赠支出!C11</f>
        <v>0</v>
      </c>
      <c r="D20" s="26">
        <f>A105070捐赠支出!F11</f>
        <v>0</v>
      </c>
      <c r="E20" s="26">
        <f t="shared" ref="E20:E21" si="2">IF(C20-D20&gt;=0,C20-D20,0)</f>
        <v>0</v>
      </c>
      <c r="F20" s="26">
        <f t="shared" ref="F20:F21" si="3">IF(C20-D20&lt;0,D20-C20,0)</f>
        <v>0</v>
      </c>
    </row>
    <row r="21" spans="1:6" s="1" customFormat="1" ht="16.149999999999999" customHeight="1" x14ac:dyDescent="0.15">
      <c r="A21" s="5">
        <v>18</v>
      </c>
      <c r="B21" s="18" t="s">
        <v>258</v>
      </c>
      <c r="C21" s="25"/>
      <c r="D21" s="25"/>
      <c r="E21" s="26">
        <f t="shared" si="2"/>
        <v>0</v>
      </c>
      <c r="F21" s="26">
        <f t="shared" si="3"/>
        <v>0</v>
      </c>
    </row>
    <row r="22" spans="1:6" s="1" customFormat="1" ht="16.149999999999999" customHeight="1" x14ac:dyDescent="0.15">
      <c r="A22" s="5">
        <v>19</v>
      </c>
      <c r="B22" s="18" t="s">
        <v>259</v>
      </c>
      <c r="C22" s="25"/>
      <c r="D22" s="25" t="s">
        <v>210</v>
      </c>
      <c r="E22" s="26">
        <f>C22</f>
        <v>0</v>
      </c>
      <c r="F22" s="25" t="s">
        <v>210</v>
      </c>
    </row>
    <row r="23" spans="1:6" s="1" customFormat="1" ht="16.149999999999999" customHeight="1" x14ac:dyDescent="0.15">
      <c r="A23" s="5">
        <v>20</v>
      </c>
      <c r="B23" s="18" t="s">
        <v>260</v>
      </c>
      <c r="C23" s="25"/>
      <c r="D23" s="25" t="s">
        <v>210</v>
      </c>
      <c r="E23" s="26">
        <f t="shared" ref="E23:E24" si="4">C23</f>
        <v>0</v>
      </c>
      <c r="F23" s="25" t="s">
        <v>210</v>
      </c>
    </row>
    <row r="24" spans="1:6" s="1" customFormat="1" ht="16.149999999999999" customHeight="1" x14ac:dyDescent="0.15">
      <c r="A24" s="5">
        <v>21</v>
      </c>
      <c r="B24" s="18" t="s">
        <v>261</v>
      </c>
      <c r="C24" s="25"/>
      <c r="D24" s="25" t="s">
        <v>210</v>
      </c>
      <c r="E24" s="26">
        <f t="shared" si="4"/>
        <v>0</v>
      </c>
      <c r="F24" s="25" t="s">
        <v>210</v>
      </c>
    </row>
    <row r="25" spans="1:6" s="1" customFormat="1" ht="16.149999999999999" customHeight="1" x14ac:dyDescent="0.15">
      <c r="A25" s="5">
        <v>22</v>
      </c>
      <c r="B25" s="18" t="s">
        <v>262</v>
      </c>
      <c r="C25" s="25"/>
      <c r="D25" s="25"/>
      <c r="E25" s="26">
        <f t="shared" ref="E25:E26" si="5">IF(C25-D25&gt;=0,C25-D25,0)</f>
        <v>0</v>
      </c>
      <c r="F25" s="26">
        <f t="shared" ref="F25" si="6">IF(C25-D25&lt;0,D25-C25,0)</f>
        <v>0</v>
      </c>
    </row>
    <row r="26" spans="1:6" s="1" customFormat="1" ht="16.149999999999999" customHeight="1" x14ac:dyDescent="0.15">
      <c r="A26" s="5">
        <v>23</v>
      </c>
      <c r="B26" s="18" t="s">
        <v>263</v>
      </c>
      <c r="C26" s="25"/>
      <c r="D26" s="25"/>
      <c r="E26" s="26">
        <f t="shared" si="5"/>
        <v>0</v>
      </c>
      <c r="F26" s="25" t="s">
        <v>210</v>
      </c>
    </row>
    <row r="27" spans="1:6" s="1" customFormat="1" ht="16.149999999999999" customHeight="1" x14ac:dyDescent="0.15">
      <c r="A27" s="5">
        <v>24</v>
      </c>
      <c r="B27" s="18" t="s">
        <v>264</v>
      </c>
      <c r="C27" s="25" t="s">
        <v>210</v>
      </c>
      <c r="D27" s="25" t="s">
        <v>210</v>
      </c>
      <c r="E27" s="25"/>
      <c r="F27" s="25" t="s">
        <v>210</v>
      </c>
    </row>
    <row r="28" spans="1:6" s="1" customFormat="1" ht="31.15" customHeight="1" x14ac:dyDescent="0.15">
      <c r="A28" s="5">
        <v>25</v>
      </c>
      <c r="B28" s="18" t="s">
        <v>265</v>
      </c>
      <c r="C28" s="25" t="s">
        <v>210</v>
      </c>
      <c r="D28" s="25" t="s">
        <v>210</v>
      </c>
      <c r="E28" s="26">
        <f>A105040专项用途!M11</f>
        <v>0</v>
      </c>
      <c r="F28" s="25" t="s">
        <v>210</v>
      </c>
    </row>
    <row r="29" spans="1:6" s="1" customFormat="1" ht="16.149999999999999" customHeight="1" x14ac:dyDescent="0.15">
      <c r="A29" s="5">
        <v>26</v>
      </c>
      <c r="B29" s="18" t="s">
        <v>266</v>
      </c>
      <c r="C29" s="25"/>
      <c r="D29" s="25"/>
      <c r="E29" s="26">
        <f t="shared" ref="E29" si="7">IF(C29-D29&gt;=0,C29-D29,0)</f>
        <v>0</v>
      </c>
      <c r="F29" s="26">
        <f t="shared" ref="F29" si="8">IF(C29-D29&lt;0,D29-C29,0)</f>
        <v>0</v>
      </c>
    </row>
    <row r="30" spans="1:6" s="1" customFormat="1" ht="16.149999999999999" customHeight="1" x14ac:dyDescent="0.15">
      <c r="A30" s="5">
        <v>27</v>
      </c>
      <c r="B30" s="18" t="s">
        <v>267</v>
      </c>
      <c r="C30" s="25"/>
      <c r="D30" s="25" t="s">
        <v>210</v>
      </c>
      <c r="E30" s="25"/>
      <c r="F30" s="25" t="s">
        <v>210</v>
      </c>
    </row>
    <row r="31" spans="1:6" s="1" customFormat="1" ht="16.149999999999999" customHeight="1" x14ac:dyDescent="0.15">
      <c r="A31" s="5">
        <v>28</v>
      </c>
      <c r="B31" s="18" t="s">
        <v>268</v>
      </c>
      <c r="C31" s="25" t="s">
        <v>210</v>
      </c>
      <c r="D31" s="25" t="s">
        <v>210</v>
      </c>
      <c r="E31" s="26">
        <f>A108010境外所得调整!Q15+A108010境外所得调整!R15</f>
        <v>0</v>
      </c>
      <c r="F31" s="25" t="s">
        <v>210</v>
      </c>
    </row>
    <row r="32" spans="1:6" s="1" customFormat="1" ht="16.149999999999999" customHeight="1" x14ac:dyDescent="0.15">
      <c r="A32" s="5">
        <v>29</v>
      </c>
      <c r="B32" s="18" t="s">
        <v>269</v>
      </c>
      <c r="C32" s="25"/>
      <c r="D32" s="25"/>
      <c r="E32" s="26">
        <f t="shared" ref="E32:E33" si="9">IF(C32-D32&gt;=0,C32-D32,0)</f>
        <v>0</v>
      </c>
      <c r="F32" s="26">
        <f t="shared" ref="F32:F33" si="10">IF(C32-D32&lt;0,D32-C32,0)</f>
        <v>0</v>
      </c>
    </row>
    <row r="33" spans="1:6" s="1" customFormat="1" ht="16.149999999999999" customHeight="1" x14ac:dyDescent="0.15">
      <c r="A33" s="5">
        <v>30</v>
      </c>
      <c r="B33" s="18" t="s">
        <v>270</v>
      </c>
      <c r="C33" s="25"/>
      <c r="D33" s="25"/>
      <c r="E33" s="26">
        <f t="shared" si="9"/>
        <v>0</v>
      </c>
      <c r="F33" s="26">
        <f t="shared" si="10"/>
        <v>0</v>
      </c>
    </row>
    <row r="34" spans="1:6" s="1" customFormat="1" ht="16.149999999999999" customHeight="1" x14ac:dyDescent="0.15">
      <c r="A34" s="5">
        <v>31</v>
      </c>
      <c r="B34" s="18" t="s">
        <v>271</v>
      </c>
      <c r="C34" s="25" t="s">
        <v>210</v>
      </c>
      <c r="D34" s="25" t="s">
        <v>210</v>
      </c>
      <c r="E34" s="65">
        <f>SUM(E35:E38)</f>
        <v>0</v>
      </c>
      <c r="F34" s="65">
        <f>SUM(F35:F38)</f>
        <v>0</v>
      </c>
    </row>
    <row r="35" spans="1:6" s="1" customFormat="1" ht="16.149999999999999" customHeight="1" x14ac:dyDescent="0.15">
      <c r="A35" s="5">
        <v>32</v>
      </c>
      <c r="B35" s="18" t="s">
        <v>272</v>
      </c>
      <c r="C35" s="26">
        <f>A105080资产折扣!E43</f>
        <v>0</v>
      </c>
      <c r="D35" s="26">
        <f>A105080资产折扣!H43</f>
        <v>0</v>
      </c>
      <c r="E35" s="26">
        <f t="shared" ref="E35" si="11">IF(C35-D35&gt;=0,C35-D35,0)</f>
        <v>0</v>
      </c>
      <c r="F35" s="26">
        <f t="shared" ref="F35" si="12">IF(C35-D35&lt;0,D35-C35,0)</f>
        <v>0</v>
      </c>
    </row>
    <row r="36" spans="1:6" s="1" customFormat="1" ht="16.149999999999999" customHeight="1" x14ac:dyDescent="0.15">
      <c r="A36" s="5">
        <v>33</v>
      </c>
      <c r="B36" s="18" t="s">
        <v>273</v>
      </c>
      <c r="C36" s="25"/>
      <c r="D36" s="25" t="s">
        <v>210</v>
      </c>
      <c r="E36" s="26">
        <f>IF(C36&gt;0,C36,0)</f>
        <v>0</v>
      </c>
      <c r="F36" s="26">
        <f>IF(C36&lt;0,-C36,0)</f>
        <v>0</v>
      </c>
    </row>
    <row r="37" spans="1:6" s="1" customFormat="1" ht="16.149999999999999" customHeight="1" x14ac:dyDescent="0.15">
      <c r="A37" s="5">
        <v>34</v>
      </c>
      <c r="B37" s="18" t="s">
        <v>274</v>
      </c>
      <c r="C37" s="26">
        <f>A105090资产损失!C17</f>
        <v>0</v>
      </c>
      <c r="D37" s="26">
        <f>A105090资产损失!G17</f>
        <v>0</v>
      </c>
      <c r="E37" s="26">
        <f t="shared" ref="E37" si="13">IF(C37-D37&gt;=0,C37-D37,0)</f>
        <v>0</v>
      </c>
      <c r="F37" s="26">
        <f t="shared" ref="F37" si="14">IF(C37-D37&lt;0,D37-C37,0)</f>
        <v>0</v>
      </c>
    </row>
    <row r="38" spans="1:6" s="1" customFormat="1" ht="16.149999999999999" customHeight="1" x14ac:dyDescent="0.15">
      <c r="A38" s="5">
        <v>35</v>
      </c>
      <c r="B38" s="18" t="s">
        <v>275</v>
      </c>
      <c r="C38" s="25"/>
      <c r="D38" s="25"/>
      <c r="E38" s="26">
        <f t="shared" ref="E38" si="15">IF(C38-D38&gt;=0,C38-D38,0)</f>
        <v>0</v>
      </c>
      <c r="F38" s="26">
        <f t="shared" ref="F38" si="16">IF(C38-D38&lt;0,D38-C38,0)</f>
        <v>0</v>
      </c>
    </row>
    <row r="39" spans="1:6" s="1" customFormat="1" ht="16.149999999999999" customHeight="1" x14ac:dyDescent="0.15">
      <c r="A39" s="5">
        <v>36</v>
      </c>
      <c r="B39" s="18" t="s">
        <v>276</v>
      </c>
      <c r="C39" s="25" t="s">
        <v>210</v>
      </c>
      <c r="D39" s="25" t="s">
        <v>210</v>
      </c>
      <c r="E39" s="65">
        <f>SUM(E40:E45)</f>
        <v>0</v>
      </c>
      <c r="F39" s="65">
        <f>SUM(F40:F45)</f>
        <v>0</v>
      </c>
    </row>
    <row r="40" spans="1:6" s="1" customFormat="1" ht="16.149999999999999" customHeight="1" x14ac:dyDescent="0.15">
      <c r="A40" s="5">
        <v>37</v>
      </c>
      <c r="B40" s="18" t="s">
        <v>277</v>
      </c>
      <c r="C40" s="26">
        <f>A105100企业重组!C20+A105100企业重组!F20</f>
        <v>0</v>
      </c>
      <c r="D40" s="26">
        <f>A105100企业重组!D20+A105100企业重组!G20</f>
        <v>0</v>
      </c>
      <c r="E40" s="26">
        <f t="shared" ref="E40" si="17">IF(C40-D40&lt;0,D40-C40,0)</f>
        <v>0</v>
      </c>
      <c r="F40" s="26">
        <f t="shared" ref="F40" si="18">IF(C40-D40&gt;0,C40-D40,0)</f>
        <v>0</v>
      </c>
    </row>
    <row r="41" spans="1:6" s="1" customFormat="1" ht="16.149999999999999" customHeight="1" x14ac:dyDescent="0.15">
      <c r="A41" s="5">
        <v>38</v>
      </c>
      <c r="B41" s="18" t="s">
        <v>278</v>
      </c>
      <c r="C41" s="25" t="s">
        <v>210</v>
      </c>
      <c r="D41" s="25" t="s">
        <v>210</v>
      </c>
      <c r="E41" s="26">
        <f>IF(A105110政策性搬迁!C26&gt;=0,A105110政策性搬迁!C26,0)</f>
        <v>0</v>
      </c>
      <c r="F41" s="26">
        <f>IF(A105110政策性搬迁!C26&lt;0,-A105110政策性搬迁!C26,0)</f>
        <v>0</v>
      </c>
    </row>
    <row r="42" spans="1:6" s="1" customFormat="1" ht="16.149999999999999" customHeight="1" x14ac:dyDescent="0.15">
      <c r="A42" s="5">
        <v>39</v>
      </c>
      <c r="B42" s="18" t="s">
        <v>279</v>
      </c>
      <c r="C42" s="26">
        <f>A105120特殊行业准备金!E46</f>
        <v>0</v>
      </c>
      <c r="D42" s="26">
        <f>A105120特殊行业准备金!F46</f>
        <v>0</v>
      </c>
      <c r="E42" s="26">
        <f t="shared" ref="E42" si="19">IF(C42-D42&gt;=0,C42-D42,0)</f>
        <v>0</v>
      </c>
      <c r="F42" s="26">
        <f t="shared" ref="F42" si="20">IF(C42-D42&lt;0,D42-C42,0)</f>
        <v>0</v>
      </c>
    </row>
    <row r="43" spans="1:6" s="1" customFormat="1" ht="31.15" customHeight="1" x14ac:dyDescent="0.15">
      <c r="A43" s="5">
        <v>40</v>
      </c>
      <c r="B43" s="18" t="s">
        <v>280</v>
      </c>
      <c r="C43" s="25" t="s">
        <v>210</v>
      </c>
      <c r="D43" s="25">
        <f>A105010视同销售!C24</f>
        <v>0</v>
      </c>
      <c r="E43" s="26">
        <f>IF(D43&gt;=0,D43,0)</f>
        <v>0</v>
      </c>
      <c r="F43" s="26">
        <f>IF(D43&lt;0,-D43,0)</f>
        <v>0</v>
      </c>
    </row>
    <row r="44" spans="1:6" s="1" customFormat="1" ht="16.149999999999999" customHeight="1" x14ac:dyDescent="0.15">
      <c r="A44" s="5">
        <v>41</v>
      </c>
      <c r="B44" s="18" t="s">
        <v>281</v>
      </c>
      <c r="C44" s="25"/>
      <c r="D44" s="25"/>
      <c r="E44" s="26">
        <f t="shared" ref="E44" si="21">IF(C44-D44&lt;0,D44-C44,0)</f>
        <v>0</v>
      </c>
      <c r="F44" s="26">
        <f t="shared" ref="F44" si="22">IF(C44-D44&gt;0,C44-D44,0)</f>
        <v>0</v>
      </c>
    </row>
    <row r="45" spans="1:6" s="1" customFormat="1" ht="16.149999999999999" customHeight="1" x14ac:dyDescent="0.15">
      <c r="A45" s="5">
        <v>42</v>
      </c>
      <c r="B45" s="18" t="s">
        <v>168</v>
      </c>
      <c r="C45" s="25" t="s">
        <v>210</v>
      </c>
      <c r="D45" s="25" t="s">
        <v>210</v>
      </c>
      <c r="E45" s="25"/>
      <c r="F45" s="25"/>
    </row>
    <row r="46" spans="1:6" s="1" customFormat="1" ht="16.149999999999999" customHeight="1" x14ac:dyDescent="0.15">
      <c r="A46" s="5">
        <v>43</v>
      </c>
      <c r="B46" s="18" t="s">
        <v>282</v>
      </c>
      <c r="C46" s="25" t="s">
        <v>210</v>
      </c>
      <c r="D46" s="25" t="s">
        <v>210</v>
      </c>
      <c r="E46" s="25"/>
      <c r="F46" s="25"/>
    </row>
    <row r="47" spans="1:6" s="1" customFormat="1" ht="16.149999999999999" customHeight="1" x14ac:dyDescent="0.15">
      <c r="A47" s="5">
        <v>44</v>
      </c>
      <c r="B47" s="18" t="s">
        <v>283</v>
      </c>
      <c r="C47" s="25" t="s">
        <v>210</v>
      </c>
      <c r="D47" s="25" t="s">
        <v>210</v>
      </c>
      <c r="E47" s="25"/>
      <c r="F47" s="25"/>
    </row>
    <row r="48" spans="1:6" s="1" customFormat="1" ht="16.149999999999999" customHeight="1" x14ac:dyDescent="0.15">
      <c r="A48" s="5">
        <v>45</v>
      </c>
      <c r="B48" s="18" t="s">
        <v>284</v>
      </c>
      <c r="C48" s="25" t="s">
        <v>210</v>
      </c>
      <c r="D48" s="25" t="s">
        <v>210</v>
      </c>
      <c r="E48" s="65">
        <f>E47+E46+E39+E34+E15+E4</f>
        <v>0</v>
      </c>
      <c r="F48" s="65">
        <f>F47+F46+F39+F34+F15+F4</f>
        <v>0</v>
      </c>
    </row>
  </sheetData>
  <mergeCells count="3">
    <mergeCell ref="A1:F1"/>
    <mergeCell ref="A2:A3"/>
    <mergeCell ref="B2:B3"/>
  </mergeCells>
  <phoneticPr fontId="20" type="noConversion"/>
  <pageMargins left="0.70763888888888904" right="0.70763888888888904" top="0.74791666666666701" bottom="0.74791666666666701" header="0.31388888888888899" footer="0.31388888888888899"/>
  <pageSetup paperSize="9" scale="8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37</vt:i4>
      </vt:variant>
      <vt:variant>
        <vt:lpstr>命名范围</vt:lpstr>
      </vt:variant>
      <vt:variant>
        <vt:i4>3</vt:i4>
      </vt:variant>
    </vt:vector>
  </HeadingPairs>
  <TitlesOfParts>
    <vt:vector size="40" baseType="lpstr">
      <vt:lpstr>注意事项</vt:lpstr>
      <vt:lpstr>A100000主表</vt:lpstr>
      <vt:lpstr>A101010一般企业</vt:lpstr>
      <vt:lpstr>A101020金融企业</vt:lpstr>
      <vt:lpstr>A102010一般企业</vt:lpstr>
      <vt:lpstr>A102020金融企业</vt:lpstr>
      <vt:lpstr>A103000事业、非营利</vt:lpstr>
      <vt:lpstr>A104000期间费用</vt:lpstr>
      <vt:lpstr>A105000纳税调整</vt:lpstr>
      <vt:lpstr>A105010视同销售</vt:lpstr>
      <vt:lpstr>A105020未按权责发生</vt:lpstr>
      <vt:lpstr>A105030投资收益</vt:lpstr>
      <vt:lpstr>A105040专项用途</vt:lpstr>
      <vt:lpstr>A105050职工薪酬</vt:lpstr>
      <vt:lpstr>A105060广告宣传</vt:lpstr>
      <vt:lpstr>A105070捐赠支出</vt:lpstr>
      <vt:lpstr>A105080资产折扣</vt:lpstr>
      <vt:lpstr>A105090资产损失</vt:lpstr>
      <vt:lpstr>A105100企业重组</vt:lpstr>
      <vt:lpstr>A105110政策性搬迁</vt:lpstr>
      <vt:lpstr>A105120特殊行业准备金</vt:lpstr>
      <vt:lpstr>A106000企业所得税弥补亏损</vt:lpstr>
      <vt:lpstr>A107010免税减计及加计</vt:lpstr>
      <vt:lpstr>A107011免税、减计收入</vt:lpstr>
      <vt:lpstr>A107012研发费用加计</vt:lpstr>
      <vt:lpstr>A107020所得税减免优惠</vt:lpstr>
      <vt:lpstr>A107030抵扣应纳税</vt:lpstr>
      <vt:lpstr>A107040减免所得税优惠</vt:lpstr>
      <vt:lpstr>A107041高新技术企业优惠</vt:lpstr>
      <vt:lpstr>A107042软件、集成电路企业</vt:lpstr>
      <vt:lpstr>A107050税额抵扣免优惠</vt:lpstr>
      <vt:lpstr>A108000境外所得税收抵免</vt:lpstr>
      <vt:lpstr>A108010境外所得调整</vt:lpstr>
      <vt:lpstr>A108020境外分支机构</vt:lpstr>
      <vt:lpstr>A108030跨年度结转</vt:lpstr>
      <vt:lpstr>A109000跨地区经营汇总</vt:lpstr>
      <vt:lpstr>A109010企业所得税汇总</vt:lpstr>
      <vt:lpstr>A100000主表!Print_Area</vt:lpstr>
      <vt:lpstr>A103000事业、非营利!Print_Area</vt:lpstr>
      <vt:lpstr>A107012研发费用加计!Print_Titles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Guo</cp:lastModifiedBy>
  <dcterms:created xsi:type="dcterms:W3CDTF">2006-09-13T11:21:00Z</dcterms:created>
  <dcterms:modified xsi:type="dcterms:W3CDTF">2018-04-08T03:28:36Z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