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"/>
    </mc:Choice>
  </mc:AlternateContent>
  <xr:revisionPtr revIDLastSave="0" documentId="13_ncr:1_{05A44B7F-6C4F-B84D-B210-07DCD6FA650B}" xr6:coauthVersionLast="47" xr6:coauthVersionMax="47" xr10:uidLastSave="{00000000-0000-0000-0000-000000000000}"/>
  <bookViews>
    <workbookView xWindow="1520" yWindow="2640" windowWidth="325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18" i="1"/>
  <c r="P16" i="1"/>
  <c r="P15" i="1"/>
  <c r="P14" i="1"/>
  <c r="P13" i="1"/>
  <c r="AE7" i="1"/>
  <c r="AE6" i="1"/>
  <c r="AD7" i="1"/>
  <c r="AD6" i="1"/>
  <c r="AA16" i="1"/>
  <c r="AA15" i="1"/>
  <c r="AA14" i="1"/>
  <c r="AA13" i="1"/>
  <c r="AA12" i="1"/>
  <c r="AA11" i="1"/>
  <c r="AB11" i="1"/>
  <c r="AB12" i="1"/>
  <c r="AB13" i="1"/>
  <c r="AB14" i="1"/>
  <c r="AB15" i="1"/>
  <c r="AB16" i="1"/>
  <c r="AC16" i="1"/>
  <c r="AC15" i="1"/>
  <c r="AC14" i="1"/>
  <c r="AC13" i="1"/>
  <c r="AC12" i="1"/>
  <c r="AC11" i="1"/>
  <c r="M19" i="1"/>
  <c r="M20" i="1"/>
  <c r="M21" i="1"/>
  <c r="M18" i="1"/>
  <c r="M12" i="1"/>
  <c r="M11" i="1"/>
  <c r="L12" i="1"/>
  <c r="L11" i="1"/>
  <c r="M16" i="1"/>
  <c r="L16" i="1"/>
  <c r="M15" i="1"/>
  <c r="L15" i="1"/>
  <c r="M14" i="1"/>
  <c r="L14" i="1"/>
  <c r="M13" i="1"/>
  <c r="L13" i="1"/>
  <c r="G16" i="1" l="1"/>
  <c r="G15" i="1"/>
  <c r="G14" i="1"/>
  <c r="G13" i="1"/>
  <c r="F16" i="1"/>
  <c r="F15" i="1"/>
  <c r="F14" i="1"/>
  <c r="F13" i="1"/>
  <c r="N13" i="1"/>
  <c r="O13" i="1"/>
  <c r="Q13" i="1"/>
  <c r="R13" i="1"/>
  <c r="V13" i="1"/>
  <c r="W13" i="1"/>
  <c r="X13" i="1"/>
  <c r="Y13" i="1"/>
  <c r="N14" i="1"/>
  <c r="O14" i="1"/>
  <c r="Q14" i="1"/>
  <c r="R14" i="1"/>
  <c r="V14" i="1"/>
  <c r="W14" i="1"/>
  <c r="X14" i="1"/>
  <c r="Y14" i="1"/>
  <c r="N15" i="1"/>
  <c r="O15" i="1"/>
  <c r="Q15" i="1"/>
  <c r="R15" i="1"/>
  <c r="V15" i="1"/>
  <c r="W15" i="1"/>
  <c r="X15" i="1"/>
  <c r="Y15" i="1"/>
  <c r="N16" i="1"/>
  <c r="O16" i="1"/>
  <c r="Q16" i="1"/>
  <c r="R16" i="1"/>
  <c r="V16" i="1"/>
  <c r="W16" i="1"/>
  <c r="X16" i="1"/>
  <c r="Y16" i="1"/>
  <c r="Z16" i="1"/>
  <c r="Z15" i="1"/>
  <c r="Z13" i="1"/>
  <c r="Z14" i="1"/>
  <c r="Z12" i="1"/>
  <c r="Z11" i="1"/>
</calcChain>
</file>

<file path=xl/sharedStrings.xml><?xml version="1.0" encoding="utf-8"?>
<sst xmlns="http://schemas.openxmlformats.org/spreadsheetml/2006/main" count="74" uniqueCount="40">
  <si>
    <t>biorefinery</t>
  </si>
  <si>
    <t>MPSP_exist</t>
  </si>
  <si>
    <t>MPSP_new</t>
  </si>
  <si>
    <t>MPSP_RIN</t>
  </si>
  <si>
    <t>MPSP_no_WWT</t>
  </si>
  <si>
    <t>MPSP_new_frac_reduction</t>
  </si>
  <si>
    <t>MPSP_RIN_frac_reduction</t>
  </si>
  <si>
    <t>GWP_exist</t>
  </si>
  <si>
    <t>GWP_new</t>
  </si>
  <si>
    <t>GWP_RIN</t>
  </si>
  <si>
    <t>GWP_no_WWT</t>
  </si>
  <si>
    <t>GWP_new_frac_reduction</t>
  </si>
  <si>
    <t>GWP_RIN_frac_reduction</t>
  </si>
  <si>
    <t>CAPEX_WWT_exist</t>
  </si>
  <si>
    <t>CAPEX_WWT_new</t>
  </si>
  <si>
    <t>CAPEX_reduction</t>
  </si>
  <si>
    <t>CAPEX_WWT_frac_exist</t>
  </si>
  <si>
    <t>CAPEX_WWT_frac_new</t>
  </si>
  <si>
    <t>electricity_WWT_exist</t>
  </si>
  <si>
    <t>electricity_WWT_new</t>
  </si>
  <si>
    <t>electricity_WWT_reduction</t>
  </si>
  <si>
    <t>electricity_WWT_frac_exist</t>
  </si>
  <si>
    <t>electricity_WWT_frac_new</t>
  </si>
  <si>
    <t>cn</t>
  </si>
  <si>
    <t>-inf</t>
  </si>
  <si>
    <t>sc1g</t>
  </si>
  <si>
    <t>oc1g</t>
  </si>
  <si>
    <t>cs</t>
  </si>
  <si>
    <t>sc2g</t>
  </si>
  <si>
    <t>oc2g</t>
  </si>
  <si>
    <t>la</t>
  </si>
  <si>
    <t>all</t>
  </si>
  <si>
    <t>1G</t>
  </si>
  <si>
    <t>2G</t>
  </si>
  <si>
    <t>ECR_exist</t>
  </si>
  <si>
    <t>ECR_new</t>
  </si>
  <si>
    <t>COD_in_new</t>
  </si>
  <si>
    <t>COD_cost_new</t>
  </si>
  <si>
    <t>COD_GWP_new</t>
  </si>
  <si>
    <t>COD_load_new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</si>
</sst>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9" fontId="0" fillId="0" borderId="0" xfId="1" applyFont="1"/>
    <xf numFmtId="1" fontId="0" fillId="0" borderId="2" xfId="0" applyNumberFormat="1" applyBorder="1"/>
    <xf numFmtId="0" fontId="0" fillId="0" borderId="2" xfId="0" applyBorder="1"/>
    <xf numFmtId="1" fontId="0" fillId="0" borderId="4" xfId="0" applyNumberFormat="1" applyBorder="1"/>
    <xf numFmtId="0" fontId="0" fillId="0" borderId="4" xfId="0" applyBorder="1"/>
    <xf numFmtId="9" fontId="0" fillId="0" borderId="2" xfId="1" applyFont="1" applyBorder="1"/>
    <xf numFmtId="9" fontId="0" fillId="0" borderId="4" xfId="1" applyFont="1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0" fontId="3" fillId="0" borderId="1" xfId="0" applyFont="1" applyBorder="1" applyAlignment="1">
      <alignment horizontal="center" vertical="top"/>
    </xf>
    <xf numFmtId="1" fontId="0" fillId="0" borderId="3" xfId="0" applyNumberFormat="1" applyBorder="1"/>
    <xf numFmtId="1" fontId="0" fillId="0" borderId="5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3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34</v>
      </c>
      <c r="Y1" s="11" t="s">
        <v>35</v>
      </c>
      <c r="Z1" s="11" t="s">
        <v>36</v>
      </c>
      <c r="AA1" s="11" t="s">
        <v>39</v>
      </c>
      <c r="AB1" s="11" t="s">
        <v>37</v>
      </c>
      <c r="AC1" s="11" t="s">
        <v>38</v>
      </c>
    </row>
    <row r="2" spans="1:31" x14ac:dyDescent="0.2">
      <c r="A2" s="11" t="s">
        <v>23</v>
      </c>
      <c r="B2">
        <v>1.473153783329886</v>
      </c>
      <c r="C2">
        <v>1.4461998169190271</v>
      </c>
      <c r="D2">
        <v>1.4221344221658709</v>
      </c>
      <c r="E2">
        <v>1.424284281648668</v>
      </c>
      <c r="F2">
        <v>1.8296777102206341E-2</v>
      </c>
      <c r="G2">
        <v>3.463274624913374E-2</v>
      </c>
      <c r="H2">
        <v>2.9232636178160729</v>
      </c>
      <c r="I2">
        <v>2.6441211717736488</v>
      </c>
      <c r="J2">
        <v>2.637566847799949</v>
      </c>
      <c r="K2">
        <v>2.697530143108954</v>
      </c>
      <c r="L2">
        <v>9.5490001086856374E-2</v>
      </c>
      <c r="M2">
        <v>9.7732126611818931E-2</v>
      </c>
      <c r="N2">
        <v>0</v>
      </c>
      <c r="O2">
        <v>5.4299138310605368</v>
      </c>
      <c r="P2" t="s">
        <v>24</v>
      </c>
      <c r="Q2">
        <v>0</v>
      </c>
      <c r="R2">
        <v>0.1532012310107469</v>
      </c>
      <c r="S2">
        <v>0</v>
      </c>
      <c r="T2">
        <v>2155.1201552737939</v>
      </c>
      <c r="U2" t="s">
        <v>24</v>
      </c>
      <c r="V2">
        <v>0</v>
      </c>
      <c r="W2">
        <v>0.1232868912155048</v>
      </c>
      <c r="X2">
        <v>0</v>
      </c>
      <c r="Y2">
        <v>0.29723929604520521</v>
      </c>
      <c r="Z2">
        <v>7768.0341397747916</v>
      </c>
      <c r="AA2">
        <v>5569.1763813286561</v>
      </c>
      <c r="AB2">
        <v>164.03626406829139</v>
      </c>
      <c r="AC2">
        <v>-399.76245241078522</v>
      </c>
    </row>
    <row r="3" spans="1:31" x14ac:dyDescent="0.2">
      <c r="A3" s="11" t="s">
        <v>25</v>
      </c>
      <c r="B3">
        <v>2.0508944638316229</v>
      </c>
      <c r="C3">
        <v>2.0207467422379382</v>
      </c>
      <c r="D3">
        <v>1.998403519166454</v>
      </c>
      <c r="E3">
        <v>1.9716364852280091</v>
      </c>
      <c r="F3">
        <v>1.4699791786146379E-2</v>
      </c>
      <c r="G3">
        <v>2.5594171514365129E-2</v>
      </c>
      <c r="H3">
        <v>-1.222896471692557</v>
      </c>
      <c r="I3">
        <v>-1.770089521239921</v>
      </c>
      <c r="J3">
        <v>-1.6890885396780571</v>
      </c>
      <c r="K3">
        <v>-1.594675566921566</v>
      </c>
      <c r="L3">
        <v>0.44745656088942459</v>
      </c>
      <c r="M3">
        <v>0.38121957072969892</v>
      </c>
      <c r="N3">
        <v>0</v>
      </c>
      <c r="O3">
        <v>8.3298916335541797</v>
      </c>
      <c r="P3" t="s">
        <v>24</v>
      </c>
      <c r="Q3">
        <v>0</v>
      </c>
      <c r="R3">
        <v>6.3092906639569596E-2</v>
      </c>
      <c r="S3">
        <v>0</v>
      </c>
      <c r="T3">
        <v>2300.780725416786</v>
      </c>
      <c r="U3" t="s">
        <v>24</v>
      </c>
      <c r="V3">
        <v>0</v>
      </c>
      <c r="W3">
        <v>5.6377657598877397E-2</v>
      </c>
      <c r="X3">
        <v>0</v>
      </c>
      <c r="Y3">
        <v>9.4511744422441896E-2</v>
      </c>
      <c r="Z3">
        <v>10304.6145587681</v>
      </c>
      <c r="AA3">
        <v>7987.6218702369824</v>
      </c>
      <c r="AB3">
        <v>230.3862950153418</v>
      </c>
      <c r="AC3">
        <v>-822.90286164101815</v>
      </c>
    </row>
    <row r="4" spans="1:31" x14ac:dyDescent="0.2">
      <c r="A4" s="11" t="s">
        <v>26</v>
      </c>
      <c r="B4">
        <v>1.6155876481450311</v>
      </c>
      <c r="C4">
        <v>1.639234067316844</v>
      </c>
      <c r="D4">
        <v>1.612690004648196</v>
      </c>
      <c r="E4">
        <v>1.507058860778469</v>
      </c>
      <c r="F4">
        <v>-1.463641988038406E-2</v>
      </c>
      <c r="G4">
        <v>1.7935538812529561E-3</v>
      </c>
      <c r="H4">
        <v>-12.694390325385459</v>
      </c>
      <c r="I4">
        <v>-13.39460032534528</v>
      </c>
      <c r="J4">
        <v>-13.286626677056169</v>
      </c>
      <c r="K4">
        <v>-13.191218300185991</v>
      </c>
      <c r="L4">
        <v>5.5159009768242007E-2</v>
      </c>
      <c r="M4">
        <v>4.6653390709625889E-2</v>
      </c>
      <c r="N4">
        <v>0</v>
      </c>
      <c r="O4">
        <v>9.7655014963287297</v>
      </c>
      <c r="P4" t="s">
        <v>24</v>
      </c>
      <c r="Q4">
        <v>0</v>
      </c>
      <c r="R4">
        <v>5.6333368292829498E-2</v>
      </c>
      <c r="S4">
        <v>0</v>
      </c>
      <c r="T4">
        <v>2941.1981696443008</v>
      </c>
      <c r="U4" t="s">
        <v>24</v>
      </c>
      <c r="V4">
        <v>0</v>
      </c>
      <c r="W4">
        <v>6.3988244300157704E-2</v>
      </c>
      <c r="X4">
        <v>0</v>
      </c>
      <c r="Y4">
        <v>0.1819824538676855</v>
      </c>
      <c r="Z4">
        <v>5448.3714122908896</v>
      </c>
      <c r="AA4">
        <v>5390.0820922796629</v>
      </c>
      <c r="AB4">
        <v>465.1107181006476</v>
      </c>
      <c r="AC4">
        <v>-715.68006018691301</v>
      </c>
    </row>
    <row r="5" spans="1:31" x14ac:dyDescent="0.2">
      <c r="A5" s="11" t="s">
        <v>27</v>
      </c>
      <c r="B5">
        <v>2.1448055801206061</v>
      </c>
      <c r="C5">
        <v>1.963595577174609</v>
      </c>
      <c r="D5">
        <v>1.4656633299852251</v>
      </c>
      <c r="E5">
        <v>2.1664886836237049</v>
      </c>
      <c r="F5">
        <v>8.4487845716909857E-2</v>
      </c>
      <c r="G5">
        <v>0.31664513391334592</v>
      </c>
      <c r="H5">
        <v>0.87251355781668916</v>
      </c>
      <c r="I5">
        <v>-0.30890167954850151</v>
      </c>
      <c r="J5">
        <v>0.50415079889039971</v>
      </c>
      <c r="K5">
        <v>3.2470515938198519</v>
      </c>
      <c r="L5">
        <v>1.3540365382074671</v>
      </c>
      <c r="M5">
        <v>0.42218571347825479</v>
      </c>
      <c r="N5">
        <v>49.4000340563707</v>
      </c>
      <c r="O5">
        <v>35.481559155893819</v>
      </c>
      <c r="P5">
        <v>0.28175030981951182</v>
      </c>
      <c r="Q5">
        <v>0.23899940705121309</v>
      </c>
      <c r="R5">
        <v>0.2016031428819216</v>
      </c>
      <c r="S5">
        <v>60100.504824823191</v>
      </c>
      <c r="T5">
        <v>10756.402158792211</v>
      </c>
      <c r="U5">
        <v>0.82102642581548635</v>
      </c>
      <c r="V5">
        <v>0.34428018223885731</v>
      </c>
      <c r="W5">
        <v>8.7892434900069399E-2</v>
      </c>
      <c r="X5">
        <v>0.1209860652806428</v>
      </c>
      <c r="Y5">
        <v>1.7597393913977199E-2</v>
      </c>
      <c r="Z5">
        <v>65172.400569332407</v>
      </c>
      <c r="AA5">
        <v>224463.62858383989</v>
      </c>
      <c r="AB5">
        <v>-55.900857981433873</v>
      </c>
      <c r="AC5">
        <v>-979.75532955696963</v>
      </c>
    </row>
    <row r="6" spans="1:31" x14ac:dyDescent="0.2">
      <c r="A6" s="11" t="s">
        <v>28</v>
      </c>
      <c r="B6">
        <v>2.3666460531125848</v>
      </c>
      <c r="C6">
        <v>2.1179530829519879</v>
      </c>
      <c r="D6">
        <v>1.9462773474403521</v>
      </c>
      <c r="E6">
        <v>1.772905209185035</v>
      </c>
      <c r="F6">
        <v>0.1050824519507336</v>
      </c>
      <c r="G6">
        <v>0.17762212694178281</v>
      </c>
      <c r="H6">
        <v>1.8593562735484639</v>
      </c>
      <c r="I6">
        <v>1.077731629980625</v>
      </c>
      <c r="J6">
        <v>1.3279329551973069</v>
      </c>
      <c r="K6">
        <v>1.927945360782972</v>
      </c>
      <c r="L6">
        <v>0.42037378994406349</v>
      </c>
      <c r="M6">
        <v>0.28581037744690457</v>
      </c>
      <c r="N6">
        <v>58.331567534668807</v>
      </c>
      <c r="O6">
        <v>27.57649820683957</v>
      </c>
      <c r="P6">
        <v>0.52724572007344495</v>
      </c>
      <c r="Q6">
        <v>0.25625231870999982</v>
      </c>
      <c r="R6">
        <v>0.14364280539989219</v>
      </c>
      <c r="S6">
        <v>35525.837645529216</v>
      </c>
      <c r="T6">
        <v>6357.3605856895592</v>
      </c>
      <c r="U6">
        <v>0.82104966393411394</v>
      </c>
      <c r="V6">
        <v>0.33904935699228311</v>
      </c>
      <c r="W6">
        <v>8.3654632218735994E-2</v>
      </c>
      <c r="X6">
        <v>0.24251189906706419</v>
      </c>
      <c r="Y6">
        <v>3.5419867644575803E-2</v>
      </c>
      <c r="Z6">
        <v>28827.511524104852</v>
      </c>
      <c r="AA6">
        <v>58891.009635829418</v>
      </c>
      <c r="AB6">
        <v>299.99352387488659</v>
      </c>
      <c r="AC6">
        <v>-739.19775353398597</v>
      </c>
      <c r="AD6">
        <f>Z6/Z5</f>
        <v>0.4423269861517109</v>
      </c>
      <c r="AE6">
        <f>AA6/AA5</f>
        <v>0.26236326128815524</v>
      </c>
    </row>
    <row r="7" spans="1:31" x14ac:dyDescent="0.2">
      <c r="A7" s="11" t="s">
        <v>29</v>
      </c>
      <c r="B7">
        <v>2.0106260104518889</v>
      </c>
      <c r="C7">
        <v>1.756446531932137</v>
      </c>
      <c r="D7">
        <v>1.4710223580098929</v>
      </c>
      <c r="E7">
        <v>1.039754329106481</v>
      </c>
      <c r="F7">
        <v>0.1264180793436693</v>
      </c>
      <c r="G7">
        <v>0.26837594343103122</v>
      </c>
      <c r="H7">
        <v>1.4940591998293771</v>
      </c>
      <c r="I7">
        <v>0.60354647304116749</v>
      </c>
      <c r="J7">
        <v>0.98959904899867357</v>
      </c>
      <c r="K7">
        <v>2.0812467587104662</v>
      </c>
      <c r="L7">
        <v>0.59603577079804249</v>
      </c>
      <c r="M7">
        <v>0.33764401764556118</v>
      </c>
      <c r="N7">
        <v>50.460115253660703</v>
      </c>
      <c r="O7">
        <v>27.592828720112479</v>
      </c>
      <c r="P7">
        <v>0.45317547172842187</v>
      </c>
      <c r="Q7">
        <v>0.20402794567482649</v>
      </c>
      <c r="R7">
        <v>0.1221805305529623</v>
      </c>
      <c r="S7">
        <v>27900.927767622321</v>
      </c>
      <c r="T7">
        <v>5029.401505451774</v>
      </c>
      <c r="U7">
        <v>0.81974070728615156</v>
      </c>
      <c r="V7">
        <v>0.27646184132685059</v>
      </c>
      <c r="W7">
        <v>6.4337208106223107E-2</v>
      </c>
      <c r="X7">
        <v>0.1534023211718589</v>
      </c>
      <c r="Y7">
        <v>2.2135278662675301E-2</v>
      </c>
      <c r="Z7">
        <v>45473.222990055699</v>
      </c>
      <c r="AA7">
        <v>74245.692113893805</v>
      </c>
      <c r="AB7">
        <v>378.03452430885488</v>
      </c>
      <c r="AC7">
        <v>-779.44440076452656</v>
      </c>
      <c r="AD7">
        <f>Z7/Z5</f>
        <v>0.69773742554840967</v>
      </c>
      <c r="AE7">
        <f>AA7/AA5</f>
        <v>0.33076936598733697</v>
      </c>
    </row>
    <row r="8" spans="1:31" x14ac:dyDescent="0.2">
      <c r="A8" s="11" t="s">
        <v>30</v>
      </c>
      <c r="B8">
        <v>1.3751680588362849</v>
      </c>
      <c r="C8">
        <v>1.3029467468909011</v>
      </c>
      <c r="D8">
        <v>1.077820610074246</v>
      </c>
      <c r="E8">
        <v>1.353326673072742</v>
      </c>
      <c r="F8">
        <v>5.2518171492799547E-2</v>
      </c>
      <c r="G8">
        <v>0.21622626183861821</v>
      </c>
      <c r="H8">
        <v>4.505451498978486</v>
      </c>
      <c r="I8">
        <v>4.2002867619759057</v>
      </c>
      <c r="J8">
        <v>4.4806688371918391</v>
      </c>
      <c r="K8">
        <v>6.000633948144233</v>
      </c>
      <c r="L8">
        <v>6.7732332058567227E-2</v>
      </c>
      <c r="M8">
        <v>5.5005945113971002E-3</v>
      </c>
      <c r="N8">
        <v>42.134259933965588</v>
      </c>
      <c r="O8">
        <v>42.591152297526143</v>
      </c>
      <c r="P8">
        <v>-1.0843725848670599E-2</v>
      </c>
      <c r="Q8">
        <v>0.1520458131793466</v>
      </c>
      <c r="R8">
        <v>0.1534418563043897</v>
      </c>
      <c r="S8">
        <v>76596.630858653487</v>
      </c>
      <c r="T8">
        <v>9666.5121764162432</v>
      </c>
      <c r="U8">
        <v>0.87379977333135961</v>
      </c>
      <c r="V8">
        <v>0.25418812493572079</v>
      </c>
      <c r="W8">
        <v>4.1238109199041299E-2</v>
      </c>
      <c r="X8">
        <v>5.8171514913067698E-2</v>
      </c>
      <c r="Y8">
        <v>6.7108247407394002E-3</v>
      </c>
      <c r="Z8">
        <v>91190.00268360044</v>
      </c>
      <c r="AA8">
        <v>281324.41098435718</v>
      </c>
      <c r="AB8">
        <v>-38.85792340835372</v>
      </c>
      <c r="AC8">
        <v>-1388.603723158885</v>
      </c>
    </row>
    <row r="9" spans="1:31" x14ac:dyDescent="0.2">
      <c r="Z9" s="1"/>
      <c r="AA9" s="1"/>
      <c r="AB9" s="1"/>
      <c r="AC9" s="1"/>
    </row>
    <row r="10" spans="1:31" x14ac:dyDescent="0.2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1" t="s">
        <v>16</v>
      </c>
      <c r="R10" s="11" t="s">
        <v>17</v>
      </c>
      <c r="S10" s="11" t="s">
        <v>18</v>
      </c>
      <c r="T10" s="11" t="s">
        <v>19</v>
      </c>
      <c r="U10" s="11" t="s">
        <v>20</v>
      </c>
      <c r="V10" s="11" t="s">
        <v>21</v>
      </c>
      <c r="W10" s="11" t="s">
        <v>22</v>
      </c>
      <c r="X10" s="11" t="s">
        <v>34</v>
      </c>
      <c r="Y10" s="11" t="s">
        <v>35</v>
      </c>
      <c r="Z10" s="11" t="s">
        <v>36</v>
      </c>
      <c r="AA10" s="11" t="s">
        <v>39</v>
      </c>
      <c r="AB10" s="11" t="s">
        <v>37</v>
      </c>
      <c r="AC10" s="11" t="s">
        <v>38</v>
      </c>
    </row>
    <row r="11" spans="1:31" x14ac:dyDescent="0.2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9">
        <f>MIN(L2:L8)</f>
        <v>5.5159009768242007E-2</v>
      </c>
      <c r="M11" s="9">
        <f>MIN(M2:M8)</f>
        <v>5.5005945113971002E-3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>
        <f>MIN(Z2:Z8)</f>
        <v>5448.3714122908896</v>
      </c>
      <c r="AA11" s="3">
        <f>MIN(AA2:AA8)</f>
        <v>5390.0820922796629</v>
      </c>
      <c r="AB11" s="3">
        <f>MIN(AB2:AB8)</f>
        <v>-55.900857981433873</v>
      </c>
      <c r="AC11" s="12">
        <f>MIN(AC2:AC8)</f>
        <v>-1388.603723158885</v>
      </c>
    </row>
    <row r="12" spans="1:31" x14ac:dyDescent="0.2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10">
        <f>MAX(L2:L8)</f>
        <v>1.3540365382074671</v>
      </c>
      <c r="M12" s="10">
        <f>MAX(M2:M8)</f>
        <v>0.42218571347825479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>
        <f>MAX(Z2:Z8)</f>
        <v>91190.00268360044</v>
      </c>
      <c r="AA12" s="5">
        <f>MAX(AA2:AA8)</f>
        <v>281324.41098435718</v>
      </c>
      <c r="AB12" s="5">
        <f>MAX(AB2:AB8)</f>
        <v>465.1107181006476</v>
      </c>
      <c r="AC12" s="13">
        <f>MAX(AC2:AC8)</f>
        <v>-399.76245241078522</v>
      </c>
    </row>
    <row r="13" spans="1:31" x14ac:dyDescent="0.2">
      <c r="A13" s="14" t="s">
        <v>32</v>
      </c>
      <c r="B13" s="4"/>
      <c r="C13" s="4"/>
      <c r="D13" s="4"/>
      <c r="E13" s="4"/>
      <c r="F13" s="9">
        <f>MIN(F2:F4)</f>
        <v>-1.463641988038406E-2</v>
      </c>
      <c r="G13" s="9">
        <f>MIN(G2:G4)</f>
        <v>1.7935538812529561E-3</v>
      </c>
      <c r="H13" s="4"/>
      <c r="I13" s="4"/>
      <c r="J13" s="4"/>
      <c r="K13" s="4"/>
      <c r="L13" s="9">
        <f>MIN(L2:L4)</f>
        <v>5.5159009768242007E-2</v>
      </c>
      <c r="M13" s="9">
        <f>MIN(M2:M4)</f>
        <v>4.6653390709625889E-2</v>
      </c>
      <c r="N13" s="3">
        <f>MIN(N2:N4)</f>
        <v>0</v>
      </c>
      <c r="O13" s="3">
        <f>MIN(O2:O4)</f>
        <v>5.4299138310605368</v>
      </c>
      <c r="P13" s="7">
        <f>MIN(P2:P4)</f>
        <v>0</v>
      </c>
      <c r="Q13" s="7">
        <f>MIN(Q2:Q4)</f>
        <v>0</v>
      </c>
      <c r="R13" s="7">
        <f>MIN(R2:R4)</f>
        <v>5.6333368292829498E-2</v>
      </c>
      <c r="S13" s="4"/>
      <c r="T13" s="4"/>
      <c r="U13" s="4"/>
      <c r="V13" s="7">
        <f t="shared" ref="V13:AC13" si="0">MIN(V2:V4)</f>
        <v>0</v>
      </c>
      <c r="W13" s="7">
        <f t="shared" si="0"/>
        <v>5.6377657598877397E-2</v>
      </c>
      <c r="X13" s="7">
        <f t="shared" si="0"/>
        <v>0</v>
      </c>
      <c r="Y13" s="7">
        <f t="shared" si="0"/>
        <v>9.4511744422441896E-2</v>
      </c>
      <c r="Z13" s="3">
        <f t="shared" si="0"/>
        <v>5448.3714122908896</v>
      </c>
      <c r="AA13" s="3">
        <f t="shared" si="0"/>
        <v>5390.0820922796629</v>
      </c>
      <c r="AB13" s="3">
        <f t="shared" si="0"/>
        <v>164.03626406829139</v>
      </c>
      <c r="AC13" s="12">
        <f t="shared" si="0"/>
        <v>-822.90286164101815</v>
      </c>
    </row>
    <row r="14" spans="1:31" x14ac:dyDescent="0.2">
      <c r="A14" s="15"/>
      <c r="B14" s="6"/>
      <c r="C14" s="6"/>
      <c r="D14" s="6"/>
      <c r="E14" s="6"/>
      <c r="F14" s="10">
        <f>MAX(F2:F4)</f>
        <v>1.8296777102206341E-2</v>
      </c>
      <c r="G14" s="10">
        <f>MAX(G2:G4)</f>
        <v>3.463274624913374E-2</v>
      </c>
      <c r="H14" s="6"/>
      <c r="I14" s="6"/>
      <c r="J14" s="6"/>
      <c r="K14" s="6"/>
      <c r="L14" s="10">
        <f>MAX(L2:L4)</f>
        <v>0.44745656088942459</v>
      </c>
      <c r="M14" s="10">
        <f>MAX(M2:M4)</f>
        <v>0.38121957072969892</v>
      </c>
      <c r="N14" s="5">
        <f>MAX(N2:N4)</f>
        <v>0</v>
      </c>
      <c r="O14" s="5">
        <f>MAX(O2:O4)</f>
        <v>9.7655014963287297</v>
      </c>
      <c r="P14" s="8">
        <f>MAX(P2:P4)</f>
        <v>0</v>
      </c>
      <c r="Q14" s="8">
        <f>MAX(Q2:Q4)</f>
        <v>0</v>
      </c>
      <c r="R14" s="8">
        <f>MAX(R2:R4)</f>
        <v>0.1532012310107469</v>
      </c>
      <c r="S14" s="6"/>
      <c r="T14" s="6"/>
      <c r="U14" s="6"/>
      <c r="V14" s="8">
        <f t="shared" ref="V14:AC14" si="1">MAX(V2:V4)</f>
        <v>0</v>
      </c>
      <c r="W14" s="8">
        <f t="shared" si="1"/>
        <v>0.1232868912155048</v>
      </c>
      <c r="X14" s="8">
        <f t="shared" si="1"/>
        <v>0</v>
      </c>
      <c r="Y14" s="8">
        <f t="shared" si="1"/>
        <v>0.29723929604520521</v>
      </c>
      <c r="Z14" s="5">
        <f t="shared" si="1"/>
        <v>10304.6145587681</v>
      </c>
      <c r="AA14" s="5">
        <f t="shared" si="1"/>
        <v>7987.6218702369824</v>
      </c>
      <c r="AB14" s="5">
        <f t="shared" si="1"/>
        <v>465.1107181006476</v>
      </c>
      <c r="AC14" s="13">
        <f t="shared" si="1"/>
        <v>-399.76245241078522</v>
      </c>
    </row>
    <row r="15" spans="1:31" x14ac:dyDescent="0.2">
      <c r="A15" s="14" t="s">
        <v>33</v>
      </c>
      <c r="B15" s="4"/>
      <c r="C15" s="4"/>
      <c r="D15" s="4"/>
      <c r="E15" s="4"/>
      <c r="F15" s="9">
        <f>MIN(F5:F8)</f>
        <v>5.2518171492799547E-2</v>
      </c>
      <c r="G15" s="9">
        <f>MIN(G5:G8)</f>
        <v>0.17762212694178281</v>
      </c>
      <c r="H15" s="4"/>
      <c r="I15" s="4"/>
      <c r="J15" s="4"/>
      <c r="K15" s="4"/>
      <c r="L15" s="9">
        <f>MIN(L5:L8)</f>
        <v>6.7732332058567227E-2</v>
      </c>
      <c r="M15" s="9">
        <f>MIN(M5:M8)</f>
        <v>5.5005945113971002E-3</v>
      </c>
      <c r="N15" s="3">
        <f>MIN(N5:N8)</f>
        <v>42.134259933965588</v>
      </c>
      <c r="O15" s="3">
        <f>MIN(O5:O8)</f>
        <v>27.57649820683957</v>
      </c>
      <c r="P15" s="7">
        <f>MIN(P5:P8)</f>
        <v>-1.0843725848670599E-2</v>
      </c>
      <c r="Q15" s="7">
        <f>MIN(Q5:Q8)</f>
        <v>0.1520458131793466</v>
      </c>
      <c r="R15" s="7">
        <f>MIN(R5:R8)</f>
        <v>0.1221805305529623</v>
      </c>
      <c r="S15" s="4"/>
      <c r="T15" s="4"/>
      <c r="U15" s="4"/>
      <c r="V15" s="7">
        <f t="shared" ref="V15:AC15" si="2">MIN(V5:V8)</f>
        <v>0.25418812493572079</v>
      </c>
      <c r="W15" s="7">
        <f t="shared" si="2"/>
        <v>4.1238109199041299E-2</v>
      </c>
      <c r="X15" s="7">
        <f t="shared" si="2"/>
        <v>5.8171514913067698E-2</v>
      </c>
      <c r="Y15" s="7">
        <f t="shared" si="2"/>
        <v>6.7108247407394002E-3</v>
      </c>
      <c r="Z15" s="3">
        <f t="shared" si="2"/>
        <v>28827.511524104852</v>
      </c>
      <c r="AA15" s="3">
        <f t="shared" si="2"/>
        <v>58891.009635829418</v>
      </c>
      <c r="AB15" s="3">
        <f t="shared" si="2"/>
        <v>-55.900857981433873</v>
      </c>
      <c r="AC15" s="12">
        <f t="shared" si="2"/>
        <v>-1388.603723158885</v>
      </c>
    </row>
    <row r="16" spans="1:31" x14ac:dyDescent="0.2">
      <c r="A16" s="15"/>
      <c r="B16" s="6"/>
      <c r="C16" s="6"/>
      <c r="D16" s="6"/>
      <c r="E16" s="6"/>
      <c r="F16" s="10">
        <f>MAX(F5:F8)</f>
        <v>0.1264180793436693</v>
      </c>
      <c r="G16" s="10">
        <f>MAX(G5:G8)</f>
        <v>0.31664513391334592</v>
      </c>
      <c r="H16" s="6"/>
      <c r="I16" s="6"/>
      <c r="J16" s="6"/>
      <c r="K16" s="6"/>
      <c r="L16" s="10">
        <f>MAX(L5:L8)</f>
        <v>1.3540365382074671</v>
      </c>
      <c r="M16" s="10">
        <f>MAX(M5:M8)</f>
        <v>0.42218571347825479</v>
      </c>
      <c r="N16" s="5">
        <f>MAX(N2:N8)</f>
        <v>58.331567534668807</v>
      </c>
      <c r="O16" s="5">
        <f>MAX(O5:O8)</f>
        <v>42.591152297526143</v>
      </c>
      <c r="P16" s="8">
        <f>MAX(P2:P8)</f>
        <v>0.52724572007344495</v>
      </c>
      <c r="Q16" s="8">
        <f>MAX(Q2:Q8)</f>
        <v>0.25625231870999982</v>
      </c>
      <c r="R16" s="8">
        <f>MAX(R5:R8)</f>
        <v>0.2016031428819216</v>
      </c>
      <c r="S16" s="6"/>
      <c r="T16" s="6"/>
      <c r="U16" s="6"/>
      <c r="V16" s="8">
        <f>MAX(V2:V8)</f>
        <v>0.34428018223885731</v>
      </c>
      <c r="W16" s="8">
        <f>MAX(W5:W8)</f>
        <v>8.7892434900069399E-2</v>
      </c>
      <c r="X16" s="8">
        <f>MAX(X2:X8)</f>
        <v>0.24251189906706419</v>
      </c>
      <c r="Y16" s="8">
        <f>MAX(Y5:Y8)</f>
        <v>3.5419867644575803E-2</v>
      </c>
      <c r="Z16" s="5">
        <f>MAX(Z5:Z8)</f>
        <v>91190.00268360044</v>
      </c>
      <c r="AA16" s="5">
        <f>MAX(AA5:AA8)</f>
        <v>281324.41098435718</v>
      </c>
      <c r="AB16" s="5">
        <f>MAX(AB5:AB8)</f>
        <v>378.03452430885488</v>
      </c>
      <c r="AC16" s="13">
        <f>MAX(AC5:AC8)</f>
        <v>-739.19775353398597</v>
      </c>
    </row>
    <row r="18" spans="9:13" x14ac:dyDescent="0.2">
      <c r="I18" s="2">
        <f>(H5-I5)/H5</f>
        <v>1.3540365382074673</v>
      </c>
      <c r="M18" s="2">
        <f>(K5-I5)/K5</f>
        <v>1.0951329754465366</v>
      </c>
    </row>
    <row r="19" spans="9:13" x14ac:dyDescent="0.2">
      <c r="I19" s="2">
        <f t="shared" ref="I19:I21" si="3">(H6-I6)/H6</f>
        <v>0.42037378994406366</v>
      </c>
      <c r="M19" s="2">
        <f t="shared" ref="M19:M21" si="4">(K6-I6)/K6</f>
        <v>0.44099472324104688</v>
      </c>
    </row>
    <row r="20" spans="9:13" x14ac:dyDescent="0.2">
      <c r="I20" s="2">
        <f t="shared" si="3"/>
        <v>0.5960357707980426</v>
      </c>
      <c r="M20" s="2">
        <f t="shared" si="4"/>
        <v>0.7100072490130277</v>
      </c>
    </row>
    <row r="21" spans="9:13" x14ac:dyDescent="0.2">
      <c r="I21" s="2">
        <f t="shared" si="3"/>
        <v>6.7732332058567227E-2</v>
      </c>
      <c r="M21" s="2">
        <f t="shared" si="4"/>
        <v>0.30002616418971967</v>
      </c>
    </row>
  </sheetData>
  <mergeCells count="3">
    <mergeCell ref="A11:A12"/>
    <mergeCell ref="A13:A14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2022-10-10T17:35:13Z</dcterms:created>
  <dcterms:modified xsi:type="dcterms:W3CDTF">2022-10-11T17:45:54Z</dcterms:modified>
</cp:coreProperties>
</file>