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68995569-F608-974A-A55F-E958F8825670}" xr6:coauthVersionLast="47" xr6:coauthVersionMax="47" xr10:uidLastSave="{00000000-0000-0000-0000-000000000000}"/>
  <bookViews>
    <workbookView xWindow="3060" yWindow="4900" windowWidth="27840" windowHeight="19660" xr2:uid="{781C18B9-31A8-C44F-AD55-75724E8108D5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R8" i="1" s="1"/>
  <c r="Q8" i="1"/>
  <c r="Q2" i="1"/>
  <c r="P2" i="1"/>
  <c r="M4" i="1"/>
  <c r="N8" i="1"/>
  <c r="M8" i="1"/>
  <c r="N7" i="1"/>
  <c r="M7" i="1"/>
  <c r="N6" i="1"/>
  <c r="M6" i="1"/>
  <c r="N5" i="1"/>
  <c r="M5" i="1"/>
  <c r="N4" i="1"/>
  <c r="N3" i="1"/>
  <c r="M3" i="1"/>
  <c r="N2" i="1"/>
  <c r="M2" i="1"/>
  <c r="R5" i="1" l="1"/>
  <c r="O5" i="1"/>
  <c r="O6" i="1"/>
  <c r="O2" i="1"/>
  <c r="O8" i="1"/>
  <c r="R7" i="1"/>
  <c r="O7" i="1"/>
  <c r="R4" i="1"/>
  <c r="O3" i="1"/>
  <c r="R6" i="1"/>
  <c r="R3" i="1"/>
  <c r="O4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7" authorId="0" shapeId="0" xr:uid="{332F555C-9942-7143-8DF9-AF9B8728101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results seem unstable (probably due to HXN), sometimes can match well, sometimes not</t>
        </r>
      </text>
    </comment>
  </commentList>
</comments>
</file>

<file path=xl/sharedStrings.xml><?xml version="1.0" encoding="utf-8"?>
<sst xmlns="http://schemas.openxmlformats.org/spreadsheetml/2006/main" count="32" uniqueCount="26">
  <si>
    <t>corn</t>
  </si>
  <si>
    <t>sugarcane1g</t>
  </si>
  <si>
    <t>oilcane1g</t>
  </si>
  <si>
    <t>cornstover</t>
  </si>
  <si>
    <t>sugarcane2g</t>
  </si>
  <si>
    <t>oilcane2g</t>
  </si>
  <si>
    <t>lactic</t>
  </si>
  <si>
    <t>biorefinery</t>
  </si>
  <si>
    <t>gal</t>
  </si>
  <si>
    <t>per</t>
  </si>
  <si>
    <t>kg</t>
  </si>
  <si>
    <t>MPSP_original</t>
  </si>
  <si>
    <t>GWP_original</t>
  </si>
  <si>
    <t>MPSP_diff_rel</t>
  </si>
  <si>
    <t>MPSP_diff_abs</t>
  </si>
  <si>
    <t>GWP_diff_abs</t>
  </si>
  <si>
    <t>GWP_diff_rel</t>
  </si>
  <si>
    <t>consistency</t>
  </si>
  <si>
    <t>MPSP_exist</t>
  </si>
  <si>
    <t>GWP_exist</t>
  </si>
  <si>
    <t>MPSP_new</t>
  </si>
  <si>
    <t>GWP_new</t>
  </si>
  <si>
    <t>MPSP_RIN</t>
  </si>
  <si>
    <t>GWP_RIN</t>
  </si>
  <si>
    <t>MPSP_no WWT</t>
  </si>
  <si>
    <t>GWP_no WWT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</si>
</sst>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cn</c:v>
          </c:tx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(comparison!$C$2,comparison!$E$2,comparison!$G$2,comparison!$I$2,comparison!$K$2)</c:f>
              <c:numCache>
                <c:formatCode>0.00</c:formatCode>
                <c:ptCount val="5"/>
                <c:pt idx="0">
                  <c:v>1.449975</c:v>
                </c:pt>
                <c:pt idx="1">
                  <c:v>1.4245895770530499</c:v>
                </c:pt>
                <c:pt idx="2">
                  <c:v>1.44065126995148</c:v>
                </c:pt>
                <c:pt idx="3">
                  <c:v>1.39536681050294</c:v>
                </c:pt>
                <c:pt idx="4">
                  <c:v>1.4248677101382301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33-BF48-9EB2-3CB6B9E5499E}"/>
            </c:ext>
          </c:extLst>
        </c:ser>
        <c:ser>
          <c:idx val="3"/>
          <c:order val="1"/>
          <c:tx>
            <c:v>sc1g</c:v>
          </c:tx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(comparison!$C$3,comparison!$E$3,comparison!$G$3,comparison!$I$3,comparison!$K$3)</c:f>
              <c:numCache>
                <c:formatCode>0.00</c:formatCode>
                <c:ptCount val="5"/>
                <c:pt idx="0">
                  <c:v>2.0069969392743201</c:v>
                </c:pt>
                <c:pt idx="1">
                  <c:v>1.99400148127827</c:v>
                </c:pt>
                <c:pt idx="2">
                  <c:v>2.02343360509968</c:v>
                </c:pt>
                <c:pt idx="3">
                  <c:v>1.96899499440812</c:v>
                </c:pt>
                <c:pt idx="4">
                  <c:v>1.9924452139376101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33-BF48-9EB2-3CB6B9E5499E}"/>
            </c:ext>
          </c:extLst>
        </c:ser>
        <c:ser>
          <c:idx val="0"/>
          <c:order val="2"/>
          <c:tx>
            <c:v>oc1g</c:v>
          </c:tx>
          <c:spPr>
            <a:effectLst/>
          </c:spPr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(comparison!$C$4,comparison!$E$4,comparison!$G$4,comparison!$I$4,comparison!$K$4)</c:f>
              <c:numCache>
                <c:formatCode>0.00</c:formatCode>
                <c:ptCount val="5"/>
                <c:pt idx="0">
                  <c:v>1.6203389181338299</c:v>
                </c:pt>
                <c:pt idx="1">
                  <c:v>1.59842410614715</c:v>
                </c:pt>
                <c:pt idx="2">
                  <c:v>1.70276209508825</c:v>
                </c:pt>
                <c:pt idx="3">
                  <c:v>1.6362717538184399</c:v>
                </c:pt>
                <c:pt idx="4">
                  <c:v>1.6017675297771401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3-BF48-9EB2-3CB6B9E5499E}"/>
            </c:ext>
          </c:extLst>
        </c:ser>
        <c:ser>
          <c:idx val="1"/>
          <c:order val="3"/>
          <c:tx>
            <c:v>cs</c:v>
          </c:tx>
          <c:spPr>
            <a:effectLst/>
          </c:spPr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(comparison!$C$5,comparison!$E$5,comparison!$G$5,comparison!$I$5,comparison!$K$5)</c:f>
              <c:numCache>
                <c:formatCode>0.00</c:formatCode>
                <c:ptCount val="5"/>
                <c:pt idx="0">
                  <c:v>2.2043606950162902</c:v>
                </c:pt>
                <c:pt idx="1">
                  <c:v>2.2047743971935598</c:v>
                </c:pt>
                <c:pt idx="2">
                  <c:v>1.77521719675212</c:v>
                </c:pt>
                <c:pt idx="3">
                  <c:v>0.84718608745318502</c:v>
                </c:pt>
                <c:pt idx="4">
                  <c:v>2.1736676495168399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33-BF48-9EB2-3CB6B9E5499E}"/>
            </c:ext>
          </c:extLst>
        </c:ser>
        <c:ser>
          <c:idx val="4"/>
          <c:order val="4"/>
          <c:tx>
            <c:v>sc2g</c:v>
          </c:tx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(comparison!$C$6,comparison!$E$6,comparison!$G$6,comparison!$I$6,comparison!$K$6)</c:f>
              <c:numCache>
                <c:formatCode>0.00</c:formatCode>
                <c:ptCount val="5"/>
                <c:pt idx="0">
                  <c:v>2.6284154714118699</c:v>
                </c:pt>
                <c:pt idx="1">
                  <c:v>2.6286053641637701</c:v>
                </c:pt>
                <c:pt idx="2">
                  <c:v>2.2974281283806999</c:v>
                </c:pt>
                <c:pt idx="3">
                  <c:v>1.9897717794471701</c:v>
                </c:pt>
                <c:pt idx="4">
                  <c:v>2.2811675063762298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33-BF48-9EB2-3CB6B9E5499E}"/>
            </c:ext>
          </c:extLst>
        </c:ser>
        <c:ser>
          <c:idx val="5"/>
          <c:order val="5"/>
          <c:tx>
            <c:v>oc2g</c:v>
          </c:tx>
          <c:cat>
            <c:strRef>
              <c:f>(comparison!$C$1,comparison!$E$1,comparison!$G$1,comparison!$I$1,comparison!$K$1)</c:f>
              <c:strCache>
                <c:ptCount val="5"/>
                <c:pt idx="0">
                  <c:v>MPSP_original</c:v>
                </c:pt>
                <c:pt idx="1">
                  <c:v>MPSP_exist</c:v>
                </c:pt>
                <c:pt idx="2">
                  <c:v>MPSP_new</c:v>
                </c:pt>
                <c:pt idx="3">
                  <c:v>MPSP_RIN</c:v>
                </c:pt>
                <c:pt idx="4">
                  <c:v>MPSP_no WWT</c:v>
                </c:pt>
              </c:strCache>
            </c:strRef>
          </c:cat>
          <c:val>
            <c:numRef>
              <c:f>(comparison!$C$7,comparison!$E$7,comparison!$G$7,comparison!$I$7,comparison!$K$7)</c:f>
              <c:numCache>
                <c:formatCode>0.00</c:formatCode>
                <c:ptCount val="5"/>
                <c:pt idx="0">
                  <c:v>2.76279056279497</c:v>
                </c:pt>
                <c:pt idx="1">
                  <c:v>2.7627971946497198</c:v>
                </c:pt>
                <c:pt idx="2">
                  <c:v>2.4922967876054898</c:v>
                </c:pt>
                <c:pt idx="3">
                  <c:v>2.0246959464105001</c:v>
                </c:pt>
                <c:pt idx="4">
                  <c:v>2.5290595300179999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33-BF48-9EB2-3CB6B9E5499E}"/>
            </c:ext>
          </c:extLst>
        </c:ser>
        <c:ser>
          <c:idx val="6"/>
          <c:order val="6"/>
          <c:tx>
            <c:v>la</c:v>
          </c:tx>
          <c:val>
            <c:numRef>
              <c:f>(comparison!$C$8,comparison!$E$8,comparison!$G$8,comparison!$I$8,comparison!$K$8)</c:f>
              <c:numCache>
                <c:formatCode>0.00</c:formatCode>
                <c:ptCount val="5"/>
                <c:pt idx="0">
                  <c:v>1.43328539923927</c:v>
                </c:pt>
                <c:pt idx="1">
                  <c:v>1.3905358154549301</c:v>
                </c:pt>
                <c:pt idx="2">
                  <c:v>1.27394079066307</c:v>
                </c:pt>
                <c:pt idx="3">
                  <c:v>0.84987047152756601</c:v>
                </c:pt>
                <c:pt idx="4">
                  <c:v>1.3691704716730699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33-BF48-9EB2-3CB6B9E5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92111"/>
        <c:axId val="601793759"/>
      </c:lineChart>
      <c:catAx>
        <c:axId val="601792111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3759"/>
        <c:crosses val="autoZero"/>
        <c:auto val="1"/>
        <c:lblAlgn val="ctr"/>
        <c:lblOffset val="100"/>
        <c:noMultiLvlLbl val="0"/>
      </c:catAx>
      <c:valAx>
        <c:axId val="601793759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2111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cn</c:v>
          </c:tx>
          <c:dPt>
            <c:idx val="0"/>
            <c:bubble3D val="0"/>
            <c:spPr/>
          </c:dPt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(comparison!$D$2,comparison!$F$2,comparison!$H$2,comparison!$J$2,comparison!$L$2)</c:f>
              <c:numCache>
                <c:formatCode>0.00</c:formatCode>
                <c:ptCount val="5"/>
                <c:pt idx="1">
                  <c:v>2.6959830587204801</c:v>
                </c:pt>
                <c:pt idx="2">
                  <c:v>2.5803373928586102</c:v>
                </c:pt>
                <c:pt idx="3">
                  <c:v>2.56810572110839</c:v>
                </c:pt>
                <c:pt idx="4">
                  <c:v>2.6975301418335702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8943-BE1D-4EA7F193C06C}"/>
            </c:ext>
          </c:extLst>
        </c:ser>
        <c:ser>
          <c:idx val="3"/>
          <c:order val="1"/>
          <c:tx>
            <c:v>sc1g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(comparison!$D$3,comparison!$F$3,comparison!$H$3,comparison!$J$3,comparison!$L$3)</c:f>
              <c:numCache>
                <c:formatCode>0.00</c:formatCode>
                <c:ptCount val="5"/>
                <c:pt idx="0">
                  <c:v>-1.49834624704022</c:v>
                </c:pt>
                <c:pt idx="1">
                  <c:v>-1.5789338598814799</c:v>
                </c:pt>
                <c:pt idx="2">
                  <c:v>-1.93520940173647</c:v>
                </c:pt>
                <c:pt idx="3">
                  <c:v>-1.7825729884558801</c:v>
                </c:pt>
                <c:pt idx="4">
                  <c:v>-1.5857074658830499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8943-BE1D-4EA7F193C06C}"/>
            </c:ext>
          </c:extLst>
        </c:ser>
        <c:ser>
          <c:idx val="0"/>
          <c:order val="2"/>
          <c:tx>
            <c:v>oc1g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(comparison!$D$4,comparison!$F$4,comparison!$H$4,comparison!$J$4,comparison!$L$4)</c:f>
              <c:numCache>
                <c:formatCode>0.00</c:formatCode>
                <c:ptCount val="5"/>
                <c:pt idx="0">
                  <c:v>-13.0790883729995</c:v>
                </c:pt>
                <c:pt idx="1">
                  <c:v>-13.418638499597799</c:v>
                </c:pt>
                <c:pt idx="2">
                  <c:v>-14.065598314481599</c:v>
                </c:pt>
                <c:pt idx="3">
                  <c:v>-13.862100570089201</c:v>
                </c:pt>
                <c:pt idx="4">
                  <c:v>-13.621031724160501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8943-BE1D-4EA7F193C06C}"/>
            </c:ext>
          </c:extLst>
        </c:ser>
        <c:ser>
          <c:idx val="1"/>
          <c:order val="3"/>
          <c:tx>
            <c:v>cs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(comparison!$D$5,comparison!$F$5,comparison!$H$5,comparison!$J$5,comparison!$L$5)</c:f>
              <c:numCache>
                <c:formatCode>0.00</c:formatCode>
                <c:ptCount val="5"/>
                <c:pt idx="1">
                  <c:v>1.42090001234551</c:v>
                </c:pt>
                <c:pt idx="2">
                  <c:v>-2.3757211244144001</c:v>
                </c:pt>
                <c:pt idx="3">
                  <c:v>-0.79650894315835297</c:v>
                </c:pt>
                <c:pt idx="4">
                  <c:v>3.0432172616145299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9-8943-BE1D-4EA7F193C06C}"/>
            </c:ext>
          </c:extLst>
        </c:ser>
        <c:ser>
          <c:idx val="4"/>
          <c:order val="4"/>
          <c:tx>
            <c:v>sc2g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(comparison!$D$6,comparison!$F$6,comparison!$H$6,comparison!$J$6,comparison!$L$6)</c:f>
              <c:numCache>
                <c:formatCode>0.00</c:formatCode>
                <c:ptCount val="5"/>
                <c:pt idx="0">
                  <c:v>1.82286666134993</c:v>
                </c:pt>
                <c:pt idx="1">
                  <c:v>1.90308498431082</c:v>
                </c:pt>
                <c:pt idx="2">
                  <c:v>-0.33666773212129097</c:v>
                </c:pt>
                <c:pt idx="3">
                  <c:v>0.19153136343829799</c:v>
                </c:pt>
                <c:pt idx="4">
                  <c:v>1.2678302360120199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9-8943-BE1D-4EA7F193C06C}"/>
            </c:ext>
          </c:extLst>
        </c:ser>
        <c:ser>
          <c:idx val="5"/>
          <c:order val="5"/>
          <c:tx>
            <c:v>oc2g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(comparison!$D$7,comparison!$F$7,comparison!$H$7,comparison!$J$7,comparison!$L$7)</c:f>
              <c:numCache>
                <c:formatCode>0.00</c:formatCode>
                <c:ptCount val="5"/>
                <c:pt idx="0">
                  <c:v>1.56143559768429</c:v>
                </c:pt>
                <c:pt idx="1">
                  <c:v>1.6156982112596601</c:v>
                </c:pt>
                <c:pt idx="2">
                  <c:v>-0.86378104562301306</c:v>
                </c:pt>
                <c:pt idx="3">
                  <c:v>-9.8444064306308005E-2</c:v>
                </c:pt>
                <c:pt idx="4">
                  <c:v>1.4573303246492699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9-8943-BE1D-4EA7F193C06C}"/>
            </c:ext>
          </c:extLst>
        </c:ser>
        <c:ser>
          <c:idx val="6"/>
          <c:order val="6"/>
          <c:tx>
            <c:v>la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(comparison!$D$8,comparison!$F$8,comparison!$H$8,comparison!$J$8,comparison!$L$8)</c:f>
              <c:numCache>
                <c:formatCode>0.00</c:formatCode>
                <c:ptCount val="5"/>
                <c:pt idx="0">
                  <c:v>4.6067986222162496</c:v>
                </c:pt>
                <c:pt idx="1">
                  <c:v>4.6038332682662597</c:v>
                </c:pt>
                <c:pt idx="2">
                  <c:v>3.3845987314102701</c:v>
                </c:pt>
                <c:pt idx="3">
                  <c:v>3.9127558368689099</c:v>
                </c:pt>
                <c:pt idx="4">
                  <c:v>6.0701466343454697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9-8943-BE1D-4EA7F193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92111"/>
        <c:axId val="601793759"/>
      </c:lineChart>
      <c:catAx>
        <c:axId val="601792111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3759"/>
        <c:crosses val="autoZero"/>
        <c:auto val="1"/>
        <c:lblAlgn val="ctr"/>
        <c:lblOffset val="100"/>
        <c:noMultiLvlLbl val="0"/>
      </c:catAx>
      <c:valAx>
        <c:axId val="601793759"/>
        <c:scaling>
          <c:orientation val="minMax"/>
          <c:min val="-3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2111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cn</c:v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FA-1C41-BE0D-45EB5C86D064}"/>
              </c:ext>
            </c:extLst>
          </c:dPt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(comparison!$D$2,comparison!$F$2,comparison!$H$2,comparison!$J$2,comparison!$L$2)</c:f>
              <c:numCache>
                <c:formatCode>0.00</c:formatCode>
                <c:ptCount val="5"/>
                <c:pt idx="1">
                  <c:v>2.6959830587204801</c:v>
                </c:pt>
                <c:pt idx="2">
                  <c:v>2.5803373928586102</c:v>
                </c:pt>
                <c:pt idx="3">
                  <c:v>2.56810572110839</c:v>
                </c:pt>
                <c:pt idx="4">
                  <c:v>2.6975301418335702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1C41-BE0D-45EB5C86D064}"/>
            </c:ext>
          </c:extLst>
        </c:ser>
        <c:ser>
          <c:idx val="3"/>
          <c:order val="1"/>
          <c:tx>
            <c:v>sc1g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(comparison!$D$3,comparison!$F$3,comparison!$H$3,comparison!$J$3,comparison!$L$3)</c:f>
              <c:numCache>
                <c:formatCode>0.00</c:formatCode>
                <c:ptCount val="5"/>
                <c:pt idx="0">
                  <c:v>-1.49834624704022</c:v>
                </c:pt>
                <c:pt idx="1">
                  <c:v>-1.5789338598814799</c:v>
                </c:pt>
                <c:pt idx="2">
                  <c:v>-1.93520940173647</c:v>
                </c:pt>
                <c:pt idx="3">
                  <c:v>-1.7825729884558801</c:v>
                </c:pt>
                <c:pt idx="4">
                  <c:v>-1.5857074658830499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1C41-BE0D-45EB5C86D064}"/>
            </c:ext>
          </c:extLst>
        </c:ser>
        <c:ser>
          <c:idx val="0"/>
          <c:order val="2"/>
          <c:tx>
            <c:v>oc1g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(comparison!$D$4,comparison!$F$4,comparison!$H$4,comparison!$J$4,comparison!$L$4)</c:f>
              <c:numCache>
                <c:formatCode>0.00</c:formatCode>
                <c:ptCount val="5"/>
                <c:pt idx="0">
                  <c:v>-13.0790883729995</c:v>
                </c:pt>
                <c:pt idx="1">
                  <c:v>-13.418638499597799</c:v>
                </c:pt>
                <c:pt idx="2">
                  <c:v>-14.065598314481599</c:v>
                </c:pt>
                <c:pt idx="3">
                  <c:v>-13.862100570089201</c:v>
                </c:pt>
                <c:pt idx="4">
                  <c:v>-13.621031724160501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A-1C41-BE0D-45EB5C86D064}"/>
            </c:ext>
          </c:extLst>
        </c:ser>
        <c:ser>
          <c:idx val="1"/>
          <c:order val="3"/>
          <c:tx>
            <c:v>cs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(comparison!$D$5,comparison!$F$5,comparison!$H$5,comparison!$J$5,comparison!$L$5)</c:f>
              <c:numCache>
                <c:formatCode>0.00</c:formatCode>
                <c:ptCount val="5"/>
                <c:pt idx="1">
                  <c:v>1.42090001234551</c:v>
                </c:pt>
                <c:pt idx="2">
                  <c:v>-2.3757211244144001</c:v>
                </c:pt>
                <c:pt idx="3">
                  <c:v>-0.79650894315835297</c:v>
                </c:pt>
                <c:pt idx="4">
                  <c:v>3.0432172616145299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A-1C41-BE0D-45EB5C86D064}"/>
            </c:ext>
          </c:extLst>
        </c:ser>
        <c:ser>
          <c:idx val="4"/>
          <c:order val="4"/>
          <c:tx>
            <c:v>sc2g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(comparison!$D$6,comparison!$F$6,comparison!$H$6,comparison!$J$6,comparison!$L$6)</c:f>
              <c:numCache>
                <c:formatCode>0.00</c:formatCode>
                <c:ptCount val="5"/>
                <c:pt idx="0">
                  <c:v>1.82286666134993</c:v>
                </c:pt>
                <c:pt idx="1">
                  <c:v>1.90308498431082</c:v>
                </c:pt>
                <c:pt idx="2">
                  <c:v>-0.33666773212129097</c:v>
                </c:pt>
                <c:pt idx="3">
                  <c:v>0.19153136343829799</c:v>
                </c:pt>
                <c:pt idx="4">
                  <c:v>1.2678302360120199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A-1C41-BE0D-45EB5C86D064}"/>
            </c:ext>
          </c:extLst>
        </c:ser>
        <c:ser>
          <c:idx val="5"/>
          <c:order val="5"/>
          <c:tx>
            <c:v>oc2g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(comparison!$D$7,comparison!$F$7,comparison!$H$7,comparison!$J$7,comparison!$L$7)</c:f>
              <c:numCache>
                <c:formatCode>0.00</c:formatCode>
                <c:ptCount val="5"/>
                <c:pt idx="0">
                  <c:v>1.56143559768429</c:v>
                </c:pt>
                <c:pt idx="1">
                  <c:v>1.6156982112596601</c:v>
                </c:pt>
                <c:pt idx="2">
                  <c:v>-0.86378104562301306</c:v>
                </c:pt>
                <c:pt idx="3">
                  <c:v>-9.8444064306308005E-2</c:v>
                </c:pt>
                <c:pt idx="4">
                  <c:v>1.4573303246492699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A-1C41-BE0D-45EB5C86D064}"/>
            </c:ext>
          </c:extLst>
        </c:ser>
        <c:ser>
          <c:idx val="6"/>
          <c:order val="6"/>
          <c:tx>
            <c:v>la</c:v>
          </c:tx>
          <c:cat>
            <c:strRef>
              <c:f>(comparison!$D$1,comparison!$F$1,comparison!$H$1,comparison!$J$1,comparison!$L$1)</c:f>
              <c:strCache>
                <c:ptCount val="5"/>
                <c:pt idx="0">
                  <c:v>GWP_original</c:v>
                </c:pt>
                <c:pt idx="1">
                  <c:v>GWP_exist</c:v>
                </c:pt>
                <c:pt idx="2">
                  <c:v>GWP_new</c:v>
                </c:pt>
                <c:pt idx="3">
                  <c:v>GWP_RIN</c:v>
                </c:pt>
                <c:pt idx="4">
                  <c:v>GWP_no WWT</c:v>
                </c:pt>
              </c:strCache>
            </c:strRef>
          </c:cat>
          <c:val>
            <c:numRef>
              <c:f>(comparison!$D$8,comparison!$F$8,comparison!$H$8,comparison!$J$8,comparison!$L$8)</c:f>
              <c:numCache>
                <c:formatCode>0.00</c:formatCode>
                <c:ptCount val="5"/>
                <c:pt idx="0">
                  <c:v>4.6067986222162496</c:v>
                </c:pt>
                <c:pt idx="1">
                  <c:v>4.6038332682662597</c:v>
                </c:pt>
                <c:pt idx="2">
                  <c:v>3.3845987314102701</c:v>
                </c:pt>
                <c:pt idx="3">
                  <c:v>3.9127558368689099</c:v>
                </c:pt>
                <c:pt idx="4">
                  <c:v>6.0701466343454697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A-1C41-BE0D-45EB5C86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92111"/>
        <c:axId val="601793759"/>
      </c:lineChart>
      <c:catAx>
        <c:axId val="601792111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3759"/>
        <c:crosses val="autoZero"/>
        <c:auto val="1"/>
        <c:lblAlgn val="ctr"/>
        <c:lblOffset val="100"/>
        <c:noMultiLvlLbl val="0"/>
      </c:catAx>
      <c:valAx>
        <c:axId val="601793759"/>
        <c:scaling>
          <c:orientation val="minMax"/>
          <c:max val="-10"/>
          <c:min val="-15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1792111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536866</xdr:colOff>
      <xdr:row>11</xdr:row>
      <xdr:rowOff>204354</xdr:rowOff>
    </xdr:from>
    <xdr:to>
      <xdr:col>5</xdr:col>
      <xdr:colOff>681183</xdr:colOff>
      <xdr:row>31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3C701-CEC1-3B85-9F0B-70066D6A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554182</xdr:colOff>
      <xdr:row>11</xdr:row>
      <xdr:rowOff>184728</xdr:rowOff>
    </xdr:from>
    <xdr:to>
      <xdr:col>12</xdr:col>
      <xdr:colOff>63499</xdr:colOff>
      <xdr:row>31</xdr:row>
      <xdr:rowOff>84283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400E6-5EFB-1442-B3AC-B54AEF2B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790862</xdr:colOff>
      <xdr:row>31</xdr:row>
      <xdr:rowOff>107374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37873-E75A-A74D-9652-022D70007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2B9-9C3C-2E4F-A73C-DDCC8F0322B4}">
  <dimension ref="A1:R10"/>
  <sheetViews>
    <sheetView tabSelected="1" zoomScale="110" zoomScaleNormal="110" workbookViewId="0">
      <selection activeCell="P11" sqref="P11"/>
    </sheetView>
  </sheetViews>
  <sheetFormatPr baseColWidth="10" defaultRowHeight="16" x14ac:dyDescent="0.2"/>
  <cols>
    <col min="1" max="1" width="12.33203125" style="2" bestFit="1" customWidth="1"/>
    <col min="2" max="2" width="10.83203125" style="2" customWidth="1"/>
    <col min="3" max="3" width="13" style="1" bestFit="1" customWidth="1"/>
    <col min="4" max="4" width="12.5" style="1" bestFit="1" customWidth="1"/>
    <col min="5" max="5" width="10.6640625" style="1" bestFit="1" customWidth="1"/>
    <col min="6" max="6" width="10.1640625" style="1" bestFit="1" customWidth="1"/>
    <col min="7" max="7" width="10.33203125" style="1" bestFit="1" customWidth="1"/>
    <col min="8" max="8" width="9.83203125" style="1" bestFit="1" customWidth="1"/>
    <col min="9" max="9" width="10.33203125" style="1" bestFit="1" customWidth="1"/>
    <col min="10" max="10" width="9.83203125" style="1" bestFit="1" customWidth="1"/>
    <col min="11" max="11" width="14" style="1" bestFit="1" customWidth="1"/>
    <col min="12" max="13" width="13.5" style="1" bestFit="1" customWidth="1"/>
    <col min="14" max="14" width="12.83203125" style="2" bestFit="1" customWidth="1"/>
    <col min="15" max="15" width="12.33203125" style="2" bestFit="1" customWidth="1"/>
    <col min="16" max="16" width="13.5" style="1" bestFit="1" customWidth="1"/>
    <col min="17" max="18" width="12.33203125" style="2" bestFit="1" customWidth="1"/>
    <col min="19" max="16384" width="10.83203125" style="2"/>
  </cols>
  <sheetData>
    <row r="1" spans="1:18" ht="17" x14ac:dyDescent="0.2">
      <c r="A1" s="5" t="s">
        <v>7</v>
      </c>
      <c r="B1" s="10" t="s">
        <v>9</v>
      </c>
      <c r="C1" s="6" t="s">
        <v>11</v>
      </c>
      <c r="D1" s="6" t="s">
        <v>12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14</v>
      </c>
      <c r="N1" s="5" t="s">
        <v>13</v>
      </c>
      <c r="O1" s="5" t="s">
        <v>17</v>
      </c>
      <c r="P1" s="6" t="s">
        <v>15</v>
      </c>
      <c r="Q1" s="5" t="s">
        <v>16</v>
      </c>
      <c r="R1" s="5" t="s">
        <v>17</v>
      </c>
    </row>
    <row r="2" spans="1:18" x14ac:dyDescent="0.2">
      <c r="A2" s="3" t="s">
        <v>0</v>
      </c>
      <c r="B2" s="3" t="s">
        <v>8</v>
      </c>
      <c r="C2" s="4">
        <v>1.449975</v>
      </c>
      <c r="D2" s="4"/>
      <c r="E2" s="4">
        <v>1.4245895770530499</v>
      </c>
      <c r="F2" s="4">
        <v>2.6959830587204801</v>
      </c>
      <c r="G2" s="4">
        <v>1.44065126995148</v>
      </c>
      <c r="H2" s="4">
        <v>2.5803373928586102</v>
      </c>
      <c r="I2" s="4">
        <v>1.39536681050294</v>
      </c>
      <c r="J2" s="4">
        <v>2.56810572110839</v>
      </c>
      <c r="K2" s="4">
        <v>1.4248677101382301</v>
      </c>
      <c r="L2" s="4">
        <v>2.6975301418335702</v>
      </c>
      <c r="M2" s="11">
        <f>(E2-C2)</f>
        <v>-2.538542294695012E-2</v>
      </c>
      <c r="N2" s="7">
        <f t="shared" ref="N2:N8" si="0">(E2-C2)/C2</f>
        <v>-1.7507490092553403E-2</v>
      </c>
      <c r="O2" s="7" t="b">
        <f>IF(AND(ABS(M2)&gt;0.1, ABS(N2)&gt;0.1), FALSE, TRUE)</f>
        <v>1</v>
      </c>
      <c r="P2" s="11">
        <f>IF(D2&lt;&gt;"",(F2-D2), 0)</f>
        <v>0</v>
      </c>
      <c r="Q2" s="7">
        <f>IF(D2&lt;&gt;"",(F2-D2)/D2, 0)</f>
        <v>0</v>
      </c>
      <c r="R2" s="7" t="b">
        <f>IF(AND(ABS(P2)&gt;0.1, ABS(Q2)&gt;0.1), FALSE, TRUE)</f>
        <v>1</v>
      </c>
    </row>
    <row r="3" spans="1:18" x14ac:dyDescent="0.2">
      <c r="A3" s="3" t="s">
        <v>1</v>
      </c>
      <c r="B3" s="3" t="s">
        <v>8</v>
      </c>
      <c r="C3" s="4">
        <v>2.0069969392743201</v>
      </c>
      <c r="D3" s="4">
        <v>-1.49834624704022</v>
      </c>
      <c r="E3" s="4">
        <v>1.99400148127827</v>
      </c>
      <c r="F3" s="4">
        <v>-1.5789338598814799</v>
      </c>
      <c r="G3" s="4">
        <v>2.02343360509968</v>
      </c>
      <c r="H3" s="4">
        <v>-1.93520940173647</v>
      </c>
      <c r="I3" s="4">
        <v>1.96899499440812</v>
      </c>
      <c r="J3" s="4">
        <v>-1.7825729884558801</v>
      </c>
      <c r="K3" s="4">
        <v>1.9924452139376101</v>
      </c>
      <c r="L3" s="4">
        <v>-1.5857074658830499</v>
      </c>
      <c r="M3" s="14">
        <f t="shared" ref="M3:M8" si="1">(E3-C3)</f>
        <v>-1.2995457996050064E-2</v>
      </c>
      <c r="N3" s="15">
        <f t="shared" si="0"/>
        <v>-6.4750761407483242E-3</v>
      </c>
      <c r="O3" s="8" t="b">
        <f t="shared" ref="O3:O8" si="2">IF(AND(ABS(M3)&gt;0.1, ABS(N3)&gt;0.1), FALSE, TRUE)</f>
        <v>1</v>
      </c>
      <c r="P3" s="12">
        <f t="shared" ref="P3:P8" si="3">IF(D3&lt;&gt;"",(F3-D3), 0)</f>
        <v>-8.0587612841259926E-2</v>
      </c>
      <c r="Q3" s="8">
        <f t="shared" ref="Q3:Q8" si="4">IF(D3&lt;&gt;"",(F3-D3)/D3, 0)</f>
        <v>5.3784372604429607E-2</v>
      </c>
      <c r="R3" s="8" t="b">
        <f t="shared" ref="R3:R8" si="5">IF(AND(ABS(P3)&gt;0.1, ABS(Q3)&gt;0.1), FALSE, TRUE)</f>
        <v>1</v>
      </c>
    </row>
    <row r="4" spans="1:18" x14ac:dyDescent="0.2">
      <c r="A4" s="3" t="s">
        <v>2</v>
      </c>
      <c r="B4" s="3" t="s">
        <v>8</v>
      </c>
      <c r="C4" s="4">
        <v>1.6203389181338299</v>
      </c>
      <c r="D4" s="4">
        <v>-13.0790883729995</v>
      </c>
      <c r="E4" s="4">
        <v>1.59842410614715</v>
      </c>
      <c r="F4" s="4">
        <v>-13.418638499597799</v>
      </c>
      <c r="G4" s="4">
        <v>1.70276209508825</v>
      </c>
      <c r="H4" s="4">
        <v>-14.065598314481599</v>
      </c>
      <c r="I4" s="4">
        <v>1.6362717538184399</v>
      </c>
      <c r="J4" s="4">
        <v>-13.862100570089201</v>
      </c>
      <c r="K4" s="4">
        <v>1.6017675297771401</v>
      </c>
      <c r="L4" s="4">
        <v>-13.621031724160501</v>
      </c>
      <c r="M4" s="14">
        <f t="shared" si="1"/>
        <v>-2.1914811986679883E-2</v>
      </c>
      <c r="N4" s="15">
        <f t="shared" si="0"/>
        <v>-1.3524832207276438E-2</v>
      </c>
      <c r="O4" s="8" t="b">
        <f t="shared" si="2"/>
        <v>1</v>
      </c>
      <c r="P4" s="12">
        <f t="shared" si="3"/>
        <v>-0.33955012659829897</v>
      </c>
      <c r="Q4" s="8">
        <f t="shared" si="4"/>
        <v>2.5961299206393239E-2</v>
      </c>
      <c r="R4" s="8" t="b">
        <f t="shared" si="5"/>
        <v>1</v>
      </c>
    </row>
    <row r="5" spans="1:18" x14ac:dyDescent="0.2">
      <c r="A5" s="3" t="s">
        <v>3</v>
      </c>
      <c r="B5" s="3" t="s">
        <v>8</v>
      </c>
      <c r="C5" s="4">
        <v>2.2043606950162902</v>
      </c>
      <c r="D5" s="4"/>
      <c r="E5" s="4">
        <v>2.2047743971935598</v>
      </c>
      <c r="F5" s="4">
        <v>1.42090001234551</v>
      </c>
      <c r="G5" s="4">
        <v>1.77521719675212</v>
      </c>
      <c r="H5" s="4">
        <v>-2.3757211244144001</v>
      </c>
      <c r="I5" s="4">
        <v>0.84718608745318502</v>
      </c>
      <c r="J5" s="4">
        <v>-0.79650894315835297</v>
      </c>
      <c r="K5" s="4">
        <v>2.1736676495168399</v>
      </c>
      <c r="L5" s="4">
        <v>3.0432172616145299</v>
      </c>
      <c r="M5" s="14">
        <f t="shared" si="1"/>
        <v>4.1370217726965919E-4</v>
      </c>
      <c r="N5" s="15">
        <f t="shared" si="0"/>
        <v>1.8767444829014335E-4</v>
      </c>
      <c r="O5" s="8" t="b">
        <f t="shared" si="2"/>
        <v>1</v>
      </c>
      <c r="P5" s="12">
        <f t="shared" si="3"/>
        <v>0</v>
      </c>
      <c r="Q5" s="8">
        <f t="shared" si="4"/>
        <v>0</v>
      </c>
      <c r="R5" s="8" t="b">
        <f t="shared" si="5"/>
        <v>1</v>
      </c>
    </row>
    <row r="6" spans="1:18" x14ac:dyDescent="0.2">
      <c r="A6" s="3" t="s">
        <v>4</v>
      </c>
      <c r="B6" s="3" t="s">
        <v>8</v>
      </c>
      <c r="C6" s="4">
        <v>2.6284154714118699</v>
      </c>
      <c r="D6" s="4">
        <v>1.82286666134993</v>
      </c>
      <c r="E6" s="4">
        <v>2.6286053641637701</v>
      </c>
      <c r="F6" s="4">
        <v>1.90308498431082</v>
      </c>
      <c r="G6" s="4">
        <v>2.2974281283806999</v>
      </c>
      <c r="H6" s="4">
        <v>-0.33666773212129097</v>
      </c>
      <c r="I6" s="4">
        <v>1.9897717794471701</v>
      </c>
      <c r="J6" s="4">
        <v>0.19153136343829799</v>
      </c>
      <c r="K6" s="4">
        <v>2.2811675063762298</v>
      </c>
      <c r="L6" s="4">
        <v>1.2678302360120199</v>
      </c>
      <c r="M6" s="14">
        <f t="shared" si="1"/>
        <v>1.8989275190017807E-4</v>
      </c>
      <c r="N6" s="15">
        <f t="shared" si="0"/>
        <v>7.2246094259282372E-5</v>
      </c>
      <c r="O6" s="8" t="b">
        <f t="shared" si="2"/>
        <v>1</v>
      </c>
      <c r="P6" s="12">
        <f t="shared" si="3"/>
        <v>8.0218322960889932E-2</v>
      </c>
      <c r="Q6" s="8">
        <f t="shared" si="4"/>
        <v>4.4006687193172966E-2</v>
      </c>
      <c r="R6" s="8" t="b">
        <f t="shared" si="5"/>
        <v>1</v>
      </c>
    </row>
    <row r="7" spans="1:18" x14ac:dyDescent="0.2">
      <c r="A7" s="3" t="s">
        <v>5</v>
      </c>
      <c r="B7" s="3" t="s">
        <v>8</v>
      </c>
      <c r="C7" s="4">
        <v>2.76279056279497</v>
      </c>
      <c r="D7" s="4">
        <v>1.56143559768429</v>
      </c>
      <c r="E7" s="4">
        <v>2.7627971946497198</v>
      </c>
      <c r="F7" s="4">
        <v>1.6156982112596601</v>
      </c>
      <c r="G7" s="4">
        <v>2.4922967876054898</v>
      </c>
      <c r="H7" s="4">
        <v>-0.86378104562301306</v>
      </c>
      <c r="I7" s="4">
        <v>2.0246959464105001</v>
      </c>
      <c r="J7" s="4">
        <v>-9.8444064306308005E-2</v>
      </c>
      <c r="K7" s="4">
        <v>2.5290595300179999</v>
      </c>
      <c r="L7" s="4">
        <v>1.4573303246492699</v>
      </c>
      <c r="M7" s="14">
        <f t="shared" si="1"/>
        <v>6.6318547498056546E-6</v>
      </c>
      <c r="N7" s="15">
        <f t="shared" si="0"/>
        <v>2.4004189239362955E-6</v>
      </c>
      <c r="O7" s="8" t="b">
        <f t="shared" si="2"/>
        <v>1</v>
      </c>
      <c r="P7" s="12">
        <f t="shared" si="3"/>
        <v>5.42626135753701E-2</v>
      </c>
      <c r="Q7" s="8">
        <f t="shared" si="4"/>
        <v>3.4751746185270188E-2</v>
      </c>
      <c r="R7" s="8" t="b">
        <f t="shared" si="5"/>
        <v>1</v>
      </c>
    </row>
    <row r="8" spans="1:18" x14ac:dyDescent="0.2">
      <c r="A8" s="16" t="s">
        <v>6</v>
      </c>
      <c r="B8" s="16" t="s">
        <v>10</v>
      </c>
      <c r="C8" s="17">
        <v>1.43328539923927</v>
      </c>
      <c r="D8" s="17">
        <v>4.6067986222162496</v>
      </c>
      <c r="E8" s="17">
        <v>1.3905358154549301</v>
      </c>
      <c r="F8" s="17">
        <v>4.6038332682662597</v>
      </c>
      <c r="G8" s="17">
        <v>1.27394079066307</v>
      </c>
      <c r="H8" s="17">
        <v>3.3845987314102701</v>
      </c>
      <c r="I8" s="17">
        <v>0.84987047152756601</v>
      </c>
      <c r="J8" s="17">
        <v>3.9127558368689099</v>
      </c>
      <c r="K8" s="17">
        <v>1.3691704716730699</v>
      </c>
      <c r="L8" s="17">
        <v>6.0701466343454697</v>
      </c>
      <c r="M8" s="18">
        <f t="shared" si="1"/>
        <v>-4.2749583784339906E-2</v>
      </c>
      <c r="N8" s="19">
        <f t="shared" si="0"/>
        <v>-2.9826288474737592E-2</v>
      </c>
      <c r="O8" s="9" t="b">
        <f t="shared" si="2"/>
        <v>1</v>
      </c>
      <c r="P8" s="13">
        <f t="shared" si="3"/>
        <v>-2.9653539499898685E-3</v>
      </c>
      <c r="Q8" s="9">
        <f t="shared" si="4"/>
        <v>-6.4369081289758847E-4</v>
      </c>
      <c r="R8" s="9" t="b">
        <f t="shared" si="5"/>
        <v>1</v>
      </c>
    </row>
    <row r="10" spans="1:18" x14ac:dyDescent="0.2">
      <c r="B10" s="1"/>
    </row>
  </sheetData>
  <conditionalFormatting sqref="R2:R8 N2:O8">
    <cfRule type="cellIs" dxfId="4" priority="1" operator="equal">
      <formula>TRUE</formula>
    </cfRule>
    <cfRule type="cellIs" dxfId="3" priority="5" operator="equal">
      <formula>FALSE</formula>
    </cfRule>
  </conditionalFormatting>
  <conditionalFormatting sqref="M2:M8">
    <cfRule type="cellIs" dxfId="2" priority="4" operator="notBetween">
      <formula>-0.1</formula>
      <formula>0.1</formula>
    </cfRule>
  </conditionalFormatting>
  <conditionalFormatting sqref="P2:P8">
    <cfRule type="cellIs" dxfId="1" priority="3" operator="notBetween">
      <formula>-0.1</formula>
      <formula>0.1</formula>
    </cfRule>
  </conditionalFormatting>
  <conditionalFormatting sqref="Q2:Q8">
    <cfRule type="cellIs" dxfId="0" priority="2" operator="notBetween">
      <formula>-0.1</formula>
      <formula>0.1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2022-09-29T18:19:14Z</dcterms:created>
  <dcterms:modified xsi:type="dcterms:W3CDTF">2022-11-15T17:22:18Z</dcterms:modified>
</cp:coreProperties>
</file>