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zeedyousefalmalaq/Desktop/"/>
    </mc:Choice>
  </mc:AlternateContent>
  <xr:revisionPtr revIDLastSave="0" documentId="13_ncr:1_{606E697B-84E9-F645-9AE8-BF44A67A3511}" xr6:coauthVersionLast="47" xr6:coauthVersionMax="47" xr10:uidLastSave="{00000000-0000-0000-0000-000000000000}"/>
  <bookViews>
    <workbookView xWindow="0" yWindow="0" windowWidth="28800" windowHeight="18000" activeTab="6" xr2:uid="{E8F05331-52A1-CA4F-9453-9597BCD39B9A}"/>
  </bookViews>
  <sheets>
    <sheet name="data" sheetId="2" r:id="rId1"/>
    <sheet name="graphs" sheetId="4" r:id="rId2"/>
    <sheet name="baseline_vs_BatterySaver" sheetId="8" r:id="rId3"/>
    <sheet name="qos_data" sheetId="9" r:id="rId4"/>
    <sheet name="qos_results" sheetId="10" r:id="rId5"/>
    <sheet name="data_qos&amp;energy_rails" sheetId="15" r:id="rId6"/>
    <sheet name="qos&amp;energy_rails" sheetId="16" r:id="rId7"/>
  </sheets>
  <calcPr calcId="191029"/>
  <pivotCaches>
    <pivotCache cacheId="18" r:id="rId8"/>
    <pivotCache cacheId="19" r:id="rId9"/>
    <pivotCache cacheId="32" r:id="rId10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2" i="16" l="1"/>
  <c r="E21" i="16"/>
  <c r="E20" i="16"/>
  <c r="E19" i="16"/>
  <c r="E18" i="16"/>
  <c r="E17" i="16"/>
  <c r="C22" i="16"/>
  <c r="C21" i="16"/>
  <c r="C20" i="16"/>
  <c r="C19" i="16"/>
  <c r="C18" i="16"/>
  <c r="C17" i="16"/>
  <c r="K22" i="16"/>
  <c r="K21" i="16"/>
  <c r="K20" i="16"/>
  <c r="K19" i="16"/>
  <c r="K18" i="16"/>
  <c r="K17" i="16"/>
  <c r="I22" i="16"/>
  <c r="I21" i="16"/>
  <c r="I20" i="16"/>
  <c r="I19" i="16"/>
  <c r="I18" i="16"/>
  <c r="I17" i="16"/>
  <c r="G22" i="16"/>
  <c r="G21" i="16"/>
  <c r="G20" i="16"/>
  <c r="G19" i="16"/>
  <c r="G18" i="16"/>
  <c r="G17" i="16"/>
  <c r="D32" i="16"/>
  <c r="E32" i="16" s="1"/>
  <c r="D33" i="16"/>
  <c r="E33" i="16" s="1"/>
  <c r="D34" i="16"/>
  <c r="E34" i="16" s="1"/>
  <c r="D35" i="16"/>
  <c r="E35" i="16" s="1"/>
  <c r="D36" i="16"/>
  <c r="E36" i="16" s="1"/>
  <c r="D31" i="16"/>
  <c r="E31" i="16" s="1"/>
  <c r="BJ3" i="15"/>
  <c r="BJ4" i="15"/>
  <c r="BJ5" i="15"/>
  <c r="BJ6" i="15"/>
  <c r="BJ7" i="15"/>
  <c r="BJ8" i="15"/>
  <c r="BJ9" i="15"/>
  <c r="BJ10" i="15"/>
  <c r="BJ11" i="15"/>
  <c r="BJ12" i="15"/>
  <c r="BJ13" i="15"/>
  <c r="BJ14" i="15"/>
  <c r="BJ15" i="15"/>
  <c r="BJ16" i="15"/>
  <c r="BJ17" i="15"/>
  <c r="BJ18" i="15"/>
  <c r="BJ19" i="15"/>
  <c r="BJ20" i="15"/>
  <c r="BJ21" i="15"/>
  <c r="BR21" i="15" s="1"/>
  <c r="BJ22" i="15"/>
  <c r="BJ23" i="15"/>
  <c r="BJ24" i="15"/>
  <c r="BJ25" i="15"/>
  <c r="BJ26" i="15"/>
  <c r="BJ27" i="15"/>
  <c r="BJ28" i="15"/>
  <c r="BJ29" i="15"/>
  <c r="BJ30" i="15"/>
  <c r="BJ31" i="15"/>
  <c r="BJ32" i="15"/>
  <c r="BJ33" i="15"/>
  <c r="BJ34" i="15"/>
  <c r="BJ35" i="15"/>
  <c r="BJ36" i="15"/>
  <c r="BJ37" i="15"/>
  <c r="BJ38" i="15"/>
  <c r="BJ39" i="15"/>
  <c r="BJ40" i="15"/>
  <c r="BJ41" i="15"/>
  <c r="BJ42" i="15"/>
  <c r="BJ43" i="15"/>
  <c r="BJ44" i="15"/>
  <c r="BJ45" i="15"/>
  <c r="BJ46" i="15"/>
  <c r="BJ47" i="15"/>
  <c r="BJ48" i="15"/>
  <c r="BJ49" i="15"/>
  <c r="BJ50" i="15"/>
  <c r="BJ51" i="15"/>
  <c r="BJ52" i="15"/>
  <c r="BJ53" i="15"/>
  <c r="BJ54" i="15"/>
  <c r="BJ55" i="15"/>
  <c r="BJ56" i="15"/>
  <c r="BJ57" i="15"/>
  <c r="BJ58" i="15"/>
  <c r="BJ59" i="15"/>
  <c r="BR59" i="15" s="1"/>
  <c r="BJ60" i="15"/>
  <c r="BJ61" i="15"/>
  <c r="BI5" i="15"/>
  <c r="BD6" i="15"/>
  <c r="BL6" i="15" s="1"/>
  <c r="BG9" i="15"/>
  <c r="BH11" i="15"/>
  <c r="BC12" i="15"/>
  <c r="BK12" i="15" s="1"/>
  <c r="BD12" i="15"/>
  <c r="BE12" i="15"/>
  <c r="BF12" i="15"/>
  <c r="BG12" i="15"/>
  <c r="BH12" i="15"/>
  <c r="BI12" i="15"/>
  <c r="BQ12" i="15" s="1"/>
  <c r="BC13" i="15"/>
  <c r="BD13" i="15"/>
  <c r="BL13" i="15" s="1"/>
  <c r="BE13" i="15"/>
  <c r="BF13" i="15"/>
  <c r="BG13" i="15"/>
  <c r="BH13" i="15"/>
  <c r="BI13" i="15"/>
  <c r="BC14" i="15"/>
  <c r="BD14" i="15"/>
  <c r="BE14" i="15"/>
  <c r="BM14" i="15" s="1"/>
  <c r="BF14" i="15"/>
  <c r="BG14" i="15"/>
  <c r="BH14" i="15"/>
  <c r="BI14" i="15"/>
  <c r="BC15" i="15"/>
  <c r="BD15" i="15"/>
  <c r="BE15" i="15"/>
  <c r="BF15" i="15"/>
  <c r="BG15" i="15"/>
  <c r="BH15" i="15"/>
  <c r="BI15" i="15"/>
  <c r="BC16" i="15"/>
  <c r="BD16" i="15"/>
  <c r="BE16" i="15"/>
  <c r="BF16" i="15"/>
  <c r="BG16" i="15"/>
  <c r="BO16" i="15" s="1"/>
  <c r="BH16" i="15"/>
  <c r="BI16" i="15"/>
  <c r="BC17" i="15"/>
  <c r="BD17" i="15"/>
  <c r="BE17" i="15"/>
  <c r="BF17" i="15"/>
  <c r="BG17" i="15"/>
  <c r="BO17" i="15" s="1"/>
  <c r="BH17" i="15"/>
  <c r="BP17" i="15" s="1"/>
  <c r="BI17" i="15"/>
  <c r="BC18" i="15"/>
  <c r="BD18" i="15"/>
  <c r="BE18" i="15"/>
  <c r="BF18" i="15"/>
  <c r="BG18" i="15"/>
  <c r="BO18" i="15" s="1"/>
  <c r="BH18" i="15"/>
  <c r="BP18" i="15" s="1"/>
  <c r="BI18" i="15"/>
  <c r="BQ18" i="15" s="1"/>
  <c r="BC19" i="15"/>
  <c r="BD19" i="15"/>
  <c r="BE19" i="15"/>
  <c r="BF19" i="15"/>
  <c r="BG19" i="15"/>
  <c r="BH19" i="15"/>
  <c r="BP19" i="15" s="1"/>
  <c r="BI19" i="15"/>
  <c r="BQ19" i="15" s="1"/>
  <c r="BC20" i="15"/>
  <c r="BK20" i="15" s="1"/>
  <c r="BD20" i="15"/>
  <c r="BE20" i="15"/>
  <c r="BF20" i="15"/>
  <c r="BG20" i="15"/>
  <c r="BH20" i="15"/>
  <c r="BI20" i="15"/>
  <c r="BQ20" i="15" s="1"/>
  <c r="BC21" i="15"/>
  <c r="BD21" i="15"/>
  <c r="BL21" i="15" s="1"/>
  <c r="BE21" i="15"/>
  <c r="BF21" i="15"/>
  <c r="BG21" i="15"/>
  <c r="BH21" i="15"/>
  <c r="BI21" i="15"/>
  <c r="BC22" i="15"/>
  <c r="BD22" i="15"/>
  <c r="BE22" i="15"/>
  <c r="BM22" i="15" s="1"/>
  <c r="BF22" i="15"/>
  <c r="BG22" i="15"/>
  <c r="BH22" i="15"/>
  <c r="BI22" i="15"/>
  <c r="BC23" i="15"/>
  <c r="BD23" i="15"/>
  <c r="BE23" i="15"/>
  <c r="BF23" i="15"/>
  <c r="BG23" i="15"/>
  <c r="BH23" i="15"/>
  <c r="BI23" i="15"/>
  <c r="BC24" i="15"/>
  <c r="BD24" i="15"/>
  <c r="BE24" i="15"/>
  <c r="BF24" i="15"/>
  <c r="BG24" i="15"/>
  <c r="BO24" i="15" s="1"/>
  <c r="BH24" i="15"/>
  <c r="BI24" i="15"/>
  <c r="BC25" i="15"/>
  <c r="BD25" i="15"/>
  <c r="BE25" i="15"/>
  <c r="BF25" i="15"/>
  <c r="BG25" i="15"/>
  <c r="BO25" i="15" s="1"/>
  <c r="BH25" i="15"/>
  <c r="BP25" i="15" s="1"/>
  <c r="BI25" i="15"/>
  <c r="BC26" i="15"/>
  <c r="BD26" i="15"/>
  <c r="BE26" i="15"/>
  <c r="BF26" i="15"/>
  <c r="BG26" i="15"/>
  <c r="BO26" i="15" s="1"/>
  <c r="BH26" i="15"/>
  <c r="BP26" i="15" s="1"/>
  <c r="BI26" i="15"/>
  <c r="BQ26" i="15" s="1"/>
  <c r="BC27" i="15"/>
  <c r="BD27" i="15"/>
  <c r="BE27" i="15"/>
  <c r="BF27" i="15"/>
  <c r="BG27" i="15"/>
  <c r="BH27" i="15"/>
  <c r="BP27" i="15" s="1"/>
  <c r="BI27" i="15"/>
  <c r="BQ27" i="15" s="1"/>
  <c r="BC28" i="15"/>
  <c r="BK28" i="15" s="1"/>
  <c r="BD28" i="15"/>
  <c r="BE28" i="15"/>
  <c r="BF28" i="15"/>
  <c r="BG28" i="15"/>
  <c r="BH28" i="15"/>
  <c r="BI28" i="15"/>
  <c r="BQ28" i="15" s="1"/>
  <c r="BC29" i="15"/>
  <c r="BD29" i="15"/>
  <c r="BL29" i="15" s="1"/>
  <c r="BE29" i="15"/>
  <c r="BF29" i="15"/>
  <c r="BG29" i="15"/>
  <c r="BH29" i="15"/>
  <c r="BI29" i="15"/>
  <c r="BC30" i="15"/>
  <c r="BD30" i="15"/>
  <c r="BE30" i="15"/>
  <c r="BM30" i="15" s="1"/>
  <c r="BF30" i="15"/>
  <c r="BG30" i="15"/>
  <c r="BH30" i="15"/>
  <c r="BI30" i="15"/>
  <c r="BC31" i="15"/>
  <c r="BD31" i="15"/>
  <c r="BE31" i="15"/>
  <c r="BF31" i="15"/>
  <c r="BG31" i="15"/>
  <c r="BH31" i="15"/>
  <c r="BI31" i="15"/>
  <c r="BC32" i="15"/>
  <c r="BD32" i="15"/>
  <c r="BE32" i="15"/>
  <c r="BF32" i="15"/>
  <c r="BG32" i="15"/>
  <c r="BO32" i="15" s="1"/>
  <c r="BH32" i="15"/>
  <c r="BI32" i="15"/>
  <c r="BC33" i="15"/>
  <c r="BD33" i="15"/>
  <c r="BE33" i="15"/>
  <c r="BF33" i="15"/>
  <c r="BG33" i="15"/>
  <c r="BO33" i="15" s="1"/>
  <c r="BH33" i="15"/>
  <c r="BP33" i="15" s="1"/>
  <c r="BI33" i="15"/>
  <c r="BC34" i="15"/>
  <c r="BD34" i="15"/>
  <c r="BE34" i="15"/>
  <c r="BF34" i="15"/>
  <c r="BG34" i="15"/>
  <c r="BO34" i="15" s="1"/>
  <c r="BH34" i="15"/>
  <c r="BP34" i="15" s="1"/>
  <c r="BI34" i="15"/>
  <c r="BQ34" i="15" s="1"/>
  <c r="BC35" i="15"/>
  <c r="BD35" i="15"/>
  <c r="BE35" i="15"/>
  <c r="BF35" i="15"/>
  <c r="BG35" i="15"/>
  <c r="BH35" i="15"/>
  <c r="BP35" i="15" s="1"/>
  <c r="BI35" i="15"/>
  <c r="BQ35" i="15" s="1"/>
  <c r="BC36" i="15"/>
  <c r="BK36" i="15" s="1"/>
  <c r="BD36" i="15"/>
  <c r="BE36" i="15"/>
  <c r="BF36" i="15"/>
  <c r="BG36" i="15"/>
  <c r="BH36" i="15"/>
  <c r="BI36" i="15"/>
  <c r="BQ36" i="15" s="1"/>
  <c r="BC37" i="15"/>
  <c r="BD37" i="15"/>
  <c r="BL37" i="15" s="1"/>
  <c r="BE37" i="15"/>
  <c r="BF37" i="15"/>
  <c r="BG37" i="15"/>
  <c r="BH37" i="15"/>
  <c r="BI37" i="15"/>
  <c r="BC38" i="15"/>
  <c r="BD38" i="15"/>
  <c r="BE38" i="15"/>
  <c r="BM38" i="15" s="1"/>
  <c r="BF38" i="15"/>
  <c r="BG38" i="15"/>
  <c r="BH38" i="15"/>
  <c r="BI38" i="15"/>
  <c r="BC39" i="15"/>
  <c r="BD39" i="15"/>
  <c r="BE39" i="15"/>
  <c r="BF39" i="15"/>
  <c r="BG39" i="15"/>
  <c r="BH39" i="15"/>
  <c r="BI39" i="15"/>
  <c r="BC40" i="15"/>
  <c r="BD40" i="15"/>
  <c r="BE40" i="15"/>
  <c r="BF40" i="15"/>
  <c r="BG40" i="15"/>
  <c r="BO40" i="15" s="1"/>
  <c r="BH40" i="15"/>
  <c r="BI40" i="15"/>
  <c r="BC41" i="15"/>
  <c r="BD41" i="15"/>
  <c r="BE41" i="15"/>
  <c r="BF41" i="15"/>
  <c r="BG41" i="15"/>
  <c r="BO41" i="15" s="1"/>
  <c r="BH41" i="15"/>
  <c r="BP41" i="15" s="1"/>
  <c r="BI41" i="15"/>
  <c r="BC42" i="15"/>
  <c r="BD42" i="15"/>
  <c r="BE42" i="15"/>
  <c r="BF42" i="15"/>
  <c r="BG42" i="15"/>
  <c r="BO42" i="15" s="1"/>
  <c r="BH42" i="15"/>
  <c r="BP42" i="15" s="1"/>
  <c r="BI42" i="15"/>
  <c r="BQ42" i="15" s="1"/>
  <c r="BC43" i="15"/>
  <c r="BD43" i="15"/>
  <c r="BE43" i="15"/>
  <c r="BF43" i="15"/>
  <c r="BG43" i="15"/>
  <c r="BH43" i="15"/>
  <c r="BP43" i="15" s="1"/>
  <c r="BI43" i="15"/>
  <c r="BQ43" i="15" s="1"/>
  <c r="BC44" i="15"/>
  <c r="BK44" i="15" s="1"/>
  <c r="BD44" i="15"/>
  <c r="BE44" i="15"/>
  <c r="BF44" i="15"/>
  <c r="BG44" i="15"/>
  <c r="BH44" i="15"/>
  <c r="BI44" i="15"/>
  <c r="BQ44" i="15" s="1"/>
  <c r="BC45" i="15"/>
  <c r="BD45" i="15"/>
  <c r="BL45" i="15" s="1"/>
  <c r="BE45" i="15"/>
  <c r="BF45" i="15"/>
  <c r="BG45" i="15"/>
  <c r="BH45" i="15"/>
  <c r="BI45" i="15"/>
  <c r="BC46" i="15"/>
  <c r="BD46" i="15"/>
  <c r="BE46" i="15"/>
  <c r="BM46" i="15" s="1"/>
  <c r="BF46" i="15"/>
  <c r="BG46" i="15"/>
  <c r="BH46" i="15"/>
  <c r="BI46" i="15"/>
  <c r="BC47" i="15"/>
  <c r="BD47" i="15"/>
  <c r="BE47" i="15"/>
  <c r="BF47" i="15"/>
  <c r="BG47" i="15"/>
  <c r="BH47" i="15"/>
  <c r="BI47" i="15"/>
  <c r="BC48" i="15"/>
  <c r="BD48" i="15"/>
  <c r="BE48" i="15"/>
  <c r="BF48" i="15"/>
  <c r="BG48" i="15"/>
  <c r="BO48" i="15" s="1"/>
  <c r="BH48" i="15"/>
  <c r="BI48" i="15"/>
  <c r="BC49" i="15"/>
  <c r="BD49" i="15"/>
  <c r="BE49" i="15"/>
  <c r="BF49" i="15"/>
  <c r="BG49" i="15"/>
  <c r="BO49" i="15" s="1"/>
  <c r="BH49" i="15"/>
  <c r="BP49" i="15" s="1"/>
  <c r="BI49" i="15"/>
  <c r="BC50" i="15"/>
  <c r="BD50" i="15"/>
  <c r="BE50" i="15"/>
  <c r="BF50" i="15"/>
  <c r="BG50" i="15"/>
  <c r="BO50" i="15" s="1"/>
  <c r="BH50" i="15"/>
  <c r="BP50" i="15" s="1"/>
  <c r="BI50" i="15"/>
  <c r="BQ50" i="15" s="1"/>
  <c r="BC51" i="15"/>
  <c r="BD51" i="15"/>
  <c r="BE51" i="15"/>
  <c r="BF51" i="15"/>
  <c r="BG51" i="15"/>
  <c r="BH51" i="15"/>
  <c r="BP51" i="15" s="1"/>
  <c r="BI51" i="15"/>
  <c r="BQ51" i="15" s="1"/>
  <c r="BC52" i="15"/>
  <c r="BK52" i="15" s="1"/>
  <c r="BD52" i="15"/>
  <c r="BE52" i="15"/>
  <c r="BF52" i="15"/>
  <c r="BG52" i="15"/>
  <c r="BH52" i="15"/>
  <c r="BI52" i="15"/>
  <c r="BQ52" i="15" s="1"/>
  <c r="BC53" i="15"/>
  <c r="BK53" i="15" s="1"/>
  <c r="BD53" i="15"/>
  <c r="BL53" i="15" s="1"/>
  <c r="BE53" i="15"/>
  <c r="BF53" i="15"/>
  <c r="BG53" i="15"/>
  <c r="BH53" i="15"/>
  <c r="BI53" i="15"/>
  <c r="BC54" i="15"/>
  <c r="BD54" i="15"/>
  <c r="BE54" i="15"/>
  <c r="BM54" i="15" s="1"/>
  <c r="BF54" i="15"/>
  <c r="BG54" i="15"/>
  <c r="BH54" i="15"/>
  <c r="BI54" i="15"/>
  <c r="BC55" i="15"/>
  <c r="BD55" i="15"/>
  <c r="BE55" i="15"/>
  <c r="BF55" i="15"/>
  <c r="BG55" i="15"/>
  <c r="BH55" i="15"/>
  <c r="BI55" i="15"/>
  <c r="BC56" i="15"/>
  <c r="BD56" i="15"/>
  <c r="BE56" i="15"/>
  <c r="BF56" i="15"/>
  <c r="BG56" i="15"/>
  <c r="BO56" i="15" s="1"/>
  <c r="BH56" i="15"/>
  <c r="BI56" i="15"/>
  <c r="BC57" i="15"/>
  <c r="BD57" i="15"/>
  <c r="BE57" i="15"/>
  <c r="BF57" i="15"/>
  <c r="BG57" i="15"/>
  <c r="BO57" i="15" s="1"/>
  <c r="BH57" i="15"/>
  <c r="BP57" i="15" s="1"/>
  <c r="BI57" i="15"/>
  <c r="BC58" i="15"/>
  <c r="BD58" i="15"/>
  <c r="BE58" i="15"/>
  <c r="BF58" i="15"/>
  <c r="BG58" i="15"/>
  <c r="BO58" i="15" s="1"/>
  <c r="BH58" i="15"/>
  <c r="BP58" i="15" s="1"/>
  <c r="BI58" i="15"/>
  <c r="BQ58" i="15" s="1"/>
  <c r="BC59" i="15"/>
  <c r="BD59" i="15"/>
  <c r="BE59" i="15"/>
  <c r="BF59" i="15"/>
  <c r="BG59" i="15"/>
  <c r="BH59" i="15"/>
  <c r="BP59" i="15" s="1"/>
  <c r="BI59" i="15"/>
  <c r="BQ59" i="15" s="1"/>
  <c r="BC60" i="15"/>
  <c r="BK60" i="15" s="1"/>
  <c r="BD60" i="15"/>
  <c r="BE60" i="15"/>
  <c r="BF60" i="15"/>
  <c r="BG60" i="15"/>
  <c r="BH60" i="15"/>
  <c r="BI60" i="15"/>
  <c r="BQ60" i="15" s="1"/>
  <c r="BC61" i="15"/>
  <c r="BK61" i="15" s="1"/>
  <c r="BD61" i="15"/>
  <c r="BL61" i="15" s="1"/>
  <c r="BE61" i="15"/>
  <c r="BF61" i="15"/>
  <c r="BG61" i="15"/>
  <c r="BH61" i="15"/>
  <c r="BI61" i="15"/>
  <c r="BH2" i="15"/>
  <c r="BL12" i="15"/>
  <c r="BM12" i="15"/>
  <c r="BN12" i="15"/>
  <c r="BO12" i="15"/>
  <c r="BP12" i="15"/>
  <c r="BR12" i="15"/>
  <c r="BK13" i="15"/>
  <c r="BM13" i="15"/>
  <c r="BN13" i="15"/>
  <c r="BO13" i="15"/>
  <c r="BP13" i="15"/>
  <c r="BQ13" i="15"/>
  <c r="BR13" i="15"/>
  <c r="BK14" i="15"/>
  <c r="BL14" i="15"/>
  <c r="BN14" i="15"/>
  <c r="BO14" i="15"/>
  <c r="BP14" i="15"/>
  <c r="BQ14" i="15"/>
  <c r="BR14" i="15"/>
  <c r="BK15" i="15"/>
  <c r="BL15" i="15"/>
  <c r="BM15" i="15"/>
  <c r="BN15" i="15"/>
  <c r="BO15" i="15"/>
  <c r="BP15" i="15"/>
  <c r="BQ15" i="15"/>
  <c r="BR15" i="15"/>
  <c r="BK16" i="15"/>
  <c r="BL16" i="15"/>
  <c r="BM16" i="15"/>
  <c r="BN16" i="15"/>
  <c r="BP16" i="15"/>
  <c r="BQ16" i="15"/>
  <c r="BR16" i="15"/>
  <c r="BK17" i="15"/>
  <c r="BL17" i="15"/>
  <c r="BM17" i="15"/>
  <c r="BN17" i="15"/>
  <c r="BQ17" i="15"/>
  <c r="BR17" i="15"/>
  <c r="BK18" i="15"/>
  <c r="BL18" i="15"/>
  <c r="BM18" i="15"/>
  <c r="BN18" i="15"/>
  <c r="BR18" i="15"/>
  <c r="BK19" i="15"/>
  <c r="BL19" i="15"/>
  <c r="BM19" i="15"/>
  <c r="BN19" i="15"/>
  <c r="BO19" i="15"/>
  <c r="BR19" i="15"/>
  <c r="BL20" i="15"/>
  <c r="BM20" i="15"/>
  <c r="BN20" i="15"/>
  <c r="BO20" i="15"/>
  <c r="BP20" i="15"/>
  <c r="BR20" i="15"/>
  <c r="BK21" i="15"/>
  <c r="BM21" i="15"/>
  <c r="BN21" i="15"/>
  <c r="BO21" i="15"/>
  <c r="BP21" i="15"/>
  <c r="BQ21" i="15"/>
  <c r="BK22" i="15"/>
  <c r="BL22" i="15"/>
  <c r="BN22" i="15"/>
  <c r="BO22" i="15"/>
  <c r="BP22" i="15"/>
  <c r="BQ22" i="15"/>
  <c r="BR22" i="15"/>
  <c r="BK23" i="15"/>
  <c r="BL23" i="15"/>
  <c r="BM23" i="15"/>
  <c r="BN23" i="15"/>
  <c r="BO23" i="15"/>
  <c r="BP23" i="15"/>
  <c r="BQ23" i="15"/>
  <c r="BR23" i="15"/>
  <c r="BK24" i="15"/>
  <c r="BL24" i="15"/>
  <c r="BM24" i="15"/>
  <c r="BN24" i="15"/>
  <c r="BP24" i="15"/>
  <c r="BQ24" i="15"/>
  <c r="BR24" i="15"/>
  <c r="BK25" i="15"/>
  <c r="BL25" i="15"/>
  <c r="BM25" i="15"/>
  <c r="BN25" i="15"/>
  <c r="BQ25" i="15"/>
  <c r="BR25" i="15"/>
  <c r="BK26" i="15"/>
  <c r="BL26" i="15"/>
  <c r="BM26" i="15"/>
  <c r="BN26" i="15"/>
  <c r="BR26" i="15"/>
  <c r="BK27" i="15"/>
  <c r="BL27" i="15"/>
  <c r="BM27" i="15"/>
  <c r="BN27" i="15"/>
  <c r="BO27" i="15"/>
  <c r="BR27" i="15"/>
  <c r="BL28" i="15"/>
  <c r="BM28" i="15"/>
  <c r="BN28" i="15"/>
  <c r="BO28" i="15"/>
  <c r="BP28" i="15"/>
  <c r="BR28" i="15"/>
  <c r="BK29" i="15"/>
  <c r="BM29" i="15"/>
  <c r="BN29" i="15"/>
  <c r="BO29" i="15"/>
  <c r="BP29" i="15"/>
  <c r="BQ29" i="15"/>
  <c r="BR29" i="15"/>
  <c r="BK30" i="15"/>
  <c r="BL30" i="15"/>
  <c r="BN30" i="15"/>
  <c r="BO30" i="15"/>
  <c r="BP30" i="15"/>
  <c r="BQ30" i="15"/>
  <c r="BR30" i="15"/>
  <c r="BK31" i="15"/>
  <c r="BL31" i="15"/>
  <c r="BM31" i="15"/>
  <c r="BN31" i="15"/>
  <c r="BO31" i="15"/>
  <c r="BP31" i="15"/>
  <c r="BQ31" i="15"/>
  <c r="BR31" i="15"/>
  <c r="BK32" i="15"/>
  <c r="BL32" i="15"/>
  <c r="BM32" i="15"/>
  <c r="BN32" i="15"/>
  <c r="BP32" i="15"/>
  <c r="BQ32" i="15"/>
  <c r="BR32" i="15"/>
  <c r="BK33" i="15"/>
  <c r="BL33" i="15"/>
  <c r="BM33" i="15"/>
  <c r="BN33" i="15"/>
  <c r="BQ33" i="15"/>
  <c r="BR33" i="15"/>
  <c r="BK34" i="15"/>
  <c r="BL34" i="15"/>
  <c r="BM34" i="15"/>
  <c r="BN34" i="15"/>
  <c r="BR34" i="15"/>
  <c r="BK35" i="15"/>
  <c r="BL35" i="15"/>
  <c r="BM35" i="15"/>
  <c r="BN35" i="15"/>
  <c r="BO35" i="15"/>
  <c r="BR35" i="15"/>
  <c r="BL36" i="15"/>
  <c r="BM36" i="15"/>
  <c r="BN36" i="15"/>
  <c r="BO36" i="15"/>
  <c r="BP36" i="15"/>
  <c r="BR36" i="15"/>
  <c r="BK37" i="15"/>
  <c r="BM37" i="15"/>
  <c r="BN37" i="15"/>
  <c r="BO37" i="15"/>
  <c r="BP37" i="15"/>
  <c r="BQ37" i="15"/>
  <c r="BR37" i="15"/>
  <c r="BK38" i="15"/>
  <c r="BL38" i="15"/>
  <c r="BN38" i="15"/>
  <c r="BO38" i="15"/>
  <c r="BP38" i="15"/>
  <c r="BQ38" i="15"/>
  <c r="BR38" i="15"/>
  <c r="BK39" i="15"/>
  <c r="BL39" i="15"/>
  <c r="BM39" i="15"/>
  <c r="BN39" i="15"/>
  <c r="BO39" i="15"/>
  <c r="BP39" i="15"/>
  <c r="BQ39" i="15"/>
  <c r="BR39" i="15"/>
  <c r="BK40" i="15"/>
  <c r="BL40" i="15"/>
  <c r="BM40" i="15"/>
  <c r="BN40" i="15"/>
  <c r="BP40" i="15"/>
  <c r="BQ40" i="15"/>
  <c r="BR40" i="15"/>
  <c r="BK41" i="15"/>
  <c r="BL41" i="15"/>
  <c r="BM41" i="15"/>
  <c r="BN41" i="15"/>
  <c r="BQ41" i="15"/>
  <c r="BR41" i="15"/>
  <c r="BK42" i="15"/>
  <c r="BL42" i="15"/>
  <c r="BM42" i="15"/>
  <c r="BN42" i="15"/>
  <c r="BR42" i="15"/>
  <c r="BK43" i="15"/>
  <c r="BL43" i="15"/>
  <c r="BM43" i="15"/>
  <c r="BN43" i="15"/>
  <c r="BO43" i="15"/>
  <c r="BR43" i="15"/>
  <c r="BL44" i="15"/>
  <c r="BM44" i="15"/>
  <c r="BN44" i="15"/>
  <c r="BO44" i="15"/>
  <c r="BP44" i="15"/>
  <c r="BR44" i="15"/>
  <c r="BK45" i="15"/>
  <c r="BM45" i="15"/>
  <c r="BN45" i="15"/>
  <c r="BO45" i="15"/>
  <c r="BP45" i="15"/>
  <c r="BQ45" i="15"/>
  <c r="BR45" i="15"/>
  <c r="BK46" i="15"/>
  <c r="BL46" i="15"/>
  <c r="BN46" i="15"/>
  <c r="BO46" i="15"/>
  <c r="BP46" i="15"/>
  <c r="BQ46" i="15"/>
  <c r="BR46" i="15"/>
  <c r="BK47" i="15"/>
  <c r="BL47" i="15"/>
  <c r="BM47" i="15"/>
  <c r="BN47" i="15"/>
  <c r="BO47" i="15"/>
  <c r="BP47" i="15"/>
  <c r="BQ47" i="15"/>
  <c r="BR47" i="15"/>
  <c r="BK48" i="15"/>
  <c r="BL48" i="15"/>
  <c r="BM48" i="15"/>
  <c r="BN48" i="15"/>
  <c r="BP48" i="15"/>
  <c r="BQ48" i="15"/>
  <c r="BR48" i="15"/>
  <c r="BK49" i="15"/>
  <c r="BL49" i="15"/>
  <c r="BM49" i="15"/>
  <c r="BN49" i="15"/>
  <c r="BQ49" i="15"/>
  <c r="BR49" i="15"/>
  <c r="BK50" i="15"/>
  <c r="BL50" i="15"/>
  <c r="BM50" i="15"/>
  <c r="BN50" i="15"/>
  <c r="BR50" i="15"/>
  <c r="BK51" i="15"/>
  <c r="BL51" i="15"/>
  <c r="BM51" i="15"/>
  <c r="BN51" i="15"/>
  <c r="BO51" i="15"/>
  <c r="BR51" i="15"/>
  <c r="BL52" i="15"/>
  <c r="BM52" i="15"/>
  <c r="BN52" i="15"/>
  <c r="BO52" i="15"/>
  <c r="BP52" i="15"/>
  <c r="BR52" i="15"/>
  <c r="BM53" i="15"/>
  <c r="BN53" i="15"/>
  <c r="BO53" i="15"/>
  <c r="BP53" i="15"/>
  <c r="BQ53" i="15"/>
  <c r="BR53" i="15"/>
  <c r="BK54" i="15"/>
  <c r="BL54" i="15"/>
  <c r="BN54" i="15"/>
  <c r="BO54" i="15"/>
  <c r="BP54" i="15"/>
  <c r="BQ54" i="15"/>
  <c r="BR54" i="15"/>
  <c r="BK55" i="15"/>
  <c r="BL55" i="15"/>
  <c r="BM55" i="15"/>
  <c r="BN55" i="15"/>
  <c r="BO55" i="15"/>
  <c r="BP55" i="15"/>
  <c r="BQ55" i="15"/>
  <c r="BR55" i="15"/>
  <c r="BK56" i="15"/>
  <c r="BL56" i="15"/>
  <c r="BM56" i="15"/>
  <c r="BN56" i="15"/>
  <c r="BP56" i="15"/>
  <c r="BQ56" i="15"/>
  <c r="BR56" i="15"/>
  <c r="BK57" i="15"/>
  <c r="BL57" i="15"/>
  <c r="BM57" i="15"/>
  <c r="BN57" i="15"/>
  <c r="BQ57" i="15"/>
  <c r="BR57" i="15"/>
  <c r="BK58" i="15"/>
  <c r="BL58" i="15"/>
  <c r="BM58" i="15"/>
  <c r="BN58" i="15"/>
  <c r="BR58" i="15"/>
  <c r="BK59" i="15"/>
  <c r="BL59" i="15"/>
  <c r="BM59" i="15"/>
  <c r="BN59" i="15"/>
  <c r="BO59" i="15"/>
  <c r="BL60" i="15"/>
  <c r="BM60" i="15"/>
  <c r="BN60" i="15"/>
  <c r="BO60" i="15"/>
  <c r="BP60" i="15"/>
  <c r="BR60" i="15"/>
  <c r="BM61" i="15"/>
  <c r="BN61" i="15"/>
  <c r="BO61" i="15"/>
  <c r="BP61" i="15"/>
  <c r="BQ61" i="15"/>
  <c r="BR61" i="15"/>
  <c r="BB8" i="15"/>
  <c r="BB12" i="15"/>
  <c r="BB13" i="15"/>
  <c r="BB14" i="15"/>
  <c r="BB15" i="15"/>
  <c r="BB16" i="15"/>
  <c r="BB17" i="15"/>
  <c r="BB18" i="15"/>
  <c r="BB19" i="15"/>
  <c r="BB20" i="15"/>
  <c r="BB21" i="15"/>
  <c r="BB22" i="15"/>
  <c r="BB23" i="15"/>
  <c r="BB24" i="15"/>
  <c r="BB25" i="15"/>
  <c r="BB26" i="15"/>
  <c r="BB27" i="15"/>
  <c r="BB28" i="15"/>
  <c r="BB29" i="15"/>
  <c r="BB30" i="15"/>
  <c r="BB31" i="15"/>
  <c r="BB32" i="15"/>
  <c r="BB33" i="15"/>
  <c r="BB34" i="15"/>
  <c r="BB35" i="15"/>
  <c r="BB36" i="15"/>
  <c r="BB37" i="15"/>
  <c r="BB38" i="15"/>
  <c r="BB39" i="15"/>
  <c r="BB40" i="15"/>
  <c r="BB41" i="15"/>
  <c r="BB42" i="15"/>
  <c r="BB43" i="15"/>
  <c r="BB44" i="15"/>
  <c r="BB45" i="15"/>
  <c r="BB46" i="15"/>
  <c r="BB47" i="15"/>
  <c r="BB48" i="15"/>
  <c r="BB49" i="15"/>
  <c r="BB50" i="15"/>
  <c r="BB51" i="15"/>
  <c r="BB52" i="15"/>
  <c r="BB53" i="15"/>
  <c r="BB54" i="15"/>
  <c r="BB55" i="15"/>
  <c r="BB56" i="15"/>
  <c r="BB57" i="15"/>
  <c r="BB58" i="15"/>
  <c r="BB59" i="15"/>
  <c r="BB60" i="15"/>
  <c r="BB61" i="15"/>
  <c r="BR8" i="15"/>
  <c r="AY13" i="15"/>
  <c r="AZ13" i="15"/>
  <c r="AZ23" i="15"/>
  <c r="BA23" i="15"/>
  <c r="AY24" i="15"/>
  <c r="AY29" i="15"/>
  <c r="AZ29" i="15"/>
  <c r="AZ39" i="15"/>
  <c r="BA39" i="15"/>
  <c r="AY40" i="15"/>
  <c r="BA42" i="15"/>
  <c r="AZ45" i="15"/>
  <c r="BA50" i="15"/>
  <c r="AY53" i="15"/>
  <c r="AZ53" i="15"/>
  <c r="AZ55" i="15"/>
  <c r="BA55" i="15"/>
  <c r="AY56" i="15"/>
  <c r="AY61" i="15"/>
  <c r="AZ61" i="15"/>
  <c r="AJ52" i="15"/>
  <c r="AK52" i="15" s="1"/>
  <c r="AL52" i="15"/>
  <c r="BA52" i="15" s="1"/>
  <c r="AM52" i="15"/>
  <c r="AY52" i="15" s="1"/>
  <c r="AN52" i="15"/>
  <c r="AO52" i="15"/>
  <c r="AP52" i="15"/>
  <c r="AQ52" i="15"/>
  <c r="AR52" i="15"/>
  <c r="AS52" i="15"/>
  <c r="AT52" i="15"/>
  <c r="AU52" i="15"/>
  <c r="AV52" i="15"/>
  <c r="AW52" i="15"/>
  <c r="AX52" i="15"/>
  <c r="AJ53" i="15"/>
  <c r="AK53" i="15" s="1"/>
  <c r="AL53" i="15"/>
  <c r="BA53" i="15" s="1"/>
  <c r="AM53" i="15"/>
  <c r="AN53" i="15"/>
  <c r="AO53" i="15"/>
  <c r="AP53" i="15"/>
  <c r="AQ53" i="15"/>
  <c r="AR53" i="15"/>
  <c r="AS53" i="15"/>
  <c r="AT53" i="15"/>
  <c r="AU53" i="15"/>
  <c r="AV53" i="15"/>
  <c r="AW53" i="15"/>
  <c r="AX53" i="15"/>
  <c r="AJ54" i="15"/>
  <c r="AK54" i="15" s="1"/>
  <c r="AL54" i="15"/>
  <c r="BA54" i="15" s="1"/>
  <c r="AM54" i="15"/>
  <c r="AY54" i="15" s="1"/>
  <c r="AN54" i="15"/>
  <c r="AO54" i="15"/>
  <c r="AP54" i="15"/>
  <c r="AQ54" i="15"/>
  <c r="AR54" i="15"/>
  <c r="AS54" i="15"/>
  <c r="AT54" i="15"/>
  <c r="AU54" i="15"/>
  <c r="AV54" i="15"/>
  <c r="AW54" i="15"/>
  <c r="AX54" i="15"/>
  <c r="AJ55" i="15"/>
  <c r="AK55" i="15" s="1"/>
  <c r="AL55" i="15"/>
  <c r="AM55" i="15"/>
  <c r="AY55" i="15" s="1"/>
  <c r="AN55" i="15"/>
  <c r="AO55" i="15"/>
  <c r="AP55" i="15"/>
  <c r="AQ55" i="15"/>
  <c r="AR55" i="15"/>
  <c r="AS55" i="15"/>
  <c r="AT55" i="15"/>
  <c r="AU55" i="15"/>
  <c r="AV55" i="15"/>
  <c r="AW55" i="15"/>
  <c r="AX55" i="15"/>
  <c r="AJ56" i="15"/>
  <c r="AK56" i="15"/>
  <c r="AL56" i="15"/>
  <c r="BA56" i="15" s="1"/>
  <c r="AM56" i="15"/>
  <c r="AZ56" i="15" s="1"/>
  <c r="AN56" i="15"/>
  <c r="AO56" i="15"/>
  <c r="AP56" i="15"/>
  <c r="AQ56" i="15"/>
  <c r="AR56" i="15"/>
  <c r="AS56" i="15"/>
  <c r="AT56" i="15"/>
  <c r="AU56" i="15"/>
  <c r="AV56" i="15"/>
  <c r="AW56" i="15"/>
  <c r="AX56" i="15"/>
  <c r="AJ57" i="15"/>
  <c r="AK57" i="15" s="1"/>
  <c r="AL57" i="15"/>
  <c r="AM57" i="15"/>
  <c r="AY57" i="15" s="1"/>
  <c r="AN57" i="15"/>
  <c r="AO57" i="15"/>
  <c r="AP57" i="15"/>
  <c r="AQ57" i="15"/>
  <c r="AR57" i="15"/>
  <c r="AS57" i="15"/>
  <c r="AT57" i="15"/>
  <c r="AU57" i="15"/>
  <c r="AV57" i="15"/>
  <c r="AW57" i="15"/>
  <c r="AX57" i="15"/>
  <c r="AJ58" i="15"/>
  <c r="AK58" i="15"/>
  <c r="AZ58" i="15" s="1"/>
  <c r="AL58" i="15"/>
  <c r="AM58" i="15"/>
  <c r="AY58" i="15" s="1"/>
  <c r="AN58" i="15"/>
  <c r="AO58" i="15"/>
  <c r="AP58" i="15"/>
  <c r="AQ58" i="15"/>
  <c r="AR58" i="15"/>
  <c r="AS58" i="15"/>
  <c r="AT58" i="15"/>
  <c r="AU58" i="15"/>
  <c r="AV58" i="15"/>
  <c r="AW58" i="15"/>
  <c r="AX58" i="15"/>
  <c r="AJ59" i="15"/>
  <c r="AK59" i="15"/>
  <c r="AL59" i="15"/>
  <c r="BA59" i="15" s="1"/>
  <c r="AM59" i="15"/>
  <c r="AN59" i="15"/>
  <c r="AO59" i="15"/>
  <c r="AP59" i="15"/>
  <c r="AQ59" i="15"/>
  <c r="AR59" i="15"/>
  <c r="AS59" i="15"/>
  <c r="AT59" i="15"/>
  <c r="AU59" i="15"/>
  <c r="AV59" i="15"/>
  <c r="AW59" i="15"/>
  <c r="AX59" i="15"/>
  <c r="AJ60" i="15"/>
  <c r="AK60" i="15" s="1"/>
  <c r="AL60" i="15"/>
  <c r="BA60" i="15" s="1"/>
  <c r="AM60" i="15"/>
  <c r="AY60" i="15" s="1"/>
  <c r="AN60" i="15"/>
  <c r="AO60" i="15"/>
  <c r="AP60" i="15"/>
  <c r="AQ60" i="15"/>
  <c r="AR60" i="15"/>
  <c r="AS60" i="15"/>
  <c r="AT60" i="15"/>
  <c r="AU60" i="15"/>
  <c r="AV60" i="15"/>
  <c r="AW60" i="15"/>
  <c r="AX60" i="15"/>
  <c r="AJ61" i="15"/>
  <c r="AK61" i="15" s="1"/>
  <c r="AL61" i="15"/>
  <c r="AM61" i="15"/>
  <c r="AN61" i="15"/>
  <c r="AO61" i="15"/>
  <c r="AP61" i="15"/>
  <c r="AQ61" i="15"/>
  <c r="AR61" i="15"/>
  <c r="AS61" i="15"/>
  <c r="AT61" i="15"/>
  <c r="AU61" i="15"/>
  <c r="AV61" i="15"/>
  <c r="AW61" i="15"/>
  <c r="AX61" i="15"/>
  <c r="AJ42" i="15"/>
  <c r="AK42" i="15" s="1"/>
  <c r="AL42" i="15"/>
  <c r="AM42" i="15"/>
  <c r="AY42" i="15" s="1"/>
  <c r="AN42" i="15"/>
  <c r="AO42" i="15"/>
  <c r="AP42" i="15"/>
  <c r="AQ42" i="15"/>
  <c r="AR42" i="15"/>
  <c r="AS42" i="15"/>
  <c r="AT42" i="15"/>
  <c r="AU42" i="15"/>
  <c r="AV42" i="15"/>
  <c r="AW42" i="15"/>
  <c r="AX42" i="15"/>
  <c r="AJ43" i="15"/>
  <c r="AK43" i="15" s="1"/>
  <c r="AL43" i="15"/>
  <c r="BA43" i="15" s="1"/>
  <c r="AM43" i="15"/>
  <c r="AN43" i="15"/>
  <c r="AO43" i="15"/>
  <c r="AP43" i="15"/>
  <c r="AQ43" i="15"/>
  <c r="AR43" i="15"/>
  <c r="AS43" i="15"/>
  <c r="AT43" i="15"/>
  <c r="AU43" i="15"/>
  <c r="AV43" i="15"/>
  <c r="AW43" i="15"/>
  <c r="AX43" i="15"/>
  <c r="AJ44" i="15"/>
  <c r="AK44" i="15"/>
  <c r="AL44" i="15"/>
  <c r="BA44" i="15" s="1"/>
  <c r="AM44" i="15"/>
  <c r="AY44" i="15" s="1"/>
  <c r="AN44" i="15"/>
  <c r="AO44" i="15"/>
  <c r="AP44" i="15"/>
  <c r="AQ44" i="15"/>
  <c r="AR44" i="15"/>
  <c r="AS44" i="15"/>
  <c r="AT44" i="15"/>
  <c r="AU44" i="15"/>
  <c r="AV44" i="15"/>
  <c r="AW44" i="15"/>
  <c r="AX44" i="15"/>
  <c r="AJ45" i="15"/>
  <c r="AK45" i="15"/>
  <c r="AL45" i="15"/>
  <c r="BA45" i="15" s="1"/>
  <c r="AM45" i="15"/>
  <c r="AY45" i="15" s="1"/>
  <c r="AN45" i="15"/>
  <c r="AO45" i="15"/>
  <c r="AP45" i="15"/>
  <c r="AQ45" i="15"/>
  <c r="AR45" i="15"/>
  <c r="AS45" i="15"/>
  <c r="AT45" i="15"/>
  <c r="AU45" i="15"/>
  <c r="AV45" i="15"/>
  <c r="AW45" i="15"/>
  <c r="AX45" i="15"/>
  <c r="AJ46" i="15"/>
  <c r="AK46" i="15" s="1"/>
  <c r="AL46" i="15"/>
  <c r="AM46" i="15"/>
  <c r="AN46" i="15"/>
  <c r="AO46" i="15"/>
  <c r="AP46" i="15"/>
  <c r="AQ46" i="15"/>
  <c r="AR46" i="15"/>
  <c r="AS46" i="15"/>
  <c r="AT46" i="15"/>
  <c r="AU46" i="15"/>
  <c r="AV46" i="15"/>
  <c r="AW46" i="15"/>
  <c r="AX46" i="15"/>
  <c r="AJ47" i="15"/>
  <c r="AK47" i="15"/>
  <c r="AL47" i="15"/>
  <c r="BA47" i="15" s="1"/>
  <c r="AM47" i="15"/>
  <c r="AY47" i="15" s="1"/>
  <c r="AN47" i="15"/>
  <c r="AO47" i="15"/>
  <c r="AP47" i="15"/>
  <c r="AQ47" i="15"/>
  <c r="AR47" i="15"/>
  <c r="AS47" i="15"/>
  <c r="AT47" i="15"/>
  <c r="AU47" i="15"/>
  <c r="AV47" i="15"/>
  <c r="AW47" i="15"/>
  <c r="AX47" i="15"/>
  <c r="AJ48" i="15"/>
  <c r="AK48" i="15" s="1"/>
  <c r="AL48" i="15"/>
  <c r="AM48" i="15"/>
  <c r="AY48" i="15" s="1"/>
  <c r="AN48" i="15"/>
  <c r="AO48" i="15"/>
  <c r="AP48" i="15"/>
  <c r="AQ48" i="15"/>
  <c r="AR48" i="15"/>
  <c r="AS48" i="15"/>
  <c r="AT48" i="15"/>
  <c r="AU48" i="15"/>
  <c r="AV48" i="15"/>
  <c r="AW48" i="15"/>
  <c r="AX48" i="15"/>
  <c r="AJ49" i="15"/>
  <c r="AK49" i="15"/>
  <c r="BA49" i="15" s="1"/>
  <c r="AL49" i="15"/>
  <c r="AM49" i="15"/>
  <c r="AN49" i="15"/>
  <c r="AO49" i="15"/>
  <c r="AP49" i="15"/>
  <c r="AQ49" i="15"/>
  <c r="AR49" i="15"/>
  <c r="AS49" i="15"/>
  <c r="AT49" i="15"/>
  <c r="AU49" i="15"/>
  <c r="AV49" i="15"/>
  <c r="AW49" i="15"/>
  <c r="AX49" i="15"/>
  <c r="AJ50" i="15"/>
  <c r="AK50" i="15" s="1"/>
  <c r="AL50" i="15"/>
  <c r="AM50" i="15"/>
  <c r="AY50" i="15" s="1"/>
  <c r="AN50" i="15"/>
  <c r="AO50" i="15"/>
  <c r="AP50" i="15"/>
  <c r="AQ50" i="15"/>
  <c r="AR50" i="15"/>
  <c r="AS50" i="15"/>
  <c r="AT50" i="15"/>
  <c r="AU50" i="15"/>
  <c r="AV50" i="15"/>
  <c r="AW50" i="15"/>
  <c r="AX50" i="15"/>
  <c r="AJ51" i="15"/>
  <c r="AK51" i="15" s="1"/>
  <c r="AL51" i="15"/>
  <c r="BA51" i="15" s="1"/>
  <c r="AM51" i="15"/>
  <c r="AN51" i="15"/>
  <c r="AO51" i="15"/>
  <c r="AP51" i="15"/>
  <c r="AQ51" i="15"/>
  <c r="AR51" i="15"/>
  <c r="AS51" i="15"/>
  <c r="AT51" i="15"/>
  <c r="AU51" i="15"/>
  <c r="AV51" i="15"/>
  <c r="AW51" i="15"/>
  <c r="AX51" i="15"/>
  <c r="AJ32" i="15"/>
  <c r="AK32" i="15" s="1"/>
  <c r="AL32" i="15"/>
  <c r="BA32" i="15" s="1"/>
  <c r="AM32" i="15"/>
  <c r="AZ32" i="15" s="1"/>
  <c r="AN32" i="15"/>
  <c r="AO32" i="15"/>
  <c r="AP32" i="15"/>
  <c r="AQ32" i="15"/>
  <c r="AR32" i="15"/>
  <c r="AS32" i="15"/>
  <c r="AT32" i="15"/>
  <c r="AU32" i="15"/>
  <c r="AV32" i="15"/>
  <c r="AW32" i="15"/>
  <c r="AX32" i="15"/>
  <c r="AJ33" i="15"/>
  <c r="AK33" i="15" s="1"/>
  <c r="BA33" i="15" s="1"/>
  <c r="AL33" i="15"/>
  <c r="AM33" i="15"/>
  <c r="AN33" i="15"/>
  <c r="AO33" i="15"/>
  <c r="AP33" i="15"/>
  <c r="AQ33" i="15"/>
  <c r="AR33" i="15"/>
  <c r="AS33" i="15"/>
  <c r="AT33" i="15"/>
  <c r="AU33" i="15"/>
  <c r="AV33" i="15"/>
  <c r="AW33" i="15"/>
  <c r="AX33" i="15"/>
  <c r="AJ34" i="15"/>
  <c r="AK34" i="15"/>
  <c r="AZ34" i="15" s="1"/>
  <c r="AL34" i="15"/>
  <c r="AY34" i="15" s="1"/>
  <c r="AM34" i="15"/>
  <c r="AN34" i="15"/>
  <c r="AO34" i="15"/>
  <c r="AP34" i="15"/>
  <c r="AQ34" i="15"/>
  <c r="AR34" i="15"/>
  <c r="AS34" i="15"/>
  <c r="AT34" i="15"/>
  <c r="AU34" i="15"/>
  <c r="AV34" i="15"/>
  <c r="AW34" i="15"/>
  <c r="AX34" i="15"/>
  <c r="AJ35" i="15"/>
  <c r="AK35" i="15"/>
  <c r="AL35" i="15"/>
  <c r="BA35" i="15" s="1"/>
  <c r="AM35" i="15"/>
  <c r="AN35" i="15"/>
  <c r="AO35" i="15"/>
  <c r="AP35" i="15"/>
  <c r="AQ35" i="15"/>
  <c r="AR35" i="15"/>
  <c r="AS35" i="15"/>
  <c r="AT35" i="15"/>
  <c r="AU35" i="15"/>
  <c r="AV35" i="15"/>
  <c r="AW35" i="15"/>
  <c r="AX35" i="15"/>
  <c r="AJ36" i="15"/>
  <c r="AK36" i="15"/>
  <c r="AL36" i="15"/>
  <c r="BA36" i="15" s="1"/>
  <c r="AM36" i="15"/>
  <c r="AY36" i="15" s="1"/>
  <c r="AN36" i="15"/>
  <c r="AO36" i="15"/>
  <c r="AP36" i="15"/>
  <c r="AQ36" i="15"/>
  <c r="AR36" i="15"/>
  <c r="AS36" i="15"/>
  <c r="AT36" i="15"/>
  <c r="AU36" i="15"/>
  <c r="AV36" i="15"/>
  <c r="AW36" i="15"/>
  <c r="AX36" i="15"/>
  <c r="AJ37" i="15"/>
  <c r="AK37" i="15"/>
  <c r="AL37" i="15"/>
  <c r="BA37" i="15" s="1"/>
  <c r="AM37" i="15"/>
  <c r="AY37" i="15" s="1"/>
  <c r="AN37" i="15"/>
  <c r="AO37" i="15"/>
  <c r="AP37" i="15"/>
  <c r="AQ37" i="15"/>
  <c r="AR37" i="15"/>
  <c r="AS37" i="15"/>
  <c r="AT37" i="15"/>
  <c r="AU37" i="15"/>
  <c r="AV37" i="15"/>
  <c r="AW37" i="15"/>
  <c r="AX37" i="15"/>
  <c r="AJ38" i="15"/>
  <c r="AK38" i="15"/>
  <c r="AL38" i="15"/>
  <c r="BA38" i="15" s="1"/>
  <c r="AM38" i="15"/>
  <c r="AN38" i="15"/>
  <c r="AO38" i="15"/>
  <c r="AP38" i="15"/>
  <c r="AQ38" i="15"/>
  <c r="AR38" i="15"/>
  <c r="AS38" i="15"/>
  <c r="AT38" i="15"/>
  <c r="AU38" i="15"/>
  <c r="AV38" i="15"/>
  <c r="AW38" i="15"/>
  <c r="AX38" i="15"/>
  <c r="AJ39" i="15"/>
  <c r="AK39" i="15"/>
  <c r="AL39" i="15"/>
  <c r="AM39" i="15"/>
  <c r="AY39" i="15" s="1"/>
  <c r="AN39" i="15"/>
  <c r="AO39" i="15"/>
  <c r="AP39" i="15"/>
  <c r="AQ39" i="15"/>
  <c r="AR39" i="15"/>
  <c r="AS39" i="15"/>
  <c r="AT39" i="15"/>
  <c r="AU39" i="15"/>
  <c r="AV39" i="15"/>
  <c r="AW39" i="15"/>
  <c r="AX39" i="15"/>
  <c r="AJ40" i="15"/>
  <c r="AK40" i="15" s="1"/>
  <c r="AL40" i="15"/>
  <c r="AM40" i="15"/>
  <c r="AN40" i="15"/>
  <c r="AO40" i="15"/>
  <c r="AP40" i="15"/>
  <c r="AQ40" i="15"/>
  <c r="AR40" i="15"/>
  <c r="AS40" i="15"/>
  <c r="AT40" i="15"/>
  <c r="AU40" i="15"/>
  <c r="AV40" i="15"/>
  <c r="AW40" i="15"/>
  <c r="AX40" i="15"/>
  <c r="AJ41" i="15"/>
  <c r="AK41" i="15" s="1"/>
  <c r="AL41" i="15"/>
  <c r="BA41" i="15" s="1"/>
  <c r="AM41" i="15"/>
  <c r="AN41" i="15"/>
  <c r="AO41" i="15"/>
  <c r="AP41" i="15"/>
  <c r="AQ41" i="15"/>
  <c r="AR41" i="15"/>
  <c r="AS41" i="15"/>
  <c r="AT41" i="15"/>
  <c r="AU41" i="15"/>
  <c r="AV41" i="15"/>
  <c r="AW41" i="15"/>
  <c r="AX41" i="15"/>
  <c r="AJ22" i="15"/>
  <c r="AK22" i="15" s="1"/>
  <c r="AL22" i="15"/>
  <c r="BA22" i="15" s="1"/>
  <c r="AM22" i="15"/>
  <c r="AN22" i="15"/>
  <c r="AO22" i="15"/>
  <c r="AP22" i="15"/>
  <c r="AQ22" i="15"/>
  <c r="AR22" i="15"/>
  <c r="AS22" i="15"/>
  <c r="AT22" i="15"/>
  <c r="AU22" i="15"/>
  <c r="AV22" i="15"/>
  <c r="AW22" i="15"/>
  <c r="AX22" i="15"/>
  <c r="AJ23" i="15"/>
  <c r="AK23" i="15" s="1"/>
  <c r="AL23" i="15"/>
  <c r="AM23" i="15"/>
  <c r="AY23" i="15" s="1"/>
  <c r="AN23" i="15"/>
  <c r="AO23" i="15"/>
  <c r="AP23" i="15"/>
  <c r="AQ23" i="15"/>
  <c r="AR23" i="15"/>
  <c r="AS23" i="15"/>
  <c r="AT23" i="15"/>
  <c r="AU23" i="15"/>
  <c r="AV23" i="15"/>
  <c r="AW23" i="15"/>
  <c r="AX23" i="15"/>
  <c r="AJ24" i="15"/>
  <c r="AK24" i="15" s="1"/>
  <c r="AL24" i="15"/>
  <c r="AM24" i="15"/>
  <c r="AN24" i="15"/>
  <c r="AO24" i="15"/>
  <c r="AP24" i="15"/>
  <c r="AQ24" i="15"/>
  <c r="AR24" i="15"/>
  <c r="AS24" i="15"/>
  <c r="AT24" i="15"/>
  <c r="AU24" i="15"/>
  <c r="AV24" i="15"/>
  <c r="AW24" i="15"/>
  <c r="AX24" i="15"/>
  <c r="AJ25" i="15"/>
  <c r="AK25" i="15"/>
  <c r="AL25" i="15"/>
  <c r="BA25" i="15" s="1"/>
  <c r="AM25" i="15"/>
  <c r="AN25" i="15"/>
  <c r="AO25" i="15"/>
  <c r="AP25" i="15"/>
  <c r="AQ25" i="15"/>
  <c r="AR25" i="15"/>
  <c r="AS25" i="15"/>
  <c r="AT25" i="15"/>
  <c r="AU25" i="15"/>
  <c r="AV25" i="15"/>
  <c r="AW25" i="15"/>
  <c r="AX25" i="15"/>
  <c r="AJ26" i="15"/>
  <c r="AK26" i="15"/>
  <c r="AL26" i="15"/>
  <c r="BA26" i="15" s="1"/>
  <c r="AM26" i="15"/>
  <c r="AY26" i="15" s="1"/>
  <c r="AN26" i="15"/>
  <c r="AO26" i="15"/>
  <c r="AP26" i="15"/>
  <c r="AQ26" i="15"/>
  <c r="AR26" i="15"/>
  <c r="AS26" i="15"/>
  <c r="AT26" i="15"/>
  <c r="AU26" i="15"/>
  <c r="AV26" i="15"/>
  <c r="AW26" i="15"/>
  <c r="AX26" i="15"/>
  <c r="AJ27" i="15"/>
  <c r="AK27" i="15"/>
  <c r="AL27" i="15"/>
  <c r="BA27" i="15" s="1"/>
  <c r="AM27" i="15"/>
  <c r="AN27" i="15"/>
  <c r="AO27" i="15"/>
  <c r="AP27" i="15"/>
  <c r="AQ27" i="15"/>
  <c r="AR27" i="15"/>
  <c r="AS27" i="15"/>
  <c r="AT27" i="15"/>
  <c r="AU27" i="15"/>
  <c r="AV27" i="15"/>
  <c r="AW27" i="15"/>
  <c r="AX27" i="15"/>
  <c r="AJ28" i="15"/>
  <c r="AK28" i="15"/>
  <c r="AL28" i="15"/>
  <c r="BA28" i="15" s="1"/>
  <c r="AM28" i="15"/>
  <c r="AY28" i="15" s="1"/>
  <c r="AN28" i="15"/>
  <c r="AO28" i="15"/>
  <c r="AP28" i="15"/>
  <c r="AQ28" i="15"/>
  <c r="AR28" i="15"/>
  <c r="AS28" i="15"/>
  <c r="AT28" i="15"/>
  <c r="AU28" i="15"/>
  <c r="AV28" i="15"/>
  <c r="AW28" i="15"/>
  <c r="AX28" i="15"/>
  <c r="AJ29" i="15"/>
  <c r="AK29" i="15"/>
  <c r="AL29" i="15"/>
  <c r="BA29" i="15" s="1"/>
  <c r="AM29" i="15"/>
  <c r="AN29" i="15"/>
  <c r="AO29" i="15"/>
  <c r="AP29" i="15"/>
  <c r="AQ29" i="15"/>
  <c r="AR29" i="15"/>
  <c r="AS29" i="15"/>
  <c r="AT29" i="15"/>
  <c r="AU29" i="15"/>
  <c r="AV29" i="15"/>
  <c r="AW29" i="15"/>
  <c r="AX29" i="15"/>
  <c r="AJ30" i="15"/>
  <c r="AK30" i="15" s="1"/>
  <c r="AL30" i="15"/>
  <c r="BA30" i="15" s="1"/>
  <c r="AM30" i="15"/>
  <c r="AN30" i="15"/>
  <c r="AO30" i="15"/>
  <c r="AP30" i="15"/>
  <c r="AQ30" i="15"/>
  <c r="AR30" i="15"/>
  <c r="AS30" i="15"/>
  <c r="AT30" i="15"/>
  <c r="AU30" i="15"/>
  <c r="AV30" i="15"/>
  <c r="AW30" i="15"/>
  <c r="AX30" i="15"/>
  <c r="AJ31" i="15"/>
  <c r="AK31" i="15" s="1"/>
  <c r="AL31" i="15"/>
  <c r="BA31" i="15" s="1"/>
  <c r="AM31" i="15"/>
  <c r="AY31" i="15" s="1"/>
  <c r="AN31" i="15"/>
  <c r="AO31" i="15"/>
  <c r="AP31" i="15"/>
  <c r="AQ31" i="15"/>
  <c r="AR31" i="15"/>
  <c r="AS31" i="15"/>
  <c r="AT31" i="15"/>
  <c r="AU31" i="15"/>
  <c r="AV31" i="15"/>
  <c r="AW31" i="15"/>
  <c r="AX31" i="15"/>
  <c r="AJ12" i="15"/>
  <c r="AK12" i="15" s="1"/>
  <c r="AL12" i="15"/>
  <c r="BA12" i="15" s="1"/>
  <c r="AM12" i="15"/>
  <c r="AY12" i="15" s="1"/>
  <c r="AN12" i="15"/>
  <c r="AO12" i="15"/>
  <c r="AP12" i="15"/>
  <c r="AQ12" i="15"/>
  <c r="AR12" i="15"/>
  <c r="AS12" i="15"/>
  <c r="AT12" i="15"/>
  <c r="AU12" i="15"/>
  <c r="AV12" i="15"/>
  <c r="AW12" i="15"/>
  <c r="AX12" i="15"/>
  <c r="AJ13" i="15"/>
  <c r="AK13" i="15" s="1"/>
  <c r="AL13" i="15"/>
  <c r="AM13" i="15"/>
  <c r="AN13" i="15"/>
  <c r="AO13" i="15"/>
  <c r="AP13" i="15"/>
  <c r="AQ13" i="15"/>
  <c r="AR13" i="15"/>
  <c r="AS13" i="15"/>
  <c r="AT13" i="15"/>
  <c r="AU13" i="15"/>
  <c r="AV13" i="15"/>
  <c r="AW13" i="15"/>
  <c r="AX13" i="15"/>
  <c r="AJ14" i="15"/>
  <c r="AK14" i="15"/>
  <c r="AL14" i="15"/>
  <c r="BA14" i="15" s="1"/>
  <c r="AM14" i="15"/>
  <c r="AN14" i="15"/>
  <c r="AO14" i="15"/>
  <c r="AP14" i="15"/>
  <c r="AQ14" i="15"/>
  <c r="AR14" i="15"/>
  <c r="AS14" i="15"/>
  <c r="AT14" i="15"/>
  <c r="AU14" i="15"/>
  <c r="AV14" i="15"/>
  <c r="AW14" i="15"/>
  <c r="AX14" i="15"/>
  <c r="AJ15" i="15"/>
  <c r="AK15" i="15"/>
  <c r="AL15" i="15"/>
  <c r="BA15" i="15" s="1"/>
  <c r="AM15" i="15"/>
  <c r="AY15" i="15" s="1"/>
  <c r="AN15" i="15"/>
  <c r="AO15" i="15"/>
  <c r="AP15" i="15"/>
  <c r="AQ15" i="15"/>
  <c r="AR15" i="15"/>
  <c r="AS15" i="15"/>
  <c r="AT15" i="15"/>
  <c r="AU15" i="15"/>
  <c r="AV15" i="15"/>
  <c r="AW15" i="15"/>
  <c r="AX15" i="15"/>
  <c r="AJ16" i="15"/>
  <c r="AK16" i="15" s="1"/>
  <c r="AL16" i="15"/>
  <c r="AM16" i="15"/>
  <c r="AY16" i="15" s="1"/>
  <c r="AN16" i="15"/>
  <c r="AO16" i="15"/>
  <c r="AP16" i="15"/>
  <c r="AQ16" i="15"/>
  <c r="AR16" i="15"/>
  <c r="AS16" i="15"/>
  <c r="AT16" i="15"/>
  <c r="AU16" i="15"/>
  <c r="AV16" i="15"/>
  <c r="AW16" i="15"/>
  <c r="AX16" i="15"/>
  <c r="AJ17" i="15"/>
  <c r="AK17" i="15"/>
  <c r="AL17" i="15"/>
  <c r="BA17" i="15" s="1"/>
  <c r="AM17" i="15"/>
  <c r="AN17" i="15"/>
  <c r="AO17" i="15"/>
  <c r="AP17" i="15"/>
  <c r="AQ17" i="15"/>
  <c r="AR17" i="15"/>
  <c r="AS17" i="15"/>
  <c r="AT17" i="15"/>
  <c r="AU17" i="15"/>
  <c r="AV17" i="15"/>
  <c r="AW17" i="15"/>
  <c r="AX17" i="15"/>
  <c r="AJ18" i="15"/>
  <c r="AK18" i="15"/>
  <c r="AZ18" i="15" s="1"/>
  <c r="AL18" i="15"/>
  <c r="AY18" i="15" s="1"/>
  <c r="AM18" i="15"/>
  <c r="AN18" i="15"/>
  <c r="AO18" i="15"/>
  <c r="AP18" i="15"/>
  <c r="AQ18" i="15"/>
  <c r="AR18" i="15"/>
  <c r="AS18" i="15"/>
  <c r="AT18" i="15"/>
  <c r="AU18" i="15"/>
  <c r="AV18" i="15"/>
  <c r="AW18" i="15"/>
  <c r="AX18" i="15"/>
  <c r="AJ19" i="15"/>
  <c r="AK19" i="15" s="1"/>
  <c r="AL19" i="15"/>
  <c r="BA19" i="15" s="1"/>
  <c r="AM19" i="15"/>
  <c r="AN19" i="15"/>
  <c r="AO19" i="15"/>
  <c r="AP19" i="15"/>
  <c r="AQ19" i="15"/>
  <c r="AR19" i="15"/>
  <c r="AS19" i="15"/>
  <c r="AT19" i="15"/>
  <c r="AU19" i="15"/>
  <c r="AV19" i="15"/>
  <c r="AW19" i="15"/>
  <c r="AX19" i="15"/>
  <c r="AJ20" i="15"/>
  <c r="AK20" i="15"/>
  <c r="AL20" i="15"/>
  <c r="BA20" i="15" s="1"/>
  <c r="AM20" i="15"/>
  <c r="AY20" i="15" s="1"/>
  <c r="AN20" i="15"/>
  <c r="AO20" i="15"/>
  <c r="AP20" i="15"/>
  <c r="AQ20" i="15"/>
  <c r="AR20" i="15"/>
  <c r="AS20" i="15"/>
  <c r="AT20" i="15"/>
  <c r="AU20" i="15"/>
  <c r="AV20" i="15"/>
  <c r="AW20" i="15"/>
  <c r="AX20" i="15"/>
  <c r="AJ21" i="15"/>
  <c r="AK21" i="15" s="1"/>
  <c r="AL21" i="15"/>
  <c r="BA21" i="15" s="1"/>
  <c r="AM21" i="15"/>
  <c r="AY21" i="15" s="1"/>
  <c r="AN21" i="15"/>
  <c r="AO21" i="15"/>
  <c r="AP21" i="15"/>
  <c r="AQ21" i="15"/>
  <c r="AR21" i="15"/>
  <c r="AS21" i="15"/>
  <c r="AT21" i="15"/>
  <c r="AU21" i="15"/>
  <c r="AV21" i="15"/>
  <c r="AW21" i="15"/>
  <c r="AX21" i="15"/>
  <c r="AX3" i="15"/>
  <c r="AX4" i="15"/>
  <c r="AX5" i="15"/>
  <c r="AX6" i="15"/>
  <c r="AX7" i="15"/>
  <c r="AX8" i="15"/>
  <c r="AX9" i="15"/>
  <c r="AX10" i="15"/>
  <c r="AX11" i="15"/>
  <c r="AX2" i="15"/>
  <c r="BJ2" i="15" s="1"/>
  <c r="AW3" i="15"/>
  <c r="BI3" i="15" s="1"/>
  <c r="BQ3" i="15" s="1"/>
  <c r="AW4" i="15"/>
  <c r="BI4" i="15" s="1"/>
  <c r="AW5" i="15"/>
  <c r="AW6" i="15"/>
  <c r="BI6" i="15" s="1"/>
  <c r="AW7" i="15"/>
  <c r="BI7" i="15" s="1"/>
  <c r="AW8" i="15"/>
  <c r="BI8" i="15" s="1"/>
  <c r="BQ8" i="15" s="1"/>
  <c r="AW9" i="15"/>
  <c r="BI9" i="15" s="1"/>
  <c r="AW10" i="15"/>
  <c r="BI10" i="15" s="1"/>
  <c r="AW11" i="15"/>
  <c r="BI11" i="15" s="1"/>
  <c r="BQ11" i="15" s="1"/>
  <c r="AW2" i="15"/>
  <c r="BI2" i="15" s="1"/>
  <c r="AV3" i="15"/>
  <c r="BH3" i="15" s="1"/>
  <c r="AV4" i="15"/>
  <c r="BH4" i="15" s="1"/>
  <c r="AV5" i="15"/>
  <c r="BH5" i="15" s="1"/>
  <c r="AV6" i="15"/>
  <c r="BH6" i="15" s="1"/>
  <c r="BP6" i="15" s="1"/>
  <c r="AV7" i="15"/>
  <c r="BH7" i="15" s="1"/>
  <c r="AV8" i="15"/>
  <c r="BH8" i="15" s="1"/>
  <c r="BP8" i="15" s="1"/>
  <c r="AV9" i="15"/>
  <c r="BH9" i="15" s="1"/>
  <c r="AV10" i="15"/>
  <c r="BH10" i="15" s="1"/>
  <c r="AV11" i="15"/>
  <c r="AV2" i="15"/>
  <c r="AU3" i="15"/>
  <c r="BG3" i="15" s="1"/>
  <c r="AU4" i="15"/>
  <c r="BG4" i="15" s="1"/>
  <c r="AU5" i="15"/>
  <c r="BG5" i="15" s="1"/>
  <c r="AU6" i="15"/>
  <c r="BG6" i="15" s="1"/>
  <c r="BO6" i="15" s="1"/>
  <c r="AU7" i="15"/>
  <c r="BG7" i="15" s="1"/>
  <c r="AU8" i="15"/>
  <c r="BG8" i="15" s="1"/>
  <c r="AU9" i="15"/>
  <c r="AU10" i="15"/>
  <c r="BG10" i="15" s="1"/>
  <c r="AU11" i="15"/>
  <c r="BG11" i="15" s="1"/>
  <c r="AU2" i="15"/>
  <c r="BG2" i="15" s="1"/>
  <c r="AT3" i="15"/>
  <c r="BF3" i="15" s="1"/>
  <c r="AT4" i="15"/>
  <c r="BF4" i="15" s="1"/>
  <c r="AT5" i="15"/>
  <c r="BF5" i="15" s="1"/>
  <c r="AT6" i="15"/>
  <c r="BF6" i="15" s="1"/>
  <c r="AT7" i="15"/>
  <c r="BF7" i="15" s="1"/>
  <c r="AT8" i="15"/>
  <c r="BF8" i="15" s="1"/>
  <c r="BN8" i="15" s="1"/>
  <c r="AT9" i="15"/>
  <c r="BF9" i="15" s="1"/>
  <c r="AT10" i="15"/>
  <c r="BF10" i="15" s="1"/>
  <c r="AT11" i="15"/>
  <c r="BF11" i="15" s="1"/>
  <c r="AT2" i="15"/>
  <c r="BF2" i="15" s="1"/>
  <c r="AS3" i="15"/>
  <c r="BE3" i="15" s="1"/>
  <c r="BM3" i="15" s="1"/>
  <c r="AS4" i="15"/>
  <c r="BE4" i="15" s="1"/>
  <c r="AS5" i="15"/>
  <c r="BE5" i="15" s="1"/>
  <c r="AS6" i="15"/>
  <c r="BE6" i="15" s="1"/>
  <c r="AS7" i="15"/>
  <c r="BE7" i="15" s="1"/>
  <c r="BM7" i="15" s="1"/>
  <c r="AS8" i="15"/>
  <c r="BE8" i="15" s="1"/>
  <c r="BM8" i="15" s="1"/>
  <c r="AS9" i="15"/>
  <c r="BE9" i="15" s="1"/>
  <c r="AS10" i="15"/>
  <c r="BE10" i="15" s="1"/>
  <c r="AS11" i="15"/>
  <c r="BE11" i="15" s="1"/>
  <c r="BM11" i="15" s="1"/>
  <c r="AS2" i="15"/>
  <c r="BE2" i="15" s="1"/>
  <c r="AR3" i="15"/>
  <c r="BD3" i="15" s="1"/>
  <c r="AR4" i="15"/>
  <c r="BD4" i="15" s="1"/>
  <c r="AR5" i="15"/>
  <c r="BD5" i="15" s="1"/>
  <c r="AR6" i="15"/>
  <c r="AR7" i="15"/>
  <c r="BD7" i="15" s="1"/>
  <c r="BL7" i="15" s="1"/>
  <c r="AR8" i="15"/>
  <c r="BD8" i="15" s="1"/>
  <c r="BL8" i="15" s="1"/>
  <c r="AR9" i="15"/>
  <c r="BD9" i="15" s="1"/>
  <c r="AR10" i="15"/>
  <c r="BD10" i="15" s="1"/>
  <c r="AR11" i="15"/>
  <c r="BD11" i="15" s="1"/>
  <c r="AR2" i="15"/>
  <c r="BD2" i="15" s="1"/>
  <c r="AQ3" i="15"/>
  <c r="BC3" i="15" s="1"/>
  <c r="AQ4" i="15"/>
  <c r="BC4" i="15" s="1"/>
  <c r="AQ5" i="15"/>
  <c r="BC5" i="15" s="1"/>
  <c r="AQ6" i="15"/>
  <c r="BC6" i="15" s="1"/>
  <c r="BK6" i="15" s="1"/>
  <c r="AQ7" i="15"/>
  <c r="BC7" i="15" s="1"/>
  <c r="AQ8" i="15"/>
  <c r="BC8" i="15" s="1"/>
  <c r="AQ9" i="15"/>
  <c r="BC9" i="15" s="1"/>
  <c r="AQ10" i="15"/>
  <c r="BC10" i="15" s="1"/>
  <c r="AQ11" i="15"/>
  <c r="BC11" i="15" s="1"/>
  <c r="AQ2" i="15"/>
  <c r="BC2" i="15" s="1"/>
  <c r="AP3" i="15"/>
  <c r="BB3" i="15" s="1"/>
  <c r="AP4" i="15"/>
  <c r="BB4" i="15" s="1"/>
  <c r="AP5" i="15"/>
  <c r="BB5" i="15" s="1"/>
  <c r="AP6" i="15"/>
  <c r="BB6" i="15" s="1"/>
  <c r="AP7" i="15"/>
  <c r="BB7" i="15" s="1"/>
  <c r="BR7" i="15" s="1"/>
  <c r="AP8" i="15"/>
  <c r="AP9" i="15"/>
  <c r="BB9" i="15" s="1"/>
  <c r="BR9" i="15" s="1"/>
  <c r="AP10" i="15"/>
  <c r="BB10" i="15" s="1"/>
  <c r="AP11" i="15"/>
  <c r="BB11" i="15" s="1"/>
  <c r="AP2" i="15"/>
  <c r="BB2" i="15" s="1"/>
  <c r="AO3" i="15"/>
  <c r="AO4" i="15"/>
  <c r="AO5" i="15"/>
  <c r="AO6" i="15"/>
  <c r="AO7" i="15"/>
  <c r="AO8" i="15"/>
  <c r="AO9" i="15"/>
  <c r="AO10" i="15"/>
  <c r="AO11" i="15"/>
  <c r="AO2" i="15"/>
  <c r="AN3" i="15"/>
  <c r="AN4" i="15"/>
  <c r="AN5" i="15"/>
  <c r="AN6" i="15"/>
  <c r="AN7" i="15"/>
  <c r="AN8" i="15"/>
  <c r="AN9" i="15"/>
  <c r="AN10" i="15"/>
  <c r="AN11" i="15"/>
  <c r="AN2" i="15"/>
  <c r="AM3" i="15"/>
  <c r="AM4" i="15"/>
  <c r="AM5" i="15"/>
  <c r="AM6" i="15"/>
  <c r="AM7" i="15"/>
  <c r="AY7" i="15" s="1"/>
  <c r="AM8" i="15"/>
  <c r="AY8" i="15" s="1"/>
  <c r="AM9" i="15"/>
  <c r="AM10" i="15"/>
  <c r="AM11" i="15"/>
  <c r="AM2" i="15"/>
  <c r="AL3" i="15"/>
  <c r="AL4" i="15"/>
  <c r="AL5" i="15"/>
  <c r="AL6" i="15"/>
  <c r="AL7" i="15"/>
  <c r="AL8" i="15"/>
  <c r="AL9" i="15"/>
  <c r="AL10" i="15"/>
  <c r="AL11" i="15"/>
  <c r="AL2" i="15"/>
  <c r="AJ3" i="15"/>
  <c r="AK3" i="15" s="1"/>
  <c r="AJ4" i="15"/>
  <c r="AK4" i="15" s="1"/>
  <c r="AJ5" i="15"/>
  <c r="AK5" i="15" s="1"/>
  <c r="AJ6" i="15"/>
  <c r="AK6" i="15" s="1"/>
  <c r="AJ7" i="15"/>
  <c r="AK7" i="15" s="1"/>
  <c r="AJ8" i="15"/>
  <c r="AK8" i="15" s="1"/>
  <c r="AJ9" i="15"/>
  <c r="AK9" i="15" s="1"/>
  <c r="AJ10" i="15"/>
  <c r="AK10" i="15" s="1"/>
  <c r="AJ11" i="15"/>
  <c r="AK11" i="15" s="1"/>
  <c r="AJ2" i="15"/>
  <c r="AK2" i="15" s="1"/>
  <c r="Q115" i="9"/>
  <c r="R115" i="9" s="1"/>
  <c r="X115" i="9" s="1"/>
  <c r="S115" i="9"/>
  <c r="T115" i="9"/>
  <c r="U115" i="9"/>
  <c r="V115" i="9"/>
  <c r="W115" i="9"/>
  <c r="Q116" i="9"/>
  <c r="R116" i="9" s="1"/>
  <c r="X116" i="9" s="1"/>
  <c r="S116" i="9"/>
  <c r="T116" i="9"/>
  <c r="U116" i="9"/>
  <c r="V116" i="9"/>
  <c r="W116" i="9"/>
  <c r="Q117" i="9"/>
  <c r="R117" i="9" s="1"/>
  <c r="X117" i="9" s="1"/>
  <c r="S117" i="9"/>
  <c r="T117" i="9"/>
  <c r="U117" i="9"/>
  <c r="V117" i="9"/>
  <c r="W117" i="9"/>
  <c r="Q118" i="9"/>
  <c r="R118" i="9" s="1"/>
  <c r="X118" i="9" s="1"/>
  <c r="S118" i="9"/>
  <c r="T118" i="9"/>
  <c r="U118" i="9"/>
  <c r="V118" i="9"/>
  <c r="W118" i="9"/>
  <c r="Q119" i="9"/>
  <c r="R119" i="9" s="1"/>
  <c r="X119" i="9" s="1"/>
  <c r="S119" i="9"/>
  <c r="T119" i="9"/>
  <c r="U119" i="9"/>
  <c r="V119" i="9"/>
  <c r="W119" i="9"/>
  <c r="Q120" i="9"/>
  <c r="R120" i="9" s="1"/>
  <c r="X120" i="9" s="1"/>
  <c r="S120" i="9"/>
  <c r="T120" i="9"/>
  <c r="U120" i="9"/>
  <c r="V120" i="9"/>
  <c r="W120" i="9"/>
  <c r="Q121" i="9"/>
  <c r="R121" i="9" s="1"/>
  <c r="X121" i="9" s="1"/>
  <c r="S121" i="9"/>
  <c r="T121" i="9"/>
  <c r="U121" i="9"/>
  <c r="V121" i="9"/>
  <c r="W121" i="9"/>
  <c r="Q122" i="9"/>
  <c r="R122" i="9" s="1"/>
  <c r="X122" i="9" s="1"/>
  <c r="S122" i="9"/>
  <c r="T122" i="9"/>
  <c r="U122" i="9"/>
  <c r="V122" i="9"/>
  <c r="W122" i="9"/>
  <c r="Q123" i="9"/>
  <c r="R123" i="9" s="1"/>
  <c r="X123" i="9" s="1"/>
  <c r="S123" i="9"/>
  <c r="T123" i="9"/>
  <c r="U123" i="9"/>
  <c r="V123" i="9"/>
  <c r="W123" i="9"/>
  <c r="Q124" i="9"/>
  <c r="R124" i="9" s="1"/>
  <c r="X124" i="9" s="1"/>
  <c r="S124" i="9"/>
  <c r="T124" i="9"/>
  <c r="U124" i="9"/>
  <c r="V124" i="9"/>
  <c r="W124" i="9"/>
  <c r="Q105" i="9"/>
  <c r="R105" i="9" s="1"/>
  <c r="X105" i="9" s="1"/>
  <c r="S105" i="9"/>
  <c r="T105" i="9"/>
  <c r="U105" i="9"/>
  <c r="V105" i="9"/>
  <c r="W105" i="9"/>
  <c r="Q106" i="9"/>
  <c r="R106" i="9" s="1"/>
  <c r="X106" i="9" s="1"/>
  <c r="S106" i="9"/>
  <c r="T106" i="9"/>
  <c r="U106" i="9"/>
  <c r="V106" i="9"/>
  <c r="W106" i="9"/>
  <c r="Q107" i="9"/>
  <c r="R107" i="9" s="1"/>
  <c r="X107" i="9" s="1"/>
  <c r="S107" i="9"/>
  <c r="T107" i="9"/>
  <c r="U107" i="9"/>
  <c r="V107" i="9"/>
  <c r="W107" i="9"/>
  <c r="Q108" i="9"/>
  <c r="R108" i="9" s="1"/>
  <c r="X108" i="9" s="1"/>
  <c r="S108" i="9"/>
  <c r="T108" i="9"/>
  <c r="U108" i="9"/>
  <c r="V108" i="9"/>
  <c r="W108" i="9"/>
  <c r="Q109" i="9"/>
  <c r="R109" i="9" s="1"/>
  <c r="X109" i="9" s="1"/>
  <c r="S109" i="9"/>
  <c r="T109" i="9"/>
  <c r="U109" i="9"/>
  <c r="V109" i="9"/>
  <c r="W109" i="9"/>
  <c r="Q110" i="9"/>
  <c r="R110" i="9" s="1"/>
  <c r="X110" i="9" s="1"/>
  <c r="S110" i="9"/>
  <c r="T110" i="9"/>
  <c r="U110" i="9"/>
  <c r="V110" i="9"/>
  <c r="W110" i="9"/>
  <c r="Q111" i="9"/>
  <c r="R111" i="9" s="1"/>
  <c r="X111" i="9" s="1"/>
  <c r="S111" i="9"/>
  <c r="T111" i="9"/>
  <c r="U111" i="9"/>
  <c r="V111" i="9"/>
  <c r="W111" i="9"/>
  <c r="Q112" i="9"/>
  <c r="R112" i="9" s="1"/>
  <c r="X112" i="9" s="1"/>
  <c r="S112" i="9"/>
  <c r="T112" i="9"/>
  <c r="U112" i="9"/>
  <c r="V112" i="9"/>
  <c r="W112" i="9"/>
  <c r="Q113" i="9"/>
  <c r="R113" i="9" s="1"/>
  <c r="X113" i="9" s="1"/>
  <c r="S113" i="9"/>
  <c r="T113" i="9"/>
  <c r="U113" i="9"/>
  <c r="V113" i="9"/>
  <c r="W113" i="9"/>
  <c r="Q114" i="9"/>
  <c r="R114" i="9" s="1"/>
  <c r="X114" i="9" s="1"/>
  <c r="S114" i="9"/>
  <c r="T114" i="9"/>
  <c r="U114" i="9"/>
  <c r="V114" i="9"/>
  <c r="W114" i="9"/>
  <c r="Q95" i="9"/>
  <c r="R95" i="9" s="1"/>
  <c r="X95" i="9" s="1"/>
  <c r="S95" i="9"/>
  <c r="T95" i="9"/>
  <c r="U95" i="9"/>
  <c r="V95" i="9"/>
  <c r="W95" i="9"/>
  <c r="Q96" i="9"/>
  <c r="R96" i="9" s="1"/>
  <c r="X96" i="9" s="1"/>
  <c r="S96" i="9"/>
  <c r="T96" i="9"/>
  <c r="U96" i="9"/>
  <c r="V96" i="9"/>
  <c r="W96" i="9"/>
  <c r="Q97" i="9"/>
  <c r="R97" i="9" s="1"/>
  <c r="X97" i="9" s="1"/>
  <c r="S97" i="9"/>
  <c r="T97" i="9"/>
  <c r="U97" i="9"/>
  <c r="V97" i="9"/>
  <c r="W97" i="9"/>
  <c r="Q98" i="9"/>
  <c r="R98" i="9" s="1"/>
  <c r="X98" i="9" s="1"/>
  <c r="S98" i="9"/>
  <c r="T98" i="9"/>
  <c r="U98" i="9"/>
  <c r="V98" i="9"/>
  <c r="W98" i="9"/>
  <c r="Q99" i="9"/>
  <c r="R99" i="9" s="1"/>
  <c r="X99" i="9" s="1"/>
  <c r="S99" i="9"/>
  <c r="T99" i="9"/>
  <c r="U99" i="9"/>
  <c r="V99" i="9"/>
  <c r="W99" i="9"/>
  <c r="Q100" i="9"/>
  <c r="R100" i="9" s="1"/>
  <c r="X100" i="9" s="1"/>
  <c r="S100" i="9"/>
  <c r="T100" i="9"/>
  <c r="U100" i="9"/>
  <c r="V100" i="9"/>
  <c r="W100" i="9"/>
  <c r="Q101" i="9"/>
  <c r="R101" i="9" s="1"/>
  <c r="X101" i="9" s="1"/>
  <c r="S101" i="9"/>
  <c r="T101" i="9"/>
  <c r="U101" i="9"/>
  <c r="V101" i="9"/>
  <c r="W101" i="9"/>
  <c r="Q102" i="9"/>
  <c r="R102" i="9" s="1"/>
  <c r="X102" i="9" s="1"/>
  <c r="S102" i="9"/>
  <c r="T102" i="9"/>
  <c r="U102" i="9"/>
  <c r="V102" i="9"/>
  <c r="W102" i="9"/>
  <c r="Q103" i="9"/>
  <c r="R103" i="9" s="1"/>
  <c r="X103" i="9" s="1"/>
  <c r="S103" i="9"/>
  <c r="T103" i="9"/>
  <c r="U103" i="9"/>
  <c r="V103" i="9"/>
  <c r="W103" i="9"/>
  <c r="Q104" i="9"/>
  <c r="R104" i="9" s="1"/>
  <c r="X104" i="9" s="1"/>
  <c r="S104" i="9"/>
  <c r="T104" i="9"/>
  <c r="U104" i="9"/>
  <c r="V104" i="9"/>
  <c r="W104" i="9"/>
  <c r="Q85" i="9"/>
  <c r="R85" i="9" s="1"/>
  <c r="S85" i="9"/>
  <c r="T85" i="9"/>
  <c r="W85" i="9" s="1"/>
  <c r="U85" i="9"/>
  <c r="V85" i="9"/>
  <c r="Q86" i="9"/>
  <c r="R86" i="9" s="1"/>
  <c r="X86" i="9" s="1"/>
  <c r="S86" i="9"/>
  <c r="T86" i="9"/>
  <c r="U86" i="9"/>
  <c r="V86" i="9"/>
  <c r="W86" i="9"/>
  <c r="Q87" i="9"/>
  <c r="R87" i="9" s="1"/>
  <c r="X87" i="9" s="1"/>
  <c r="S87" i="9"/>
  <c r="T87" i="9"/>
  <c r="U87" i="9"/>
  <c r="V87" i="9"/>
  <c r="W87" i="9"/>
  <c r="Q88" i="9"/>
  <c r="R88" i="9" s="1"/>
  <c r="X88" i="9" s="1"/>
  <c r="S88" i="9"/>
  <c r="T88" i="9"/>
  <c r="U88" i="9"/>
  <c r="V88" i="9"/>
  <c r="W88" i="9"/>
  <c r="Q89" i="9"/>
  <c r="R89" i="9" s="1"/>
  <c r="X89" i="9" s="1"/>
  <c r="S89" i="9"/>
  <c r="T89" i="9"/>
  <c r="U89" i="9"/>
  <c r="V89" i="9"/>
  <c r="W89" i="9"/>
  <c r="Q90" i="9"/>
  <c r="R90" i="9" s="1"/>
  <c r="X90" i="9" s="1"/>
  <c r="S90" i="9"/>
  <c r="T90" i="9"/>
  <c r="U90" i="9"/>
  <c r="V90" i="9"/>
  <c r="W90" i="9"/>
  <c r="Q91" i="9"/>
  <c r="R91" i="9" s="1"/>
  <c r="X91" i="9" s="1"/>
  <c r="S91" i="9"/>
  <c r="T91" i="9"/>
  <c r="U91" i="9"/>
  <c r="V91" i="9"/>
  <c r="W91" i="9"/>
  <c r="Q92" i="9"/>
  <c r="R92" i="9" s="1"/>
  <c r="X92" i="9" s="1"/>
  <c r="S92" i="9"/>
  <c r="T92" i="9"/>
  <c r="U92" i="9"/>
  <c r="V92" i="9"/>
  <c r="W92" i="9"/>
  <c r="Q93" i="9"/>
  <c r="R93" i="9" s="1"/>
  <c r="X93" i="9" s="1"/>
  <c r="S93" i="9"/>
  <c r="T93" i="9"/>
  <c r="U93" i="9"/>
  <c r="V93" i="9"/>
  <c r="W93" i="9"/>
  <c r="Q94" i="9"/>
  <c r="R94" i="9" s="1"/>
  <c r="X94" i="9" s="1"/>
  <c r="S94" i="9"/>
  <c r="T94" i="9"/>
  <c r="U94" i="9"/>
  <c r="V94" i="9"/>
  <c r="W94" i="9"/>
  <c r="Q62" i="9"/>
  <c r="R62" i="9" s="1"/>
  <c r="X62" i="9" s="1"/>
  <c r="S62" i="9"/>
  <c r="T62" i="9"/>
  <c r="U62" i="9"/>
  <c r="V62" i="9"/>
  <c r="W62" i="9"/>
  <c r="Q63" i="9"/>
  <c r="R63" i="9" s="1"/>
  <c r="X63" i="9" s="1"/>
  <c r="S63" i="9"/>
  <c r="T63" i="9"/>
  <c r="U63" i="9"/>
  <c r="V63" i="9"/>
  <c r="W63" i="9"/>
  <c r="Q64" i="9"/>
  <c r="R64" i="9" s="1"/>
  <c r="X64" i="9" s="1"/>
  <c r="S64" i="9"/>
  <c r="T64" i="9"/>
  <c r="U64" i="9"/>
  <c r="V64" i="9"/>
  <c r="W64" i="9"/>
  <c r="Q65" i="9"/>
  <c r="R65" i="9" s="1"/>
  <c r="X65" i="9" s="1"/>
  <c r="S65" i="9"/>
  <c r="T65" i="9"/>
  <c r="U65" i="9"/>
  <c r="V65" i="9"/>
  <c r="W65" i="9"/>
  <c r="Q66" i="9"/>
  <c r="R66" i="9" s="1"/>
  <c r="X66" i="9" s="1"/>
  <c r="S66" i="9"/>
  <c r="T66" i="9"/>
  <c r="U66" i="9"/>
  <c r="V66" i="9"/>
  <c r="W66" i="9"/>
  <c r="Q67" i="9"/>
  <c r="R67" i="9" s="1"/>
  <c r="X67" i="9" s="1"/>
  <c r="S67" i="9"/>
  <c r="T67" i="9"/>
  <c r="U67" i="9"/>
  <c r="V67" i="9"/>
  <c r="W67" i="9"/>
  <c r="Q68" i="9"/>
  <c r="R68" i="9" s="1"/>
  <c r="X68" i="9" s="1"/>
  <c r="S68" i="9"/>
  <c r="T68" i="9"/>
  <c r="U68" i="9"/>
  <c r="V68" i="9"/>
  <c r="W68" i="9"/>
  <c r="Q69" i="9"/>
  <c r="R69" i="9" s="1"/>
  <c r="X69" i="9" s="1"/>
  <c r="S69" i="9"/>
  <c r="T69" i="9"/>
  <c r="U69" i="9"/>
  <c r="V69" i="9"/>
  <c r="W69" i="9"/>
  <c r="Q70" i="9"/>
  <c r="R70" i="9" s="1"/>
  <c r="X70" i="9" s="1"/>
  <c r="S70" i="9"/>
  <c r="T70" i="9"/>
  <c r="U70" i="9"/>
  <c r="V70" i="9"/>
  <c r="W70" i="9"/>
  <c r="Q71" i="9"/>
  <c r="R71" i="9" s="1"/>
  <c r="X71" i="9" s="1"/>
  <c r="S71" i="9"/>
  <c r="T71" i="9"/>
  <c r="U71" i="9"/>
  <c r="V71" i="9"/>
  <c r="W71" i="9"/>
  <c r="Q72" i="9"/>
  <c r="R72" i="9" s="1"/>
  <c r="X72" i="9" s="1"/>
  <c r="S72" i="9"/>
  <c r="T72" i="9"/>
  <c r="U72" i="9"/>
  <c r="V72" i="9"/>
  <c r="W72" i="9"/>
  <c r="Q73" i="9"/>
  <c r="R73" i="9" s="1"/>
  <c r="X73" i="9" s="1"/>
  <c r="S73" i="9"/>
  <c r="T73" i="9"/>
  <c r="U73" i="9"/>
  <c r="V73" i="9"/>
  <c r="W73" i="9"/>
  <c r="Q74" i="9"/>
  <c r="R74" i="9" s="1"/>
  <c r="X74" i="9" s="1"/>
  <c r="S74" i="9"/>
  <c r="T74" i="9"/>
  <c r="U74" i="9"/>
  <c r="V74" i="9"/>
  <c r="W74" i="9"/>
  <c r="Q75" i="9"/>
  <c r="R75" i="9" s="1"/>
  <c r="X75" i="9" s="1"/>
  <c r="S75" i="9"/>
  <c r="T75" i="9"/>
  <c r="U75" i="9"/>
  <c r="V75" i="9"/>
  <c r="W75" i="9"/>
  <c r="Q76" i="9"/>
  <c r="R76" i="9" s="1"/>
  <c r="X76" i="9" s="1"/>
  <c r="S76" i="9"/>
  <c r="T76" i="9"/>
  <c r="U76" i="9"/>
  <c r="V76" i="9"/>
  <c r="W76" i="9"/>
  <c r="Q77" i="9"/>
  <c r="R77" i="9" s="1"/>
  <c r="X77" i="9" s="1"/>
  <c r="S77" i="9"/>
  <c r="T77" i="9"/>
  <c r="U77" i="9"/>
  <c r="V77" i="9"/>
  <c r="W77" i="9"/>
  <c r="Q78" i="9"/>
  <c r="R78" i="9" s="1"/>
  <c r="X78" i="9" s="1"/>
  <c r="S78" i="9"/>
  <c r="T78" i="9"/>
  <c r="U78" i="9"/>
  <c r="V78" i="9"/>
  <c r="W78" i="9"/>
  <c r="Q79" i="9"/>
  <c r="R79" i="9" s="1"/>
  <c r="X79" i="9" s="1"/>
  <c r="S79" i="9"/>
  <c r="T79" i="9"/>
  <c r="U79" i="9"/>
  <c r="V79" i="9"/>
  <c r="W79" i="9"/>
  <c r="Q80" i="9"/>
  <c r="R80" i="9" s="1"/>
  <c r="X80" i="9" s="1"/>
  <c r="S80" i="9"/>
  <c r="T80" i="9"/>
  <c r="U80" i="9"/>
  <c r="V80" i="9"/>
  <c r="W80" i="9"/>
  <c r="Q81" i="9"/>
  <c r="R81" i="9" s="1"/>
  <c r="X81" i="9" s="1"/>
  <c r="S81" i="9"/>
  <c r="T81" i="9"/>
  <c r="U81" i="9"/>
  <c r="V81" i="9"/>
  <c r="W81" i="9"/>
  <c r="Q82" i="9"/>
  <c r="R82" i="9" s="1"/>
  <c r="X82" i="9" s="1"/>
  <c r="S82" i="9"/>
  <c r="T82" i="9"/>
  <c r="U82" i="9"/>
  <c r="V82" i="9"/>
  <c r="W82" i="9"/>
  <c r="Q83" i="9"/>
  <c r="R83" i="9" s="1"/>
  <c r="X83" i="9" s="1"/>
  <c r="S83" i="9"/>
  <c r="T83" i="9"/>
  <c r="U83" i="9"/>
  <c r="V83" i="9"/>
  <c r="W83" i="9"/>
  <c r="Q84" i="9"/>
  <c r="R84" i="9" s="1"/>
  <c r="X84" i="9" s="1"/>
  <c r="S84" i="9"/>
  <c r="T84" i="9"/>
  <c r="U84" i="9"/>
  <c r="V84" i="9"/>
  <c r="W84" i="9"/>
  <c r="W2" i="9"/>
  <c r="X2" i="9"/>
  <c r="X17" i="9"/>
  <c r="W49" i="9"/>
  <c r="X3" i="9"/>
  <c r="X4" i="9"/>
  <c r="X5" i="9"/>
  <c r="X6" i="9"/>
  <c r="X7" i="9"/>
  <c r="X8" i="9"/>
  <c r="X9" i="9"/>
  <c r="X10" i="9"/>
  <c r="X11" i="9"/>
  <c r="X12" i="9"/>
  <c r="X13" i="9"/>
  <c r="X14" i="9"/>
  <c r="X15" i="9"/>
  <c r="X16" i="9"/>
  <c r="X18" i="9"/>
  <c r="X19" i="9"/>
  <c r="X20" i="9"/>
  <c r="X21" i="9"/>
  <c r="X22" i="9"/>
  <c r="X23" i="9"/>
  <c r="X24" i="9"/>
  <c r="X25" i="9"/>
  <c r="X26" i="9"/>
  <c r="X27" i="9"/>
  <c r="X28" i="9"/>
  <c r="X29" i="9"/>
  <c r="X30" i="9"/>
  <c r="X31" i="9"/>
  <c r="X32" i="9"/>
  <c r="X33" i="9"/>
  <c r="X34" i="9"/>
  <c r="X35" i="9"/>
  <c r="X36" i="9"/>
  <c r="X37" i="9"/>
  <c r="X38" i="9"/>
  <c r="X39" i="9"/>
  <c r="X40" i="9"/>
  <c r="X41" i="9"/>
  <c r="X42" i="9"/>
  <c r="X43" i="9"/>
  <c r="X44" i="9"/>
  <c r="X45" i="9"/>
  <c r="X46" i="9"/>
  <c r="X47" i="9"/>
  <c r="X48" i="9"/>
  <c r="X49" i="9"/>
  <c r="X50" i="9"/>
  <c r="X51" i="9"/>
  <c r="X52" i="9"/>
  <c r="X53" i="9"/>
  <c r="X54" i="9"/>
  <c r="X55" i="9"/>
  <c r="X56" i="9"/>
  <c r="X57" i="9"/>
  <c r="X58" i="9"/>
  <c r="X59" i="9"/>
  <c r="X60" i="9"/>
  <c r="X61" i="9"/>
  <c r="W3" i="9"/>
  <c r="W4" i="9"/>
  <c r="W5" i="9"/>
  <c r="W6" i="9"/>
  <c r="W7" i="9"/>
  <c r="W8" i="9"/>
  <c r="W9" i="9"/>
  <c r="W10" i="9"/>
  <c r="W11" i="9"/>
  <c r="W12" i="9"/>
  <c r="W13" i="9"/>
  <c r="W14" i="9"/>
  <c r="W15" i="9"/>
  <c r="W16" i="9"/>
  <c r="W18" i="9"/>
  <c r="W19" i="9"/>
  <c r="W20" i="9"/>
  <c r="W21" i="9"/>
  <c r="W22" i="9"/>
  <c r="W23" i="9"/>
  <c r="W24" i="9"/>
  <c r="W25" i="9"/>
  <c r="W26" i="9"/>
  <c r="W27" i="9"/>
  <c r="W28" i="9"/>
  <c r="W29" i="9"/>
  <c r="W30" i="9"/>
  <c r="W31" i="9"/>
  <c r="W32" i="9"/>
  <c r="W33" i="9"/>
  <c r="W34" i="9"/>
  <c r="W35" i="9"/>
  <c r="W36" i="9"/>
  <c r="W37" i="9"/>
  <c r="W38" i="9"/>
  <c r="W39" i="9"/>
  <c r="W40" i="9"/>
  <c r="W41" i="9"/>
  <c r="W42" i="9"/>
  <c r="W43" i="9"/>
  <c r="W44" i="9"/>
  <c r="W45" i="9"/>
  <c r="W46" i="9"/>
  <c r="W47" i="9"/>
  <c r="W48" i="9"/>
  <c r="W50" i="9"/>
  <c r="W51" i="9"/>
  <c r="W52" i="9"/>
  <c r="W53" i="9"/>
  <c r="W54" i="9"/>
  <c r="W55" i="9"/>
  <c r="W56" i="9"/>
  <c r="W57" i="9"/>
  <c r="W58" i="9"/>
  <c r="W59" i="9"/>
  <c r="W60" i="9"/>
  <c r="W61" i="9"/>
  <c r="R3" i="9"/>
  <c r="R4" i="9"/>
  <c r="R5" i="9"/>
  <c r="R6" i="9"/>
  <c r="R7" i="9"/>
  <c r="R8" i="9"/>
  <c r="R9" i="9"/>
  <c r="R10" i="9"/>
  <c r="R11" i="9"/>
  <c r="R12" i="9"/>
  <c r="R13" i="9"/>
  <c r="R14" i="9"/>
  <c r="R15" i="9"/>
  <c r="R16" i="9"/>
  <c r="R17" i="9"/>
  <c r="R18" i="9"/>
  <c r="R19" i="9"/>
  <c r="R20" i="9"/>
  <c r="R21" i="9"/>
  <c r="R22" i="9"/>
  <c r="R23" i="9"/>
  <c r="R24" i="9"/>
  <c r="R25" i="9"/>
  <c r="R26" i="9"/>
  <c r="R27" i="9"/>
  <c r="R28" i="9"/>
  <c r="R29" i="9"/>
  <c r="R30" i="9"/>
  <c r="R31" i="9"/>
  <c r="R32" i="9"/>
  <c r="R33" i="9"/>
  <c r="R34" i="9"/>
  <c r="R35" i="9"/>
  <c r="R36" i="9"/>
  <c r="R37" i="9"/>
  <c r="R38" i="9"/>
  <c r="R39" i="9"/>
  <c r="R40" i="9"/>
  <c r="R41" i="9"/>
  <c r="R42" i="9"/>
  <c r="R43" i="9"/>
  <c r="R44" i="9"/>
  <c r="R45" i="9"/>
  <c r="R46" i="9"/>
  <c r="R47" i="9"/>
  <c r="R48" i="9"/>
  <c r="R49" i="9"/>
  <c r="R50" i="9"/>
  <c r="R51" i="9"/>
  <c r="R52" i="9"/>
  <c r="R53" i="9"/>
  <c r="R54" i="9"/>
  <c r="R55" i="9"/>
  <c r="R56" i="9"/>
  <c r="R57" i="9"/>
  <c r="R58" i="9"/>
  <c r="R59" i="9"/>
  <c r="R60" i="9"/>
  <c r="R61" i="9"/>
  <c r="R2" i="9"/>
  <c r="V61" i="9"/>
  <c r="U61" i="9"/>
  <c r="T61" i="9"/>
  <c r="S61" i="9"/>
  <c r="Q61" i="9"/>
  <c r="V60" i="9"/>
  <c r="U60" i="9"/>
  <c r="T60" i="9"/>
  <c r="S60" i="9"/>
  <c r="Q60" i="9"/>
  <c r="V59" i="9"/>
  <c r="U59" i="9"/>
  <c r="T59" i="9"/>
  <c r="S59" i="9"/>
  <c r="Q59" i="9"/>
  <c r="V58" i="9"/>
  <c r="U58" i="9"/>
  <c r="T58" i="9"/>
  <c r="S58" i="9"/>
  <c r="Q58" i="9"/>
  <c r="V57" i="9"/>
  <c r="U57" i="9"/>
  <c r="T57" i="9"/>
  <c r="S57" i="9"/>
  <c r="Q57" i="9"/>
  <c r="V56" i="9"/>
  <c r="U56" i="9"/>
  <c r="T56" i="9"/>
  <c r="S56" i="9"/>
  <c r="Q56" i="9"/>
  <c r="V55" i="9"/>
  <c r="U55" i="9"/>
  <c r="T55" i="9"/>
  <c r="S55" i="9"/>
  <c r="Q55" i="9"/>
  <c r="V54" i="9"/>
  <c r="U54" i="9"/>
  <c r="T54" i="9"/>
  <c r="S54" i="9"/>
  <c r="Q54" i="9"/>
  <c r="V53" i="9"/>
  <c r="U53" i="9"/>
  <c r="T53" i="9"/>
  <c r="S53" i="9"/>
  <c r="Q53" i="9"/>
  <c r="V52" i="9"/>
  <c r="U52" i="9"/>
  <c r="T52" i="9"/>
  <c r="S52" i="9"/>
  <c r="Q52" i="9"/>
  <c r="V51" i="9"/>
  <c r="U51" i="9"/>
  <c r="T51" i="9"/>
  <c r="S51" i="9"/>
  <c r="Q51" i="9"/>
  <c r="V50" i="9"/>
  <c r="U50" i="9"/>
  <c r="T50" i="9"/>
  <c r="S50" i="9"/>
  <c r="Q50" i="9"/>
  <c r="V49" i="9"/>
  <c r="U49" i="9"/>
  <c r="T49" i="9"/>
  <c r="S49" i="9"/>
  <c r="Q49" i="9"/>
  <c r="V48" i="9"/>
  <c r="U48" i="9"/>
  <c r="T48" i="9"/>
  <c r="S48" i="9"/>
  <c r="Q48" i="9"/>
  <c r="V47" i="9"/>
  <c r="U47" i="9"/>
  <c r="T47" i="9"/>
  <c r="S47" i="9"/>
  <c r="Q47" i="9"/>
  <c r="V46" i="9"/>
  <c r="U46" i="9"/>
  <c r="T46" i="9"/>
  <c r="S46" i="9"/>
  <c r="Q46" i="9"/>
  <c r="V45" i="9"/>
  <c r="U45" i="9"/>
  <c r="T45" i="9"/>
  <c r="S45" i="9"/>
  <c r="Q45" i="9"/>
  <c r="V44" i="9"/>
  <c r="U44" i="9"/>
  <c r="T44" i="9"/>
  <c r="S44" i="9"/>
  <c r="Q44" i="9"/>
  <c r="V43" i="9"/>
  <c r="U43" i="9"/>
  <c r="T43" i="9"/>
  <c r="S43" i="9"/>
  <c r="Q43" i="9"/>
  <c r="V42" i="9"/>
  <c r="U42" i="9"/>
  <c r="T42" i="9"/>
  <c r="S42" i="9"/>
  <c r="Q42" i="9"/>
  <c r="V41" i="9"/>
  <c r="U41" i="9"/>
  <c r="T41" i="9"/>
  <c r="S41" i="9"/>
  <c r="Q41" i="9"/>
  <c r="V40" i="9"/>
  <c r="U40" i="9"/>
  <c r="T40" i="9"/>
  <c r="S40" i="9"/>
  <c r="Q40" i="9"/>
  <c r="V39" i="9"/>
  <c r="U39" i="9"/>
  <c r="T39" i="9"/>
  <c r="S39" i="9"/>
  <c r="Q39" i="9"/>
  <c r="V38" i="9"/>
  <c r="U38" i="9"/>
  <c r="T38" i="9"/>
  <c r="S38" i="9"/>
  <c r="Q38" i="9"/>
  <c r="V37" i="9"/>
  <c r="U37" i="9"/>
  <c r="T37" i="9"/>
  <c r="S37" i="9"/>
  <c r="Q37" i="9"/>
  <c r="V36" i="9"/>
  <c r="U36" i="9"/>
  <c r="T36" i="9"/>
  <c r="S36" i="9"/>
  <c r="Q36" i="9"/>
  <c r="V35" i="9"/>
  <c r="U35" i="9"/>
  <c r="T35" i="9"/>
  <c r="S35" i="9"/>
  <c r="Q35" i="9"/>
  <c r="V34" i="9"/>
  <c r="U34" i="9"/>
  <c r="T34" i="9"/>
  <c r="S34" i="9"/>
  <c r="Q34" i="9"/>
  <c r="V33" i="9"/>
  <c r="U33" i="9"/>
  <c r="T33" i="9"/>
  <c r="S33" i="9"/>
  <c r="Q33" i="9"/>
  <c r="V32" i="9"/>
  <c r="U32" i="9"/>
  <c r="T32" i="9"/>
  <c r="S32" i="9"/>
  <c r="Q32" i="9"/>
  <c r="V31" i="9"/>
  <c r="U31" i="9"/>
  <c r="T31" i="9"/>
  <c r="S31" i="9"/>
  <c r="Q31" i="9"/>
  <c r="V30" i="9"/>
  <c r="U30" i="9"/>
  <c r="T30" i="9"/>
  <c r="S30" i="9"/>
  <c r="Q30" i="9"/>
  <c r="V29" i="9"/>
  <c r="U29" i="9"/>
  <c r="T29" i="9"/>
  <c r="S29" i="9"/>
  <c r="Q29" i="9"/>
  <c r="V28" i="9"/>
  <c r="U28" i="9"/>
  <c r="T28" i="9"/>
  <c r="S28" i="9"/>
  <c r="Q28" i="9"/>
  <c r="V27" i="9"/>
  <c r="U27" i="9"/>
  <c r="T27" i="9"/>
  <c r="S27" i="9"/>
  <c r="Q27" i="9"/>
  <c r="V26" i="9"/>
  <c r="U26" i="9"/>
  <c r="T26" i="9"/>
  <c r="S26" i="9"/>
  <c r="Q26" i="9"/>
  <c r="V25" i="9"/>
  <c r="U25" i="9"/>
  <c r="T25" i="9"/>
  <c r="S25" i="9"/>
  <c r="Q25" i="9"/>
  <c r="V24" i="9"/>
  <c r="U24" i="9"/>
  <c r="T24" i="9"/>
  <c r="S24" i="9"/>
  <c r="Q24" i="9"/>
  <c r="V23" i="9"/>
  <c r="U23" i="9"/>
  <c r="T23" i="9"/>
  <c r="S23" i="9"/>
  <c r="Q23" i="9"/>
  <c r="V22" i="9"/>
  <c r="U22" i="9"/>
  <c r="T22" i="9"/>
  <c r="S22" i="9"/>
  <c r="Q22" i="9"/>
  <c r="V21" i="9"/>
  <c r="U21" i="9"/>
  <c r="T21" i="9"/>
  <c r="S21" i="9"/>
  <c r="Q21" i="9"/>
  <c r="V20" i="9"/>
  <c r="U20" i="9"/>
  <c r="T20" i="9"/>
  <c r="S20" i="9"/>
  <c r="Q20" i="9"/>
  <c r="V19" i="9"/>
  <c r="U19" i="9"/>
  <c r="T19" i="9"/>
  <c r="S19" i="9"/>
  <c r="Q19" i="9"/>
  <c r="V18" i="9"/>
  <c r="U18" i="9"/>
  <c r="T18" i="9"/>
  <c r="S18" i="9"/>
  <c r="Q18" i="9"/>
  <c r="V17" i="9"/>
  <c r="U17" i="9"/>
  <c r="T17" i="9"/>
  <c r="S17" i="9"/>
  <c r="Q17" i="9"/>
  <c r="V16" i="9"/>
  <c r="U16" i="9"/>
  <c r="T16" i="9"/>
  <c r="S16" i="9"/>
  <c r="Q16" i="9"/>
  <c r="V15" i="9"/>
  <c r="U15" i="9"/>
  <c r="T15" i="9"/>
  <c r="S15" i="9"/>
  <c r="Q15" i="9"/>
  <c r="V14" i="9"/>
  <c r="U14" i="9"/>
  <c r="T14" i="9"/>
  <c r="S14" i="9"/>
  <c r="Q14" i="9"/>
  <c r="V13" i="9"/>
  <c r="U13" i="9"/>
  <c r="T13" i="9"/>
  <c r="S13" i="9"/>
  <c r="Q13" i="9"/>
  <c r="V12" i="9"/>
  <c r="U12" i="9"/>
  <c r="T12" i="9"/>
  <c r="S12" i="9"/>
  <c r="Q12" i="9"/>
  <c r="V11" i="9"/>
  <c r="U11" i="9"/>
  <c r="T11" i="9"/>
  <c r="S11" i="9"/>
  <c r="Q11" i="9"/>
  <c r="V10" i="9"/>
  <c r="U10" i="9"/>
  <c r="T10" i="9"/>
  <c r="S10" i="9"/>
  <c r="Q10" i="9"/>
  <c r="V9" i="9"/>
  <c r="U9" i="9"/>
  <c r="T9" i="9"/>
  <c r="S9" i="9"/>
  <c r="Q9" i="9"/>
  <c r="V8" i="9"/>
  <c r="U8" i="9"/>
  <c r="T8" i="9"/>
  <c r="S8" i="9"/>
  <c r="Q8" i="9"/>
  <c r="V7" i="9"/>
  <c r="U7" i="9"/>
  <c r="T7" i="9"/>
  <c r="S7" i="9"/>
  <c r="Q7" i="9"/>
  <c r="V6" i="9"/>
  <c r="U6" i="9"/>
  <c r="T6" i="9"/>
  <c r="S6" i="9"/>
  <c r="Q6" i="9"/>
  <c r="V5" i="9"/>
  <c r="U5" i="9"/>
  <c r="T5" i="9"/>
  <c r="S5" i="9"/>
  <c r="Q5" i="9"/>
  <c r="V4" i="9"/>
  <c r="U4" i="9"/>
  <c r="T4" i="9"/>
  <c r="S4" i="9"/>
  <c r="Q4" i="9"/>
  <c r="V3" i="9"/>
  <c r="U3" i="9"/>
  <c r="T3" i="9"/>
  <c r="S3" i="9"/>
  <c r="Q3" i="9"/>
  <c r="V2" i="9"/>
  <c r="U2" i="9"/>
  <c r="T2" i="9"/>
  <c r="S2" i="9"/>
  <c r="Q2" i="9"/>
  <c r="V45" i="8"/>
  <c r="V55" i="8"/>
  <c r="U55" i="8"/>
  <c r="T55" i="8"/>
  <c r="S55" i="8"/>
  <c r="U45" i="8"/>
  <c r="T45" i="8"/>
  <c r="S45" i="8"/>
  <c r="V35" i="8"/>
  <c r="U35" i="8"/>
  <c r="T35" i="8"/>
  <c r="S35" i="8"/>
  <c r="V25" i="8"/>
  <c r="U25" i="8"/>
  <c r="T25" i="8"/>
  <c r="S25" i="8"/>
  <c r="V15" i="8"/>
  <c r="U15" i="8"/>
  <c r="T15" i="8"/>
  <c r="S15" i="8"/>
  <c r="V5" i="8"/>
  <c r="U5" i="8"/>
  <c r="T5" i="8"/>
  <c r="S5" i="8"/>
  <c r="M55" i="8"/>
  <c r="K55" i="8"/>
  <c r="L55" i="8"/>
  <c r="J55" i="8"/>
  <c r="M45" i="8"/>
  <c r="K45" i="8"/>
  <c r="L45" i="8"/>
  <c r="J45" i="8"/>
  <c r="M35" i="8"/>
  <c r="K35" i="8"/>
  <c r="L35" i="8"/>
  <c r="J35" i="8"/>
  <c r="M25" i="8"/>
  <c r="K25" i="8"/>
  <c r="L25" i="8"/>
  <c r="J25" i="8"/>
  <c r="M15" i="8"/>
  <c r="K15" i="8"/>
  <c r="L15" i="8"/>
  <c r="J15" i="8"/>
  <c r="M5" i="8"/>
  <c r="K5" i="8"/>
  <c r="L5" i="8"/>
  <c r="J5" i="8"/>
  <c r="E22" i="4"/>
  <c r="E23" i="4"/>
  <c r="E20" i="4"/>
  <c r="E18" i="4"/>
  <c r="E19" i="4"/>
  <c r="E21" i="4"/>
  <c r="BN9" i="15" l="1"/>
  <c r="BN7" i="15"/>
  <c r="BM10" i="15"/>
  <c r="BM9" i="15"/>
  <c r="BN3" i="15"/>
  <c r="BP7" i="15"/>
  <c r="BQ9" i="15"/>
  <c r="BR10" i="15"/>
  <c r="BQ7" i="15"/>
  <c r="BO7" i="15"/>
  <c r="BQ6" i="15"/>
  <c r="BK7" i="15"/>
  <c r="BK9" i="15"/>
  <c r="BL9" i="15"/>
  <c r="BK8" i="15"/>
  <c r="BO8" i="15"/>
  <c r="BN2" i="15"/>
  <c r="BR3" i="15"/>
  <c r="BP2" i="15"/>
  <c r="BK11" i="15"/>
  <c r="BK3" i="15"/>
  <c r="BP5" i="15"/>
  <c r="BK2" i="15"/>
  <c r="BK10" i="15"/>
  <c r="BL2" i="15"/>
  <c r="BL4" i="15"/>
  <c r="BR2" i="15"/>
  <c r="BR11" i="15"/>
  <c r="BO11" i="15"/>
  <c r="BO5" i="15"/>
  <c r="BO4" i="15"/>
  <c r="BL3" i="15"/>
  <c r="BN10" i="15"/>
  <c r="BN5" i="15"/>
  <c r="BR5" i="15"/>
  <c r="BN4" i="15"/>
  <c r="BR4" i="15"/>
  <c r="BN11" i="15"/>
  <c r="BO2" i="15"/>
  <c r="BK5" i="15"/>
  <c r="BL11" i="15"/>
  <c r="BM5" i="15"/>
  <c r="BL10" i="15"/>
  <c r="BM2" i="15"/>
  <c r="BM4" i="15"/>
  <c r="BN6" i="15"/>
  <c r="BP10" i="15"/>
  <c r="BQ2" i="15"/>
  <c r="BQ4" i="15"/>
  <c r="BR6" i="15"/>
  <c r="BM6" i="15"/>
  <c r="BP11" i="15"/>
  <c r="AY5" i="15"/>
  <c r="BQ5" i="15"/>
  <c r="BP4" i="15"/>
  <c r="BO3" i="15"/>
  <c r="BO9" i="15"/>
  <c r="BP3" i="15"/>
  <c r="BA10" i="15"/>
  <c r="AZ8" i="15"/>
  <c r="BL5" i="15"/>
  <c r="BA9" i="15"/>
  <c r="BP9" i="15"/>
  <c r="BK4" i="15"/>
  <c r="BA8" i="15"/>
  <c r="AY10" i="15"/>
  <c r="BQ10" i="15"/>
  <c r="BO10" i="15"/>
  <c r="BA4" i="15"/>
  <c r="BA57" i="15"/>
  <c r="AZ7" i="15"/>
  <c r="BA7" i="15"/>
  <c r="AY3" i="15"/>
  <c r="AZ3" i="15"/>
  <c r="AY27" i="15"/>
  <c r="AZ27" i="15"/>
  <c r="AY22" i="15"/>
  <c r="AZ22" i="15"/>
  <c r="BA6" i="15"/>
  <c r="AY14" i="15"/>
  <c r="AZ14" i="15"/>
  <c r="BA13" i="15"/>
  <c r="AY38" i="15"/>
  <c r="AZ38" i="15"/>
  <c r="AY46" i="15"/>
  <c r="AZ46" i="15"/>
  <c r="AZ60" i="15"/>
  <c r="AZ44" i="15"/>
  <c r="AZ28" i="15"/>
  <c r="AZ12" i="15"/>
  <c r="BA18" i="15"/>
  <c r="BA5" i="15"/>
  <c r="AY30" i="15"/>
  <c r="AZ30" i="15"/>
  <c r="BA46" i="15"/>
  <c r="BA61" i="15"/>
  <c r="BA58" i="15"/>
  <c r="AZ37" i="15"/>
  <c r="AY32" i="15"/>
  <c r="AZ21" i="15"/>
  <c r="AZ5" i="15"/>
  <c r="AY11" i="15"/>
  <c r="AZ11" i="15"/>
  <c r="AY41" i="15"/>
  <c r="AZ41" i="15"/>
  <c r="AY35" i="15"/>
  <c r="AZ35" i="15"/>
  <c r="AZ50" i="15"/>
  <c r="BA2" i="15"/>
  <c r="AY6" i="15"/>
  <c r="AZ6" i="15"/>
  <c r="AZ16" i="15"/>
  <c r="AZ24" i="15"/>
  <c r="AZ48" i="15"/>
  <c r="AZ42" i="15"/>
  <c r="AZ26" i="15"/>
  <c r="AZ10" i="15"/>
  <c r="BA34" i="15"/>
  <c r="BA11" i="15"/>
  <c r="BA3" i="15"/>
  <c r="AY17" i="15"/>
  <c r="AZ17" i="15"/>
  <c r="BA16" i="15"/>
  <c r="AY25" i="15"/>
  <c r="AZ25" i="15"/>
  <c r="BA24" i="15"/>
  <c r="AZ40" i="15"/>
  <c r="AY33" i="15"/>
  <c r="AZ33" i="15"/>
  <c r="AY49" i="15"/>
  <c r="AZ49" i="15"/>
  <c r="BA48" i="15"/>
  <c r="AZ47" i="15"/>
  <c r="AZ31" i="15"/>
  <c r="AZ15" i="15"/>
  <c r="AY19" i="15"/>
  <c r="AZ19" i="15"/>
  <c r="AY9" i="15"/>
  <c r="AZ9" i="15"/>
  <c r="AY51" i="15"/>
  <c r="AZ51" i="15"/>
  <c r="AZ2" i="15"/>
  <c r="AY2" i="15"/>
  <c r="AY4" i="15"/>
  <c r="BA40" i="15"/>
  <c r="AY43" i="15"/>
  <c r="AZ43" i="15"/>
  <c r="AY59" i="15"/>
  <c r="AZ59" i="15"/>
  <c r="AZ52" i="15"/>
  <c r="AZ36" i="15"/>
  <c r="AZ20" i="15"/>
  <c r="AZ4" i="15"/>
  <c r="AZ57" i="15"/>
  <c r="AZ54" i="15"/>
  <c r="X85" i="9"/>
</calcChain>
</file>

<file path=xl/sharedStrings.xml><?xml version="1.0" encoding="utf-8"?>
<sst xmlns="http://schemas.openxmlformats.org/spreadsheetml/2006/main" count="5325" uniqueCount="403">
  <si>
    <t>power</t>
  </si>
  <si>
    <t>energy</t>
  </si>
  <si>
    <t>time</t>
  </si>
  <si>
    <t>app</t>
  </si>
  <si>
    <t>game</t>
  </si>
  <si>
    <t>cores_num</t>
  </si>
  <si>
    <t>y</t>
  </si>
  <si>
    <t>social_media</t>
  </si>
  <si>
    <t>core_s0</t>
  </si>
  <si>
    <t>core_s1</t>
  </si>
  <si>
    <t>core_s2</t>
  </si>
  <si>
    <t>core_s3</t>
  </si>
  <si>
    <t>core_l0</t>
  </si>
  <si>
    <t>core_l1</t>
  </si>
  <si>
    <t>core_m1</t>
  </si>
  <si>
    <t>core_m0</t>
  </si>
  <si>
    <t>video_call</t>
  </si>
  <si>
    <t>background_music</t>
  </si>
  <si>
    <t>Row Labels</t>
  </si>
  <si>
    <t>Grand Total</t>
  </si>
  <si>
    <t>Average of power</t>
  </si>
  <si>
    <t>Average of time</t>
  </si>
  <si>
    <t>idle</t>
  </si>
  <si>
    <t>ave of energy</t>
  </si>
  <si>
    <t>n</t>
  </si>
  <si>
    <t>web</t>
  </si>
  <si>
    <t>(All)</t>
  </si>
  <si>
    <t>8 cores</t>
  </si>
  <si>
    <t>BatterySaver_backgroundmusic</t>
  </si>
  <si>
    <t>BatterySaver_game</t>
  </si>
  <si>
    <t>BatterySaver_socialmedia</t>
  </si>
  <si>
    <t>BatterySaver_idle</t>
  </si>
  <si>
    <t>BatterySaver_videocall</t>
  </si>
  <si>
    <t>BatterySaver_web</t>
  </si>
  <si>
    <t>core</t>
  </si>
  <si>
    <t>games</t>
  </si>
  <si>
    <t>Idle</t>
  </si>
  <si>
    <t>`</t>
  </si>
  <si>
    <t>Mean</t>
  </si>
  <si>
    <t>Benchmark</t>
  </si>
  <si>
    <t xml:space="preserve">Baseline </t>
  </si>
  <si>
    <t xml:space="preserve">Battery Saver </t>
  </si>
  <si>
    <t>change</t>
  </si>
  <si>
    <t>mean</t>
  </si>
  <si>
    <t>std</t>
  </si>
  <si>
    <t>Power (Watt)</t>
  </si>
  <si>
    <t>Energy (J)</t>
  </si>
  <si>
    <t>Background music</t>
  </si>
  <si>
    <t>Video playing</t>
  </si>
  <si>
    <t>Social media</t>
  </si>
  <si>
    <t>Web browsing</t>
  </si>
  <si>
    <t>Video call</t>
  </si>
  <si>
    <t>baseline</t>
  </si>
  <si>
    <t>Battery Saver</t>
  </si>
  <si>
    <t>Power</t>
  </si>
  <si>
    <t> change</t>
  </si>
  <si>
    <t>%</t>
  </si>
  <si>
    <t>brightness</t>
  </si>
  <si>
    <t>idle_screen_on</t>
  </si>
  <si>
    <t>idle_screen_off</t>
  </si>
  <si>
    <t>random</t>
  </si>
  <si>
    <t>internet</t>
  </si>
  <si>
    <t>wifi_only_NoSimCard</t>
  </si>
  <si>
    <t>5G_only_WifiOff</t>
  </si>
  <si>
    <t>Energy</t>
  </si>
  <si>
    <t>Time</t>
  </si>
  <si>
    <t>start_time</t>
  </si>
  <si>
    <t>start_total_frame</t>
  </si>
  <si>
    <t>start_Janky_frames</t>
  </si>
  <si>
    <t>start_Number_Missed_Vsync</t>
  </si>
  <si>
    <t>end_time</t>
  </si>
  <si>
    <t>end_total_frame</t>
  </si>
  <si>
    <t>end_Number_Missed_Vsync</t>
  </si>
  <si>
    <t>Diff_time</t>
  </si>
  <si>
    <t>Diff_total_frame</t>
  </si>
  <si>
    <t>Diff_Number_Missed_Vsync</t>
  </si>
  <si>
    <t>end_Janky_frames</t>
  </si>
  <si>
    <t>Diff_Janky_frames</t>
  </si>
  <si>
    <t>start_Janky_frames_legacy</t>
  </si>
  <si>
    <t>end_Janky_frames_legacy</t>
  </si>
  <si>
    <t>Diff_Janky_frames_legacy</t>
  </si>
  <si>
    <t>twitter</t>
  </si>
  <si>
    <t>tiktok</t>
  </si>
  <si>
    <t>Average of Diff_total_frame</t>
  </si>
  <si>
    <t>Average of Diff_Janky_frames</t>
  </si>
  <si>
    <t>Average of Diff_Janky_frames_legacy</t>
  </si>
  <si>
    <t>Average of Diff_Number_Missed_Vsync</t>
  </si>
  <si>
    <t>all</t>
  </si>
  <si>
    <t>1s</t>
  </si>
  <si>
    <t>2s</t>
  </si>
  <si>
    <t>4s</t>
  </si>
  <si>
    <t>4s2m</t>
  </si>
  <si>
    <t>4s2l</t>
  </si>
  <si>
    <t>janky_totalframe</t>
  </si>
  <si>
    <t>Average of janky_totalframe</t>
  </si>
  <si>
    <t>Janky_rate</t>
  </si>
  <si>
    <t>diff_time_second</t>
  </si>
  <si>
    <t>Average of Janky_rate</t>
  </si>
  <si>
    <t>Average of Energy</t>
  </si>
  <si>
    <t>18:37:15</t>
  </si>
  <si>
    <t>18:40:07</t>
  </si>
  <si>
    <t>18:42:48</t>
  </si>
  <si>
    <t>18:45:39</t>
  </si>
  <si>
    <t>18:48:38</t>
  </si>
  <si>
    <t>18:51:32</t>
  </si>
  <si>
    <t>18:54:20</t>
  </si>
  <si>
    <t>18:57:10</t>
  </si>
  <si>
    <t>19:00:00</t>
  </si>
  <si>
    <t>19:02:50</t>
  </si>
  <si>
    <t>18:39:38</t>
  </si>
  <si>
    <t>18:42:22</t>
  </si>
  <si>
    <t>18:45:12</t>
  </si>
  <si>
    <t>18:48:09</t>
  </si>
  <si>
    <t>18:51:06</t>
  </si>
  <si>
    <t>18:53:54</t>
  </si>
  <si>
    <t>18:56:43</t>
  </si>
  <si>
    <t>18:59:34</t>
  </si>
  <si>
    <t>19:02:24</t>
  </si>
  <si>
    <t>19:05:13</t>
  </si>
  <si>
    <t>19:05:39</t>
  </si>
  <si>
    <t>19:08:22</t>
  </si>
  <si>
    <t>19:10:55</t>
  </si>
  <si>
    <t>19:13:35</t>
  </si>
  <si>
    <t>19:16:07</t>
  </si>
  <si>
    <t>19:18:41</t>
  </si>
  <si>
    <t>19:21:27</t>
  </si>
  <si>
    <t>19:24:01</t>
  </si>
  <si>
    <t>19:26:45</t>
  </si>
  <si>
    <t>19:29:27</t>
  </si>
  <si>
    <t>19:07:58</t>
  </si>
  <si>
    <t>19:10:30</t>
  </si>
  <si>
    <t>19:13:11</t>
  </si>
  <si>
    <t>19:15:43</t>
  </si>
  <si>
    <t>19:18:16</t>
  </si>
  <si>
    <t>19:21:04</t>
  </si>
  <si>
    <t>19:23:37</t>
  </si>
  <si>
    <t>19:26:21</t>
  </si>
  <si>
    <t>19:29:03</t>
  </si>
  <si>
    <t>19:31:34</t>
  </si>
  <si>
    <t>19:31:58</t>
  </si>
  <si>
    <t>19:34:42</t>
  </si>
  <si>
    <t>19:37:19</t>
  </si>
  <si>
    <t>19:40:01</t>
  </si>
  <si>
    <t>19:42:34</t>
  </si>
  <si>
    <t>19:45:22</t>
  </si>
  <si>
    <t>19:47:59</t>
  </si>
  <si>
    <t>19:50:51</t>
  </si>
  <si>
    <t>19:53:30</t>
  </si>
  <si>
    <t>19:56:02</t>
  </si>
  <si>
    <t>19:34:18</t>
  </si>
  <si>
    <t>19:36:55</t>
  </si>
  <si>
    <t>19:39:38</t>
  </si>
  <si>
    <t>19:42:11</t>
  </si>
  <si>
    <t>19:44:59</t>
  </si>
  <si>
    <t>19:47:36</t>
  </si>
  <si>
    <t>19:50:28</t>
  </si>
  <si>
    <t>19:53:07</t>
  </si>
  <si>
    <t>19:55:39</t>
  </si>
  <si>
    <t>19:58:19</t>
  </si>
  <si>
    <t>19:58:42</t>
  </si>
  <si>
    <t>20:01:22</t>
  </si>
  <si>
    <t>20:04:00</t>
  </si>
  <si>
    <t>20:06:44</t>
  </si>
  <si>
    <t>20:09:16</t>
  </si>
  <si>
    <t>20:11:50</t>
  </si>
  <si>
    <t>20:14:27</t>
  </si>
  <si>
    <t>20:17:07</t>
  </si>
  <si>
    <t>20:19:47</t>
  </si>
  <si>
    <t>20:22:15</t>
  </si>
  <si>
    <t>20:00:58</t>
  </si>
  <si>
    <t>20:03:37</t>
  </si>
  <si>
    <t>20:06:21</t>
  </si>
  <si>
    <t>20:08:53</t>
  </si>
  <si>
    <t>20:11:26</t>
  </si>
  <si>
    <t>20:14:03</t>
  </si>
  <si>
    <t>20:16:43</t>
  </si>
  <si>
    <t>20:19:24</t>
  </si>
  <si>
    <t>20:21:51</t>
  </si>
  <si>
    <t>20:24:28</t>
  </si>
  <si>
    <t>20:24:51</t>
  </si>
  <si>
    <t>20:27:29</t>
  </si>
  <si>
    <t>20:30:11</t>
  </si>
  <si>
    <t>20:32:50</t>
  </si>
  <si>
    <t>20:35:26</t>
  </si>
  <si>
    <t>20:37:59</t>
  </si>
  <si>
    <t>20:40:32</t>
  </si>
  <si>
    <t>20:43:11</t>
  </si>
  <si>
    <t>20:45:50</t>
  </si>
  <si>
    <t>20:48:32</t>
  </si>
  <si>
    <t>20:27:06</t>
  </si>
  <si>
    <t>20:29:48</t>
  </si>
  <si>
    <t>20:32:27</t>
  </si>
  <si>
    <t>20:35:02</t>
  </si>
  <si>
    <t>20:37:36</t>
  </si>
  <si>
    <t>20:40:09</t>
  </si>
  <si>
    <t>20:42:48</t>
  </si>
  <si>
    <t>20:45:27</t>
  </si>
  <si>
    <t>20:48:08</t>
  </si>
  <si>
    <t>20:50:51</t>
  </si>
  <si>
    <t>QoS 2= (Janky Frame/ Total Frame)*100</t>
  </si>
  <si>
    <t>Janky_per_second</t>
  </si>
  <si>
    <t>total_frame_per_second</t>
  </si>
  <si>
    <t>Average of Janky_per_second</t>
  </si>
  <si>
    <t>Average of total_frame_per_second</t>
  </si>
  <si>
    <t>QoS 3= (Total Frame / Second)</t>
  </si>
  <si>
    <t>QoS 3 Diff</t>
  </si>
  <si>
    <t>start_rails_time</t>
  </si>
  <si>
    <t>start_S10M_VDD_TPU</t>
  </si>
  <si>
    <t>start_VSYS_PWR_DISPLAY</t>
  </si>
  <si>
    <t>start_L15M_VDD_SLC_M</t>
  </si>
  <si>
    <t>start_S4M_VDD_CPUCL0</t>
  </si>
  <si>
    <t>start_S3M_VDD_CPUCL1</t>
  </si>
  <si>
    <t>start_S5M_VDD_INT</t>
  </si>
  <si>
    <t>start_S1M_VDD_MIF</t>
  </si>
  <si>
    <t>configs</t>
  </si>
  <si>
    <t>end_rails_time</t>
  </si>
  <si>
    <t>end_S10M_VDD_TPU</t>
  </si>
  <si>
    <t>end_VSYS_PWR_DISPLAY</t>
  </si>
  <si>
    <t>end_L15M_VDD_SLC_M</t>
  </si>
  <si>
    <t>end_S2M_VDD_CPUCL2</t>
  </si>
  <si>
    <t>start_S2M_VDD_CPUCL2</t>
  </si>
  <si>
    <t>diff_time</t>
  </si>
  <si>
    <t>diff_total_frame</t>
  </si>
  <si>
    <t>diff_Janky_frames</t>
  </si>
  <si>
    <t>diff_Janky_frames_legacy</t>
  </si>
  <si>
    <t>diff_Number_Missed_Vsync</t>
  </si>
  <si>
    <t>diff_rails_time</t>
  </si>
  <si>
    <t>diff_S10M_VDD_TPU</t>
  </si>
  <si>
    <t>diff_VSYS_PWR_DISPLAY</t>
  </si>
  <si>
    <t>diff_L15M_VDD_SLC_M</t>
  </si>
  <si>
    <t>diff_S2M_VDD_CPUCL2</t>
  </si>
  <si>
    <t>diff_S3M_VDD_CPUCL1</t>
  </si>
  <si>
    <t>diff_S4M_VDD_CPUCL0</t>
  </si>
  <si>
    <t>diff_S5M_VDD_INT</t>
  </si>
  <si>
    <t>diff_S1M_VDD_MIF</t>
  </si>
  <si>
    <t>Power_rails</t>
  </si>
  <si>
    <t>Energy_rails</t>
  </si>
  <si>
    <t>Time_rails</t>
  </si>
  <si>
    <t>diff_time_sec</t>
  </si>
  <si>
    <t>end_S3M_VDD_CPUCL1</t>
  </si>
  <si>
    <t>end_S4M_VDD_CPUCL0</t>
  </si>
  <si>
    <t>end_S5M_VDD_INT</t>
  </si>
  <si>
    <t>end_S1M_VDD_MIF</t>
  </si>
  <si>
    <t>18:17:31</t>
  </si>
  <si>
    <t>18:20:21</t>
  </si>
  <si>
    <t>18:23:02</t>
  </si>
  <si>
    <t>18:26:03</t>
  </si>
  <si>
    <t>18:28:54</t>
  </si>
  <si>
    <t>18:32:02</t>
  </si>
  <si>
    <t>18:34:45</t>
  </si>
  <si>
    <t>18:37:39</t>
  </si>
  <si>
    <t>18:40:52</t>
  </si>
  <si>
    <t>18:44:11</t>
  </si>
  <si>
    <t>18:19:54</t>
  </si>
  <si>
    <t>18:22:34</t>
  </si>
  <si>
    <t>18:25:32</t>
  </si>
  <si>
    <t>18:28:26</t>
  </si>
  <si>
    <t>18:31:28</t>
  </si>
  <si>
    <t>18:34:17</t>
  </si>
  <si>
    <t>18:37:10</t>
  </si>
  <si>
    <t>18:40:21</t>
  </si>
  <si>
    <t>18:43:43</t>
  </si>
  <si>
    <t>18:46:34</t>
  </si>
  <si>
    <t>18:47:04</t>
  </si>
  <si>
    <t>18:49:50</t>
  </si>
  <si>
    <t>18:52:32</t>
  </si>
  <si>
    <t>18:55:31</t>
  </si>
  <si>
    <t>18:58:28</t>
  </si>
  <si>
    <t>19:01:28</t>
  </si>
  <si>
    <t>19:04:09</t>
  </si>
  <si>
    <t>19:07:00</t>
  </si>
  <si>
    <t>19:09:59</t>
  </si>
  <si>
    <t>19:12:37</t>
  </si>
  <si>
    <t>18:49:25</t>
  </si>
  <si>
    <t>18:52:06</t>
  </si>
  <si>
    <t>18:55:06</t>
  </si>
  <si>
    <t>18:58:03</t>
  </si>
  <si>
    <t>19:01:04</t>
  </si>
  <si>
    <t>19:03:42</t>
  </si>
  <si>
    <t>19:06:30</t>
  </si>
  <si>
    <t>19:09:35</t>
  </si>
  <si>
    <t>19:12:12</t>
  </si>
  <si>
    <t>19:14:57</t>
  </si>
  <si>
    <t>19:15:25</t>
  </si>
  <si>
    <t>19:18:00</t>
  </si>
  <si>
    <t>19:20:54</t>
  </si>
  <si>
    <t>19:23:40</t>
  </si>
  <si>
    <t>19:26:43</t>
  </si>
  <si>
    <t>19:29:17</t>
  </si>
  <si>
    <t>19:31:50</t>
  </si>
  <si>
    <t>19:34:48</t>
  </si>
  <si>
    <t>19:37:41</t>
  </si>
  <si>
    <t>19:40:31</t>
  </si>
  <si>
    <t>19:17:36</t>
  </si>
  <si>
    <t>19:20:30</t>
  </si>
  <si>
    <t>19:23:16</t>
  </si>
  <si>
    <t>19:26:18</t>
  </si>
  <si>
    <t>19:28:52</t>
  </si>
  <si>
    <t>19:31:25</t>
  </si>
  <si>
    <t>19:34:23</t>
  </si>
  <si>
    <t>19:37:16</t>
  </si>
  <si>
    <t>19:40:07</t>
  </si>
  <si>
    <t>19:42:41</t>
  </si>
  <si>
    <t>19:43:06</t>
  </si>
  <si>
    <t>19:45:37</t>
  </si>
  <si>
    <t>19:48:20</t>
  </si>
  <si>
    <t>19:50:57</t>
  </si>
  <si>
    <t>19:53:34</t>
  </si>
  <si>
    <t>19:56:14</t>
  </si>
  <si>
    <t>19:58:46</t>
  </si>
  <si>
    <t>20:01:29</t>
  </si>
  <si>
    <t>20:04:08</t>
  </si>
  <si>
    <t>20:06:55</t>
  </si>
  <si>
    <t>19:45:13</t>
  </si>
  <si>
    <t>19:47:55</t>
  </si>
  <si>
    <t>19:50:32</t>
  </si>
  <si>
    <t>19:53:09</t>
  </si>
  <si>
    <t>19:55:49</t>
  </si>
  <si>
    <t>19:58:21</t>
  </si>
  <si>
    <t>20:01:05</t>
  </si>
  <si>
    <t>20:03:43</t>
  </si>
  <si>
    <t>20:06:31</t>
  </si>
  <si>
    <t>20:09:18</t>
  </si>
  <si>
    <t>4s_2m</t>
  </si>
  <si>
    <t>20:09:43</t>
  </si>
  <si>
    <t>20:12:23</t>
  </si>
  <si>
    <t>20:15:14</t>
  </si>
  <si>
    <t>20:17:48</t>
  </si>
  <si>
    <t>20:20:46</t>
  </si>
  <si>
    <t>20:23:30</t>
  </si>
  <si>
    <t>20:26:29</t>
  </si>
  <si>
    <t>20:29:04</t>
  </si>
  <si>
    <t>20:31:36</t>
  </si>
  <si>
    <t>20:34:25</t>
  </si>
  <si>
    <t>20:11:59</t>
  </si>
  <si>
    <t>20:14:49</t>
  </si>
  <si>
    <t>20:17:23</t>
  </si>
  <si>
    <t>20:20:22</t>
  </si>
  <si>
    <t>20:23:05</t>
  </si>
  <si>
    <t>20:26:05</t>
  </si>
  <si>
    <t>20:28:39</t>
  </si>
  <si>
    <t>20:31:12</t>
  </si>
  <si>
    <t>20:34:00</t>
  </si>
  <si>
    <t>20:36:41</t>
  </si>
  <si>
    <t>energy_S10M_VDD_TPU</t>
  </si>
  <si>
    <t>energy_VSYS_PWR_DISPLAY</t>
  </si>
  <si>
    <t>energy_L15M_VDD_SLC_M</t>
  </si>
  <si>
    <t>energy_S2M_VDD_CPUCL2</t>
  </si>
  <si>
    <t>energy_S3M_VDD_CPUCL1</t>
  </si>
  <si>
    <t>energy_S4M_VDD_CPUCL0</t>
  </si>
  <si>
    <t>energy_S5M_VDD_INT</t>
  </si>
  <si>
    <t>energy_S1M_VDD_MIF</t>
  </si>
  <si>
    <t>power_S10M_VDD_TPU</t>
  </si>
  <si>
    <t>power_VSYS_PWR_DISPLAY</t>
  </si>
  <si>
    <t>power_L15M_VDD_SLC_M</t>
  </si>
  <si>
    <t>power_S2M_VDD_CPUCL2</t>
  </si>
  <si>
    <t>power_S3M_VDD_CPUCL1</t>
  </si>
  <si>
    <t>power_S4M_VDD_CPUCL0</t>
  </si>
  <si>
    <t>power_S5M_VDD_INT</t>
  </si>
  <si>
    <t>power_S1M_VDD_MIF</t>
  </si>
  <si>
    <t>diff_rails_time_sec</t>
  </si>
  <si>
    <t>02:02:15</t>
  </si>
  <si>
    <t>02:04:47</t>
  </si>
  <si>
    <t>02:07:32</t>
  </si>
  <si>
    <t>02:10:19</t>
  </si>
  <si>
    <t>02:12:52</t>
  </si>
  <si>
    <t>02:15:47</t>
  </si>
  <si>
    <t>02:18:42</t>
  </si>
  <si>
    <t>02:21:18</t>
  </si>
  <si>
    <t>02:23:52</t>
  </si>
  <si>
    <t>02:26:38</t>
  </si>
  <si>
    <t>02:04:22</t>
  </si>
  <si>
    <t>02:07:08</t>
  </si>
  <si>
    <t>02:09:55</t>
  </si>
  <si>
    <t>02:12:27</t>
  </si>
  <si>
    <t>02:15:22</t>
  </si>
  <si>
    <t>02:18:17</t>
  </si>
  <si>
    <t>02:20:53</t>
  </si>
  <si>
    <t>02:23:27</t>
  </si>
  <si>
    <t>02:26:14</t>
  </si>
  <si>
    <t>02:28:55</t>
  </si>
  <si>
    <t>4s_2l</t>
  </si>
  <si>
    <t>Average of energy_S10M_VDD_TPU</t>
  </si>
  <si>
    <t>Average of energy_VSYS_PWR_DISPLAY</t>
  </si>
  <si>
    <t>Average of energy_L15M_VDD_SLC_M</t>
  </si>
  <si>
    <t>Average of energy_S2M_VDD_CPUCL2</t>
  </si>
  <si>
    <t>Average of energy_S3M_VDD_CPUCL1</t>
  </si>
  <si>
    <t>Average of energy_S4M_VDD_CPUCL0</t>
  </si>
  <si>
    <t>Average of energy_S5M_VDD_INT</t>
  </si>
  <si>
    <t>Average of energy_S1M_VDD_MIF</t>
  </si>
  <si>
    <t>Average of Energy_rails</t>
  </si>
  <si>
    <t>Large cores</t>
  </si>
  <si>
    <t>Med Cores</t>
  </si>
  <si>
    <t>Small cores</t>
  </si>
  <si>
    <t>sum</t>
  </si>
  <si>
    <t>sum/3</t>
  </si>
  <si>
    <t>counter energy</t>
  </si>
  <si>
    <t>Janky/second</t>
  </si>
  <si>
    <t>QoS 2 Diff of (Janky Frame/ Total Frame)*100)</t>
  </si>
  <si>
    <t>Energy Diff (cores energy)</t>
  </si>
  <si>
    <t>Energy Diff (counter energy)</t>
  </si>
  <si>
    <t>cores energy_rails</t>
  </si>
  <si>
    <t>QoS Diff of (Janky/time)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</si>
</sst>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000"/>
    <numFmt numFmtId="165" formatCode="[$-F400]h:mm:ss\ AM/PM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Calibri"/>
      <family val="2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78">
    <xf numFmtId="0" fontId="0" fillId="0" borderId="0" xfId="0"/>
    <xf numFmtId="0" fontId="1" fillId="2" borderId="1" xfId="0" applyFont="1" applyFill="1" applyBorder="1"/>
    <xf numFmtId="0" fontId="0" fillId="0" borderId="0" xfId="0" pivotButton="1"/>
    <xf numFmtId="0" fontId="0" fillId="0" borderId="0" xfId="0" applyAlignment="1">
      <alignment horizontal="left"/>
    </xf>
    <xf numFmtId="0" fontId="2" fillId="0" borderId="0" xfId="0" applyFont="1"/>
    <xf numFmtId="0" fontId="0" fillId="0" borderId="0" xfId="0" applyAlignment="1">
      <alignment horizontal="center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3" fillId="0" borderId="7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7" xfId="0" applyFont="1" applyBorder="1" applyAlignment="1">
      <alignment horizontal="center" vertical="center"/>
    </xf>
    <xf numFmtId="0" fontId="3" fillId="8" borderId="10" xfId="0" applyFont="1" applyFill="1" applyBorder="1" applyAlignment="1">
      <alignment vertical="center"/>
    </xf>
    <xf numFmtId="0" fontId="3" fillId="8" borderId="10" xfId="0" applyFont="1" applyFill="1" applyBorder="1" applyAlignment="1">
      <alignment horizontal="right" vertical="center"/>
    </xf>
    <xf numFmtId="0" fontId="3" fillId="8" borderId="11" xfId="0" applyFont="1" applyFill="1" applyBorder="1" applyAlignment="1">
      <alignment horizontal="right" vertical="center"/>
    </xf>
    <xf numFmtId="0" fontId="3" fillId="8" borderId="0" xfId="0" applyFont="1" applyFill="1" applyAlignment="1">
      <alignment horizontal="right" vertical="center"/>
    </xf>
    <xf numFmtId="10" fontId="3" fillId="8" borderId="11" xfId="0" applyNumberFormat="1" applyFont="1" applyFill="1" applyBorder="1" applyAlignment="1">
      <alignment horizontal="right" vertical="center"/>
    </xf>
    <xf numFmtId="0" fontId="3" fillId="0" borderId="11" xfId="0" applyFont="1" applyBorder="1" applyAlignment="1">
      <alignment horizontal="right" vertical="center"/>
    </xf>
    <xf numFmtId="0" fontId="3" fillId="8" borderId="12" xfId="0" applyFont="1" applyFill="1" applyBorder="1" applyAlignment="1">
      <alignment vertical="center"/>
    </xf>
    <xf numFmtId="0" fontId="3" fillId="8" borderId="12" xfId="0" applyFont="1" applyFill="1" applyBorder="1" applyAlignment="1">
      <alignment horizontal="right" vertical="center"/>
    </xf>
    <xf numFmtId="0" fontId="3" fillId="8" borderId="7" xfId="0" applyFont="1" applyFill="1" applyBorder="1" applyAlignment="1">
      <alignment horizontal="right" vertical="center"/>
    </xf>
    <xf numFmtId="0" fontId="3" fillId="8" borderId="8" xfId="0" applyFont="1" applyFill="1" applyBorder="1" applyAlignment="1">
      <alignment horizontal="right" vertical="center"/>
    </xf>
    <xf numFmtId="10" fontId="3" fillId="8" borderId="7" xfId="0" applyNumberFormat="1" applyFont="1" applyFill="1" applyBorder="1" applyAlignment="1">
      <alignment horizontal="right" vertical="center"/>
    </xf>
    <xf numFmtId="0" fontId="0" fillId="0" borderId="0" xfId="0" applyAlignment="1">
      <alignment horizontal="left" indent="1"/>
    </xf>
    <xf numFmtId="21" fontId="0" fillId="0" borderId="0" xfId="0" applyNumberFormat="1"/>
    <xf numFmtId="10" fontId="0" fillId="0" borderId="0" xfId="0" applyNumberFormat="1"/>
    <xf numFmtId="0" fontId="0" fillId="0" borderId="0" xfId="1" applyNumberFormat="1" applyFont="1" applyFill="1" applyBorder="1"/>
    <xf numFmtId="0" fontId="0" fillId="9" borderId="18" xfId="0" applyFill="1" applyBorder="1"/>
    <xf numFmtId="0" fontId="0" fillId="10" borderId="15" xfId="0" applyFill="1" applyBorder="1"/>
    <xf numFmtId="2" fontId="0" fillId="10" borderId="16" xfId="0" applyNumberFormat="1" applyFill="1" applyBorder="1"/>
    <xf numFmtId="0" fontId="0" fillId="10" borderId="17" xfId="0" applyFill="1" applyBorder="1"/>
    <xf numFmtId="165" fontId="0" fillId="0" borderId="0" xfId="0" applyNumberFormat="1"/>
    <xf numFmtId="0" fontId="0" fillId="0" borderId="0" xfId="0" applyAlignment="1">
      <alignment horizont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0" borderId="0" xfId="0" applyNumberFormat="1"/>
    <xf numFmtId="2" fontId="0" fillId="4" borderId="16" xfId="0" applyNumberFormat="1" applyFill="1" applyBorder="1"/>
    <xf numFmtId="0" fontId="0" fillId="7" borderId="0" xfId="0" applyNumberFormat="1" applyFill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7" borderId="26" xfId="0" applyNumberFormat="1" applyFill="1" applyBorder="1"/>
    <xf numFmtId="0" fontId="0" fillId="7" borderId="0" xfId="0" applyNumberFormat="1" applyFill="1" applyBorder="1"/>
    <xf numFmtId="0" fontId="0" fillId="0" borderId="0" xfId="0" applyBorder="1"/>
    <xf numFmtId="0" fontId="0" fillId="0" borderId="15" xfId="0" applyBorder="1"/>
    <xf numFmtId="0" fontId="0" fillId="7" borderId="27" xfId="0" applyNumberFormat="1" applyFill="1" applyBorder="1"/>
    <xf numFmtId="0" fontId="0" fillId="7" borderId="16" xfId="0" applyNumberFormat="1" applyFill="1" applyBorder="1"/>
    <xf numFmtId="0" fontId="0" fillId="0" borderId="16" xfId="0" applyBorder="1"/>
    <xf numFmtId="0" fontId="0" fillId="0" borderId="17" xfId="0" applyBorder="1"/>
    <xf numFmtId="0" fontId="0" fillId="0" borderId="19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21" xfId="0" applyBorder="1" applyAlignment="1">
      <alignment horizontal="left"/>
    </xf>
    <xf numFmtId="0" fontId="0" fillId="10" borderId="24" xfId="0" applyFill="1" applyBorder="1"/>
    <xf numFmtId="0" fontId="0" fillId="10" borderId="25" xfId="0" applyFill="1" applyBorder="1"/>
    <xf numFmtId="2" fontId="0" fillId="10" borderId="0" xfId="0" applyNumberFormat="1" applyFill="1" applyBorder="1"/>
    <xf numFmtId="164" fontId="0" fillId="10" borderId="0" xfId="0" applyNumberFormat="1" applyFill="1" applyBorder="1"/>
    <xf numFmtId="2" fontId="0" fillId="0" borderId="0" xfId="0" applyNumberFormat="1" applyFill="1" applyBorder="1"/>
    <xf numFmtId="164" fontId="0" fillId="0" borderId="0" xfId="0" applyNumberFormat="1" applyFill="1" applyBorder="1"/>
    <xf numFmtId="0" fontId="0" fillId="10" borderId="24" xfId="0" applyNumberFormat="1" applyFill="1" applyBorder="1"/>
    <xf numFmtId="0" fontId="0" fillId="10" borderId="0" xfId="0" applyNumberFormat="1" applyFill="1" applyBorder="1"/>
    <xf numFmtId="0" fontId="0" fillId="10" borderId="16" xfId="0" applyNumberFormat="1" applyFill="1" applyBorder="1"/>
    <xf numFmtId="0" fontId="0" fillId="9" borderId="22" xfId="0" applyFill="1" applyBorder="1"/>
    <xf numFmtId="0" fontId="0" fillId="4" borderId="24" xfId="0" applyFill="1" applyBorder="1"/>
    <xf numFmtId="2" fontId="0" fillId="4" borderId="0" xfId="0" applyNumberFormat="1" applyFill="1" applyBorder="1"/>
    <xf numFmtId="0" fontId="2" fillId="4" borderId="23" xfId="0" applyFont="1" applyFill="1" applyBorder="1"/>
    <xf numFmtId="0" fontId="2" fillId="4" borderId="26" xfId="0" applyFont="1" applyFill="1" applyBorder="1"/>
    <xf numFmtId="164" fontId="0" fillId="4" borderId="0" xfId="0" applyNumberFormat="1" applyFill="1" applyBorder="1"/>
    <xf numFmtId="0" fontId="2" fillId="4" borderId="27" xfId="0" applyFont="1" applyFill="1" applyBorder="1"/>
    <xf numFmtId="0" fontId="0" fillId="0" borderId="0" xfId="0" applyFill="1" applyBorder="1"/>
    <xf numFmtId="0" fontId="0" fillId="0" borderId="0" xfId="0" applyFill="1" applyBorder="1" applyAlignment="1">
      <alignment horizontal="left"/>
    </xf>
    <xf numFmtId="2" fontId="0" fillId="4" borderId="24" xfId="0" applyNumberFormat="1" applyFill="1" applyBorder="1"/>
  </cellXfs>
  <cellStyles count="2">
    <cellStyle name="Comma" xfId="1" builtinId="3"/>
    <cellStyle name="Normal" xfId="0" builtinId="0"/>
  </cellStyles>
  <dxfs count="2">
    <dxf>
      <fill>
        <patternFill patternType="solid">
          <bgColor theme="2" tint="-9.9978637043366805E-2"/>
        </patternFill>
      </fill>
    </dxf>
    <dxf>
      <fill>
        <patternFill patternType="solid">
          <bgColor theme="2" tint="-9.9978637043366805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pivotCacheDefinition" Target="pivotCache/pivotCacheDefinition3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Apps</a:t>
            </a:r>
            <a:r>
              <a:rPr lang="en-GB" baseline="0"/>
              <a:t> </a:t>
            </a:r>
            <a:r>
              <a:rPr lang="en-GB"/>
              <a:t>Power</a:t>
            </a:r>
            <a:r>
              <a:rPr lang="en-GB" baseline="0"/>
              <a:t> 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graphs!$K$51:$K$56</c:f>
              <c:strCache>
                <c:ptCount val="6"/>
                <c:pt idx="0">
                  <c:v>background_music</c:v>
                </c:pt>
                <c:pt idx="1">
                  <c:v>game</c:v>
                </c:pt>
                <c:pt idx="2">
                  <c:v>social_media</c:v>
                </c:pt>
                <c:pt idx="3">
                  <c:v>video_call</c:v>
                </c:pt>
                <c:pt idx="4">
                  <c:v>idle</c:v>
                </c:pt>
                <c:pt idx="5">
                  <c:v>web</c:v>
                </c:pt>
              </c:strCache>
            </c:strRef>
          </c:cat>
          <c:val>
            <c:numRef>
              <c:f>graphs!$L$51:$L$56</c:f>
              <c:numCache>
                <c:formatCode>General</c:formatCode>
                <c:ptCount val="6"/>
                <c:pt idx="0">
                  <c:v>0.92806960000000005</c:v>
                </c:pt>
                <c:pt idx="1">
                  <c:v>1.4392232</c:v>
                </c:pt>
                <c:pt idx="2">
                  <c:v>1.4603489999999999</c:v>
                </c:pt>
                <c:pt idx="3">
                  <c:v>3.0162046</c:v>
                </c:pt>
                <c:pt idx="4">
                  <c:v>0.42755100000000007</c:v>
                </c:pt>
                <c:pt idx="5">
                  <c:v>1.8020742000000003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B92-3A44-AF9D-9E07E58376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76305632"/>
        <c:axId val="276307360"/>
      </c:barChart>
      <c:catAx>
        <c:axId val="276305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6307360"/>
        <c:crosses val="autoZero"/>
        <c:auto val="1"/>
        <c:lblAlgn val="ctr"/>
        <c:lblOffset val="100"/>
        <c:noMultiLvlLbl val="0"/>
      </c:catAx>
      <c:valAx>
        <c:axId val="276307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Power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63056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Apps</a:t>
            </a:r>
            <a:r>
              <a:rPr lang="en-GB" baseline="0"/>
              <a:t> execution time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graphs!$K$51:$K$56</c:f>
              <c:strCache>
                <c:ptCount val="6"/>
                <c:pt idx="0">
                  <c:v>background_music</c:v>
                </c:pt>
                <c:pt idx="1">
                  <c:v>game</c:v>
                </c:pt>
                <c:pt idx="2">
                  <c:v>social_media</c:v>
                </c:pt>
                <c:pt idx="3">
                  <c:v>video_call</c:v>
                </c:pt>
                <c:pt idx="4">
                  <c:v>idle</c:v>
                </c:pt>
                <c:pt idx="5">
                  <c:v>web</c:v>
                </c:pt>
              </c:strCache>
            </c:strRef>
          </c:cat>
          <c:val>
            <c:numRef>
              <c:f>graphs!$M$51:$M$56</c:f>
              <c:numCache>
                <c:formatCode>General</c:formatCode>
                <c:ptCount val="6"/>
                <c:pt idx="0">
                  <c:v>124.667174</c:v>
                </c:pt>
                <c:pt idx="1">
                  <c:v>134.31204499999998</c:v>
                </c:pt>
                <c:pt idx="2">
                  <c:v>139.878828</c:v>
                </c:pt>
                <c:pt idx="3">
                  <c:v>128.15018519999998</c:v>
                </c:pt>
                <c:pt idx="4">
                  <c:v>155.7137366</c:v>
                </c:pt>
                <c:pt idx="5">
                  <c:v>131.731325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33B-7747-9F78-AF28361EE1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42894223"/>
        <c:axId val="311633984"/>
      </c:barChart>
      <c:catAx>
        <c:axId val="20428942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1633984"/>
        <c:crosses val="autoZero"/>
        <c:auto val="1"/>
        <c:lblAlgn val="ctr"/>
        <c:lblOffset val="100"/>
        <c:noMultiLvlLbl val="0"/>
      </c:catAx>
      <c:valAx>
        <c:axId val="311633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28942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Apps energy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graphs!$K$51:$K$56</c:f>
              <c:strCache>
                <c:ptCount val="6"/>
                <c:pt idx="0">
                  <c:v>background_music</c:v>
                </c:pt>
                <c:pt idx="1">
                  <c:v>game</c:v>
                </c:pt>
                <c:pt idx="2">
                  <c:v>social_media</c:v>
                </c:pt>
                <c:pt idx="3">
                  <c:v>video_call</c:v>
                </c:pt>
                <c:pt idx="4">
                  <c:v>idle</c:v>
                </c:pt>
                <c:pt idx="5">
                  <c:v>web</c:v>
                </c:pt>
              </c:strCache>
            </c:strRef>
          </c:cat>
          <c:val>
            <c:numRef>
              <c:f>graphs!$N$51:$N$56</c:f>
              <c:numCache>
                <c:formatCode>General</c:formatCode>
                <c:ptCount val="6"/>
                <c:pt idx="0">
                  <c:v>115.92</c:v>
                </c:pt>
                <c:pt idx="1">
                  <c:v>193.2</c:v>
                </c:pt>
                <c:pt idx="2">
                  <c:v>204.24</c:v>
                </c:pt>
                <c:pt idx="3">
                  <c:v>386.4</c:v>
                </c:pt>
                <c:pt idx="4">
                  <c:v>66.240000000000009</c:v>
                </c:pt>
                <c:pt idx="5">
                  <c:v>237.36000000000004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88-5349-9ABE-1DEA82F623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67169375"/>
        <c:axId val="2066920543"/>
      </c:barChart>
      <c:catAx>
        <c:axId val="20671693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6920543"/>
        <c:crosses val="autoZero"/>
        <c:auto val="1"/>
        <c:lblAlgn val="ctr"/>
        <c:lblOffset val="100"/>
        <c:noMultiLvlLbl val="0"/>
      </c:catAx>
      <c:valAx>
        <c:axId val="20669205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energy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71693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209549</xdr:colOff>
      <xdr:row>8</xdr:row>
      <xdr:rowOff>0</xdr:rowOff>
    </xdr:from>
    <xdr:to>
      <xdr:col>12</xdr:col>
      <xdr:colOff>550842</xdr:colOff>
      <xdr:row>21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93AA8BB-0269-A886-33FC-554A6E6CF1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234950</xdr:colOff>
      <xdr:row>23</xdr:row>
      <xdr:rowOff>25400</xdr:rowOff>
    </xdr:from>
    <xdr:to>
      <xdr:col>13</xdr:col>
      <xdr:colOff>122409</xdr:colOff>
      <xdr:row>36</xdr:row>
      <xdr:rowOff>127000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A2CB557-A97D-3505-0733-490ECF4F11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98614</xdr:colOff>
      <xdr:row>6</xdr:row>
      <xdr:rowOff>178107</xdr:rowOff>
    </xdr:from>
    <xdr:to>
      <xdr:col>21</xdr:col>
      <xdr:colOff>76505</xdr:colOff>
      <xdr:row>20</xdr:row>
      <xdr:rowOff>76508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1AE811D-7758-E05D-6CC6-4C392E76707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364.676067708337" createdVersion="8" refreshedVersion="8" minRefreshableVersion="3" recordCount="422" xr:uid="{5BAD0BF2-3F18-9C49-BB95-E9483D409D74}">
  <cacheSource type="worksheet">
    <worksheetSource ref="D1:R423" sheet="data"/>
  </cacheSource>
  <cacheFields count="15">
    <cacheField name="power" numFmtId="0">
      <sharedItems containsSemiMixedTypes="0" containsString="0" containsNumber="1" minValue="0.289856" maxValue="5.0699209999999999"/>
    </cacheField>
    <cacheField name="energy" numFmtId="0">
      <sharedItems containsSemiMixedTypes="0" containsString="0" containsNumber="1" minValue="55.2" maxValue="634.79999999999995"/>
    </cacheField>
    <cacheField name="time" numFmtId="0">
      <sharedItems containsSemiMixedTypes="0" containsString="0" containsNumber="1" minValue="120.146092" maxValue="206.883928"/>
    </cacheField>
    <cacheField name="app" numFmtId="0">
      <sharedItems count="14">
        <s v="social_media"/>
        <s v="game"/>
        <s v="video_call"/>
        <s v="background_music"/>
        <s v="idle"/>
        <s v="web"/>
        <s v="BatterySaver_backgroundmusic"/>
        <s v="BatterySaver_game"/>
        <s v="BatterySaver_socialmedia"/>
        <s v="BatterySaver_idle"/>
        <s v="BatterySaver_videocall"/>
        <s v="BatterySaver_web"/>
        <s v="idle_screen_on"/>
        <s v="idle_screen_off"/>
      </sharedItems>
    </cacheField>
    <cacheField name="cores_num" numFmtId="0">
      <sharedItems containsSemiMixedTypes="0" containsString="0" containsNumber="1" containsInteger="1" minValue="2" maxValue="68" count="63">
        <n v="8"/>
        <n v="2"/>
        <n v="4"/>
        <n v="9" u="1"/>
        <n v="10" u="1"/>
        <n v="11" u="1"/>
        <n v="12" u="1"/>
        <n v="13" u="1"/>
        <n v="14" u="1"/>
        <n v="15" u="1"/>
        <n v="16" u="1"/>
        <n v="17" u="1"/>
        <n v="18" u="1"/>
        <n v="19" u="1"/>
        <n v="20" u="1"/>
        <n v="21" u="1"/>
        <n v="22" u="1"/>
        <n v="23" u="1"/>
        <n v="24" u="1"/>
        <n v="25" u="1"/>
        <n v="26" u="1"/>
        <n v="27" u="1"/>
        <n v="28" u="1"/>
        <n v="29" u="1"/>
        <n v="30" u="1"/>
        <n v="31" u="1"/>
        <n v="32" u="1"/>
        <n v="33" u="1"/>
        <n v="34" u="1"/>
        <n v="35" u="1"/>
        <n v="36" u="1"/>
        <n v="37" u="1"/>
        <n v="38" u="1"/>
        <n v="39" u="1"/>
        <n v="40" u="1"/>
        <n v="41" u="1"/>
        <n v="42" u="1"/>
        <n v="43" u="1"/>
        <n v="44" u="1"/>
        <n v="45" u="1"/>
        <n v="46" u="1"/>
        <n v="47" u="1"/>
        <n v="48" u="1"/>
        <n v="49" u="1"/>
        <n v="50" u="1"/>
        <n v="51" u="1"/>
        <n v="52" u="1"/>
        <n v="53" u="1"/>
        <n v="54" u="1"/>
        <n v="55" u="1"/>
        <n v="56" u="1"/>
        <n v="57" u="1"/>
        <n v="58" u="1"/>
        <n v="59" u="1"/>
        <n v="60" u="1"/>
        <n v="61" u="1"/>
        <n v="62" u="1"/>
        <n v="63" u="1"/>
        <n v="64" u="1"/>
        <n v="65" u="1"/>
        <n v="66" u="1"/>
        <n v="67" u="1"/>
        <n v="68" u="1"/>
      </sharedItems>
    </cacheField>
    <cacheField name="core_s0" numFmtId="0">
      <sharedItems count="2">
        <s v="y"/>
        <s v="n"/>
      </sharedItems>
    </cacheField>
    <cacheField name="core_s1" numFmtId="0">
      <sharedItems count="2">
        <s v="y"/>
        <s v="n"/>
      </sharedItems>
    </cacheField>
    <cacheField name="core_s2" numFmtId="0">
      <sharedItems count="2">
        <s v="y"/>
        <s v="n"/>
      </sharedItems>
    </cacheField>
    <cacheField name="core_s3" numFmtId="0">
      <sharedItems count="2">
        <s v="y"/>
        <s v="n"/>
      </sharedItems>
    </cacheField>
    <cacheField name="core_m0" numFmtId="0">
      <sharedItems count="2">
        <s v="y"/>
        <s v="n"/>
      </sharedItems>
    </cacheField>
    <cacheField name="core_m1" numFmtId="0">
      <sharedItems count="2">
        <s v="y"/>
        <s v="n"/>
      </sharedItems>
    </cacheField>
    <cacheField name="core_l0" numFmtId="0">
      <sharedItems count="2">
        <s v="y"/>
        <s v="n"/>
      </sharedItems>
    </cacheField>
    <cacheField name="core_l1" numFmtId="0">
      <sharedItems count="2">
        <s v="y"/>
        <s v="n"/>
      </sharedItems>
    </cacheField>
    <cacheField name="brightness" numFmtId="0">
      <sharedItems containsMixedTypes="1" containsNumber="1" containsInteger="1" minValue="1" maxValue="100"/>
    </cacheField>
    <cacheField name="internet" numFmtId="0">
      <sharedItems count="2">
        <s v="wifi_only_NoSimCard"/>
        <s v="5G_only_WifiOff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365.630776851853" createdVersion="8" refreshedVersion="8" minRefreshableVersion="3" recordCount="60" xr:uid="{3064B86A-958E-894A-8A72-D492F2C0A792}">
  <cacheSource type="worksheet">
    <worksheetSource ref="C1:X61" sheet="qos_data"/>
  </cacheSource>
  <cacheFields count="22">
    <cacheField name="app" numFmtId="0">
      <sharedItems count="6">
        <s v="video_call"/>
        <s v="background_music"/>
        <s v="twitter"/>
        <s v="tiktok"/>
        <s v="game"/>
        <s v="web"/>
      </sharedItems>
    </cacheField>
    <cacheField name="Power" numFmtId="0">
      <sharedItems containsSemiMixedTypes="0" containsString="0" containsNumber="1" minValue="-3.6368079999999998" maxValue="-0.64350700000000005"/>
    </cacheField>
    <cacheField name="Energy" numFmtId="0">
      <sharedItems containsSemiMixedTypes="0" containsString="0" containsNumber="1" minValue="-469.2" maxValue="-82.8"/>
    </cacheField>
    <cacheField name="Time" numFmtId="0">
      <sharedItems containsSemiMixedTypes="0" containsString="0" containsNumber="1" minValue="121.20261000000001" maxValue="150.09546700000001"/>
    </cacheField>
    <cacheField name="start_time" numFmtId="21">
      <sharedItems containsSemiMixedTypes="0" containsNonDate="0" containsDate="1" containsString="0" minDate="1899-12-30T12:12:01" maxDate="1899-12-30T15:03:09"/>
    </cacheField>
    <cacheField name="start_total_frame" numFmtId="0">
      <sharedItems containsSemiMixedTypes="0" containsString="0" containsNumber="1" containsInteger="1" minValue="6" maxValue="53275"/>
    </cacheField>
    <cacheField name="start_Janky_frames" numFmtId="0">
      <sharedItems containsSemiMixedTypes="0" containsString="0" containsNumber="1" containsInteger="1" minValue="0" maxValue="125"/>
    </cacheField>
    <cacheField name="start_Janky_frames_legacy" numFmtId="0">
      <sharedItems containsSemiMixedTypes="0" containsString="0" containsNumber="1" containsInteger="1" minValue="0" maxValue="314"/>
    </cacheField>
    <cacheField name="start_Number_Missed_Vsync" numFmtId="0">
      <sharedItems containsSemiMixedTypes="0" containsString="0" containsNumber="1" containsInteger="1" minValue="0" maxValue="56"/>
    </cacheField>
    <cacheField name="end_time" numFmtId="21">
      <sharedItems containsSemiMixedTypes="0" containsNonDate="0" containsDate="1" containsString="0" minDate="1899-12-30T12:14:18" maxDate="1899-12-30T15:05:21"/>
    </cacheField>
    <cacheField name="end_total_frame" numFmtId="0">
      <sharedItems containsSemiMixedTypes="0" containsString="0" containsNumber="1" containsInteger="1" minValue="7" maxValue="58824"/>
    </cacheField>
    <cacheField name="end_Janky_frames" numFmtId="0">
      <sharedItems containsSemiMixedTypes="0" containsString="0" containsNumber="1" containsInteger="1" minValue="0" maxValue="132"/>
    </cacheField>
    <cacheField name="end_Janky_frames_legacy" numFmtId="0">
      <sharedItems containsSemiMixedTypes="0" containsString="0" containsNumber="1" containsInteger="1" minValue="0" maxValue="2686"/>
    </cacheField>
    <cacheField name="end_Number_Missed_Vsync" numFmtId="0">
      <sharedItems containsSemiMixedTypes="0" containsString="0" containsNumber="1" containsInteger="1" minValue="0" maxValue="59"/>
    </cacheField>
    <cacheField name="Diff_time" numFmtId="21">
      <sharedItems containsSemiMixedTypes="0" containsNonDate="0" containsDate="1" containsString="0" minDate="1899-12-30T00:02:03" maxDate="1899-12-30T00:02:54"/>
    </cacheField>
    <cacheField name="diff_time_second" numFmtId="0">
      <sharedItems containsSemiMixedTypes="0" containsString="0" containsNumber="1" containsInteger="1" minValue="123" maxValue="174"/>
    </cacheField>
    <cacheField name="Diff_total_frame" numFmtId="0">
      <sharedItems containsSemiMixedTypes="0" containsString="0" containsNumber="1" containsInteger="1" minValue="0" maxValue="6085"/>
    </cacheField>
    <cacheField name="Diff_Janky_frames" numFmtId="0">
      <sharedItems containsSemiMixedTypes="0" containsString="0" containsNumber="1" containsInteger="1" minValue="0" maxValue="118"/>
    </cacheField>
    <cacheField name="Diff_Janky_frames_legacy" numFmtId="0">
      <sharedItems containsSemiMixedTypes="0" containsString="0" containsNumber="1" containsInteger="1" minValue="0" maxValue="2686"/>
    </cacheField>
    <cacheField name="Diff_Number_Missed_Vsync" numFmtId="0">
      <sharedItems containsSemiMixedTypes="0" containsString="0" containsNumber="1" containsInteger="1" minValue="0" maxValue="48"/>
    </cacheField>
    <cacheField name="janky_totalframe" numFmtId="0">
      <sharedItems containsSemiMixedTypes="0" containsString="0" containsNumber="1" minValue="0" maxValue="100"/>
    </cacheField>
    <cacheField name="Janky_rate" numFmtId="0">
      <sharedItems containsSemiMixedTypes="0" containsString="0" containsNumber="1" minValue="0" maxValue="0.900763358778625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372.672426157405" createdVersion="8" refreshedVersion="8" minRefreshableVersion="3" recordCount="60" xr:uid="{FE527EDB-D090-6643-B592-ECAFEBD542D1}">
  <cacheSource type="worksheet">
    <worksheetSource ref="A1:BR61" sheet="data_qos&amp;energy_rails"/>
  </cacheSource>
  <cacheFields count="70">
    <cacheField name="configs" numFmtId="0">
      <sharedItems containsBlank="1" count="7">
        <s v="all"/>
        <s v="1s"/>
        <s v="2s"/>
        <s v="4s"/>
        <s v="4s_2m"/>
        <s v="4s_2l"/>
        <m u="1"/>
      </sharedItems>
    </cacheField>
    <cacheField name="Power" numFmtId="0">
      <sharedItems containsSemiMixedTypes="0" containsString="0" containsNumber="1" minValue="-2.0714060000000001" maxValue="-1.135186"/>
    </cacheField>
    <cacheField name="Energy" numFmtId="0">
      <sharedItems containsSemiMixedTypes="0" containsString="0" containsNumber="1" minValue="-276" maxValue="-138"/>
    </cacheField>
    <cacheField name="Time" numFmtId="0">
      <sharedItems containsSemiMixedTypes="0" containsString="0" containsNumber="1" minValue="120.13552" maxValue="155.01798600000001"/>
    </cacheField>
    <cacheField name="Power_rails" numFmtId="0">
      <sharedItems containsSemiMixedTypes="0" containsString="0" containsNumber="1" minValue="1.34" maxValue="1.35"/>
    </cacheField>
    <cacheField name="Energy_rails" numFmtId="0">
      <sharedItems containsSemiMixedTypes="0" containsString="0" containsNumber="1" minValue="177.57" maxValue="238.76"/>
    </cacheField>
    <cacheField name="Time_rails" numFmtId="0">
      <sharedItems containsSemiMixedTypes="0" containsString="0" containsNumber="1" minValue="131.38" maxValue="176.92"/>
    </cacheField>
    <cacheField name="start_time" numFmtId="0">
      <sharedItems/>
    </cacheField>
    <cacheField name="start_total_frame" numFmtId="0">
      <sharedItems containsSemiMixedTypes="0" containsString="0" containsNumber="1" containsInteger="1" minValue="7" maxValue="22"/>
    </cacheField>
    <cacheField name="start_Janky_frames" numFmtId="0">
      <sharedItems containsSemiMixedTypes="0" containsString="0" containsNumber="1" containsInteger="1" minValue="1" maxValue="5"/>
    </cacheField>
    <cacheField name="start_Janky_frames_legacy" numFmtId="0">
      <sharedItems containsSemiMixedTypes="0" containsString="0" containsNumber="1" containsInteger="1" minValue="2" maxValue="9"/>
    </cacheField>
    <cacheField name="start_Number_Missed_Vsync" numFmtId="0">
      <sharedItems containsSemiMixedTypes="0" containsString="0" containsNumber="1" containsInteger="1" minValue="1" maxValue="4"/>
    </cacheField>
    <cacheField name="start_rails_time" numFmtId="0">
      <sharedItems containsSemiMixedTypes="0" containsString="0" containsNumber="1" containsInteger="1" minValue="884345421" maxValue="913676320"/>
    </cacheField>
    <cacheField name="start_S10M_VDD_TPU" numFmtId="0">
      <sharedItems containsSemiMixedTypes="0" containsString="0" containsNumber="1" containsInteger="1" minValue="1465489522" maxValue="1606631173"/>
    </cacheField>
    <cacheField name="start_VSYS_PWR_DISPLAY" numFmtId="0">
      <sharedItems containsSemiMixedTypes="0" containsString="0" containsNumber="1" containsInteger="1" minValue="17515600365" maxValue="19422373815"/>
    </cacheField>
    <cacheField name="start_L15M_VDD_SLC_M" numFmtId="0">
      <sharedItems containsSemiMixedTypes="0" containsString="0" containsNumber="1" containsInteger="1" minValue="1552721497" maxValue="1662437618"/>
    </cacheField>
    <cacheField name="start_S2M_VDD_CPUCL2" numFmtId="0">
      <sharedItems containsSemiMixedTypes="0" containsString="0" containsNumber="1" containsInteger="1" minValue="8359575350" maxValue="9152604873"/>
    </cacheField>
    <cacheField name="start_S3M_VDD_CPUCL1" numFmtId="0">
      <sharedItems containsSemiMixedTypes="0" containsString="0" containsNumber="1" containsInteger="1" minValue="4299542927" maxValue="4736972065"/>
    </cacheField>
    <cacheField name="start_S4M_VDD_CPUCL0" numFmtId="0">
      <sharedItems containsSemiMixedTypes="0" containsString="0" containsNumber="1" containsInteger="1" minValue="17196515225" maxValue="20720293911"/>
    </cacheField>
    <cacheField name="start_S5M_VDD_INT" numFmtId="0">
      <sharedItems containsSemiMixedTypes="0" containsString="0" containsNumber="1" containsInteger="1" minValue="2823716748" maxValue="3126040787"/>
    </cacheField>
    <cacheField name="start_S1M_VDD_MIF" numFmtId="0">
      <sharedItems containsSemiMixedTypes="0" containsString="0" containsNumber="1" containsInteger="1" minValue="11052187370" maxValue="12190143825"/>
    </cacheField>
    <cacheField name="end_time" numFmtId="0">
      <sharedItems/>
    </cacheField>
    <cacheField name="end_total_frame" numFmtId="0">
      <sharedItems containsSemiMixedTypes="0" containsString="0" containsNumber="1" containsInteger="1" minValue="2955" maxValue="5281"/>
    </cacheField>
    <cacheField name="end_Janky_frames" numFmtId="0">
      <sharedItems containsSemiMixedTypes="0" containsString="0" containsNumber="1" containsInteger="1" minValue="33" maxValue="333"/>
    </cacheField>
    <cacheField name="end_Janky_frames_legacy" numFmtId="0">
      <sharedItems containsSemiMixedTypes="0" containsString="0" containsNumber="1" containsInteger="1" minValue="105" maxValue="2346"/>
    </cacheField>
    <cacheField name="end_Number_Missed_Vsync" numFmtId="0">
      <sharedItems containsSemiMixedTypes="0" containsString="0" containsNumber="1" containsInteger="1" minValue="4" maxValue="98"/>
    </cacheField>
    <cacheField name="end_rails_time" numFmtId="0">
      <sharedItems containsSemiMixedTypes="0" containsString="0" containsNumber="1" containsInteger="1" minValue="884467674" maxValue="913808768"/>
    </cacheField>
    <cacheField name="end_S10M_VDD_TPU" numFmtId="0">
      <sharedItems containsSemiMixedTypes="0" containsString="0" containsNumber="1" containsInteger="1" minValue="1467141909" maxValue="1608421387"/>
    </cacheField>
    <cacheField name="end_VSYS_PWR_DISPLAY" numFmtId="0">
      <sharedItems containsSemiMixedTypes="0" containsString="0" containsNumber="1" containsInteger="1" minValue="17537242246" maxValue="19447153514"/>
    </cacheField>
    <cacheField name="end_L15M_VDD_SLC_M" numFmtId="0">
      <sharedItems containsSemiMixedTypes="0" containsString="0" containsNumber="1" containsInteger="1" minValue="1553757054" maxValue="1663723624"/>
    </cacheField>
    <cacheField name="end_S2M_VDD_CPUCL2" numFmtId="0">
      <sharedItems containsSemiMixedTypes="0" containsString="0" containsNumber="1" containsInteger="1" minValue="8360632160" maxValue="9198438488"/>
    </cacheField>
    <cacheField name="end_S3M_VDD_CPUCL1" numFmtId="0">
      <sharedItems containsSemiMixedTypes="0" containsString="0" containsNumber="1" containsInteger="1" minValue="4301543107" maxValue="4748288999"/>
    </cacheField>
    <cacheField name="end_S4M_VDD_CPUCL0" numFmtId="0">
      <sharedItems containsSemiMixedTypes="0" containsString="0" containsNumber="1" containsInteger="1" minValue="17246657735" maxValue="20755606134"/>
    </cacheField>
    <cacheField name="end_S5M_VDD_INT" numFmtId="0">
      <sharedItems containsSemiMixedTypes="0" containsString="0" containsNumber="1" containsInteger="1" minValue="2826962362" maxValue="3130394624"/>
    </cacheField>
    <cacheField name="end_S1M_VDD_MIF" numFmtId="0">
      <sharedItems containsSemiMixedTypes="0" containsString="0" containsNumber="1" containsInteger="1" minValue="11068553364" maxValue="12205261102"/>
    </cacheField>
    <cacheField name="diff_time" numFmtId="165">
      <sharedItems containsSemiMixedTypes="0" containsNonDate="0" containsDate="1" containsString="0" minDate="1899-12-30T00:02:07" maxDate="1899-12-30T00:02:51"/>
    </cacheField>
    <cacheField name="diff_time_sec" numFmtId="0">
      <sharedItems containsSemiMixedTypes="0" containsString="0" containsNumber="1" containsInteger="1" minValue="127" maxValue="171"/>
    </cacheField>
    <cacheField name="diff_total_frame" numFmtId="0">
      <sharedItems containsSemiMixedTypes="0" containsString="0" containsNumber="1" containsInteger="1" minValue="2938" maxValue="5264"/>
    </cacheField>
    <cacheField name="diff_Janky_frames" numFmtId="0">
      <sharedItems containsSemiMixedTypes="0" containsString="0" containsNumber="1" containsInteger="1" minValue="31" maxValue="330"/>
    </cacheField>
    <cacheField name="diff_Janky_frames_legacy" numFmtId="0">
      <sharedItems containsSemiMixedTypes="0" containsString="0" containsNumber="1" containsInteger="1" minValue="100" maxValue="2342"/>
    </cacheField>
    <cacheField name="diff_Number_Missed_Vsync" numFmtId="0">
      <sharedItems containsSemiMixedTypes="0" containsString="0" containsNumber="1" containsInteger="1" minValue="3" maxValue="95"/>
    </cacheField>
    <cacheField name="diff_rails_time" numFmtId="0">
      <sharedItems containsSemiMixedTypes="0" containsString="0" containsNumber="1" containsInteger="1" minValue="120135" maxValue="150720"/>
    </cacheField>
    <cacheField name="diff_S10M_VDD_TPU" numFmtId="0">
      <sharedItems containsSemiMixedTypes="0" containsString="0" containsNumber="1" containsInteger="1" minValue="1623788" maxValue="2037161"/>
    </cacheField>
    <cacheField name="diff_VSYS_PWR_DISPLAY" numFmtId="0">
      <sharedItems containsSemiMixedTypes="0" containsString="0" containsNumber="1" containsInteger="1" minValue="20619096" maxValue="26062392"/>
    </cacheField>
    <cacheField name="diff_L15M_VDD_SLC_M" numFmtId="0">
      <sharedItems containsSemiMixedTypes="0" containsString="0" containsNumber="1" containsInteger="1" minValue="897815" maxValue="1439354"/>
    </cacheField>
    <cacheField name="diff_S2M_VDD_CPUCL2" numFmtId="0">
      <sharedItems containsSemiMixedTypes="0" containsString="0" containsNumber="1" containsInteger="1" minValue="1038518" maxValue="60975227"/>
    </cacheField>
    <cacheField name="diff_S3M_VDD_CPUCL1" numFmtId="0">
      <sharedItems containsSemiMixedTypes="0" containsString="0" containsNumber="1" containsInteger="1" minValue="1965560" maxValue="20667261"/>
    </cacheField>
    <cacheField name="diff_S4M_VDD_CPUCL0" numFmtId="0">
      <sharedItems containsSemiMixedTypes="0" containsString="0" containsNumber="1" containsInteger="1" minValue="27845451" maxValue="62129730"/>
    </cacheField>
    <cacheField name="diff_S5M_VDD_INT" numFmtId="0">
      <sharedItems containsSemiMixedTypes="0" containsString="0" containsNumber="1" containsInteger="1" minValue="3204539" maxValue="4449875"/>
    </cacheField>
    <cacheField name="diff_S1M_VDD_MIF" numFmtId="0">
      <sharedItems containsSemiMixedTypes="0" containsString="0" containsNumber="1" containsInteger="1" minValue="7020290" maxValue="19520254"/>
    </cacheField>
    <cacheField name="janky_totalframe" numFmtId="0">
      <sharedItems containsSemiMixedTypes="0" containsString="0" containsNumber="1" minValue="0.7864028411973617" maxValue="7.7865505036754694"/>
    </cacheField>
    <cacheField name="Janky_per_second" numFmtId="0">
      <sharedItems containsSemiMixedTypes="0" containsString="0" containsNumber="1" minValue="0.24031007751937986" maxValue="2.3076923076923075"/>
    </cacheField>
    <cacheField name="total_frame_per_second" numFmtId="0">
      <sharedItems containsSemiMixedTypes="0" containsString="0" containsNumber="1" minValue="22.986013986013987" maxValue="37.385714285714286"/>
    </cacheField>
    <cacheField name="diff_rails_time_sec" numFmtId="0">
      <sharedItems containsSemiMixedTypes="0" containsString="0" containsNumber="1" minValue="120.13500000000001" maxValue="150.72"/>
    </cacheField>
    <cacheField name="energy_S10M_VDD_TPU" numFmtId="0">
      <sharedItems containsSemiMixedTypes="0" containsString="0" containsNumber="1" minValue="162.37880000000001" maxValue="203.71610000000001"/>
    </cacheField>
    <cacheField name="energy_VSYS_PWR_DISPLAY" numFmtId="0">
      <sharedItems containsSemiMixedTypes="0" containsString="0" containsNumber="1" minValue="206.19095999999999" maxValue="260.62392"/>
    </cacheField>
    <cacheField name="energy_L15M_VDD_SLC_M" numFmtId="0">
      <sharedItems containsSemiMixedTypes="0" containsString="0" containsNumber="1" minValue="89.781499999999994" maxValue="143.93539999999999"/>
    </cacheField>
    <cacheField name="energy_S2M_VDD_CPUCL2" numFmtId="0">
      <sharedItems containsSemiMixedTypes="0" containsString="0" containsNumber="1" minValue="10.38518" maxValue="609.75226999999995"/>
    </cacheField>
    <cacheField name="energy_S3M_VDD_CPUCL1" numFmtId="0">
      <sharedItems containsSemiMixedTypes="0" containsString="0" containsNumber="1" minValue="19.6556" maxValue="206.67260999999999"/>
    </cacheField>
    <cacheField name="energy_S4M_VDD_CPUCL0" numFmtId="0">
      <sharedItems containsSemiMixedTypes="0" containsString="0" containsNumber="1" minValue="278.45451000000003" maxValue="621.29729999999995"/>
    </cacheField>
    <cacheField name="energy_S5M_VDD_INT" numFmtId="0">
      <sharedItems containsSemiMixedTypes="0" containsString="0" containsNumber="1" minValue="320.45389999999998" maxValue="444.98750000000001"/>
    </cacheField>
    <cacheField name="energy_S1M_VDD_MIF" numFmtId="0">
      <sharedItems containsSemiMixedTypes="0" containsString="0" containsNumber="1" minValue="70.2029" maxValue="195.20254"/>
    </cacheField>
    <cacheField name="power_S10M_VDD_TPU" numFmtId="0">
      <sharedItems containsSemiMixedTypes="0" containsString="0" containsNumber="1" minValue="1.3514936927911108" maxValue="1.3516367697354643"/>
    </cacheField>
    <cacheField name="power_VSYS_PWR_DISPLAY" numFmtId="0">
      <sharedItems containsSemiMixedTypes="0" containsString="0" containsNumber="1" minValue="1.6550486381322957" maxValue="1.904713984365306"/>
    </cacheField>
    <cacheField name="power_L15M_VDD_SLC_M" numFmtId="0">
      <sharedItems containsSemiMixedTypes="0" containsString="0" containsNumber="1" minValue="0.73428286347539473" maxValue="1.1162282470453204"/>
    </cacheField>
    <cacheField name="power_S2M_VDD_CPUCL2" numFmtId="0">
      <sharedItems containsSemiMixedTypes="0" containsString="0" containsNumber="1" minValue="8.6443789870841226E-2" maxValue="4.7286679126469577"/>
    </cacheField>
    <cacheField name="power_S3M_VDD_CPUCL1" numFmtId="0">
      <sharedItems containsSemiMixedTypes="0" containsString="0" containsNumber="1" minValue="0.16359594395616073" maxValue="1.6385422414613262"/>
    </cacheField>
    <cacheField name="power_S4M_VDD_CPUCL0" numFmtId="0">
      <sharedItems containsSemiMixedTypes="0" containsString="0" containsNumber="1" minValue="2.1869520577402781" maxValue="4.8186859396600799"/>
    </cacheField>
    <cacheField name="power_S5M_VDD_INT" numFmtId="0">
      <sharedItems containsSemiMixedTypes="0" containsString="0" containsNumber="1" minValue="2.6171026302292146" maxValue="3.2872047898043002"/>
    </cacheField>
    <cacheField name="power_S1M_VDD_MIF" numFmtId="0">
      <sharedItems containsSemiMixedTypes="0" containsString="0" containsNumber="1" minValue="0.57748794893308986" maxValue="1.402817108500385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22">
  <r>
    <n v="1.52092"/>
    <n v="220.8"/>
    <n v="145.17530400000001"/>
    <x v="0"/>
    <x v="0"/>
    <x v="0"/>
    <x v="0"/>
    <x v="0"/>
    <x v="0"/>
    <x v="0"/>
    <x v="0"/>
    <x v="0"/>
    <x v="0"/>
    <s v="random"/>
    <x v="0"/>
  </r>
  <r>
    <n v="1.509763"/>
    <n v="193.2"/>
    <n v="127.967141"/>
    <x v="0"/>
    <x v="0"/>
    <x v="0"/>
    <x v="0"/>
    <x v="0"/>
    <x v="0"/>
    <x v="0"/>
    <x v="0"/>
    <x v="0"/>
    <x v="0"/>
    <s v="random"/>
    <x v="0"/>
  </r>
  <r>
    <n v="1.350349"/>
    <n v="193.2"/>
    <n v="143.07409999999999"/>
    <x v="0"/>
    <x v="0"/>
    <x v="0"/>
    <x v="0"/>
    <x v="0"/>
    <x v="0"/>
    <x v="0"/>
    <x v="0"/>
    <x v="0"/>
    <x v="0"/>
    <s v="random"/>
    <x v="0"/>
  </r>
  <r>
    <n v="1.507083"/>
    <n v="220.8"/>
    <n v="146.50815900000001"/>
    <x v="0"/>
    <x v="0"/>
    <x v="0"/>
    <x v="0"/>
    <x v="0"/>
    <x v="0"/>
    <x v="0"/>
    <x v="0"/>
    <x v="0"/>
    <x v="0"/>
    <s v="random"/>
    <x v="0"/>
  </r>
  <r>
    <n v="1.4136299999999999"/>
    <n v="193.2"/>
    <n v="136.66943599999999"/>
    <x v="0"/>
    <x v="0"/>
    <x v="0"/>
    <x v="0"/>
    <x v="0"/>
    <x v="0"/>
    <x v="0"/>
    <x v="0"/>
    <x v="0"/>
    <x v="0"/>
    <s v="random"/>
    <x v="0"/>
  </r>
  <r>
    <n v="1.4702980000000001"/>
    <n v="193.2"/>
    <n v="131.40190799999999"/>
    <x v="1"/>
    <x v="0"/>
    <x v="0"/>
    <x v="0"/>
    <x v="0"/>
    <x v="0"/>
    <x v="0"/>
    <x v="0"/>
    <x v="0"/>
    <x v="0"/>
    <s v="random"/>
    <x v="0"/>
  </r>
  <r>
    <n v="1.398428"/>
    <n v="193.2"/>
    <n v="138.15515099999999"/>
    <x v="1"/>
    <x v="0"/>
    <x v="0"/>
    <x v="0"/>
    <x v="0"/>
    <x v="0"/>
    <x v="0"/>
    <x v="0"/>
    <x v="0"/>
    <x v="0"/>
    <s v="random"/>
    <x v="0"/>
  </r>
  <r>
    <n v="1.4664330000000001"/>
    <n v="193.2"/>
    <n v="131.74826899999999"/>
    <x v="1"/>
    <x v="0"/>
    <x v="0"/>
    <x v="0"/>
    <x v="0"/>
    <x v="0"/>
    <x v="0"/>
    <x v="0"/>
    <x v="0"/>
    <x v="0"/>
    <s v="random"/>
    <x v="0"/>
  </r>
  <r>
    <n v="1.4625109999999999"/>
    <n v="193.2"/>
    <n v="132.10153399999999"/>
    <x v="1"/>
    <x v="0"/>
    <x v="0"/>
    <x v="0"/>
    <x v="0"/>
    <x v="0"/>
    <x v="0"/>
    <x v="0"/>
    <x v="0"/>
    <x v="0"/>
    <s v="random"/>
    <x v="0"/>
  </r>
  <r>
    <n v="1.3984460000000001"/>
    <n v="193.2"/>
    <n v="138.15336300000001"/>
    <x v="1"/>
    <x v="0"/>
    <x v="0"/>
    <x v="0"/>
    <x v="0"/>
    <x v="0"/>
    <x v="0"/>
    <x v="0"/>
    <x v="0"/>
    <x v="0"/>
    <s v="random"/>
    <x v="0"/>
  </r>
  <r>
    <n v="2.923149"/>
    <n v="386.4"/>
    <n v="132.186196"/>
    <x v="2"/>
    <x v="0"/>
    <x v="0"/>
    <x v="0"/>
    <x v="0"/>
    <x v="0"/>
    <x v="0"/>
    <x v="0"/>
    <x v="0"/>
    <x v="0"/>
    <s v="random"/>
    <x v="0"/>
  </r>
  <r>
    <n v="3.0296439999999998"/>
    <n v="386.4"/>
    <n v="127.539733"/>
    <x v="2"/>
    <x v="0"/>
    <x v="0"/>
    <x v="0"/>
    <x v="0"/>
    <x v="0"/>
    <x v="0"/>
    <x v="0"/>
    <x v="0"/>
    <x v="0"/>
    <s v="random"/>
    <x v="0"/>
  </r>
  <r>
    <n v="2.9947119999999998"/>
    <n v="386.4"/>
    <n v="129.02742599999999"/>
    <x v="2"/>
    <x v="0"/>
    <x v="0"/>
    <x v="0"/>
    <x v="0"/>
    <x v="0"/>
    <x v="0"/>
    <x v="0"/>
    <x v="0"/>
    <x v="0"/>
    <s v="random"/>
    <x v="0"/>
  </r>
  <r>
    <n v="3.0806339999999999"/>
    <n v="386.4"/>
    <n v="125.42874500000001"/>
    <x v="2"/>
    <x v="0"/>
    <x v="0"/>
    <x v="0"/>
    <x v="0"/>
    <x v="0"/>
    <x v="0"/>
    <x v="0"/>
    <x v="0"/>
    <x v="0"/>
    <s v="random"/>
    <x v="0"/>
  </r>
  <r>
    <n v="3.0528840000000002"/>
    <n v="386.4"/>
    <n v="126.568826"/>
    <x v="2"/>
    <x v="0"/>
    <x v="0"/>
    <x v="0"/>
    <x v="0"/>
    <x v="0"/>
    <x v="0"/>
    <x v="0"/>
    <x v="0"/>
    <x v="0"/>
    <s v="random"/>
    <x v="0"/>
  </r>
  <r>
    <n v="0.88212599999999997"/>
    <n v="110.4"/>
    <n v="125.15219"/>
    <x v="3"/>
    <x v="0"/>
    <x v="0"/>
    <x v="0"/>
    <x v="0"/>
    <x v="0"/>
    <x v="0"/>
    <x v="0"/>
    <x v="0"/>
    <x v="0"/>
    <s v="random"/>
    <x v="0"/>
  </r>
  <r>
    <n v="0.91082099999999999"/>
    <n v="110.4"/>
    <n v="121.209337"/>
    <x v="3"/>
    <x v="0"/>
    <x v="0"/>
    <x v="0"/>
    <x v="0"/>
    <x v="0"/>
    <x v="0"/>
    <x v="0"/>
    <x v="0"/>
    <x v="0"/>
    <s v="random"/>
    <x v="0"/>
  </r>
  <r>
    <n v="0.91882799999999998"/>
    <n v="110.4"/>
    <n v="120.153037"/>
    <x v="3"/>
    <x v="0"/>
    <x v="0"/>
    <x v="0"/>
    <x v="0"/>
    <x v="0"/>
    <x v="0"/>
    <x v="0"/>
    <x v="0"/>
    <x v="0"/>
    <s v="random"/>
    <x v="0"/>
  </r>
  <r>
    <n v="0.91883899999999996"/>
    <n v="110.4"/>
    <n v="120.15160299999999"/>
    <x v="3"/>
    <x v="0"/>
    <x v="0"/>
    <x v="0"/>
    <x v="0"/>
    <x v="0"/>
    <x v="0"/>
    <x v="0"/>
    <x v="0"/>
    <x v="0"/>
    <s v="random"/>
    <x v="0"/>
  </r>
  <r>
    <n v="1.0097339999999999"/>
    <n v="138"/>
    <n v="136.669703"/>
    <x v="3"/>
    <x v="0"/>
    <x v="0"/>
    <x v="0"/>
    <x v="0"/>
    <x v="0"/>
    <x v="0"/>
    <x v="0"/>
    <x v="0"/>
    <x v="0"/>
    <s v="random"/>
    <x v="0"/>
  </r>
  <r>
    <n v="0.37767400000000001"/>
    <n v="55.2"/>
    <n v="146.157883"/>
    <x v="4"/>
    <x v="0"/>
    <x v="0"/>
    <x v="0"/>
    <x v="0"/>
    <x v="0"/>
    <x v="0"/>
    <x v="0"/>
    <x v="0"/>
    <x v="0"/>
    <s v="random"/>
    <x v="0"/>
  </r>
  <r>
    <n v="0.42693900000000001"/>
    <n v="55.2"/>
    <n v="129.292529"/>
    <x v="4"/>
    <x v="0"/>
    <x v="0"/>
    <x v="0"/>
    <x v="0"/>
    <x v="0"/>
    <x v="0"/>
    <x v="0"/>
    <x v="0"/>
    <x v="0"/>
    <s v="random"/>
    <x v="0"/>
  </r>
  <r>
    <n v="0.341557"/>
    <n v="55.2"/>
    <n v="161.61286200000001"/>
    <x v="4"/>
    <x v="0"/>
    <x v="0"/>
    <x v="0"/>
    <x v="0"/>
    <x v="0"/>
    <x v="0"/>
    <x v="0"/>
    <x v="0"/>
    <x v="0"/>
    <s v="random"/>
    <x v="0"/>
  </r>
  <r>
    <n v="0.422346"/>
    <n v="82.8"/>
    <n v="196.04801699999999"/>
    <x v="4"/>
    <x v="0"/>
    <x v="0"/>
    <x v="0"/>
    <x v="0"/>
    <x v="0"/>
    <x v="0"/>
    <x v="0"/>
    <x v="0"/>
    <x v="0"/>
    <s v="random"/>
    <x v="0"/>
  </r>
  <r>
    <n v="0.56923900000000005"/>
    <n v="82.8"/>
    <n v="145.457392"/>
    <x v="4"/>
    <x v="0"/>
    <x v="0"/>
    <x v="0"/>
    <x v="0"/>
    <x v="0"/>
    <x v="0"/>
    <x v="0"/>
    <x v="0"/>
    <x v="0"/>
    <s v="random"/>
    <x v="0"/>
  </r>
  <r>
    <n v="1.1992339999999999"/>
    <n v="165.6"/>
    <n v="138.088155"/>
    <x v="3"/>
    <x v="1"/>
    <x v="1"/>
    <x v="1"/>
    <x v="1"/>
    <x v="1"/>
    <x v="1"/>
    <x v="1"/>
    <x v="0"/>
    <x v="0"/>
    <s v="random"/>
    <x v="0"/>
  </r>
  <r>
    <n v="0.75898699999999997"/>
    <n v="110.4"/>
    <n v="145.45704900000001"/>
    <x v="3"/>
    <x v="1"/>
    <x v="1"/>
    <x v="1"/>
    <x v="1"/>
    <x v="1"/>
    <x v="1"/>
    <x v="1"/>
    <x v="0"/>
    <x v="0"/>
    <s v="random"/>
    <x v="0"/>
  </r>
  <r>
    <n v="0.76454800000000001"/>
    <n v="110.4"/>
    <n v="144.398957"/>
    <x v="3"/>
    <x v="1"/>
    <x v="1"/>
    <x v="1"/>
    <x v="1"/>
    <x v="1"/>
    <x v="1"/>
    <x v="1"/>
    <x v="0"/>
    <x v="0"/>
    <s v="random"/>
    <x v="0"/>
  </r>
  <r>
    <n v="0.77586599999999994"/>
    <n v="110.4"/>
    <n v="142.2927"/>
    <x v="3"/>
    <x v="1"/>
    <x v="1"/>
    <x v="1"/>
    <x v="1"/>
    <x v="1"/>
    <x v="1"/>
    <x v="1"/>
    <x v="0"/>
    <x v="0"/>
    <s v="random"/>
    <x v="0"/>
  </r>
  <r>
    <n v="0.775837"/>
    <n v="110.4"/>
    <n v="142.297875"/>
    <x v="3"/>
    <x v="1"/>
    <x v="1"/>
    <x v="1"/>
    <x v="1"/>
    <x v="1"/>
    <x v="1"/>
    <x v="1"/>
    <x v="0"/>
    <x v="0"/>
    <s v="random"/>
    <x v="0"/>
  </r>
  <r>
    <n v="0.78703599999999996"/>
    <n v="110.4"/>
    <n v="140.27319700000001"/>
    <x v="3"/>
    <x v="1"/>
    <x v="1"/>
    <x v="1"/>
    <x v="1"/>
    <x v="1"/>
    <x v="0"/>
    <x v="0"/>
    <x v="1"/>
    <x v="1"/>
    <s v="random"/>
    <x v="0"/>
  </r>
  <r>
    <n v="0.77922999999999998"/>
    <n v="110.4"/>
    <n v="141.678314"/>
    <x v="3"/>
    <x v="1"/>
    <x v="1"/>
    <x v="1"/>
    <x v="1"/>
    <x v="1"/>
    <x v="0"/>
    <x v="0"/>
    <x v="1"/>
    <x v="1"/>
    <s v="random"/>
    <x v="0"/>
  </r>
  <r>
    <n v="0.79146300000000003"/>
    <n v="110.4"/>
    <n v="139.488553"/>
    <x v="3"/>
    <x v="1"/>
    <x v="1"/>
    <x v="1"/>
    <x v="1"/>
    <x v="1"/>
    <x v="0"/>
    <x v="0"/>
    <x v="1"/>
    <x v="1"/>
    <s v="random"/>
    <x v="0"/>
  </r>
  <r>
    <n v="0.77012999999999998"/>
    <n v="110.4"/>
    <n v="143.352338"/>
    <x v="3"/>
    <x v="1"/>
    <x v="1"/>
    <x v="1"/>
    <x v="1"/>
    <x v="1"/>
    <x v="0"/>
    <x v="0"/>
    <x v="1"/>
    <x v="1"/>
    <s v="random"/>
    <x v="0"/>
  </r>
  <r>
    <n v="0.68305199999999999"/>
    <n v="82.8"/>
    <n v="121.220726"/>
    <x v="3"/>
    <x v="1"/>
    <x v="1"/>
    <x v="1"/>
    <x v="1"/>
    <x v="1"/>
    <x v="0"/>
    <x v="0"/>
    <x v="1"/>
    <x v="1"/>
    <s v="random"/>
    <x v="0"/>
  </r>
  <r>
    <n v="0.94363600000000003"/>
    <n v="138"/>
    <n v="146.242808"/>
    <x v="3"/>
    <x v="1"/>
    <x v="0"/>
    <x v="0"/>
    <x v="1"/>
    <x v="1"/>
    <x v="1"/>
    <x v="1"/>
    <x v="1"/>
    <x v="1"/>
    <s v="random"/>
    <x v="0"/>
  </r>
  <r>
    <n v="0.80522800000000005"/>
    <n v="110.4"/>
    <n v="137.10403500000001"/>
    <x v="3"/>
    <x v="1"/>
    <x v="0"/>
    <x v="0"/>
    <x v="1"/>
    <x v="1"/>
    <x v="1"/>
    <x v="1"/>
    <x v="1"/>
    <x v="1"/>
    <s v="random"/>
    <x v="0"/>
  </r>
  <r>
    <n v="0.74813700000000005"/>
    <n v="110.4"/>
    <n v="147.56661"/>
    <x v="3"/>
    <x v="1"/>
    <x v="0"/>
    <x v="0"/>
    <x v="1"/>
    <x v="1"/>
    <x v="1"/>
    <x v="1"/>
    <x v="1"/>
    <x v="1"/>
    <s v="random"/>
    <x v="0"/>
  </r>
  <r>
    <n v="0.75351699999999999"/>
    <n v="110.4"/>
    <n v="146.51296199999999"/>
    <x v="3"/>
    <x v="1"/>
    <x v="0"/>
    <x v="0"/>
    <x v="1"/>
    <x v="1"/>
    <x v="1"/>
    <x v="1"/>
    <x v="1"/>
    <x v="1"/>
    <s v="random"/>
    <x v="0"/>
  </r>
  <r>
    <n v="0.66570799999999997"/>
    <n v="82.8"/>
    <n v="124.378894"/>
    <x v="3"/>
    <x v="1"/>
    <x v="0"/>
    <x v="0"/>
    <x v="1"/>
    <x v="1"/>
    <x v="1"/>
    <x v="1"/>
    <x v="1"/>
    <x v="1"/>
    <s v="random"/>
    <x v="0"/>
  </r>
  <r>
    <n v="0.72902599999999995"/>
    <n v="110.4"/>
    <n v="151.434866"/>
    <x v="3"/>
    <x v="2"/>
    <x v="0"/>
    <x v="0"/>
    <x v="1"/>
    <x v="1"/>
    <x v="0"/>
    <x v="0"/>
    <x v="1"/>
    <x v="1"/>
    <s v="random"/>
    <x v="0"/>
  </r>
  <r>
    <n v="0.69825300000000001"/>
    <n v="110.4"/>
    <n v="158.10889"/>
    <x v="3"/>
    <x v="2"/>
    <x v="0"/>
    <x v="0"/>
    <x v="1"/>
    <x v="1"/>
    <x v="0"/>
    <x v="0"/>
    <x v="1"/>
    <x v="1"/>
    <s v="random"/>
    <x v="0"/>
  </r>
  <r>
    <n v="0.74594000000000005"/>
    <n v="110.4"/>
    <n v="148.001274"/>
    <x v="3"/>
    <x v="2"/>
    <x v="0"/>
    <x v="0"/>
    <x v="1"/>
    <x v="1"/>
    <x v="0"/>
    <x v="0"/>
    <x v="1"/>
    <x v="1"/>
    <s v="random"/>
    <x v="0"/>
  </r>
  <r>
    <n v="0.65059100000000003"/>
    <n v="82.8"/>
    <n v="127.26897700000001"/>
    <x v="3"/>
    <x v="2"/>
    <x v="0"/>
    <x v="0"/>
    <x v="1"/>
    <x v="1"/>
    <x v="0"/>
    <x v="0"/>
    <x v="1"/>
    <x v="1"/>
    <s v="random"/>
    <x v="0"/>
  </r>
  <r>
    <n v="0.667578"/>
    <n v="82.8"/>
    <n v="124.03053800000001"/>
    <x v="3"/>
    <x v="2"/>
    <x v="0"/>
    <x v="0"/>
    <x v="1"/>
    <x v="1"/>
    <x v="0"/>
    <x v="0"/>
    <x v="1"/>
    <x v="1"/>
    <s v="random"/>
    <x v="0"/>
  </r>
  <r>
    <n v="0.82634399999999997"/>
    <n v="110.4"/>
    <n v="133.60049900000001"/>
    <x v="3"/>
    <x v="2"/>
    <x v="0"/>
    <x v="0"/>
    <x v="0"/>
    <x v="0"/>
    <x v="1"/>
    <x v="1"/>
    <x v="1"/>
    <x v="1"/>
    <s v="random"/>
    <x v="0"/>
  </r>
  <r>
    <n v="0.81366700000000003"/>
    <n v="110.4"/>
    <n v="135.68202099999999"/>
    <x v="3"/>
    <x v="2"/>
    <x v="0"/>
    <x v="0"/>
    <x v="0"/>
    <x v="0"/>
    <x v="1"/>
    <x v="1"/>
    <x v="1"/>
    <x v="1"/>
    <s v="random"/>
    <x v="0"/>
  </r>
  <r>
    <n v="0.83515899999999998"/>
    <n v="110.4"/>
    <n v="132.19038"/>
    <x v="3"/>
    <x v="2"/>
    <x v="0"/>
    <x v="0"/>
    <x v="0"/>
    <x v="0"/>
    <x v="1"/>
    <x v="1"/>
    <x v="1"/>
    <x v="1"/>
    <s v="random"/>
    <x v="0"/>
  </r>
  <r>
    <n v="0.58298899999999998"/>
    <n v="82.8"/>
    <n v="142.02668199999999"/>
    <x v="3"/>
    <x v="2"/>
    <x v="0"/>
    <x v="0"/>
    <x v="0"/>
    <x v="0"/>
    <x v="1"/>
    <x v="1"/>
    <x v="1"/>
    <x v="1"/>
    <s v="random"/>
    <x v="0"/>
  </r>
  <r>
    <n v="0.50546400000000002"/>
    <n v="82.8"/>
    <n v="163.80982900000001"/>
    <x v="3"/>
    <x v="2"/>
    <x v="0"/>
    <x v="0"/>
    <x v="0"/>
    <x v="0"/>
    <x v="1"/>
    <x v="1"/>
    <x v="1"/>
    <x v="1"/>
    <s v="random"/>
    <x v="0"/>
  </r>
  <r>
    <n v="0.53049299999999999"/>
    <n v="82.8"/>
    <n v="156.081084"/>
    <x v="3"/>
    <x v="2"/>
    <x v="0"/>
    <x v="0"/>
    <x v="0"/>
    <x v="0"/>
    <x v="1"/>
    <x v="1"/>
    <x v="1"/>
    <x v="1"/>
    <s v="random"/>
    <x v="0"/>
  </r>
  <r>
    <n v="0.55418500000000004"/>
    <n v="82.8"/>
    <n v="149.40865099999999"/>
    <x v="3"/>
    <x v="2"/>
    <x v="0"/>
    <x v="0"/>
    <x v="0"/>
    <x v="0"/>
    <x v="1"/>
    <x v="1"/>
    <x v="1"/>
    <x v="1"/>
    <s v="random"/>
    <x v="0"/>
  </r>
  <r>
    <n v="1.543615"/>
    <n v="193.2"/>
    <n v="125.160706"/>
    <x v="1"/>
    <x v="1"/>
    <x v="1"/>
    <x v="1"/>
    <x v="1"/>
    <x v="1"/>
    <x v="1"/>
    <x v="1"/>
    <x v="0"/>
    <x v="0"/>
    <s v="random"/>
    <x v="0"/>
  </r>
  <r>
    <n v="1.4902070000000001"/>
    <n v="193.2"/>
    <n v="129.64642499999999"/>
    <x v="1"/>
    <x v="1"/>
    <x v="1"/>
    <x v="1"/>
    <x v="1"/>
    <x v="1"/>
    <x v="1"/>
    <x v="1"/>
    <x v="0"/>
    <x v="0"/>
    <s v="random"/>
    <x v="0"/>
  </r>
  <r>
    <n v="1.4462299999999999"/>
    <n v="193.2"/>
    <n v="133.58870999999999"/>
    <x v="1"/>
    <x v="1"/>
    <x v="1"/>
    <x v="1"/>
    <x v="1"/>
    <x v="1"/>
    <x v="1"/>
    <x v="1"/>
    <x v="0"/>
    <x v="0"/>
    <s v="random"/>
    <x v="0"/>
  </r>
  <r>
    <n v="1.494291"/>
    <n v="193.2"/>
    <n v="129.292055"/>
    <x v="1"/>
    <x v="1"/>
    <x v="1"/>
    <x v="1"/>
    <x v="1"/>
    <x v="1"/>
    <x v="1"/>
    <x v="1"/>
    <x v="0"/>
    <x v="0"/>
    <s v="random"/>
    <x v="0"/>
  </r>
  <r>
    <n v="1.543682"/>
    <n v="193.2"/>
    <n v="125.155322"/>
    <x v="1"/>
    <x v="1"/>
    <x v="1"/>
    <x v="1"/>
    <x v="1"/>
    <x v="1"/>
    <x v="1"/>
    <x v="1"/>
    <x v="0"/>
    <x v="0"/>
    <s v="random"/>
    <x v="0"/>
  </r>
  <r>
    <n v="1.5179940000000001"/>
    <n v="193.2"/>
    <n v="127.273234"/>
    <x v="1"/>
    <x v="1"/>
    <x v="1"/>
    <x v="1"/>
    <x v="1"/>
    <x v="1"/>
    <x v="0"/>
    <x v="0"/>
    <x v="1"/>
    <x v="1"/>
    <s v="random"/>
    <x v="0"/>
  </r>
  <r>
    <n v="1.769075"/>
    <n v="220.8"/>
    <n v="124.811003"/>
    <x v="1"/>
    <x v="1"/>
    <x v="1"/>
    <x v="1"/>
    <x v="1"/>
    <x v="1"/>
    <x v="0"/>
    <x v="0"/>
    <x v="1"/>
    <x v="1"/>
    <s v="random"/>
    <x v="0"/>
  </r>
  <r>
    <n v="1.4662980000000001"/>
    <n v="193.2"/>
    <n v="131.76037700000001"/>
    <x v="1"/>
    <x v="1"/>
    <x v="1"/>
    <x v="1"/>
    <x v="1"/>
    <x v="1"/>
    <x v="0"/>
    <x v="0"/>
    <x v="1"/>
    <x v="1"/>
    <s v="random"/>
    <x v="0"/>
  </r>
  <r>
    <n v="1.474202"/>
    <n v="193.2"/>
    <n v="131.053911"/>
    <x v="1"/>
    <x v="1"/>
    <x v="1"/>
    <x v="1"/>
    <x v="1"/>
    <x v="1"/>
    <x v="0"/>
    <x v="0"/>
    <x v="1"/>
    <x v="1"/>
    <s v="random"/>
    <x v="0"/>
  </r>
  <r>
    <n v="1.478186"/>
    <n v="193.2"/>
    <n v="130.700751"/>
    <x v="1"/>
    <x v="1"/>
    <x v="1"/>
    <x v="1"/>
    <x v="1"/>
    <x v="1"/>
    <x v="0"/>
    <x v="0"/>
    <x v="1"/>
    <x v="1"/>
    <s v="random"/>
    <x v="0"/>
  </r>
  <r>
    <n v="1.478092"/>
    <n v="193.2"/>
    <n v="130.709014"/>
    <x v="1"/>
    <x v="2"/>
    <x v="0"/>
    <x v="0"/>
    <x v="1"/>
    <x v="1"/>
    <x v="0"/>
    <x v="0"/>
    <x v="1"/>
    <x v="1"/>
    <s v="random"/>
    <x v="0"/>
  </r>
  <r>
    <n v="1.350265"/>
    <n v="193.2"/>
    <n v="143.08298500000001"/>
    <x v="1"/>
    <x v="2"/>
    <x v="0"/>
    <x v="0"/>
    <x v="1"/>
    <x v="1"/>
    <x v="0"/>
    <x v="0"/>
    <x v="1"/>
    <x v="1"/>
    <s v="random"/>
    <x v="0"/>
  </r>
  <r>
    <n v="1.3120069999999999"/>
    <n v="165.6"/>
    <n v="126.218835"/>
    <x v="1"/>
    <x v="2"/>
    <x v="0"/>
    <x v="0"/>
    <x v="1"/>
    <x v="1"/>
    <x v="0"/>
    <x v="0"/>
    <x v="1"/>
    <x v="1"/>
    <s v="random"/>
    <x v="0"/>
  </r>
  <r>
    <n v="1.399065"/>
    <n v="193.2"/>
    <n v="138.09222800000001"/>
    <x v="1"/>
    <x v="2"/>
    <x v="0"/>
    <x v="0"/>
    <x v="1"/>
    <x v="1"/>
    <x v="0"/>
    <x v="0"/>
    <x v="1"/>
    <x v="1"/>
    <s v="random"/>
    <x v="0"/>
  </r>
  <r>
    <n v="1.387723"/>
    <n v="193.2"/>
    <n v="139.22082800000001"/>
    <x v="1"/>
    <x v="2"/>
    <x v="0"/>
    <x v="0"/>
    <x v="1"/>
    <x v="1"/>
    <x v="0"/>
    <x v="0"/>
    <x v="1"/>
    <x v="1"/>
    <s v="random"/>
    <x v="0"/>
  </r>
  <r>
    <n v="1.5577430000000001"/>
    <n v="193.2"/>
    <n v="124.02562500000001"/>
    <x v="1"/>
    <x v="2"/>
    <x v="0"/>
    <x v="0"/>
    <x v="0"/>
    <x v="0"/>
    <x v="1"/>
    <x v="1"/>
    <x v="1"/>
    <x v="1"/>
    <s v="random"/>
    <x v="0"/>
  </r>
  <r>
    <n v="1.461519"/>
    <n v="193.2"/>
    <n v="132.19124099999999"/>
    <x v="1"/>
    <x v="2"/>
    <x v="0"/>
    <x v="0"/>
    <x v="0"/>
    <x v="0"/>
    <x v="1"/>
    <x v="1"/>
    <x v="1"/>
    <x v="1"/>
    <s v="random"/>
    <x v="0"/>
  </r>
  <r>
    <n v="1.4852110000000001"/>
    <n v="193.2"/>
    <n v="130.08255299999999"/>
    <x v="1"/>
    <x v="2"/>
    <x v="0"/>
    <x v="0"/>
    <x v="0"/>
    <x v="0"/>
    <x v="1"/>
    <x v="1"/>
    <x v="1"/>
    <x v="1"/>
    <s v="random"/>
    <x v="0"/>
  </r>
  <r>
    <n v="1.4851989999999999"/>
    <n v="193.2"/>
    <n v="130.083541"/>
    <x v="1"/>
    <x v="2"/>
    <x v="0"/>
    <x v="0"/>
    <x v="0"/>
    <x v="0"/>
    <x v="1"/>
    <x v="1"/>
    <x v="1"/>
    <x v="1"/>
    <s v="random"/>
    <x v="0"/>
  </r>
  <r>
    <n v="1.531633"/>
    <n v="193.2"/>
    <n v="126.139876"/>
    <x v="1"/>
    <x v="2"/>
    <x v="0"/>
    <x v="0"/>
    <x v="0"/>
    <x v="0"/>
    <x v="1"/>
    <x v="1"/>
    <x v="1"/>
    <x v="1"/>
    <s v="random"/>
    <x v="0"/>
  </r>
  <r>
    <n v="1.4821139999999999"/>
    <n v="193.2"/>
    <n v="130.35436899999999"/>
    <x v="1"/>
    <x v="1"/>
    <x v="0"/>
    <x v="0"/>
    <x v="1"/>
    <x v="1"/>
    <x v="1"/>
    <x v="1"/>
    <x v="1"/>
    <x v="1"/>
    <s v="random"/>
    <x v="0"/>
  </r>
  <r>
    <n v="1.413548"/>
    <n v="193.2"/>
    <n v="136.67737"/>
    <x v="1"/>
    <x v="1"/>
    <x v="0"/>
    <x v="0"/>
    <x v="1"/>
    <x v="1"/>
    <x v="1"/>
    <x v="1"/>
    <x v="1"/>
    <x v="1"/>
    <s v="random"/>
    <x v="0"/>
  </r>
  <r>
    <n v="1.439465"/>
    <n v="193.2"/>
    <n v="134.216511"/>
    <x v="1"/>
    <x v="1"/>
    <x v="0"/>
    <x v="0"/>
    <x v="1"/>
    <x v="1"/>
    <x v="1"/>
    <x v="1"/>
    <x v="1"/>
    <x v="1"/>
    <s v="random"/>
    <x v="0"/>
  </r>
  <r>
    <n v="1.5180940000000001"/>
    <n v="193.2"/>
    <n v="127.26486"/>
    <x v="1"/>
    <x v="1"/>
    <x v="0"/>
    <x v="0"/>
    <x v="1"/>
    <x v="1"/>
    <x v="1"/>
    <x v="1"/>
    <x v="1"/>
    <x v="1"/>
    <s v="random"/>
    <x v="0"/>
  </r>
  <r>
    <n v="1.4853050000000001"/>
    <n v="193.2"/>
    <n v="130.07429500000001"/>
    <x v="1"/>
    <x v="1"/>
    <x v="0"/>
    <x v="0"/>
    <x v="1"/>
    <x v="1"/>
    <x v="1"/>
    <x v="1"/>
    <x v="1"/>
    <x v="1"/>
    <s v="random"/>
    <x v="0"/>
  </r>
  <r>
    <n v="0.45040000000000002"/>
    <n v="82.8"/>
    <n v="183.83665199999999"/>
    <x v="4"/>
    <x v="1"/>
    <x v="1"/>
    <x v="1"/>
    <x v="1"/>
    <x v="1"/>
    <x v="1"/>
    <x v="1"/>
    <x v="0"/>
    <x v="0"/>
    <s v="random"/>
    <x v="0"/>
  </r>
  <r>
    <n v="0.38963900000000001"/>
    <n v="55.2"/>
    <n v="141.66973999999999"/>
    <x v="4"/>
    <x v="1"/>
    <x v="1"/>
    <x v="1"/>
    <x v="1"/>
    <x v="1"/>
    <x v="1"/>
    <x v="1"/>
    <x v="0"/>
    <x v="0"/>
    <s v="random"/>
    <x v="0"/>
  </r>
  <r>
    <n v="0.61018499999999998"/>
    <n v="82.8"/>
    <n v="135.696485"/>
    <x v="4"/>
    <x v="1"/>
    <x v="1"/>
    <x v="1"/>
    <x v="1"/>
    <x v="1"/>
    <x v="1"/>
    <x v="1"/>
    <x v="0"/>
    <x v="0"/>
    <s v="random"/>
    <x v="0"/>
  </r>
  <r>
    <n v="0.37676599999999999"/>
    <n v="55.2"/>
    <n v="146.51018099999999"/>
    <x v="4"/>
    <x v="1"/>
    <x v="1"/>
    <x v="1"/>
    <x v="1"/>
    <x v="1"/>
    <x v="1"/>
    <x v="1"/>
    <x v="0"/>
    <x v="0"/>
    <s v="random"/>
    <x v="0"/>
  </r>
  <r>
    <n v="0.348972"/>
    <n v="55.2"/>
    <n v="158.17883399999999"/>
    <x v="4"/>
    <x v="1"/>
    <x v="1"/>
    <x v="1"/>
    <x v="1"/>
    <x v="1"/>
    <x v="1"/>
    <x v="1"/>
    <x v="0"/>
    <x v="0"/>
    <s v="random"/>
    <x v="0"/>
  </r>
  <r>
    <n v="0.38318999999999998"/>
    <n v="55.2"/>
    <n v="144.05376699999999"/>
    <x v="4"/>
    <x v="1"/>
    <x v="1"/>
    <x v="1"/>
    <x v="1"/>
    <x v="1"/>
    <x v="0"/>
    <x v="0"/>
    <x v="1"/>
    <x v="1"/>
    <s v="random"/>
    <x v="0"/>
  </r>
  <r>
    <n v="0.32048900000000002"/>
    <n v="55.2"/>
    <n v="172.236593"/>
    <x v="4"/>
    <x v="1"/>
    <x v="1"/>
    <x v="1"/>
    <x v="1"/>
    <x v="1"/>
    <x v="0"/>
    <x v="0"/>
    <x v="1"/>
    <x v="1"/>
    <s v="random"/>
    <x v="0"/>
  </r>
  <r>
    <n v="0.33916800000000003"/>
    <n v="55.2"/>
    <n v="162.75122099999999"/>
    <x v="4"/>
    <x v="1"/>
    <x v="1"/>
    <x v="1"/>
    <x v="1"/>
    <x v="1"/>
    <x v="0"/>
    <x v="0"/>
    <x v="1"/>
    <x v="1"/>
    <s v="random"/>
    <x v="0"/>
  </r>
  <r>
    <n v="0.34914000000000001"/>
    <n v="55.2"/>
    <n v="158.10287400000001"/>
    <x v="4"/>
    <x v="1"/>
    <x v="1"/>
    <x v="1"/>
    <x v="1"/>
    <x v="1"/>
    <x v="0"/>
    <x v="0"/>
    <x v="1"/>
    <x v="1"/>
    <s v="random"/>
    <x v="0"/>
  </r>
  <r>
    <n v="0.33571000000000001"/>
    <n v="55.2"/>
    <n v="164.427581"/>
    <x v="4"/>
    <x v="1"/>
    <x v="1"/>
    <x v="1"/>
    <x v="1"/>
    <x v="1"/>
    <x v="0"/>
    <x v="0"/>
    <x v="1"/>
    <x v="1"/>
    <s v="random"/>
    <x v="0"/>
  </r>
  <r>
    <n v="0.463891"/>
    <n v="82.8"/>
    <n v="178.490218"/>
    <x v="4"/>
    <x v="1"/>
    <x v="0"/>
    <x v="0"/>
    <x v="1"/>
    <x v="1"/>
    <x v="1"/>
    <x v="1"/>
    <x v="1"/>
    <x v="1"/>
    <s v="random"/>
    <x v="0"/>
  </r>
  <r>
    <n v="0.46389200000000003"/>
    <n v="82.8"/>
    <n v="178.48965100000001"/>
    <x v="4"/>
    <x v="1"/>
    <x v="0"/>
    <x v="0"/>
    <x v="1"/>
    <x v="1"/>
    <x v="1"/>
    <x v="1"/>
    <x v="1"/>
    <x v="1"/>
    <s v="random"/>
    <x v="0"/>
  </r>
  <r>
    <n v="0.42345899999999997"/>
    <n v="55.2"/>
    <n v="130.35502399999999"/>
    <x v="4"/>
    <x v="1"/>
    <x v="0"/>
    <x v="0"/>
    <x v="1"/>
    <x v="1"/>
    <x v="1"/>
    <x v="1"/>
    <x v="1"/>
    <x v="1"/>
    <s v="random"/>
    <x v="0"/>
  </r>
  <r>
    <n v="0.47015800000000002"/>
    <n v="82.8"/>
    <n v="176.11091500000001"/>
    <x v="4"/>
    <x v="1"/>
    <x v="0"/>
    <x v="0"/>
    <x v="1"/>
    <x v="1"/>
    <x v="1"/>
    <x v="1"/>
    <x v="1"/>
    <x v="1"/>
    <s v="random"/>
    <x v="0"/>
  </r>
  <r>
    <n v="0.34511500000000001"/>
    <n v="55.2"/>
    <n v="159.94655800000001"/>
    <x v="4"/>
    <x v="2"/>
    <x v="0"/>
    <x v="0"/>
    <x v="1"/>
    <x v="1"/>
    <x v="0"/>
    <x v="0"/>
    <x v="1"/>
    <x v="1"/>
    <s v="random"/>
    <x v="0"/>
  </r>
  <r>
    <n v="0.289856"/>
    <n v="55.2"/>
    <n v="190.439494"/>
    <x v="4"/>
    <x v="2"/>
    <x v="0"/>
    <x v="0"/>
    <x v="1"/>
    <x v="1"/>
    <x v="0"/>
    <x v="0"/>
    <x v="1"/>
    <x v="1"/>
    <s v="random"/>
    <x v="0"/>
  </r>
  <r>
    <n v="0.30491699999999999"/>
    <n v="55.2"/>
    <n v="181.03305599999999"/>
    <x v="4"/>
    <x v="2"/>
    <x v="0"/>
    <x v="0"/>
    <x v="1"/>
    <x v="1"/>
    <x v="0"/>
    <x v="0"/>
    <x v="1"/>
    <x v="1"/>
    <s v="random"/>
    <x v="0"/>
  </r>
  <r>
    <n v="0.30851099999999998"/>
    <n v="55.2"/>
    <n v="178.92402300000001"/>
    <x v="4"/>
    <x v="2"/>
    <x v="0"/>
    <x v="0"/>
    <x v="1"/>
    <x v="1"/>
    <x v="0"/>
    <x v="0"/>
    <x v="1"/>
    <x v="1"/>
    <s v="random"/>
    <x v="0"/>
  </r>
  <r>
    <n v="0.31343799999999999"/>
    <n v="55.2"/>
    <n v="176.111265"/>
    <x v="4"/>
    <x v="2"/>
    <x v="0"/>
    <x v="0"/>
    <x v="1"/>
    <x v="1"/>
    <x v="0"/>
    <x v="0"/>
    <x v="1"/>
    <x v="1"/>
    <s v="random"/>
    <x v="0"/>
  </r>
  <r>
    <n v="0.61335799999999996"/>
    <n v="82.8"/>
    <n v="134.994643"/>
    <x v="4"/>
    <x v="2"/>
    <x v="0"/>
    <x v="0"/>
    <x v="0"/>
    <x v="0"/>
    <x v="1"/>
    <x v="1"/>
    <x v="1"/>
    <x v="1"/>
    <s v="random"/>
    <x v="0"/>
  </r>
  <r>
    <n v="0.41127999999999998"/>
    <n v="55.2"/>
    <n v="134.21509499999999"/>
    <x v="4"/>
    <x v="2"/>
    <x v="0"/>
    <x v="0"/>
    <x v="0"/>
    <x v="0"/>
    <x v="1"/>
    <x v="1"/>
    <x v="1"/>
    <x v="1"/>
    <s v="random"/>
    <x v="0"/>
  </r>
  <r>
    <n v="0.39574100000000001"/>
    <n v="55.2"/>
    <n v="139.485265"/>
    <x v="4"/>
    <x v="2"/>
    <x v="0"/>
    <x v="0"/>
    <x v="0"/>
    <x v="0"/>
    <x v="1"/>
    <x v="1"/>
    <x v="1"/>
    <x v="1"/>
    <s v="random"/>
    <x v="0"/>
  </r>
  <r>
    <n v="0.382969"/>
    <n v="55.2"/>
    <n v="144.13683399999999"/>
    <x v="4"/>
    <x v="2"/>
    <x v="0"/>
    <x v="0"/>
    <x v="0"/>
    <x v="0"/>
    <x v="1"/>
    <x v="1"/>
    <x v="1"/>
    <x v="1"/>
    <s v="random"/>
    <x v="0"/>
  </r>
  <r>
    <n v="0.396505"/>
    <n v="55.2"/>
    <n v="139.21635900000001"/>
    <x v="4"/>
    <x v="2"/>
    <x v="0"/>
    <x v="0"/>
    <x v="0"/>
    <x v="0"/>
    <x v="1"/>
    <x v="1"/>
    <x v="1"/>
    <x v="1"/>
    <s v="random"/>
    <x v="0"/>
  </r>
  <r>
    <n v="1.968064"/>
    <n v="248.4"/>
    <n v="126.21538"/>
    <x v="0"/>
    <x v="1"/>
    <x v="1"/>
    <x v="1"/>
    <x v="1"/>
    <x v="1"/>
    <x v="1"/>
    <x v="1"/>
    <x v="0"/>
    <x v="0"/>
    <s v="random"/>
    <x v="0"/>
  </r>
  <r>
    <n v="1.586084"/>
    <n v="220.8"/>
    <n v="139.21080499999999"/>
    <x v="0"/>
    <x v="1"/>
    <x v="1"/>
    <x v="1"/>
    <x v="1"/>
    <x v="1"/>
    <x v="1"/>
    <x v="1"/>
    <x v="0"/>
    <x v="0"/>
    <s v="random"/>
    <x v="0"/>
  </r>
  <r>
    <n v="1.666876"/>
    <n v="220.8"/>
    <n v="132.46339499999999"/>
    <x v="0"/>
    <x v="1"/>
    <x v="1"/>
    <x v="1"/>
    <x v="1"/>
    <x v="1"/>
    <x v="1"/>
    <x v="1"/>
    <x v="0"/>
    <x v="0"/>
    <s v="random"/>
    <x v="0"/>
  </r>
  <r>
    <n v="1.8024340000000001"/>
    <n v="248.4"/>
    <n v="137.813637"/>
    <x v="0"/>
    <x v="1"/>
    <x v="1"/>
    <x v="1"/>
    <x v="1"/>
    <x v="1"/>
    <x v="1"/>
    <x v="1"/>
    <x v="0"/>
    <x v="0"/>
    <s v="random"/>
    <x v="0"/>
  </r>
  <r>
    <n v="1.8215239999999999"/>
    <n v="220.8"/>
    <n v="121.21721100000001"/>
    <x v="0"/>
    <x v="1"/>
    <x v="1"/>
    <x v="1"/>
    <x v="1"/>
    <x v="1"/>
    <x v="1"/>
    <x v="1"/>
    <x v="0"/>
    <x v="0"/>
    <s v="random"/>
    <x v="0"/>
  </r>
  <r>
    <n v="1.7031130000000001"/>
    <n v="220.8"/>
    <n v="129.64498800000001"/>
    <x v="0"/>
    <x v="1"/>
    <x v="1"/>
    <x v="1"/>
    <x v="1"/>
    <x v="1"/>
    <x v="0"/>
    <x v="0"/>
    <x v="1"/>
    <x v="1"/>
    <s v="random"/>
    <x v="0"/>
  </r>
  <r>
    <n v="1.434917"/>
    <n v="193.2"/>
    <n v="134.64189200000001"/>
    <x v="0"/>
    <x v="1"/>
    <x v="1"/>
    <x v="1"/>
    <x v="1"/>
    <x v="1"/>
    <x v="0"/>
    <x v="0"/>
    <x v="1"/>
    <x v="1"/>
    <s v="random"/>
    <x v="0"/>
  </r>
  <r>
    <n v="1.6063320000000001"/>
    <n v="220.8"/>
    <n v="137.45604900000001"/>
    <x v="0"/>
    <x v="1"/>
    <x v="1"/>
    <x v="1"/>
    <x v="1"/>
    <x v="1"/>
    <x v="0"/>
    <x v="0"/>
    <x v="1"/>
    <x v="1"/>
    <s v="random"/>
    <x v="0"/>
  </r>
  <r>
    <n v="1.4733240000000001"/>
    <n v="193.2"/>
    <n v="131.132058"/>
    <x v="0"/>
    <x v="1"/>
    <x v="1"/>
    <x v="1"/>
    <x v="1"/>
    <x v="1"/>
    <x v="0"/>
    <x v="0"/>
    <x v="1"/>
    <x v="1"/>
    <s v="random"/>
    <x v="0"/>
  </r>
  <r>
    <n v="1.4540219999999999"/>
    <n v="220.8"/>
    <n v="151.85462899999999"/>
    <x v="0"/>
    <x v="1"/>
    <x v="1"/>
    <x v="1"/>
    <x v="1"/>
    <x v="1"/>
    <x v="0"/>
    <x v="0"/>
    <x v="1"/>
    <x v="1"/>
    <s v="random"/>
    <x v="0"/>
  </r>
  <r>
    <n v="1.775414"/>
    <n v="248.4"/>
    <n v="139.91106400000001"/>
    <x v="0"/>
    <x v="1"/>
    <x v="0"/>
    <x v="0"/>
    <x v="1"/>
    <x v="1"/>
    <x v="1"/>
    <x v="1"/>
    <x v="1"/>
    <x v="1"/>
    <s v="random"/>
    <x v="0"/>
  </r>
  <r>
    <n v="1.64072"/>
    <n v="220.8"/>
    <n v="134.575039"/>
    <x v="0"/>
    <x v="1"/>
    <x v="0"/>
    <x v="0"/>
    <x v="1"/>
    <x v="1"/>
    <x v="1"/>
    <x v="1"/>
    <x v="1"/>
    <x v="1"/>
    <s v="random"/>
    <x v="0"/>
  </r>
  <r>
    <n v="1.5989169999999999"/>
    <n v="220.8"/>
    <n v="138.09345099999999"/>
    <x v="0"/>
    <x v="1"/>
    <x v="0"/>
    <x v="0"/>
    <x v="1"/>
    <x v="1"/>
    <x v="1"/>
    <x v="1"/>
    <x v="1"/>
    <x v="1"/>
    <s v="random"/>
    <x v="0"/>
  </r>
  <r>
    <n v="1.5701419999999999"/>
    <n v="220.8"/>
    <n v="140.62422699999999"/>
    <x v="0"/>
    <x v="1"/>
    <x v="0"/>
    <x v="0"/>
    <x v="1"/>
    <x v="1"/>
    <x v="1"/>
    <x v="1"/>
    <x v="1"/>
    <x v="1"/>
    <s v="random"/>
    <x v="0"/>
  </r>
  <r>
    <n v="1.5531090000000001"/>
    <n v="193.2"/>
    <n v="124.395628"/>
    <x v="0"/>
    <x v="1"/>
    <x v="0"/>
    <x v="0"/>
    <x v="1"/>
    <x v="1"/>
    <x v="1"/>
    <x v="1"/>
    <x v="1"/>
    <x v="1"/>
    <s v="random"/>
    <x v="0"/>
  </r>
  <r>
    <n v="1.55324"/>
    <n v="193.2"/>
    <n v="124.385148"/>
    <x v="0"/>
    <x v="2"/>
    <x v="0"/>
    <x v="0"/>
    <x v="1"/>
    <x v="1"/>
    <x v="0"/>
    <x v="0"/>
    <x v="1"/>
    <x v="1"/>
    <s v="random"/>
    <x v="0"/>
  </r>
  <r>
    <n v="1.553269"/>
    <n v="193.2"/>
    <n v="124.38282599999999"/>
    <x v="0"/>
    <x v="2"/>
    <x v="0"/>
    <x v="0"/>
    <x v="1"/>
    <x v="1"/>
    <x v="0"/>
    <x v="0"/>
    <x v="1"/>
    <x v="1"/>
    <s v="random"/>
    <x v="0"/>
  </r>
  <r>
    <n v="1.398307"/>
    <n v="193.2"/>
    <n v="138.16707099999999"/>
    <x v="0"/>
    <x v="2"/>
    <x v="0"/>
    <x v="0"/>
    <x v="1"/>
    <x v="1"/>
    <x v="0"/>
    <x v="0"/>
    <x v="1"/>
    <x v="1"/>
    <s v="random"/>
    <x v="0"/>
  </r>
  <r>
    <n v="1.5289520000000001"/>
    <n v="220.8"/>
    <n v="144.41265799999999"/>
    <x v="0"/>
    <x v="2"/>
    <x v="0"/>
    <x v="0"/>
    <x v="1"/>
    <x v="1"/>
    <x v="0"/>
    <x v="0"/>
    <x v="1"/>
    <x v="1"/>
    <s v="random"/>
    <x v="0"/>
  </r>
  <r>
    <n v="1.453746"/>
    <n v="193.2"/>
    <n v="132.89800099999999"/>
    <x v="0"/>
    <x v="2"/>
    <x v="0"/>
    <x v="0"/>
    <x v="1"/>
    <x v="1"/>
    <x v="0"/>
    <x v="0"/>
    <x v="1"/>
    <x v="1"/>
    <s v="random"/>
    <x v="0"/>
  </r>
  <r>
    <n v="1.6527339999999999"/>
    <n v="220.8"/>
    <n v="133.59680599999999"/>
    <x v="0"/>
    <x v="2"/>
    <x v="0"/>
    <x v="0"/>
    <x v="0"/>
    <x v="0"/>
    <x v="1"/>
    <x v="1"/>
    <x v="1"/>
    <x v="1"/>
    <s v="random"/>
    <x v="0"/>
  </r>
  <r>
    <n v="1.697306"/>
    <n v="220.8"/>
    <n v="130.088517"/>
    <x v="0"/>
    <x v="2"/>
    <x v="0"/>
    <x v="0"/>
    <x v="0"/>
    <x v="0"/>
    <x v="1"/>
    <x v="1"/>
    <x v="1"/>
    <x v="1"/>
    <s v="random"/>
    <x v="0"/>
  </r>
  <r>
    <n v="1.7359519999999999"/>
    <n v="220.8"/>
    <n v="127.192436"/>
    <x v="0"/>
    <x v="2"/>
    <x v="0"/>
    <x v="0"/>
    <x v="0"/>
    <x v="0"/>
    <x v="1"/>
    <x v="1"/>
    <x v="1"/>
    <x v="1"/>
    <s v="random"/>
    <x v="0"/>
  </r>
  <r>
    <n v="1.5662529999999999"/>
    <n v="220.8"/>
    <n v="140.97343499999999"/>
    <x v="0"/>
    <x v="2"/>
    <x v="0"/>
    <x v="0"/>
    <x v="0"/>
    <x v="0"/>
    <x v="1"/>
    <x v="1"/>
    <x v="1"/>
    <x v="1"/>
    <s v="random"/>
    <x v="0"/>
  </r>
  <r>
    <n v="1.589194"/>
    <n v="193.2"/>
    <n v="121.571051"/>
    <x v="0"/>
    <x v="2"/>
    <x v="0"/>
    <x v="0"/>
    <x v="0"/>
    <x v="0"/>
    <x v="1"/>
    <x v="1"/>
    <x v="1"/>
    <x v="1"/>
    <s v="random"/>
    <x v="0"/>
  </r>
  <r>
    <n v="2.8501750000000001"/>
    <n v="358.8"/>
    <n v="125.886985"/>
    <x v="2"/>
    <x v="1"/>
    <x v="1"/>
    <x v="1"/>
    <x v="1"/>
    <x v="1"/>
    <x v="1"/>
    <x v="1"/>
    <x v="0"/>
    <x v="0"/>
    <s v="random"/>
    <x v="0"/>
  </r>
  <r>
    <n v="3.4226040000000002"/>
    <n v="441.6"/>
    <n v="129.02455900000001"/>
    <x v="2"/>
    <x v="1"/>
    <x v="1"/>
    <x v="1"/>
    <x v="1"/>
    <x v="1"/>
    <x v="1"/>
    <x v="1"/>
    <x v="0"/>
    <x v="0"/>
    <s v="random"/>
    <x v="0"/>
  </r>
  <r>
    <n v="2.472172"/>
    <n v="331.2"/>
    <n v="133.97125600000001"/>
    <x v="2"/>
    <x v="1"/>
    <x v="1"/>
    <x v="1"/>
    <x v="1"/>
    <x v="1"/>
    <x v="1"/>
    <x v="1"/>
    <x v="0"/>
    <x v="0"/>
    <s v="random"/>
    <x v="0"/>
  </r>
  <r>
    <n v="2.8923559999999999"/>
    <n v="358.8"/>
    <n v="124.051103"/>
    <x v="2"/>
    <x v="1"/>
    <x v="1"/>
    <x v="1"/>
    <x v="1"/>
    <x v="1"/>
    <x v="1"/>
    <x v="1"/>
    <x v="0"/>
    <x v="0"/>
    <s v="random"/>
    <x v="0"/>
  </r>
  <r>
    <n v="2.9090919999999998"/>
    <n v="358.8"/>
    <n v="123.337469"/>
    <x v="2"/>
    <x v="1"/>
    <x v="1"/>
    <x v="1"/>
    <x v="1"/>
    <x v="1"/>
    <x v="1"/>
    <x v="1"/>
    <x v="0"/>
    <x v="0"/>
    <s v="random"/>
    <x v="0"/>
  </r>
  <r>
    <n v="2.7566440000000001"/>
    <n v="331.2"/>
    <n v="120.146092"/>
    <x v="2"/>
    <x v="1"/>
    <x v="1"/>
    <x v="1"/>
    <x v="1"/>
    <x v="1"/>
    <x v="0"/>
    <x v="0"/>
    <x v="1"/>
    <x v="1"/>
    <s v="random"/>
    <x v="0"/>
  </r>
  <r>
    <n v="2.844646"/>
    <n v="358.8"/>
    <n v="126.131688"/>
    <x v="2"/>
    <x v="1"/>
    <x v="1"/>
    <x v="1"/>
    <x v="1"/>
    <x v="1"/>
    <x v="0"/>
    <x v="0"/>
    <x v="1"/>
    <x v="1"/>
    <s v="random"/>
    <x v="0"/>
  </r>
  <r>
    <n v="2.6092939999999998"/>
    <n v="331.2"/>
    <n v="126.930904"/>
    <x v="2"/>
    <x v="1"/>
    <x v="1"/>
    <x v="1"/>
    <x v="1"/>
    <x v="1"/>
    <x v="0"/>
    <x v="0"/>
    <x v="1"/>
    <x v="1"/>
    <s v="random"/>
    <x v="0"/>
  </r>
  <r>
    <n v="2.6459600000000001"/>
    <n v="331.2"/>
    <n v="125.17196300000001"/>
    <x v="2"/>
    <x v="1"/>
    <x v="1"/>
    <x v="1"/>
    <x v="1"/>
    <x v="1"/>
    <x v="0"/>
    <x v="0"/>
    <x v="1"/>
    <x v="1"/>
    <s v="random"/>
    <x v="0"/>
  </r>
  <r>
    <n v="2.7316919999999998"/>
    <n v="331.2"/>
    <n v="121.243532"/>
    <x v="2"/>
    <x v="1"/>
    <x v="1"/>
    <x v="1"/>
    <x v="1"/>
    <x v="1"/>
    <x v="0"/>
    <x v="0"/>
    <x v="1"/>
    <x v="1"/>
    <s v="random"/>
    <x v="0"/>
  </r>
  <r>
    <n v="1.9806440000000001"/>
    <n v="248.4"/>
    <n v="125.413775"/>
    <x v="2"/>
    <x v="1"/>
    <x v="0"/>
    <x v="0"/>
    <x v="1"/>
    <x v="1"/>
    <x v="1"/>
    <x v="1"/>
    <x v="1"/>
    <x v="1"/>
    <s v="random"/>
    <x v="0"/>
  </r>
  <r>
    <n v="2.2378089999999999"/>
    <n v="276"/>
    <n v="123.334918"/>
    <x v="2"/>
    <x v="1"/>
    <x v="0"/>
    <x v="0"/>
    <x v="1"/>
    <x v="1"/>
    <x v="1"/>
    <x v="1"/>
    <x v="1"/>
    <x v="1"/>
    <s v="random"/>
    <x v="0"/>
  </r>
  <r>
    <n v="2.061099"/>
    <n v="248.4"/>
    <n v="120.518254"/>
    <x v="2"/>
    <x v="1"/>
    <x v="0"/>
    <x v="0"/>
    <x v="1"/>
    <x v="1"/>
    <x v="1"/>
    <x v="1"/>
    <x v="1"/>
    <x v="1"/>
    <s v="random"/>
    <x v="0"/>
  </r>
  <r>
    <n v="2.276538"/>
    <n v="276"/>
    <n v="121.236746"/>
    <x v="2"/>
    <x v="1"/>
    <x v="0"/>
    <x v="0"/>
    <x v="1"/>
    <x v="1"/>
    <x v="1"/>
    <x v="1"/>
    <x v="1"/>
    <x v="1"/>
    <s v="random"/>
    <x v="0"/>
  </r>
  <r>
    <n v="2.2351580000000002"/>
    <n v="303.60000000000002"/>
    <n v="135.82929999999999"/>
    <x v="2"/>
    <x v="1"/>
    <x v="0"/>
    <x v="0"/>
    <x v="1"/>
    <x v="1"/>
    <x v="1"/>
    <x v="1"/>
    <x v="1"/>
    <x v="1"/>
    <s v="random"/>
    <x v="0"/>
  </r>
  <r>
    <n v="2.4854539999999998"/>
    <n v="331.2"/>
    <n v="133.25531699999999"/>
    <x v="2"/>
    <x v="2"/>
    <x v="0"/>
    <x v="0"/>
    <x v="1"/>
    <x v="1"/>
    <x v="0"/>
    <x v="0"/>
    <x v="1"/>
    <x v="1"/>
    <s v="random"/>
    <x v="0"/>
  </r>
  <r>
    <n v="2.5475400000000001"/>
    <n v="331.2"/>
    <n v="130.007777"/>
    <x v="2"/>
    <x v="2"/>
    <x v="0"/>
    <x v="0"/>
    <x v="1"/>
    <x v="1"/>
    <x v="0"/>
    <x v="0"/>
    <x v="1"/>
    <x v="1"/>
    <s v="random"/>
    <x v="0"/>
  </r>
  <r>
    <n v="2.4724279999999998"/>
    <n v="331.2"/>
    <n v="133.957403"/>
    <x v="2"/>
    <x v="2"/>
    <x v="0"/>
    <x v="0"/>
    <x v="1"/>
    <x v="1"/>
    <x v="0"/>
    <x v="0"/>
    <x v="1"/>
    <x v="1"/>
    <s v="random"/>
    <x v="0"/>
  </r>
  <r>
    <n v="2.7593899999999998"/>
    <n v="358.8"/>
    <n v="130.02875900000001"/>
    <x v="2"/>
    <x v="2"/>
    <x v="0"/>
    <x v="0"/>
    <x v="1"/>
    <x v="1"/>
    <x v="0"/>
    <x v="0"/>
    <x v="1"/>
    <x v="1"/>
    <s v="random"/>
    <x v="0"/>
  </r>
  <r>
    <n v="2.6311270000000002"/>
    <n v="331.2"/>
    <n v="125.877635"/>
    <x v="2"/>
    <x v="2"/>
    <x v="0"/>
    <x v="0"/>
    <x v="1"/>
    <x v="1"/>
    <x v="0"/>
    <x v="0"/>
    <x v="1"/>
    <x v="1"/>
    <s v="random"/>
    <x v="0"/>
  </r>
  <r>
    <n v="2.9600590000000002"/>
    <n v="358.8"/>
    <n v="121.213801"/>
    <x v="2"/>
    <x v="2"/>
    <x v="0"/>
    <x v="0"/>
    <x v="0"/>
    <x v="0"/>
    <x v="1"/>
    <x v="1"/>
    <x v="1"/>
    <x v="1"/>
    <s v="random"/>
    <x v="0"/>
  </r>
  <r>
    <n v="3.2550279999999998"/>
    <n v="414"/>
    <n v="127.187836"/>
    <x v="2"/>
    <x v="2"/>
    <x v="0"/>
    <x v="0"/>
    <x v="0"/>
    <x v="0"/>
    <x v="1"/>
    <x v="1"/>
    <x v="1"/>
    <x v="1"/>
    <s v="random"/>
    <x v="0"/>
  </r>
  <r>
    <n v="3.0294949999999998"/>
    <n v="386.4"/>
    <n v="127.54603"/>
    <x v="2"/>
    <x v="2"/>
    <x v="0"/>
    <x v="0"/>
    <x v="0"/>
    <x v="0"/>
    <x v="1"/>
    <x v="1"/>
    <x v="1"/>
    <x v="1"/>
    <s v="random"/>
    <x v="0"/>
  </r>
  <r>
    <n v="3.063256"/>
    <n v="386.4"/>
    <n v="126.14031"/>
    <x v="2"/>
    <x v="2"/>
    <x v="0"/>
    <x v="0"/>
    <x v="0"/>
    <x v="0"/>
    <x v="1"/>
    <x v="1"/>
    <x v="1"/>
    <x v="1"/>
    <s v="random"/>
    <x v="0"/>
  </r>
  <r>
    <n v="3.1152470000000001"/>
    <n v="386.4"/>
    <n v="124.03509699999999"/>
    <x v="2"/>
    <x v="2"/>
    <x v="0"/>
    <x v="0"/>
    <x v="0"/>
    <x v="0"/>
    <x v="1"/>
    <x v="1"/>
    <x v="1"/>
    <x v="1"/>
    <s v="random"/>
    <x v="0"/>
  </r>
  <r>
    <n v="2.0433089999999998"/>
    <n v="248.4"/>
    <n v="121.567543"/>
    <x v="5"/>
    <x v="1"/>
    <x v="1"/>
    <x v="1"/>
    <x v="1"/>
    <x v="1"/>
    <x v="1"/>
    <x v="1"/>
    <x v="0"/>
    <x v="0"/>
    <s v="random"/>
    <x v="0"/>
  </r>
  <r>
    <n v="1.8942159999999999"/>
    <n v="248.4"/>
    <n v="131.13605100000001"/>
    <x v="5"/>
    <x v="1"/>
    <x v="1"/>
    <x v="1"/>
    <x v="1"/>
    <x v="1"/>
    <x v="1"/>
    <x v="1"/>
    <x v="0"/>
    <x v="0"/>
    <s v="random"/>
    <x v="0"/>
  </r>
  <r>
    <n v="2.2064349999999999"/>
    <n v="276"/>
    <n v="125.08863700000001"/>
    <x v="5"/>
    <x v="1"/>
    <x v="1"/>
    <x v="1"/>
    <x v="1"/>
    <x v="1"/>
    <x v="1"/>
    <x v="1"/>
    <x v="0"/>
    <x v="0"/>
    <s v="random"/>
    <x v="0"/>
  </r>
  <r>
    <n v="2.2966129999999998"/>
    <n v="303.60000000000002"/>
    <n v="132.19468499999999"/>
    <x v="5"/>
    <x v="1"/>
    <x v="1"/>
    <x v="1"/>
    <x v="1"/>
    <x v="1"/>
    <x v="1"/>
    <x v="1"/>
    <x v="0"/>
    <x v="0"/>
    <s v="random"/>
    <x v="0"/>
  </r>
  <r>
    <n v="1.9106209999999999"/>
    <n v="248.4"/>
    <n v="130.010063"/>
    <x v="5"/>
    <x v="1"/>
    <x v="1"/>
    <x v="1"/>
    <x v="1"/>
    <x v="1"/>
    <x v="1"/>
    <x v="1"/>
    <x v="0"/>
    <x v="0"/>
    <s v="random"/>
    <x v="0"/>
  </r>
  <r>
    <n v="2.1219239999999999"/>
    <n v="276"/>
    <n v="130.07061899999999"/>
    <x v="5"/>
    <x v="1"/>
    <x v="1"/>
    <x v="1"/>
    <x v="1"/>
    <x v="1"/>
    <x v="0"/>
    <x v="0"/>
    <x v="1"/>
    <x v="1"/>
    <s v="random"/>
    <x v="0"/>
  </r>
  <r>
    <n v="2.2126190000000001"/>
    <n v="276"/>
    <n v="124.73902699999999"/>
    <x v="5"/>
    <x v="1"/>
    <x v="1"/>
    <x v="1"/>
    <x v="1"/>
    <x v="1"/>
    <x v="0"/>
    <x v="0"/>
    <x v="1"/>
    <x v="1"/>
    <s v="random"/>
    <x v="0"/>
  </r>
  <r>
    <n v="1.973643"/>
    <n v="248.4"/>
    <n v="125.858614"/>
    <x v="5"/>
    <x v="1"/>
    <x v="1"/>
    <x v="1"/>
    <x v="1"/>
    <x v="1"/>
    <x v="0"/>
    <x v="0"/>
    <x v="1"/>
    <x v="1"/>
    <s v="random"/>
    <x v="0"/>
  </r>
  <r>
    <n v="2.0491790000000001"/>
    <n v="248.4"/>
    <n v="121.21929900000001"/>
    <x v="5"/>
    <x v="1"/>
    <x v="1"/>
    <x v="1"/>
    <x v="1"/>
    <x v="1"/>
    <x v="0"/>
    <x v="0"/>
    <x v="1"/>
    <x v="1"/>
    <s v="random"/>
    <x v="0"/>
  </r>
  <r>
    <n v="2.0315159999999999"/>
    <n v="248.4"/>
    <n v="122.27321000000001"/>
    <x v="5"/>
    <x v="1"/>
    <x v="1"/>
    <x v="1"/>
    <x v="1"/>
    <x v="1"/>
    <x v="0"/>
    <x v="0"/>
    <x v="1"/>
    <x v="1"/>
    <s v="random"/>
    <x v="0"/>
  </r>
  <r>
    <n v="1.900401"/>
    <n v="248.4"/>
    <n v="130.70928599999999"/>
    <x v="5"/>
    <x v="1"/>
    <x v="0"/>
    <x v="0"/>
    <x v="1"/>
    <x v="1"/>
    <x v="1"/>
    <x v="1"/>
    <x v="1"/>
    <x v="1"/>
    <s v="random"/>
    <x v="0"/>
  </r>
  <r>
    <n v="1.768983"/>
    <n v="220.8"/>
    <n v="124.817453"/>
    <x v="5"/>
    <x v="1"/>
    <x v="0"/>
    <x v="0"/>
    <x v="1"/>
    <x v="1"/>
    <x v="1"/>
    <x v="1"/>
    <x v="1"/>
    <x v="1"/>
    <s v="random"/>
    <x v="0"/>
  </r>
  <r>
    <n v="1.7903"/>
    <n v="220.8"/>
    <n v="123.33129599999999"/>
    <x v="5"/>
    <x v="1"/>
    <x v="0"/>
    <x v="0"/>
    <x v="1"/>
    <x v="1"/>
    <x v="1"/>
    <x v="1"/>
    <x v="1"/>
    <x v="1"/>
    <s v="random"/>
    <x v="0"/>
  </r>
  <r>
    <n v="1.7492780000000001"/>
    <n v="220.8"/>
    <n v="126.223539"/>
    <x v="5"/>
    <x v="1"/>
    <x v="0"/>
    <x v="0"/>
    <x v="1"/>
    <x v="1"/>
    <x v="1"/>
    <x v="1"/>
    <x v="1"/>
    <x v="1"/>
    <s v="random"/>
    <x v="0"/>
  </r>
  <r>
    <n v="1.831893"/>
    <n v="220.8"/>
    <n v="120.531036"/>
    <x v="5"/>
    <x v="1"/>
    <x v="0"/>
    <x v="0"/>
    <x v="1"/>
    <x v="1"/>
    <x v="1"/>
    <x v="1"/>
    <x v="1"/>
    <x v="1"/>
    <s v="random"/>
    <x v="0"/>
  </r>
  <r>
    <n v="1.9106300000000001"/>
    <n v="248.4"/>
    <n v="130.00947500000001"/>
    <x v="5"/>
    <x v="2"/>
    <x v="0"/>
    <x v="0"/>
    <x v="1"/>
    <x v="1"/>
    <x v="0"/>
    <x v="0"/>
    <x v="1"/>
    <x v="1"/>
    <s v="random"/>
    <x v="0"/>
  </r>
  <r>
    <n v="1.860414"/>
    <n v="248.4"/>
    <n v="133.518663"/>
    <x v="5"/>
    <x v="2"/>
    <x v="0"/>
    <x v="0"/>
    <x v="1"/>
    <x v="1"/>
    <x v="0"/>
    <x v="0"/>
    <x v="1"/>
    <x v="1"/>
    <s v="random"/>
    <x v="0"/>
  </r>
  <r>
    <n v="1.739671"/>
    <n v="220.8"/>
    <n v="126.92053199999999"/>
    <x v="5"/>
    <x v="2"/>
    <x v="0"/>
    <x v="0"/>
    <x v="1"/>
    <x v="1"/>
    <x v="0"/>
    <x v="0"/>
    <x v="1"/>
    <x v="1"/>
    <s v="random"/>
    <x v="0"/>
  </r>
  <r>
    <n v="1.91073"/>
    <n v="248.4"/>
    <n v="130.00267700000001"/>
    <x v="5"/>
    <x v="2"/>
    <x v="0"/>
    <x v="0"/>
    <x v="1"/>
    <x v="1"/>
    <x v="0"/>
    <x v="0"/>
    <x v="1"/>
    <x v="1"/>
    <s v="random"/>
    <x v="0"/>
  </r>
  <r>
    <n v="1.8840539999999999"/>
    <n v="248.4"/>
    <n v="131.843368"/>
    <x v="5"/>
    <x v="2"/>
    <x v="0"/>
    <x v="0"/>
    <x v="1"/>
    <x v="1"/>
    <x v="0"/>
    <x v="0"/>
    <x v="1"/>
    <x v="1"/>
    <s v="random"/>
    <x v="0"/>
  </r>
  <r>
    <n v="1.816195"/>
    <n v="220.8"/>
    <n v="121.572817"/>
    <x v="5"/>
    <x v="2"/>
    <x v="0"/>
    <x v="0"/>
    <x v="0"/>
    <x v="0"/>
    <x v="1"/>
    <x v="1"/>
    <x v="1"/>
    <x v="1"/>
    <s v="random"/>
    <x v="0"/>
  </r>
  <r>
    <n v="1.7751479999999999"/>
    <n v="220.8"/>
    <n v="124.38397500000001"/>
    <x v="5"/>
    <x v="2"/>
    <x v="0"/>
    <x v="0"/>
    <x v="0"/>
    <x v="0"/>
    <x v="1"/>
    <x v="1"/>
    <x v="1"/>
    <x v="1"/>
    <s v="random"/>
    <x v="0"/>
  </r>
  <r>
    <n v="1.69733"/>
    <n v="220.8"/>
    <n v="130.08663300000001"/>
    <x v="5"/>
    <x v="2"/>
    <x v="0"/>
    <x v="0"/>
    <x v="0"/>
    <x v="0"/>
    <x v="1"/>
    <x v="1"/>
    <x v="1"/>
    <x v="1"/>
    <s v="random"/>
    <x v="0"/>
  </r>
  <r>
    <n v="1.7641009999999999"/>
    <n v="220.8"/>
    <n v="125.16293400000001"/>
    <x v="5"/>
    <x v="2"/>
    <x v="0"/>
    <x v="0"/>
    <x v="0"/>
    <x v="0"/>
    <x v="1"/>
    <x v="1"/>
    <x v="1"/>
    <x v="1"/>
    <s v="random"/>
    <x v="0"/>
  </r>
  <r>
    <n v="1.8070679999999999"/>
    <n v="248.4"/>
    <n v="137.460251"/>
    <x v="5"/>
    <x v="2"/>
    <x v="0"/>
    <x v="0"/>
    <x v="0"/>
    <x v="0"/>
    <x v="1"/>
    <x v="1"/>
    <x v="1"/>
    <x v="1"/>
    <s v="random"/>
    <x v="0"/>
  </r>
  <r>
    <n v="1.8398509999999999"/>
    <n v="248.4"/>
    <n v="135.01094800000001"/>
    <x v="5"/>
    <x v="0"/>
    <x v="0"/>
    <x v="0"/>
    <x v="0"/>
    <x v="0"/>
    <x v="0"/>
    <x v="0"/>
    <x v="0"/>
    <x v="0"/>
    <s v="random"/>
    <x v="0"/>
  </r>
  <r>
    <n v="1.6449339999999999"/>
    <n v="220.8"/>
    <n v="134.230279"/>
    <x v="5"/>
    <x v="0"/>
    <x v="0"/>
    <x v="0"/>
    <x v="0"/>
    <x v="0"/>
    <x v="0"/>
    <x v="0"/>
    <x v="0"/>
    <x v="0"/>
    <s v="random"/>
    <x v="0"/>
  </r>
  <r>
    <n v="1.8800600000000001"/>
    <n v="248.4"/>
    <n v="132.12342899999999"/>
    <x v="5"/>
    <x v="0"/>
    <x v="0"/>
    <x v="0"/>
    <x v="0"/>
    <x v="0"/>
    <x v="0"/>
    <x v="0"/>
    <x v="0"/>
    <x v="0"/>
    <s v="random"/>
    <x v="0"/>
  </r>
  <r>
    <n v="1.8056650000000001"/>
    <n v="220.8"/>
    <n v="122.281785"/>
    <x v="5"/>
    <x v="0"/>
    <x v="0"/>
    <x v="0"/>
    <x v="0"/>
    <x v="0"/>
    <x v="0"/>
    <x v="0"/>
    <x v="0"/>
    <x v="0"/>
    <s v="random"/>
    <x v="0"/>
  </r>
  <r>
    <n v="1.839861"/>
    <n v="248.4"/>
    <n v="135.01018400000001"/>
    <x v="5"/>
    <x v="0"/>
    <x v="0"/>
    <x v="0"/>
    <x v="0"/>
    <x v="0"/>
    <x v="0"/>
    <x v="0"/>
    <x v="0"/>
    <x v="0"/>
    <s v="random"/>
    <x v="0"/>
  </r>
  <r>
    <n v="0.66197799999999996"/>
    <n v="82.8"/>
    <n v="125.079667"/>
    <x v="6"/>
    <x v="0"/>
    <x v="0"/>
    <x v="0"/>
    <x v="0"/>
    <x v="0"/>
    <x v="0"/>
    <x v="0"/>
    <x v="0"/>
    <x v="0"/>
    <s v="random"/>
    <x v="0"/>
  </r>
  <r>
    <n v="0.649227"/>
    <n v="82.8"/>
    <n v="127.536316"/>
    <x v="6"/>
    <x v="0"/>
    <x v="0"/>
    <x v="0"/>
    <x v="0"/>
    <x v="0"/>
    <x v="0"/>
    <x v="0"/>
    <x v="0"/>
    <x v="0"/>
    <s v="random"/>
    <x v="0"/>
  </r>
  <r>
    <n v="0.65605000000000002"/>
    <n v="82.8"/>
    <n v="126.209852"/>
    <x v="6"/>
    <x v="0"/>
    <x v="0"/>
    <x v="0"/>
    <x v="0"/>
    <x v="0"/>
    <x v="0"/>
    <x v="0"/>
    <x v="0"/>
    <x v="0"/>
    <s v="random"/>
    <x v="0"/>
  </r>
  <r>
    <n v="1.5360259999999999"/>
    <n v="193.2"/>
    <n v="125.779111"/>
    <x v="7"/>
    <x v="0"/>
    <x v="0"/>
    <x v="0"/>
    <x v="0"/>
    <x v="0"/>
    <x v="0"/>
    <x v="0"/>
    <x v="0"/>
    <x v="0"/>
    <s v="random"/>
    <x v="0"/>
  </r>
  <r>
    <n v="1.3782110000000001"/>
    <n v="165.6"/>
    <n v="120.15573999999999"/>
    <x v="7"/>
    <x v="0"/>
    <x v="0"/>
    <x v="0"/>
    <x v="0"/>
    <x v="0"/>
    <x v="0"/>
    <x v="0"/>
    <x v="0"/>
    <x v="0"/>
    <s v="random"/>
    <x v="0"/>
  </r>
  <r>
    <n v="1.4063950000000001"/>
    <n v="193.2"/>
    <n v="137.372533"/>
    <x v="7"/>
    <x v="0"/>
    <x v="0"/>
    <x v="0"/>
    <x v="0"/>
    <x v="0"/>
    <x v="0"/>
    <x v="0"/>
    <x v="0"/>
    <x v="0"/>
    <s v="random"/>
    <x v="0"/>
  </r>
  <r>
    <n v="1.589272"/>
    <n v="193.2"/>
    <n v="121.56511399999999"/>
    <x v="8"/>
    <x v="0"/>
    <x v="0"/>
    <x v="0"/>
    <x v="0"/>
    <x v="0"/>
    <x v="0"/>
    <x v="0"/>
    <x v="0"/>
    <x v="0"/>
    <s v="random"/>
    <x v="0"/>
  </r>
  <r>
    <n v="1.614587"/>
    <n v="220.8"/>
    <n v="136.75323399999999"/>
    <x v="8"/>
    <x v="0"/>
    <x v="0"/>
    <x v="0"/>
    <x v="0"/>
    <x v="0"/>
    <x v="0"/>
    <x v="0"/>
    <x v="0"/>
    <x v="0"/>
    <s v="random"/>
    <x v="0"/>
  </r>
  <r>
    <n v="1.5990489999999999"/>
    <n v="220.8"/>
    <n v="138.082055"/>
    <x v="8"/>
    <x v="0"/>
    <x v="0"/>
    <x v="0"/>
    <x v="0"/>
    <x v="0"/>
    <x v="0"/>
    <x v="0"/>
    <x v="0"/>
    <x v="0"/>
    <s v="random"/>
    <x v="0"/>
  </r>
  <r>
    <n v="0.40022400000000002"/>
    <n v="82.8"/>
    <n v="206.883928"/>
    <x v="9"/>
    <x v="0"/>
    <x v="0"/>
    <x v="0"/>
    <x v="0"/>
    <x v="0"/>
    <x v="0"/>
    <x v="0"/>
    <x v="0"/>
    <x v="0"/>
    <s v="random"/>
    <x v="0"/>
  </r>
  <r>
    <n v="0.32867099999999999"/>
    <n v="55.2"/>
    <n v="167.948971"/>
    <x v="9"/>
    <x v="0"/>
    <x v="0"/>
    <x v="0"/>
    <x v="0"/>
    <x v="0"/>
    <x v="0"/>
    <x v="0"/>
    <x v="0"/>
    <x v="0"/>
    <s v="random"/>
    <x v="0"/>
  </r>
  <r>
    <n v="0.30774499999999999"/>
    <n v="55.2"/>
    <n v="179.36955399999999"/>
    <x v="9"/>
    <x v="0"/>
    <x v="0"/>
    <x v="0"/>
    <x v="0"/>
    <x v="0"/>
    <x v="0"/>
    <x v="0"/>
    <x v="0"/>
    <x v="0"/>
    <s v="random"/>
    <x v="0"/>
  </r>
  <r>
    <n v="3.13307"/>
    <n v="386.4"/>
    <n v="123.32949499999999"/>
    <x v="10"/>
    <x v="0"/>
    <x v="0"/>
    <x v="0"/>
    <x v="0"/>
    <x v="0"/>
    <x v="0"/>
    <x v="0"/>
    <x v="0"/>
    <x v="0"/>
    <s v="random"/>
    <x v="0"/>
  </r>
  <r>
    <n v="3.0696400000000001"/>
    <n v="386.4"/>
    <n v="125.877951"/>
    <x v="10"/>
    <x v="0"/>
    <x v="0"/>
    <x v="0"/>
    <x v="0"/>
    <x v="0"/>
    <x v="0"/>
    <x v="0"/>
    <x v="0"/>
    <x v="0"/>
    <s v="random"/>
    <x v="0"/>
  </r>
  <r>
    <n v="2.7898610000000001"/>
    <n v="358.8"/>
    <n v="128.608575"/>
    <x v="10"/>
    <x v="0"/>
    <x v="0"/>
    <x v="0"/>
    <x v="0"/>
    <x v="0"/>
    <x v="0"/>
    <x v="0"/>
    <x v="0"/>
    <x v="0"/>
    <s v="random"/>
    <x v="0"/>
  </r>
  <r>
    <n v="1.845874"/>
    <n v="248.4"/>
    <n v="134.57040900000001"/>
    <x v="11"/>
    <x v="0"/>
    <x v="0"/>
    <x v="0"/>
    <x v="0"/>
    <x v="0"/>
    <x v="0"/>
    <x v="0"/>
    <x v="0"/>
    <x v="0"/>
    <s v="random"/>
    <x v="0"/>
  </r>
  <r>
    <n v="1.6703049999999999"/>
    <n v="220.8"/>
    <n v="132.191428"/>
    <x v="11"/>
    <x v="0"/>
    <x v="0"/>
    <x v="0"/>
    <x v="0"/>
    <x v="0"/>
    <x v="0"/>
    <x v="0"/>
    <x v="0"/>
    <x v="0"/>
    <s v="random"/>
    <x v="0"/>
  </r>
  <r>
    <n v="1.8362369999999999"/>
    <n v="248.4"/>
    <n v="135.276668"/>
    <x v="11"/>
    <x v="0"/>
    <x v="0"/>
    <x v="0"/>
    <x v="0"/>
    <x v="0"/>
    <x v="0"/>
    <x v="0"/>
    <x v="0"/>
    <x v="0"/>
    <s v="random"/>
    <x v="0"/>
  </r>
  <r>
    <n v="0.84015300000000004"/>
    <n v="110.4"/>
    <n v="131.40471099999999"/>
    <x v="6"/>
    <x v="1"/>
    <x v="0"/>
    <x v="0"/>
    <x v="1"/>
    <x v="1"/>
    <x v="1"/>
    <x v="1"/>
    <x v="1"/>
    <x v="1"/>
    <s v="random"/>
    <x v="0"/>
  </r>
  <r>
    <n v="0.53675799999999996"/>
    <n v="82.8"/>
    <n v="154.25945300000001"/>
    <x v="6"/>
    <x v="1"/>
    <x v="0"/>
    <x v="0"/>
    <x v="1"/>
    <x v="1"/>
    <x v="1"/>
    <x v="1"/>
    <x v="1"/>
    <x v="1"/>
    <s v="random"/>
    <x v="0"/>
  </r>
  <r>
    <n v="0.70419200000000004"/>
    <n v="110.4"/>
    <n v="156.775532"/>
    <x v="6"/>
    <x v="1"/>
    <x v="0"/>
    <x v="0"/>
    <x v="1"/>
    <x v="1"/>
    <x v="1"/>
    <x v="1"/>
    <x v="1"/>
    <x v="1"/>
    <s v="random"/>
    <x v="0"/>
  </r>
  <r>
    <n v="1.4547140000000001"/>
    <n v="193.2"/>
    <n v="132.809619"/>
    <x v="7"/>
    <x v="1"/>
    <x v="0"/>
    <x v="0"/>
    <x v="1"/>
    <x v="1"/>
    <x v="1"/>
    <x v="1"/>
    <x v="1"/>
    <x v="1"/>
    <s v="random"/>
    <x v="0"/>
  </r>
  <r>
    <n v="1.3878239999999999"/>
    <n v="193.2"/>
    <n v="139.21077600000001"/>
    <x v="7"/>
    <x v="1"/>
    <x v="0"/>
    <x v="0"/>
    <x v="1"/>
    <x v="1"/>
    <x v="1"/>
    <x v="1"/>
    <x v="1"/>
    <x v="1"/>
    <s v="random"/>
    <x v="0"/>
  </r>
  <r>
    <n v="1.3268930000000001"/>
    <n v="165.6"/>
    <n v="124.802817"/>
    <x v="7"/>
    <x v="1"/>
    <x v="0"/>
    <x v="0"/>
    <x v="1"/>
    <x v="1"/>
    <x v="1"/>
    <x v="1"/>
    <x v="1"/>
    <x v="1"/>
    <s v="random"/>
    <x v="0"/>
  </r>
  <r>
    <n v="1.5801810000000001"/>
    <n v="193.2"/>
    <n v="122.264492"/>
    <x v="8"/>
    <x v="1"/>
    <x v="0"/>
    <x v="0"/>
    <x v="1"/>
    <x v="1"/>
    <x v="1"/>
    <x v="1"/>
    <x v="1"/>
    <x v="1"/>
    <s v="random"/>
    <x v="0"/>
  </r>
  <r>
    <n v="1.4063129999999999"/>
    <n v="193.2"/>
    <n v="137.380528"/>
    <x v="8"/>
    <x v="1"/>
    <x v="0"/>
    <x v="0"/>
    <x v="1"/>
    <x v="1"/>
    <x v="1"/>
    <x v="1"/>
    <x v="1"/>
    <x v="1"/>
    <s v="random"/>
    <x v="0"/>
  </r>
  <r>
    <n v="1.428193"/>
    <n v="193.2"/>
    <n v="135.27583999999999"/>
    <x v="8"/>
    <x v="1"/>
    <x v="0"/>
    <x v="0"/>
    <x v="1"/>
    <x v="1"/>
    <x v="1"/>
    <x v="1"/>
    <x v="1"/>
    <x v="1"/>
    <s v="random"/>
    <x v="0"/>
  </r>
  <r>
    <n v="1.522276"/>
    <n v="193.2"/>
    <n v="126.915255"/>
    <x v="11"/>
    <x v="1"/>
    <x v="0"/>
    <x v="0"/>
    <x v="1"/>
    <x v="1"/>
    <x v="1"/>
    <x v="1"/>
    <x v="1"/>
    <x v="1"/>
    <s v="random"/>
    <x v="0"/>
  </r>
  <r>
    <n v="1.497447"/>
    <n v="193.2"/>
    <n v="129.019623"/>
    <x v="11"/>
    <x v="1"/>
    <x v="0"/>
    <x v="0"/>
    <x v="1"/>
    <x v="1"/>
    <x v="1"/>
    <x v="1"/>
    <x v="1"/>
    <x v="1"/>
    <s v="random"/>
    <x v="0"/>
  </r>
  <r>
    <n v="1.531739"/>
    <n v="193.2"/>
    <n v="126.131148"/>
    <x v="11"/>
    <x v="1"/>
    <x v="0"/>
    <x v="0"/>
    <x v="1"/>
    <x v="1"/>
    <x v="1"/>
    <x v="1"/>
    <x v="1"/>
    <x v="1"/>
    <s v="random"/>
    <x v="0"/>
  </r>
  <r>
    <n v="0.3039"/>
    <n v="55.2"/>
    <n v="181.63859600000001"/>
    <x v="9"/>
    <x v="1"/>
    <x v="0"/>
    <x v="0"/>
    <x v="1"/>
    <x v="1"/>
    <x v="1"/>
    <x v="1"/>
    <x v="1"/>
    <x v="1"/>
    <s v="random"/>
    <x v="0"/>
  </r>
  <r>
    <n v="0.342005"/>
    <n v="55.2"/>
    <n v="161.40113500000001"/>
    <x v="9"/>
    <x v="1"/>
    <x v="0"/>
    <x v="0"/>
    <x v="1"/>
    <x v="1"/>
    <x v="1"/>
    <x v="1"/>
    <x v="1"/>
    <x v="1"/>
    <s v="random"/>
    <x v="0"/>
  </r>
  <r>
    <n v="0.47609000000000001"/>
    <n v="82.8"/>
    <n v="173.916526"/>
    <x v="9"/>
    <x v="1"/>
    <x v="0"/>
    <x v="0"/>
    <x v="1"/>
    <x v="1"/>
    <x v="1"/>
    <x v="1"/>
    <x v="1"/>
    <x v="1"/>
    <s v="random"/>
    <x v="0"/>
  </r>
  <r>
    <n v="2.5177350000000001"/>
    <n v="331.2"/>
    <n v="131.546807"/>
    <x v="10"/>
    <x v="1"/>
    <x v="0"/>
    <x v="0"/>
    <x v="1"/>
    <x v="1"/>
    <x v="1"/>
    <x v="1"/>
    <x v="1"/>
    <x v="1"/>
    <s v="random"/>
    <x v="0"/>
  </r>
  <r>
    <n v="2.9768669999999999"/>
    <n v="358.8"/>
    <n v="120.52940099999999"/>
    <x v="10"/>
    <x v="1"/>
    <x v="0"/>
    <x v="0"/>
    <x v="1"/>
    <x v="1"/>
    <x v="1"/>
    <x v="1"/>
    <x v="1"/>
    <x v="1"/>
    <s v="random"/>
    <x v="0"/>
  </r>
  <r>
    <n v="3.0213450000000002"/>
    <n v="386.4"/>
    <n v="127.890074"/>
    <x v="10"/>
    <x v="1"/>
    <x v="0"/>
    <x v="0"/>
    <x v="1"/>
    <x v="1"/>
    <x v="1"/>
    <x v="1"/>
    <x v="1"/>
    <x v="1"/>
    <s v="random"/>
    <x v="0"/>
  </r>
  <r>
    <n v="0.60859700000000005"/>
    <n v="82.8"/>
    <n v="136.05064999999999"/>
    <x v="6"/>
    <x v="2"/>
    <x v="0"/>
    <x v="0"/>
    <x v="0"/>
    <x v="0"/>
    <x v="1"/>
    <x v="1"/>
    <x v="1"/>
    <x v="1"/>
    <s v="random"/>
    <x v="0"/>
  </r>
  <r>
    <n v="0.57031299999999996"/>
    <n v="82.8"/>
    <n v="145.183502"/>
    <x v="6"/>
    <x v="2"/>
    <x v="0"/>
    <x v="0"/>
    <x v="0"/>
    <x v="0"/>
    <x v="1"/>
    <x v="1"/>
    <x v="1"/>
    <x v="1"/>
    <s v="random"/>
    <x v="0"/>
  </r>
  <r>
    <n v="0.65059699999999998"/>
    <n v="82.8"/>
    <n v="127.267645"/>
    <x v="6"/>
    <x v="2"/>
    <x v="0"/>
    <x v="0"/>
    <x v="0"/>
    <x v="0"/>
    <x v="1"/>
    <x v="1"/>
    <x v="1"/>
    <x v="1"/>
    <s v="random"/>
    <x v="0"/>
  </r>
  <r>
    <n v="1.1190230000000001"/>
    <n v="138"/>
    <n v="123.32191400000001"/>
    <x v="7"/>
    <x v="2"/>
    <x v="0"/>
    <x v="0"/>
    <x v="0"/>
    <x v="0"/>
    <x v="1"/>
    <x v="1"/>
    <x v="1"/>
    <x v="1"/>
    <s v="random"/>
    <x v="0"/>
  </r>
  <r>
    <n v="1.1095159999999999"/>
    <n v="138"/>
    <n v="124.378601"/>
    <x v="7"/>
    <x v="2"/>
    <x v="0"/>
    <x v="0"/>
    <x v="0"/>
    <x v="0"/>
    <x v="1"/>
    <x v="1"/>
    <x v="1"/>
    <x v="1"/>
    <s v="random"/>
    <x v="0"/>
  </r>
  <r>
    <n v="1.096425"/>
    <n v="138"/>
    <n v="125.863592"/>
    <x v="7"/>
    <x v="2"/>
    <x v="0"/>
    <x v="0"/>
    <x v="0"/>
    <x v="0"/>
    <x v="1"/>
    <x v="1"/>
    <x v="1"/>
    <x v="1"/>
    <s v="random"/>
    <x v="0"/>
  </r>
  <r>
    <n v="0.40283600000000003"/>
    <n v="55.2"/>
    <n v="137.02844300000001"/>
    <x v="9"/>
    <x v="2"/>
    <x v="0"/>
    <x v="0"/>
    <x v="0"/>
    <x v="0"/>
    <x v="1"/>
    <x v="1"/>
    <x v="1"/>
    <x v="1"/>
    <s v="random"/>
    <x v="0"/>
  </r>
  <r>
    <n v="0.33194899999999999"/>
    <n v="55.2"/>
    <n v="166.29049499999999"/>
    <x v="9"/>
    <x v="2"/>
    <x v="0"/>
    <x v="0"/>
    <x v="0"/>
    <x v="0"/>
    <x v="1"/>
    <x v="1"/>
    <x v="1"/>
    <x v="1"/>
    <s v="random"/>
    <x v="0"/>
  </r>
  <r>
    <n v="0.303564"/>
    <n v="55.2"/>
    <n v="181.83969500000001"/>
    <x v="9"/>
    <x v="2"/>
    <x v="0"/>
    <x v="0"/>
    <x v="0"/>
    <x v="0"/>
    <x v="1"/>
    <x v="1"/>
    <x v="1"/>
    <x v="1"/>
    <s v="random"/>
    <x v="0"/>
  </r>
  <r>
    <n v="1.3054859999999999"/>
    <n v="193.2"/>
    <n v="147.99082899999999"/>
    <x v="8"/>
    <x v="2"/>
    <x v="0"/>
    <x v="0"/>
    <x v="0"/>
    <x v="0"/>
    <x v="1"/>
    <x v="1"/>
    <x v="1"/>
    <x v="1"/>
    <s v="random"/>
    <x v="0"/>
  </r>
  <r>
    <n v="1.3020160000000001"/>
    <n v="165.6"/>
    <n v="127.18734600000001"/>
    <x v="8"/>
    <x v="2"/>
    <x v="0"/>
    <x v="0"/>
    <x v="0"/>
    <x v="0"/>
    <x v="1"/>
    <x v="1"/>
    <x v="1"/>
    <x v="1"/>
    <s v="random"/>
    <x v="0"/>
  </r>
  <r>
    <n v="1.3603529999999999"/>
    <n v="193.2"/>
    <n v="142.02195599999999"/>
    <x v="8"/>
    <x v="2"/>
    <x v="0"/>
    <x v="0"/>
    <x v="0"/>
    <x v="0"/>
    <x v="1"/>
    <x v="1"/>
    <x v="1"/>
    <x v="1"/>
    <s v="random"/>
    <x v="0"/>
  </r>
  <r>
    <n v="2.602382"/>
    <n v="331.2"/>
    <n v="127.268007"/>
    <x v="10"/>
    <x v="2"/>
    <x v="0"/>
    <x v="0"/>
    <x v="0"/>
    <x v="0"/>
    <x v="1"/>
    <x v="1"/>
    <x v="1"/>
    <x v="1"/>
    <s v="random"/>
    <x v="0"/>
  </r>
  <r>
    <n v="2.7323059999999999"/>
    <n v="331.2"/>
    <n v="121.21628800000001"/>
    <x v="10"/>
    <x v="2"/>
    <x v="0"/>
    <x v="0"/>
    <x v="0"/>
    <x v="0"/>
    <x v="1"/>
    <x v="1"/>
    <x v="1"/>
    <x v="1"/>
    <s v="random"/>
    <x v="0"/>
  </r>
  <r>
    <n v="1.370528"/>
    <n v="193.2"/>
    <n v="140.9676"/>
    <x v="11"/>
    <x v="2"/>
    <x v="0"/>
    <x v="0"/>
    <x v="0"/>
    <x v="0"/>
    <x v="1"/>
    <x v="1"/>
    <x v="1"/>
    <x v="1"/>
    <s v="random"/>
    <x v="0"/>
  </r>
  <r>
    <n v="1.297642"/>
    <n v="165.6"/>
    <n v="127.616128"/>
    <x v="11"/>
    <x v="2"/>
    <x v="0"/>
    <x v="0"/>
    <x v="0"/>
    <x v="0"/>
    <x v="1"/>
    <x v="1"/>
    <x v="1"/>
    <x v="1"/>
    <s v="random"/>
    <x v="0"/>
  </r>
  <r>
    <n v="1.42011"/>
    <n v="193.2"/>
    <n v="136.04576399999999"/>
    <x v="11"/>
    <x v="2"/>
    <x v="0"/>
    <x v="0"/>
    <x v="0"/>
    <x v="0"/>
    <x v="1"/>
    <x v="1"/>
    <x v="1"/>
    <x v="1"/>
    <s v="random"/>
    <x v="0"/>
  </r>
  <r>
    <n v="0.65100499999999994"/>
    <n v="82.8"/>
    <n v="127.187996"/>
    <x v="6"/>
    <x v="2"/>
    <x v="0"/>
    <x v="0"/>
    <x v="1"/>
    <x v="1"/>
    <x v="0"/>
    <x v="0"/>
    <x v="1"/>
    <x v="1"/>
    <s v="random"/>
    <x v="0"/>
  </r>
  <r>
    <n v="0.61656900000000003"/>
    <n v="82.8"/>
    <n v="134.29156900000001"/>
    <x v="6"/>
    <x v="2"/>
    <x v="0"/>
    <x v="0"/>
    <x v="1"/>
    <x v="1"/>
    <x v="0"/>
    <x v="0"/>
    <x v="1"/>
    <x v="1"/>
    <s v="random"/>
    <x v="0"/>
  </r>
  <r>
    <n v="0.67524799999999996"/>
    <n v="82.8"/>
    <n v="122.621567"/>
    <x v="6"/>
    <x v="2"/>
    <x v="0"/>
    <x v="0"/>
    <x v="1"/>
    <x v="1"/>
    <x v="0"/>
    <x v="0"/>
    <x v="1"/>
    <x v="1"/>
    <s v="random"/>
    <x v="0"/>
  </r>
  <r>
    <n v="1.1835519999999999"/>
    <n v="165.6"/>
    <n v="139.91784100000001"/>
    <x v="7"/>
    <x v="2"/>
    <x v="0"/>
    <x v="0"/>
    <x v="1"/>
    <x v="1"/>
    <x v="0"/>
    <x v="0"/>
    <x v="1"/>
    <x v="1"/>
    <s v="random"/>
    <x v="0"/>
  </r>
  <r>
    <n v="1.1517569999999999"/>
    <n v="165.6"/>
    <n v="143.78035499999999"/>
    <x v="7"/>
    <x v="2"/>
    <x v="0"/>
    <x v="0"/>
    <x v="1"/>
    <x v="1"/>
    <x v="0"/>
    <x v="0"/>
    <x v="1"/>
    <x v="1"/>
    <s v="random"/>
    <x v="0"/>
  </r>
  <r>
    <n v="1.1986159999999999"/>
    <n v="165.6"/>
    <n v="138.159325"/>
    <x v="7"/>
    <x v="2"/>
    <x v="0"/>
    <x v="0"/>
    <x v="1"/>
    <x v="1"/>
    <x v="0"/>
    <x v="0"/>
    <x v="1"/>
    <x v="1"/>
    <s v="random"/>
    <x v="0"/>
  </r>
  <r>
    <n v="1.3774390000000001"/>
    <n v="193.2"/>
    <n v="140.26031900000001"/>
    <x v="8"/>
    <x v="2"/>
    <x v="0"/>
    <x v="0"/>
    <x v="1"/>
    <x v="1"/>
    <x v="0"/>
    <x v="0"/>
    <x v="1"/>
    <x v="1"/>
    <s v="random"/>
    <x v="0"/>
  </r>
  <r>
    <n v="1.5181260000000001"/>
    <n v="193.2"/>
    <n v="127.262185"/>
    <x v="8"/>
    <x v="2"/>
    <x v="0"/>
    <x v="0"/>
    <x v="1"/>
    <x v="1"/>
    <x v="0"/>
    <x v="0"/>
    <x v="1"/>
    <x v="1"/>
    <s v="random"/>
    <x v="0"/>
  </r>
  <r>
    <n v="1.535056"/>
    <n v="193.2"/>
    <n v="125.85861300000001"/>
    <x v="8"/>
    <x v="2"/>
    <x v="0"/>
    <x v="0"/>
    <x v="1"/>
    <x v="1"/>
    <x v="0"/>
    <x v="0"/>
    <x v="1"/>
    <x v="1"/>
    <s v="random"/>
    <x v="0"/>
  </r>
  <r>
    <n v="0.31182100000000001"/>
    <n v="55.2"/>
    <n v="177.02488600000001"/>
    <x v="9"/>
    <x v="2"/>
    <x v="0"/>
    <x v="0"/>
    <x v="1"/>
    <x v="1"/>
    <x v="0"/>
    <x v="0"/>
    <x v="1"/>
    <x v="1"/>
    <s v="random"/>
    <x v="0"/>
  </r>
  <r>
    <n v="0.32553799999999999"/>
    <n v="55.2"/>
    <n v="169.56535099999999"/>
    <x v="9"/>
    <x v="2"/>
    <x v="0"/>
    <x v="0"/>
    <x v="1"/>
    <x v="1"/>
    <x v="0"/>
    <x v="0"/>
    <x v="1"/>
    <x v="1"/>
    <s v="random"/>
    <x v="0"/>
  </r>
  <r>
    <n v="0.42935899999999999"/>
    <n v="82.8"/>
    <n v="192.84571500000001"/>
    <x v="9"/>
    <x v="2"/>
    <x v="0"/>
    <x v="0"/>
    <x v="1"/>
    <x v="1"/>
    <x v="0"/>
    <x v="0"/>
    <x v="1"/>
    <x v="1"/>
    <s v="random"/>
    <x v="0"/>
  </r>
  <r>
    <n v="1.6105039999999999"/>
    <n v="220.8"/>
    <n v="137.09996100000001"/>
    <x v="11"/>
    <x v="2"/>
    <x v="0"/>
    <x v="0"/>
    <x v="1"/>
    <x v="1"/>
    <x v="0"/>
    <x v="0"/>
    <x v="1"/>
    <x v="1"/>
    <s v="random"/>
    <x v="0"/>
  </r>
  <r>
    <n v="1.5446310000000001"/>
    <n v="193.2"/>
    <n v="125.07838099999999"/>
    <x v="11"/>
    <x v="2"/>
    <x v="0"/>
    <x v="0"/>
    <x v="1"/>
    <x v="1"/>
    <x v="0"/>
    <x v="0"/>
    <x v="1"/>
    <x v="1"/>
    <s v="random"/>
    <x v="0"/>
  </r>
  <r>
    <n v="1.607866"/>
    <n v="193.2"/>
    <n v="120.15929800000001"/>
    <x v="11"/>
    <x v="2"/>
    <x v="0"/>
    <x v="0"/>
    <x v="1"/>
    <x v="1"/>
    <x v="0"/>
    <x v="0"/>
    <x v="1"/>
    <x v="1"/>
    <s v="random"/>
    <x v="0"/>
  </r>
  <r>
    <n v="3.159897"/>
    <n v="386.4"/>
    <n v="122.282471"/>
    <x v="10"/>
    <x v="2"/>
    <x v="0"/>
    <x v="0"/>
    <x v="1"/>
    <x v="1"/>
    <x v="0"/>
    <x v="0"/>
    <x v="1"/>
    <x v="1"/>
    <s v="random"/>
    <x v="0"/>
  </r>
  <r>
    <n v="3.0803379999999998"/>
    <n v="386.4"/>
    <n v="125.440777"/>
    <x v="10"/>
    <x v="2"/>
    <x v="0"/>
    <x v="0"/>
    <x v="1"/>
    <x v="1"/>
    <x v="0"/>
    <x v="0"/>
    <x v="1"/>
    <x v="1"/>
    <s v="random"/>
    <x v="0"/>
  </r>
  <r>
    <n v="2.842768"/>
    <n v="358.8"/>
    <n v="126.215002"/>
    <x v="10"/>
    <x v="2"/>
    <x v="0"/>
    <x v="0"/>
    <x v="1"/>
    <x v="1"/>
    <x v="0"/>
    <x v="0"/>
    <x v="1"/>
    <x v="1"/>
    <s v="random"/>
    <x v="0"/>
  </r>
  <r>
    <n v="0.68311299999999997"/>
    <n v="82.8"/>
    <n v="121.209794"/>
    <x v="6"/>
    <x v="1"/>
    <x v="1"/>
    <x v="1"/>
    <x v="1"/>
    <x v="1"/>
    <x v="0"/>
    <x v="0"/>
    <x v="1"/>
    <x v="1"/>
    <s v="random"/>
    <x v="0"/>
  </r>
  <r>
    <n v="0.64352100000000001"/>
    <n v="82.8"/>
    <n v="128.667226"/>
    <x v="6"/>
    <x v="1"/>
    <x v="1"/>
    <x v="1"/>
    <x v="1"/>
    <x v="1"/>
    <x v="0"/>
    <x v="0"/>
    <x v="1"/>
    <x v="1"/>
    <s v="random"/>
    <x v="0"/>
  </r>
  <r>
    <n v="0.753548"/>
    <n v="110.4"/>
    <n v="146.506901"/>
    <x v="6"/>
    <x v="1"/>
    <x v="1"/>
    <x v="1"/>
    <x v="1"/>
    <x v="1"/>
    <x v="0"/>
    <x v="0"/>
    <x v="1"/>
    <x v="1"/>
    <s v="random"/>
    <x v="0"/>
  </r>
  <r>
    <n v="1.5577289999999999"/>
    <n v="193.2"/>
    <n v="124.026712"/>
    <x v="7"/>
    <x v="1"/>
    <x v="1"/>
    <x v="1"/>
    <x v="1"/>
    <x v="1"/>
    <x v="0"/>
    <x v="0"/>
    <x v="1"/>
    <x v="1"/>
    <s v="random"/>
    <x v="0"/>
  </r>
  <r>
    <n v="1.5223150000000001"/>
    <n v="193.2"/>
    <n v="126.912007"/>
    <x v="7"/>
    <x v="1"/>
    <x v="1"/>
    <x v="1"/>
    <x v="1"/>
    <x v="1"/>
    <x v="0"/>
    <x v="0"/>
    <x v="1"/>
    <x v="1"/>
    <s v="random"/>
    <x v="0"/>
  </r>
  <r>
    <n v="1.5533380000000001"/>
    <n v="193.2"/>
    <n v="124.377281"/>
    <x v="7"/>
    <x v="1"/>
    <x v="1"/>
    <x v="1"/>
    <x v="1"/>
    <x v="1"/>
    <x v="0"/>
    <x v="0"/>
    <x v="1"/>
    <x v="1"/>
    <s v="random"/>
    <x v="0"/>
  </r>
  <r>
    <n v="0.33771099999999998"/>
    <n v="55.2"/>
    <n v="163.45352600000001"/>
    <x v="9"/>
    <x v="1"/>
    <x v="1"/>
    <x v="1"/>
    <x v="1"/>
    <x v="1"/>
    <x v="0"/>
    <x v="0"/>
    <x v="1"/>
    <x v="1"/>
    <s v="random"/>
    <x v="0"/>
  </r>
  <r>
    <n v="0.320913"/>
    <n v="55.2"/>
    <n v="172.009277"/>
    <x v="9"/>
    <x v="1"/>
    <x v="1"/>
    <x v="1"/>
    <x v="1"/>
    <x v="1"/>
    <x v="0"/>
    <x v="0"/>
    <x v="1"/>
    <x v="1"/>
    <s v="random"/>
    <x v="0"/>
  </r>
  <r>
    <n v="0.41580400000000001"/>
    <n v="82.8"/>
    <n v="199.13233"/>
    <x v="9"/>
    <x v="1"/>
    <x v="1"/>
    <x v="1"/>
    <x v="1"/>
    <x v="1"/>
    <x v="0"/>
    <x v="0"/>
    <x v="1"/>
    <x v="1"/>
    <s v="random"/>
    <x v="0"/>
  </r>
  <r>
    <n v="1.6571750000000001"/>
    <n v="220.8"/>
    <n v="133.23876799999999"/>
    <x v="8"/>
    <x v="1"/>
    <x v="1"/>
    <x v="1"/>
    <x v="1"/>
    <x v="1"/>
    <x v="0"/>
    <x v="0"/>
    <x v="1"/>
    <x v="1"/>
    <s v="random"/>
    <x v="0"/>
  </r>
  <r>
    <n v="1.477314"/>
    <n v="193.2"/>
    <n v="130.77790200000001"/>
    <x v="8"/>
    <x v="1"/>
    <x v="1"/>
    <x v="1"/>
    <x v="1"/>
    <x v="1"/>
    <x v="0"/>
    <x v="0"/>
    <x v="1"/>
    <x v="1"/>
    <s v="random"/>
    <x v="0"/>
  </r>
  <r>
    <n v="1.6883250000000001"/>
    <n v="220.8"/>
    <n v="130.78049100000001"/>
    <x v="8"/>
    <x v="1"/>
    <x v="1"/>
    <x v="1"/>
    <x v="1"/>
    <x v="1"/>
    <x v="0"/>
    <x v="0"/>
    <x v="1"/>
    <x v="1"/>
    <s v="random"/>
    <x v="0"/>
  </r>
  <r>
    <n v="3.272259"/>
    <n v="414"/>
    <n v="126.518117"/>
    <x v="10"/>
    <x v="1"/>
    <x v="1"/>
    <x v="1"/>
    <x v="1"/>
    <x v="1"/>
    <x v="0"/>
    <x v="0"/>
    <x v="1"/>
    <x v="1"/>
    <s v="random"/>
    <x v="0"/>
  </r>
  <r>
    <n v="3.0367790000000001"/>
    <n v="386.4"/>
    <n v="127.24006799999999"/>
    <x v="10"/>
    <x v="1"/>
    <x v="1"/>
    <x v="1"/>
    <x v="1"/>
    <x v="1"/>
    <x v="0"/>
    <x v="0"/>
    <x v="1"/>
    <x v="1"/>
    <s v="random"/>
    <x v="0"/>
  </r>
  <r>
    <n v="3.0870500000000001"/>
    <n v="386.4"/>
    <n v="125.16804999999999"/>
    <x v="10"/>
    <x v="1"/>
    <x v="1"/>
    <x v="1"/>
    <x v="1"/>
    <x v="1"/>
    <x v="0"/>
    <x v="0"/>
    <x v="1"/>
    <x v="1"/>
    <s v="random"/>
    <x v="0"/>
  </r>
  <r>
    <n v="1.805887"/>
    <n v="220.8"/>
    <n v="122.266786"/>
    <x v="11"/>
    <x v="1"/>
    <x v="1"/>
    <x v="1"/>
    <x v="1"/>
    <x v="1"/>
    <x v="0"/>
    <x v="0"/>
    <x v="1"/>
    <x v="1"/>
    <s v="random"/>
    <x v="0"/>
  </r>
  <r>
    <n v="1.7752410000000001"/>
    <n v="220.8"/>
    <n v="124.377458"/>
    <x v="11"/>
    <x v="1"/>
    <x v="1"/>
    <x v="1"/>
    <x v="1"/>
    <x v="1"/>
    <x v="0"/>
    <x v="0"/>
    <x v="1"/>
    <x v="1"/>
    <s v="random"/>
    <x v="0"/>
  </r>
  <r>
    <n v="1.8448640000000001"/>
    <n v="248.4"/>
    <n v="134.64406500000001"/>
    <x v="11"/>
    <x v="1"/>
    <x v="1"/>
    <x v="1"/>
    <x v="1"/>
    <x v="1"/>
    <x v="0"/>
    <x v="0"/>
    <x v="1"/>
    <x v="1"/>
    <s v="random"/>
    <x v="0"/>
  </r>
  <r>
    <n v="0.80986400000000003"/>
    <n v="110.4"/>
    <n v="136.319254"/>
    <x v="6"/>
    <x v="1"/>
    <x v="1"/>
    <x v="1"/>
    <x v="1"/>
    <x v="1"/>
    <x v="1"/>
    <x v="1"/>
    <x v="0"/>
    <x v="0"/>
    <s v="random"/>
    <x v="0"/>
  </r>
  <r>
    <n v="0.813581"/>
    <n v="110.4"/>
    <n v="135.69641200000001"/>
    <x v="6"/>
    <x v="1"/>
    <x v="1"/>
    <x v="1"/>
    <x v="1"/>
    <x v="1"/>
    <x v="1"/>
    <x v="1"/>
    <x v="0"/>
    <x v="0"/>
    <s v="random"/>
    <x v="0"/>
  </r>
  <r>
    <n v="0.75494300000000003"/>
    <n v="110.4"/>
    <n v="146.236164"/>
    <x v="6"/>
    <x v="1"/>
    <x v="1"/>
    <x v="1"/>
    <x v="1"/>
    <x v="1"/>
    <x v="1"/>
    <x v="1"/>
    <x v="0"/>
    <x v="0"/>
    <s v="random"/>
    <x v="0"/>
  </r>
  <r>
    <n v="1.5780700000000001"/>
    <n v="220.8"/>
    <n v="139.91773800000001"/>
    <x v="7"/>
    <x v="1"/>
    <x v="1"/>
    <x v="1"/>
    <x v="1"/>
    <x v="1"/>
    <x v="1"/>
    <x v="1"/>
    <x v="0"/>
    <x v="0"/>
    <s v="random"/>
    <x v="0"/>
  </r>
  <r>
    <n v="1.5470159999999999"/>
    <n v="220.8"/>
    <n v="142.72642999999999"/>
    <x v="7"/>
    <x v="1"/>
    <x v="1"/>
    <x v="1"/>
    <x v="1"/>
    <x v="1"/>
    <x v="1"/>
    <x v="1"/>
    <x v="0"/>
    <x v="0"/>
    <s v="random"/>
    <x v="0"/>
  </r>
  <r>
    <n v="1.5756030000000001"/>
    <n v="193.2"/>
    <n v="122.61971200000001"/>
    <x v="7"/>
    <x v="1"/>
    <x v="1"/>
    <x v="1"/>
    <x v="1"/>
    <x v="1"/>
    <x v="1"/>
    <x v="1"/>
    <x v="0"/>
    <x v="0"/>
    <s v="random"/>
    <x v="0"/>
  </r>
  <r>
    <n v="0.39077000000000001"/>
    <n v="55.2"/>
    <n v="141.25964300000001"/>
    <x v="9"/>
    <x v="1"/>
    <x v="1"/>
    <x v="1"/>
    <x v="1"/>
    <x v="1"/>
    <x v="1"/>
    <x v="1"/>
    <x v="0"/>
    <x v="0"/>
    <s v="random"/>
    <x v="0"/>
  </r>
  <r>
    <n v="0.41426000000000002"/>
    <n v="55.2"/>
    <n v="133.24954600000001"/>
    <x v="9"/>
    <x v="1"/>
    <x v="1"/>
    <x v="1"/>
    <x v="1"/>
    <x v="1"/>
    <x v="1"/>
    <x v="1"/>
    <x v="0"/>
    <x v="0"/>
    <s v="random"/>
    <x v="0"/>
  </r>
  <r>
    <n v="0.48706899999999997"/>
    <n v="82.8"/>
    <n v="169.99650199999999"/>
    <x v="9"/>
    <x v="1"/>
    <x v="1"/>
    <x v="1"/>
    <x v="1"/>
    <x v="1"/>
    <x v="1"/>
    <x v="1"/>
    <x v="0"/>
    <x v="0"/>
    <s v="random"/>
    <x v="0"/>
  </r>
  <r>
    <n v="1.6713089999999999"/>
    <n v="220.8"/>
    <n v="132.11200500000001"/>
    <x v="8"/>
    <x v="1"/>
    <x v="1"/>
    <x v="1"/>
    <x v="1"/>
    <x v="1"/>
    <x v="1"/>
    <x v="1"/>
    <x v="0"/>
    <x v="0"/>
    <s v="random"/>
    <x v="0"/>
  </r>
  <r>
    <n v="1.644147"/>
    <n v="220.8"/>
    <n v="134.29454000000001"/>
    <x v="8"/>
    <x v="1"/>
    <x v="1"/>
    <x v="1"/>
    <x v="1"/>
    <x v="1"/>
    <x v="1"/>
    <x v="1"/>
    <x v="0"/>
    <x v="0"/>
    <s v="random"/>
    <x v="0"/>
  </r>
  <r>
    <n v="1.865391"/>
    <n v="248.4"/>
    <n v="133.16242800000001"/>
    <x v="8"/>
    <x v="1"/>
    <x v="1"/>
    <x v="1"/>
    <x v="1"/>
    <x v="1"/>
    <x v="1"/>
    <x v="1"/>
    <x v="0"/>
    <x v="0"/>
    <s v="random"/>
    <x v="0"/>
  </r>
  <r>
    <n v="3.3377340000000002"/>
    <n v="414"/>
    <n v="124.036249"/>
    <x v="10"/>
    <x v="1"/>
    <x v="1"/>
    <x v="1"/>
    <x v="1"/>
    <x v="1"/>
    <x v="1"/>
    <x v="1"/>
    <x v="0"/>
    <x v="0"/>
    <s v="random"/>
    <x v="0"/>
  </r>
  <r>
    <n v="3.2526869999999999"/>
    <n v="414"/>
    <n v="127.279372"/>
    <x v="10"/>
    <x v="1"/>
    <x v="1"/>
    <x v="1"/>
    <x v="1"/>
    <x v="1"/>
    <x v="1"/>
    <x v="1"/>
    <x v="0"/>
    <x v="0"/>
    <s v="random"/>
    <x v="0"/>
  </r>
  <r>
    <n v="3.6663000000000001"/>
    <n v="469.2"/>
    <n v="127.97641900000001"/>
    <x v="10"/>
    <x v="1"/>
    <x v="1"/>
    <x v="1"/>
    <x v="1"/>
    <x v="1"/>
    <x v="1"/>
    <x v="1"/>
    <x v="0"/>
    <x v="0"/>
    <s v="random"/>
    <x v="0"/>
  </r>
  <r>
    <n v="2.2785169999999999"/>
    <n v="303.60000000000002"/>
    <n v="133.244552"/>
    <x v="11"/>
    <x v="1"/>
    <x v="1"/>
    <x v="1"/>
    <x v="1"/>
    <x v="1"/>
    <x v="1"/>
    <x v="1"/>
    <x v="0"/>
    <x v="0"/>
    <s v="random"/>
    <x v="0"/>
  </r>
  <r>
    <n v="2.2051349999999998"/>
    <n v="276"/>
    <n v="125.16242099999999"/>
    <x v="11"/>
    <x v="1"/>
    <x v="1"/>
    <x v="1"/>
    <x v="1"/>
    <x v="1"/>
    <x v="1"/>
    <x v="1"/>
    <x v="0"/>
    <x v="0"/>
    <s v="random"/>
    <x v="0"/>
  </r>
  <r>
    <n v="2.2050420000000002"/>
    <n v="276"/>
    <n v="125.16767"/>
    <x v="11"/>
    <x v="1"/>
    <x v="1"/>
    <x v="1"/>
    <x v="1"/>
    <x v="1"/>
    <x v="1"/>
    <x v="1"/>
    <x v="0"/>
    <x v="0"/>
    <s v="random"/>
    <x v="0"/>
  </r>
  <r>
    <n v="0.56889599999999996"/>
    <n v="82.8"/>
    <n v="145.54499300000001"/>
    <x v="3"/>
    <x v="0"/>
    <x v="0"/>
    <x v="0"/>
    <x v="0"/>
    <x v="0"/>
    <x v="0"/>
    <x v="0"/>
    <x v="0"/>
    <x v="0"/>
    <n v="1"/>
    <x v="0"/>
  </r>
  <r>
    <n v="0.49798700000000001"/>
    <n v="82.8"/>
    <n v="166.269544"/>
    <x v="3"/>
    <x v="0"/>
    <x v="0"/>
    <x v="0"/>
    <x v="0"/>
    <x v="0"/>
    <x v="0"/>
    <x v="0"/>
    <x v="0"/>
    <x v="0"/>
    <n v="1"/>
    <x v="0"/>
  </r>
  <r>
    <n v="0.79300599999999999"/>
    <n v="110.4"/>
    <n v="139.21712600000001"/>
    <x v="3"/>
    <x v="0"/>
    <x v="0"/>
    <x v="0"/>
    <x v="0"/>
    <x v="0"/>
    <x v="0"/>
    <x v="0"/>
    <x v="0"/>
    <x v="0"/>
    <n v="1"/>
    <x v="0"/>
  </r>
  <r>
    <n v="0.64042399999999999"/>
    <n v="82.8"/>
    <n v="129.289288"/>
    <x v="3"/>
    <x v="0"/>
    <x v="0"/>
    <x v="0"/>
    <x v="0"/>
    <x v="0"/>
    <x v="0"/>
    <x v="0"/>
    <x v="0"/>
    <x v="0"/>
    <n v="10"/>
    <x v="0"/>
  </r>
  <r>
    <n v="0.64884200000000003"/>
    <n v="82.8"/>
    <n v="127.612005"/>
    <x v="3"/>
    <x v="0"/>
    <x v="0"/>
    <x v="0"/>
    <x v="0"/>
    <x v="0"/>
    <x v="0"/>
    <x v="0"/>
    <x v="0"/>
    <x v="0"/>
    <n v="10"/>
    <x v="0"/>
  </r>
  <r>
    <n v="0.84875900000000004"/>
    <n v="110.4"/>
    <n v="130.072183"/>
    <x v="3"/>
    <x v="0"/>
    <x v="0"/>
    <x v="0"/>
    <x v="0"/>
    <x v="0"/>
    <x v="0"/>
    <x v="0"/>
    <x v="0"/>
    <x v="0"/>
    <n v="10"/>
    <x v="0"/>
  </r>
  <r>
    <n v="0.66573199999999999"/>
    <n v="82.8"/>
    <n v="124.37428800000001"/>
    <x v="3"/>
    <x v="0"/>
    <x v="0"/>
    <x v="0"/>
    <x v="0"/>
    <x v="0"/>
    <x v="0"/>
    <x v="0"/>
    <x v="0"/>
    <x v="0"/>
    <n v="100"/>
    <x v="0"/>
  </r>
  <r>
    <n v="0.65466000000000002"/>
    <n v="82.8"/>
    <n v="126.477912"/>
    <x v="3"/>
    <x v="0"/>
    <x v="0"/>
    <x v="0"/>
    <x v="0"/>
    <x v="0"/>
    <x v="0"/>
    <x v="0"/>
    <x v="0"/>
    <x v="0"/>
    <n v="100"/>
    <x v="0"/>
  </r>
  <r>
    <n v="0.70613800000000004"/>
    <n v="110.4"/>
    <n v="156.343435"/>
    <x v="3"/>
    <x v="0"/>
    <x v="0"/>
    <x v="0"/>
    <x v="0"/>
    <x v="0"/>
    <x v="0"/>
    <x v="0"/>
    <x v="0"/>
    <x v="0"/>
    <n v="100"/>
    <x v="0"/>
  </r>
  <r>
    <n v="1.5445880000000001"/>
    <n v="193.2"/>
    <n v="125.081883"/>
    <x v="1"/>
    <x v="0"/>
    <x v="0"/>
    <x v="0"/>
    <x v="0"/>
    <x v="0"/>
    <x v="0"/>
    <x v="0"/>
    <x v="0"/>
    <x v="0"/>
    <n v="1"/>
    <x v="0"/>
  </r>
  <r>
    <n v="1.4891970000000001"/>
    <n v="193.2"/>
    <n v="129.73434700000001"/>
    <x v="1"/>
    <x v="0"/>
    <x v="0"/>
    <x v="0"/>
    <x v="0"/>
    <x v="0"/>
    <x v="0"/>
    <x v="0"/>
    <x v="0"/>
    <x v="0"/>
    <n v="1"/>
    <x v="0"/>
  </r>
  <r>
    <n v="1.5096430000000001"/>
    <n v="193.2"/>
    <n v="127.977251"/>
    <x v="1"/>
    <x v="0"/>
    <x v="0"/>
    <x v="0"/>
    <x v="0"/>
    <x v="0"/>
    <x v="0"/>
    <x v="0"/>
    <x v="0"/>
    <x v="0"/>
    <n v="1"/>
    <x v="0"/>
  </r>
  <r>
    <n v="1.4703459999999999"/>
    <n v="193.2"/>
    <n v="131.39767599999999"/>
    <x v="1"/>
    <x v="0"/>
    <x v="0"/>
    <x v="0"/>
    <x v="0"/>
    <x v="0"/>
    <x v="0"/>
    <x v="0"/>
    <x v="0"/>
    <x v="0"/>
    <n v="10"/>
    <x v="0"/>
  </r>
  <r>
    <n v="1.4395739999999999"/>
    <n v="193.2"/>
    <n v="134.20639199999999"/>
    <x v="1"/>
    <x v="0"/>
    <x v="0"/>
    <x v="0"/>
    <x v="0"/>
    <x v="0"/>
    <x v="0"/>
    <x v="0"/>
    <x v="0"/>
    <x v="0"/>
    <n v="10"/>
    <x v="0"/>
  </r>
  <r>
    <n v="1.420134"/>
    <n v="193.2"/>
    <n v="136.043522"/>
    <x v="1"/>
    <x v="0"/>
    <x v="0"/>
    <x v="0"/>
    <x v="0"/>
    <x v="0"/>
    <x v="0"/>
    <x v="0"/>
    <x v="0"/>
    <x v="0"/>
    <n v="10"/>
    <x v="0"/>
  </r>
  <r>
    <n v="1.8942840000000001"/>
    <n v="248.4"/>
    <n v="131.13135500000001"/>
    <x v="1"/>
    <x v="0"/>
    <x v="0"/>
    <x v="0"/>
    <x v="0"/>
    <x v="0"/>
    <x v="0"/>
    <x v="0"/>
    <x v="0"/>
    <x v="0"/>
    <n v="100"/>
    <x v="0"/>
  </r>
  <r>
    <n v="1.875256"/>
    <n v="248.4"/>
    <n v="132.46193700000001"/>
    <x v="1"/>
    <x v="0"/>
    <x v="0"/>
    <x v="0"/>
    <x v="0"/>
    <x v="0"/>
    <x v="0"/>
    <x v="0"/>
    <x v="0"/>
    <x v="0"/>
    <n v="100"/>
    <x v="0"/>
  </r>
  <r>
    <n v="1.889184"/>
    <n v="248.4"/>
    <n v="131.48532499999999"/>
    <x v="1"/>
    <x v="0"/>
    <x v="0"/>
    <x v="0"/>
    <x v="0"/>
    <x v="0"/>
    <x v="0"/>
    <x v="0"/>
    <x v="0"/>
    <x v="0"/>
    <n v="100"/>
    <x v="0"/>
  </r>
  <r>
    <n v="0.40493299999999999"/>
    <n v="55.2"/>
    <n v="136.31875099999999"/>
    <x v="4"/>
    <x v="0"/>
    <x v="0"/>
    <x v="0"/>
    <x v="0"/>
    <x v="0"/>
    <x v="0"/>
    <x v="0"/>
    <x v="0"/>
    <x v="0"/>
    <n v="1"/>
    <x v="0"/>
  </r>
  <r>
    <n v="0.392569"/>
    <n v="55.2"/>
    <n v="140.61229"/>
    <x v="4"/>
    <x v="0"/>
    <x v="0"/>
    <x v="0"/>
    <x v="0"/>
    <x v="0"/>
    <x v="0"/>
    <x v="0"/>
    <x v="0"/>
    <x v="0"/>
    <n v="1"/>
    <x v="0"/>
  </r>
  <r>
    <n v="0.47877900000000001"/>
    <n v="82.8"/>
    <n v="172.93994900000001"/>
    <x v="4"/>
    <x v="0"/>
    <x v="0"/>
    <x v="0"/>
    <x v="0"/>
    <x v="0"/>
    <x v="0"/>
    <x v="0"/>
    <x v="0"/>
    <x v="0"/>
    <n v="1"/>
    <x v="0"/>
  </r>
  <r>
    <n v="0.31708599999999998"/>
    <n v="55.2"/>
    <n v="174.08509699999999"/>
    <x v="4"/>
    <x v="0"/>
    <x v="0"/>
    <x v="0"/>
    <x v="0"/>
    <x v="0"/>
    <x v="0"/>
    <x v="0"/>
    <x v="0"/>
    <x v="0"/>
    <n v="10"/>
    <x v="0"/>
  </r>
  <r>
    <n v="0.32798300000000002"/>
    <n v="55.2"/>
    <n v="168.301301"/>
    <x v="4"/>
    <x v="0"/>
    <x v="0"/>
    <x v="0"/>
    <x v="0"/>
    <x v="0"/>
    <x v="0"/>
    <x v="0"/>
    <x v="0"/>
    <x v="0"/>
    <n v="10"/>
    <x v="0"/>
  </r>
  <r>
    <n v="0.42105599999999999"/>
    <n v="82.8"/>
    <n v="196.64840899999999"/>
    <x v="4"/>
    <x v="0"/>
    <x v="0"/>
    <x v="0"/>
    <x v="0"/>
    <x v="0"/>
    <x v="0"/>
    <x v="0"/>
    <x v="0"/>
    <x v="0"/>
    <n v="10"/>
    <x v="0"/>
  </r>
  <r>
    <n v="0.37340699999999999"/>
    <n v="55.2"/>
    <n v="147.82809800000001"/>
    <x v="4"/>
    <x v="0"/>
    <x v="0"/>
    <x v="0"/>
    <x v="0"/>
    <x v="0"/>
    <x v="0"/>
    <x v="0"/>
    <x v="0"/>
    <x v="0"/>
    <n v="100"/>
    <x v="0"/>
  </r>
  <r>
    <n v="0.41725299999999999"/>
    <n v="55.2"/>
    <n v="132.293915"/>
    <x v="4"/>
    <x v="0"/>
    <x v="0"/>
    <x v="0"/>
    <x v="0"/>
    <x v="0"/>
    <x v="0"/>
    <x v="0"/>
    <x v="0"/>
    <x v="0"/>
    <n v="100"/>
    <x v="0"/>
  </r>
  <r>
    <n v="0.38459700000000002"/>
    <n v="55.2"/>
    <n v="143.52676400000001"/>
    <x v="4"/>
    <x v="0"/>
    <x v="0"/>
    <x v="0"/>
    <x v="0"/>
    <x v="0"/>
    <x v="0"/>
    <x v="0"/>
    <x v="0"/>
    <x v="0"/>
    <n v="100"/>
    <x v="0"/>
  </r>
  <r>
    <n v="1.9638439999999999"/>
    <n v="248.4"/>
    <n v="126.486637"/>
    <x v="0"/>
    <x v="0"/>
    <x v="0"/>
    <x v="0"/>
    <x v="0"/>
    <x v="0"/>
    <x v="0"/>
    <x v="0"/>
    <x v="0"/>
    <x v="0"/>
    <n v="1"/>
    <x v="0"/>
  </r>
  <r>
    <n v="1.984626"/>
    <n v="248.4"/>
    <n v="125.162097"/>
    <x v="0"/>
    <x v="0"/>
    <x v="0"/>
    <x v="0"/>
    <x v="0"/>
    <x v="0"/>
    <x v="0"/>
    <x v="0"/>
    <x v="0"/>
    <x v="0"/>
    <n v="1"/>
    <x v="0"/>
  </r>
  <r>
    <n v="1.8375049999999999"/>
    <n v="220.8"/>
    <n v="120.16297"/>
    <x v="0"/>
    <x v="0"/>
    <x v="0"/>
    <x v="0"/>
    <x v="0"/>
    <x v="0"/>
    <x v="0"/>
    <x v="0"/>
    <x v="0"/>
    <x v="0"/>
    <n v="1"/>
    <x v="0"/>
  </r>
  <r>
    <n v="1.4200790000000001"/>
    <n v="193.2"/>
    <n v="136.048811"/>
    <x v="0"/>
    <x v="0"/>
    <x v="0"/>
    <x v="0"/>
    <x v="0"/>
    <x v="0"/>
    <x v="0"/>
    <x v="0"/>
    <x v="0"/>
    <x v="0"/>
    <n v="10"/>
    <x v="0"/>
  </r>
  <r>
    <n v="1.5991150000000001"/>
    <n v="220.8"/>
    <n v="138.076412"/>
    <x v="0"/>
    <x v="0"/>
    <x v="0"/>
    <x v="0"/>
    <x v="0"/>
    <x v="0"/>
    <x v="0"/>
    <x v="0"/>
    <x v="0"/>
    <x v="0"/>
    <n v="10"/>
    <x v="0"/>
  </r>
  <r>
    <n v="1.5742290000000001"/>
    <n v="220.8"/>
    <n v="140.25913600000001"/>
    <x v="0"/>
    <x v="0"/>
    <x v="0"/>
    <x v="0"/>
    <x v="0"/>
    <x v="0"/>
    <x v="0"/>
    <x v="0"/>
    <x v="0"/>
    <x v="0"/>
    <n v="10"/>
    <x v="0"/>
  </r>
  <r>
    <n v="1.812767"/>
    <n v="248.4"/>
    <n v="137.02811"/>
    <x v="0"/>
    <x v="0"/>
    <x v="0"/>
    <x v="0"/>
    <x v="0"/>
    <x v="0"/>
    <x v="0"/>
    <x v="0"/>
    <x v="0"/>
    <x v="0"/>
    <n v="100"/>
    <x v="0"/>
  </r>
  <r>
    <n v="1.7505109999999999"/>
    <n v="220.8"/>
    <n v="126.13459899999999"/>
    <x v="0"/>
    <x v="0"/>
    <x v="0"/>
    <x v="0"/>
    <x v="0"/>
    <x v="0"/>
    <x v="0"/>
    <x v="0"/>
    <x v="0"/>
    <x v="0"/>
    <n v="100"/>
    <x v="0"/>
  </r>
  <r>
    <n v="1.7808120000000001"/>
    <n v="248.4"/>
    <n v="139.48695900000001"/>
    <x v="0"/>
    <x v="0"/>
    <x v="0"/>
    <x v="0"/>
    <x v="0"/>
    <x v="0"/>
    <x v="0"/>
    <x v="0"/>
    <x v="0"/>
    <x v="0"/>
    <n v="100"/>
    <x v="0"/>
  </r>
  <r>
    <n v="3.4055080000000002"/>
    <n v="414"/>
    <n v="121.567761"/>
    <x v="2"/>
    <x v="0"/>
    <x v="0"/>
    <x v="0"/>
    <x v="0"/>
    <x v="0"/>
    <x v="0"/>
    <x v="0"/>
    <x v="0"/>
    <x v="0"/>
    <n v="1"/>
    <x v="0"/>
  </r>
  <r>
    <n v="3.3675980000000001"/>
    <n v="441.6"/>
    <n v="131.132024"/>
    <x v="2"/>
    <x v="0"/>
    <x v="0"/>
    <x v="0"/>
    <x v="0"/>
    <x v="0"/>
    <x v="0"/>
    <x v="0"/>
    <x v="0"/>
    <x v="0"/>
    <n v="1"/>
    <x v="0"/>
  </r>
  <r>
    <n v="1.6659489999999999"/>
    <n v="220.8"/>
    <n v="132.53706"/>
    <x v="2"/>
    <x v="0"/>
    <x v="0"/>
    <x v="0"/>
    <x v="0"/>
    <x v="0"/>
    <x v="0"/>
    <x v="0"/>
    <x v="0"/>
    <x v="0"/>
    <n v="1"/>
    <x v="0"/>
  </r>
  <r>
    <n v="3.044543"/>
    <n v="386.4"/>
    <n v="126.915593"/>
    <x v="2"/>
    <x v="0"/>
    <x v="0"/>
    <x v="0"/>
    <x v="0"/>
    <x v="0"/>
    <x v="0"/>
    <x v="0"/>
    <x v="0"/>
    <x v="0"/>
    <n v="10"/>
    <x v="0"/>
  </r>
  <r>
    <n v="2.9544969999999999"/>
    <n v="386.4"/>
    <n v="130.78369599999999"/>
    <x v="2"/>
    <x v="0"/>
    <x v="0"/>
    <x v="0"/>
    <x v="0"/>
    <x v="0"/>
    <x v="0"/>
    <x v="0"/>
    <x v="0"/>
    <x v="0"/>
    <n v="10"/>
    <x v="0"/>
  </r>
  <r>
    <n v="2.9866389999999998"/>
    <n v="386.4"/>
    <n v="129.376206"/>
    <x v="2"/>
    <x v="0"/>
    <x v="0"/>
    <x v="0"/>
    <x v="0"/>
    <x v="0"/>
    <x v="0"/>
    <x v="0"/>
    <x v="0"/>
    <x v="0"/>
    <n v="10"/>
    <x v="0"/>
  </r>
  <r>
    <n v="3.3097539999999999"/>
    <n v="414"/>
    <n v="125.084822"/>
    <x v="2"/>
    <x v="0"/>
    <x v="0"/>
    <x v="0"/>
    <x v="0"/>
    <x v="0"/>
    <x v="0"/>
    <x v="0"/>
    <x v="0"/>
    <x v="0"/>
    <n v="100"/>
    <x v="0"/>
  </r>
  <r>
    <n v="3.281908"/>
    <n v="414"/>
    <n v="126.146146"/>
    <x v="2"/>
    <x v="0"/>
    <x v="0"/>
    <x v="0"/>
    <x v="0"/>
    <x v="0"/>
    <x v="0"/>
    <x v="0"/>
    <x v="0"/>
    <x v="0"/>
    <n v="100"/>
    <x v="0"/>
  </r>
  <r>
    <n v="3.3097850000000002"/>
    <n v="414"/>
    <n v="125.083652"/>
    <x v="2"/>
    <x v="0"/>
    <x v="0"/>
    <x v="0"/>
    <x v="0"/>
    <x v="0"/>
    <x v="0"/>
    <x v="0"/>
    <x v="0"/>
    <x v="0"/>
    <n v="100"/>
    <x v="0"/>
  </r>
  <r>
    <n v="2.2786330000000001"/>
    <n v="303.60000000000002"/>
    <n v="133.237798"/>
    <x v="5"/>
    <x v="0"/>
    <x v="0"/>
    <x v="0"/>
    <x v="0"/>
    <x v="0"/>
    <x v="0"/>
    <x v="0"/>
    <x v="0"/>
    <x v="0"/>
    <n v="1"/>
    <x v="0"/>
  </r>
  <r>
    <n v="2.3804979999999998"/>
    <n v="303.60000000000002"/>
    <n v="127.53635800000001"/>
    <x v="5"/>
    <x v="0"/>
    <x v="0"/>
    <x v="0"/>
    <x v="0"/>
    <x v="0"/>
    <x v="0"/>
    <x v="0"/>
    <x v="0"/>
    <x v="0"/>
    <n v="1"/>
    <x v="0"/>
  </r>
  <r>
    <n v="2.3921290000000002"/>
    <n v="303.60000000000002"/>
    <n v="126.916239"/>
    <x v="5"/>
    <x v="0"/>
    <x v="0"/>
    <x v="0"/>
    <x v="0"/>
    <x v="0"/>
    <x v="0"/>
    <x v="0"/>
    <x v="0"/>
    <x v="0"/>
    <n v="1"/>
    <x v="0"/>
  </r>
  <r>
    <n v="2.6629360000000002"/>
    <n v="331.2"/>
    <n v="124.373985"/>
    <x v="5"/>
    <x v="0"/>
    <x v="0"/>
    <x v="0"/>
    <x v="0"/>
    <x v="0"/>
    <x v="0"/>
    <x v="0"/>
    <x v="0"/>
    <x v="0"/>
    <n v="10"/>
    <x v="0"/>
  </r>
  <r>
    <n v="2.5461839999999998"/>
    <n v="331.2"/>
    <n v="130.076989"/>
    <x v="5"/>
    <x v="0"/>
    <x v="0"/>
    <x v="0"/>
    <x v="0"/>
    <x v="0"/>
    <x v="0"/>
    <x v="0"/>
    <x v="0"/>
    <x v="0"/>
    <n v="10"/>
    <x v="0"/>
  </r>
  <r>
    <n v="2.6479059999999999"/>
    <n v="331.2"/>
    <n v="125.079964"/>
    <x v="5"/>
    <x v="0"/>
    <x v="0"/>
    <x v="0"/>
    <x v="0"/>
    <x v="0"/>
    <x v="0"/>
    <x v="0"/>
    <x v="0"/>
    <x v="0"/>
    <n v="10"/>
    <x v="0"/>
  </r>
  <r>
    <n v="3.0376919999999998"/>
    <n v="386.4"/>
    <n v="127.201857"/>
    <x v="5"/>
    <x v="0"/>
    <x v="0"/>
    <x v="0"/>
    <x v="0"/>
    <x v="0"/>
    <x v="0"/>
    <x v="0"/>
    <x v="0"/>
    <x v="0"/>
    <n v="100"/>
    <x v="0"/>
  </r>
  <r>
    <n v="2.8927010000000002"/>
    <n v="358.8"/>
    <n v="124.03633600000001"/>
    <x v="5"/>
    <x v="0"/>
    <x v="0"/>
    <x v="0"/>
    <x v="0"/>
    <x v="0"/>
    <x v="0"/>
    <x v="0"/>
    <x v="0"/>
    <x v="0"/>
    <n v="100"/>
    <x v="0"/>
  </r>
  <r>
    <n v="3.0871189999999999"/>
    <n v="386.4"/>
    <n v="125.165246"/>
    <x v="5"/>
    <x v="0"/>
    <x v="0"/>
    <x v="0"/>
    <x v="0"/>
    <x v="0"/>
    <x v="0"/>
    <x v="0"/>
    <x v="0"/>
    <x v="0"/>
    <n v="100"/>
    <x v="0"/>
  </r>
  <r>
    <n v="0.84242499999999998"/>
    <n v="110.4"/>
    <n v="131.050228"/>
    <x v="12"/>
    <x v="0"/>
    <x v="0"/>
    <x v="0"/>
    <x v="0"/>
    <x v="0"/>
    <x v="0"/>
    <x v="0"/>
    <x v="0"/>
    <x v="0"/>
    <s v="random"/>
    <x v="0"/>
  </r>
  <r>
    <n v="0.93247800000000003"/>
    <n v="138"/>
    <n v="147.99283500000001"/>
    <x v="12"/>
    <x v="0"/>
    <x v="0"/>
    <x v="0"/>
    <x v="0"/>
    <x v="0"/>
    <x v="0"/>
    <x v="0"/>
    <x v="0"/>
    <x v="0"/>
    <s v="random"/>
    <x v="0"/>
  </r>
  <r>
    <n v="0.809396"/>
    <n v="110.4"/>
    <n v="136.39806200000001"/>
    <x v="12"/>
    <x v="0"/>
    <x v="0"/>
    <x v="0"/>
    <x v="0"/>
    <x v="0"/>
    <x v="0"/>
    <x v="0"/>
    <x v="0"/>
    <x v="0"/>
    <s v="random"/>
    <x v="0"/>
  </r>
  <r>
    <n v="0.94419900000000001"/>
    <n v="138"/>
    <n v="146.15565699999999"/>
    <x v="12"/>
    <x v="0"/>
    <x v="0"/>
    <x v="0"/>
    <x v="0"/>
    <x v="0"/>
    <x v="0"/>
    <x v="0"/>
    <x v="0"/>
    <x v="0"/>
    <s v="random"/>
    <x v="0"/>
  </r>
  <r>
    <n v="0.86805699999999997"/>
    <n v="110.4"/>
    <n v="127.1806"/>
    <x v="12"/>
    <x v="0"/>
    <x v="0"/>
    <x v="0"/>
    <x v="0"/>
    <x v="0"/>
    <x v="0"/>
    <x v="0"/>
    <x v="0"/>
    <x v="0"/>
    <s v="random"/>
    <x v="0"/>
  </r>
  <r>
    <n v="0.82642300000000002"/>
    <n v="110.4"/>
    <n v="133.58776700000001"/>
    <x v="12"/>
    <x v="0"/>
    <x v="0"/>
    <x v="0"/>
    <x v="0"/>
    <x v="0"/>
    <x v="0"/>
    <x v="0"/>
    <x v="0"/>
    <x v="0"/>
    <s v="random"/>
    <x v="0"/>
  </r>
  <r>
    <n v="0.83521299999999998"/>
    <n v="110.4"/>
    <n v="132.18190799999999"/>
    <x v="12"/>
    <x v="0"/>
    <x v="0"/>
    <x v="0"/>
    <x v="0"/>
    <x v="0"/>
    <x v="0"/>
    <x v="0"/>
    <x v="0"/>
    <x v="0"/>
    <s v="random"/>
    <x v="0"/>
  </r>
  <r>
    <n v="0.84699199999999997"/>
    <n v="110.4"/>
    <n v="130.343648"/>
    <x v="12"/>
    <x v="0"/>
    <x v="0"/>
    <x v="0"/>
    <x v="0"/>
    <x v="0"/>
    <x v="0"/>
    <x v="0"/>
    <x v="0"/>
    <x v="0"/>
    <s v="random"/>
    <x v="0"/>
  </r>
  <r>
    <n v="0.86562600000000001"/>
    <n v="110.4"/>
    <n v="127.537767"/>
    <x v="12"/>
    <x v="0"/>
    <x v="0"/>
    <x v="0"/>
    <x v="0"/>
    <x v="0"/>
    <x v="0"/>
    <x v="0"/>
    <x v="0"/>
    <x v="0"/>
    <s v="random"/>
    <x v="0"/>
  </r>
  <r>
    <n v="0.84471200000000002"/>
    <n v="110.4"/>
    <n v="130.69547399999999"/>
    <x v="12"/>
    <x v="0"/>
    <x v="0"/>
    <x v="0"/>
    <x v="0"/>
    <x v="0"/>
    <x v="0"/>
    <x v="0"/>
    <x v="0"/>
    <x v="0"/>
    <s v="random"/>
    <x v="0"/>
  </r>
  <r>
    <n v="0.37476900000000002"/>
    <n v="55.2"/>
    <n v="147.290705"/>
    <x v="13"/>
    <x v="0"/>
    <x v="0"/>
    <x v="0"/>
    <x v="0"/>
    <x v="0"/>
    <x v="0"/>
    <x v="0"/>
    <x v="0"/>
    <x v="0"/>
    <s v="random"/>
    <x v="0"/>
  </r>
  <r>
    <n v="0.36538100000000001"/>
    <n v="55.2"/>
    <n v="151.075176"/>
    <x v="13"/>
    <x v="0"/>
    <x v="0"/>
    <x v="0"/>
    <x v="0"/>
    <x v="0"/>
    <x v="0"/>
    <x v="0"/>
    <x v="0"/>
    <x v="0"/>
    <s v="random"/>
    <x v="0"/>
  </r>
  <r>
    <n v="0.371228"/>
    <n v="55.2"/>
    <n v="148.69562999999999"/>
    <x v="13"/>
    <x v="0"/>
    <x v="0"/>
    <x v="0"/>
    <x v="0"/>
    <x v="0"/>
    <x v="0"/>
    <x v="0"/>
    <x v="0"/>
    <x v="0"/>
    <s v="random"/>
    <x v="0"/>
  </r>
  <r>
    <n v="0.36708600000000002"/>
    <n v="55.2"/>
    <n v="150.37331399999999"/>
    <x v="13"/>
    <x v="0"/>
    <x v="0"/>
    <x v="0"/>
    <x v="0"/>
    <x v="0"/>
    <x v="0"/>
    <x v="0"/>
    <x v="0"/>
    <x v="0"/>
    <s v="random"/>
    <x v="0"/>
  </r>
  <r>
    <n v="0.43373499999999998"/>
    <n v="55.2"/>
    <n v="127.266671"/>
    <x v="13"/>
    <x v="0"/>
    <x v="0"/>
    <x v="0"/>
    <x v="0"/>
    <x v="0"/>
    <x v="0"/>
    <x v="0"/>
    <x v="0"/>
    <x v="0"/>
    <s v="random"/>
    <x v="0"/>
  </r>
  <r>
    <n v="0.38041999999999998"/>
    <n v="55.2"/>
    <n v="145.102611"/>
    <x v="13"/>
    <x v="0"/>
    <x v="0"/>
    <x v="0"/>
    <x v="0"/>
    <x v="0"/>
    <x v="0"/>
    <x v="0"/>
    <x v="0"/>
    <x v="0"/>
    <s v="random"/>
    <x v="0"/>
  </r>
  <r>
    <n v="0.37121300000000002"/>
    <n v="55.2"/>
    <n v="148.70163600000001"/>
    <x v="13"/>
    <x v="0"/>
    <x v="0"/>
    <x v="0"/>
    <x v="0"/>
    <x v="0"/>
    <x v="0"/>
    <x v="0"/>
    <x v="0"/>
    <x v="0"/>
    <s v="random"/>
    <x v="0"/>
  </r>
  <r>
    <n v="0.35305599999999998"/>
    <n v="55.2"/>
    <n v="156.34912299999999"/>
    <x v="13"/>
    <x v="0"/>
    <x v="0"/>
    <x v="0"/>
    <x v="0"/>
    <x v="0"/>
    <x v="0"/>
    <x v="0"/>
    <x v="0"/>
    <x v="0"/>
    <s v="random"/>
    <x v="0"/>
  </r>
  <r>
    <n v="0.38298599999999999"/>
    <n v="55.2"/>
    <n v="144.13054299999999"/>
    <x v="13"/>
    <x v="0"/>
    <x v="0"/>
    <x v="0"/>
    <x v="0"/>
    <x v="0"/>
    <x v="0"/>
    <x v="0"/>
    <x v="0"/>
    <x v="0"/>
    <s v="random"/>
    <x v="0"/>
  </r>
  <r>
    <n v="0.45937800000000001"/>
    <n v="55.2"/>
    <n v="120.162515"/>
    <x v="13"/>
    <x v="0"/>
    <x v="0"/>
    <x v="0"/>
    <x v="0"/>
    <x v="0"/>
    <x v="0"/>
    <x v="0"/>
    <x v="0"/>
    <x v="0"/>
    <s v="random"/>
    <x v="0"/>
  </r>
  <r>
    <n v="1.721738"/>
    <n v="220.8"/>
    <n v="128.24251599999999"/>
    <x v="3"/>
    <x v="0"/>
    <x v="0"/>
    <x v="0"/>
    <x v="0"/>
    <x v="0"/>
    <x v="0"/>
    <x v="0"/>
    <x v="0"/>
    <x v="0"/>
    <s v="random"/>
    <x v="1"/>
  </r>
  <r>
    <n v="1.277358"/>
    <n v="165.6"/>
    <n v="129.64259200000001"/>
    <x v="3"/>
    <x v="0"/>
    <x v="0"/>
    <x v="0"/>
    <x v="0"/>
    <x v="0"/>
    <x v="0"/>
    <x v="0"/>
    <x v="0"/>
    <x v="0"/>
    <s v="random"/>
    <x v="1"/>
  </r>
  <r>
    <n v="1.277366"/>
    <n v="165.6"/>
    <n v="129.64181099999999"/>
    <x v="3"/>
    <x v="0"/>
    <x v="0"/>
    <x v="0"/>
    <x v="0"/>
    <x v="0"/>
    <x v="0"/>
    <x v="0"/>
    <x v="0"/>
    <x v="0"/>
    <s v="random"/>
    <x v="1"/>
  </r>
  <r>
    <n v="1.22428"/>
    <n v="165.6"/>
    <n v="135.263184"/>
    <x v="3"/>
    <x v="0"/>
    <x v="0"/>
    <x v="0"/>
    <x v="0"/>
    <x v="0"/>
    <x v="0"/>
    <x v="0"/>
    <x v="0"/>
    <x v="0"/>
    <s v="random"/>
    <x v="1"/>
  </r>
  <r>
    <n v="1.1776629999999999"/>
    <n v="165.6"/>
    <n v="140.61752000000001"/>
    <x v="3"/>
    <x v="0"/>
    <x v="0"/>
    <x v="0"/>
    <x v="0"/>
    <x v="0"/>
    <x v="0"/>
    <x v="0"/>
    <x v="0"/>
    <x v="0"/>
    <s v="random"/>
    <x v="1"/>
  </r>
  <r>
    <n v="1.280783"/>
    <n v="165.6"/>
    <n v="129.29590300000001"/>
    <x v="3"/>
    <x v="0"/>
    <x v="0"/>
    <x v="0"/>
    <x v="0"/>
    <x v="0"/>
    <x v="0"/>
    <x v="0"/>
    <x v="0"/>
    <x v="0"/>
    <s v="random"/>
    <x v="1"/>
  </r>
  <r>
    <n v="1.21475"/>
    <n v="165.6"/>
    <n v="136.32429099999999"/>
    <x v="3"/>
    <x v="0"/>
    <x v="0"/>
    <x v="0"/>
    <x v="0"/>
    <x v="0"/>
    <x v="0"/>
    <x v="0"/>
    <x v="0"/>
    <x v="0"/>
    <s v="random"/>
    <x v="1"/>
  </r>
  <r>
    <n v="1.1871929999999999"/>
    <n v="165.6"/>
    <n v="139.48873699999999"/>
    <x v="3"/>
    <x v="0"/>
    <x v="0"/>
    <x v="0"/>
    <x v="0"/>
    <x v="0"/>
    <x v="0"/>
    <x v="0"/>
    <x v="0"/>
    <x v="0"/>
    <s v="random"/>
    <x v="1"/>
  </r>
  <r>
    <n v="1.1026020000000001"/>
    <n v="138"/>
    <n v="125.158492"/>
    <x v="3"/>
    <x v="0"/>
    <x v="0"/>
    <x v="0"/>
    <x v="0"/>
    <x v="0"/>
    <x v="0"/>
    <x v="0"/>
    <x v="0"/>
    <x v="0"/>
    <s v="random"/>
    <x v="1"/>
  </r>
  <r>
    <n v="1.169551"/>
    <n v="165.6"/>
    <n v="141.59283199999999"/>
    <x v="3"/>
    <x v="0"/>
    <x v="0"/>
    <x v="0"/>
    <x v="0"/>
    <x v="0"/>
    <x v="0"/>
    <x v="0"/>
    <x v="0"/>
    <x v="0"/>
    <s v="random"/>
    <x v="1"/>
  </r>
  <r>
    <n v="2.2981600000000002"/>
    <n v="303.60000000000002"/>
    <n v="132.10571100000001"/>
    <x v="1"/>
    <x v="0"/>
    <x v="0"/>
    <x v="0"/>
    <x v="0"/>
    <x v="0"/>
    <x v="0"/>
    <x v="0"/>
    <x v="0"/>
    <x v="0"/>
    <s v="random"/>
    <x v="1"/>
  </r>
  <r>
    <n v="2.334009"/>
    <n v="303.60000000000002"/>
    <n v="130.07661400000001"/>
    <x v="1"/>
    <x v="0"/>
    <x v="0"/>
    <x v="0"/>
    <x v="0"/>
    <x v="0"/>
    <x v="0"/>
    <x v="0"/>
    <x v="0"/>
    <x v="0"/>
    <s v="random"/>
    <x v="1"/>
  </r>
  <r>
    <n v="2.3870200000000001"/>
    <n v="303.60000000000002"/>
    <n v="127.187855"/>
    <x v="1"/>
    <x v="0"/>
    <x v="0"/>
    <x v="0"/>
    <x v="0"/>
    <x v="0"/>
    <x v="0"/>
    <x v="0"/>
    <x v="0"/>
    <x v="0"/>
    <s v="random"/>
    <x v="1"/>
  </r>
  <r>
    <n v="2.3339400000000001"/>
    <n v="303.60000000000002"/>
    <n v="130.08045799999999"/>
    <x v="1"/>
    <x v="0"/>
    <x v="0"/>
    <x v="0"/>
    <x v="0"/>
    <x v="0"/>
    <x v="0"/>
    <x v="0"/>
    <x v="0"/>
    <x v="0"/>
    <s v="random"/>
    <x v="1"/>
  </r>
  <r>
    <n v="2.2740109999999998"/>
    <n v="303.60000000000002"/>
    <n v="133.50860299999999"/>
    <x v="1"/>
    <x v="0"/>
    <x v="0"/>
    <x v="0"/>
    <x v="0"/>
    <x v="0"/>
    <x v="0"/>
    <x v="0"/>
    <x v="0"/>
    <x v="0"/>
    <s v="random"/>
    <x v="1"/>
  </r>
  <r>
    <n v="2.4002620000000001"/>
    <n v="303.60000000000002"/>
    <n v="126.486175"/>
    <x v="1"/>
    <x v="0"/>
    <x v="0"/>
    <x v="0"/>
    <x v="0"/>
    <x v="0"/>
    <x v="0"/>
    <x v="0"/>
    <x v="0"/>
    <x v="0"/>
    <s v="random"/>
    <x v="1"/>
  </r>
  <r>
    <n v="2.15673"/>
    <n v="276"/>
    <n v="127.971508"/>
    <x v="1"/>
    <x v="0"/>
    <x v="0"/>
    <x v="0"/>
    <x v="0"/>
    <x v="0"/>
    <x v="0"/>
    <x v="0"/>
    <x v="0"/>
    <x v="0"/>
    <s v="random"/>
    <x v="1"/>
  </r>
  <r>
    <n v="2.4069129999999999"/>
    <n v="303.60000000000002"/>
    <n v="126.136698"/>
    <x v="1"/>
    <x v="0"/>
    <x v="0"/>
    <x v="0"/>
    <x v="0"/>
    <x v="0"/>
    <x v="0"/>
    <x v="0"/>
    <x v="0"/>
    <x v="0"/>
    <s v="random"/>
    <x v="1"/>
  </r>
  <r>
    <n v="2.2980299999999998"/>
    <n v="303.60000000000002"/>
    <n v="132.113136"/>
    <x v="1"/>
    <x v="0"/>
    <x v="0"/>
    <x v="0"/>
    <x v="0"/>
    <x v="0"/>
    <x v="0"/>
    <x v="0"/>
    <x v="0"/>
    <x v="0"/>
    <s v="random"/>
    <x v="1"/>
  </r>
  <r>
    <n v="2.2547440000000001"/>
    <n v="303.60000000000002"/>
    <n v="134.64942199999999"/>
    <x v="1"/>
    <x v="0"/>
    <x v="0"/>
    <x v="0"/>
    <x v="0"/>
    <x v="0"/>
    <x v="0"/>
    <x v="0"/>
    <x v="0"/>
    <x v="0"/>
    <s v="random"/>
    <x v="1"/>
  </r>
  <r>
    <n v="2.850562"/>
    <n v="358.8"/>
    <n v="125.869901"/>
    <x v="0"/>
    <x v="0"/>
    <x v="0"/>
    <x v="0"/>
    <x v="0"/>
    <x v="0"/>
    <x v="0"/>
    <x v="0"/>
    <x v="0"/>
    <x v="0"/>
    <s v="random"/>
    <x v="1"/>
  </r>
  <r>
    <n v="2.9342100000000002"/>
    <n v="358.8"/>
    <n v="122.281634"/>
    <x v="0"/>
    <x v="0"/>
    <x v="0"/>
    <x v="0"/>
    <x v="0"/>
    <x v="0"/>
    <x v="0"/>
    <x v="0"/>
    <x v="0"/>
    <x v="0"/>
    <s v="random"/>
    <x v="1"/>
  </r>
  <r>
    <n v="2.5895229999999998"/>
    <n v="331.2"/>
    <n v="127.90002200000001"/>
    <x v="0"/>
    <x v="0"/>
    <x v="0"/>
    <x v="0"/>
    <x v="0"/>
    <x v="0"/>
    <x v="0"/>
    <x v="0"/>
    <x v="0"/>
    <x v="0"/>
    <s v="random"/>
    <x v="1"/>
  </r>
  <r>
    <n v="2.852287"/>
    <n v="358.8"/>
    <n v="125.793775"/>
    <x v="0"/>
    <x v="0"/>
    <x v="0"/>
    <x v="0"/>
    <x v="0"/>
    <x v="0"/>
    <x v="0"/>
    <x v="0"/>
    <x v="0"/>
    <x v="0"/>
    <s v="random"/>
    <x v="1"/>
  </r>
  <r>
    <n v="2.942717"/>
    <n v="358.8"/>
    <n v="121.928127"/>
    <x v="0"/>
    <x v="0"/>
    <x v="0"/>
    <x v="0"/>
    <x v="0"/>
    <x v="0"/>
    <x v="0"/>
    <x v="0"/>
    <x v="0"/>
    <x v="0"/>
    <s v="random"/>
    <x v="1"/>
  </r>
  <r>
    <n v="2.8505729999999998"/>
    <n v="358.8"/>
    <n v="125.86941899999999"/>
    <x v="0"/>
    <x v="0"/>
    <x v="0"/>
    <x v="0"/>
    <x v="0"/>
    <x v="0"/>
    <x v="0"/>
    <x v="0"/>
    <x v="0"/>
    <x v="0"/>
    <s v="random"/>
    <x v="1"/>
  </r>
  <r>
    <n v="2.83657"/>
    <n v="358.8"/>
    <n v="126.490784"/>
    <x v="0"/>
    <x v="0"/>
    <x v="0"/>
    <x v="0"/>
    <x v="0"/>
    <x v="0"/>
    <x v="0"/>
    <x v="0"/>
    <x v="0"/>
    <x v="0"/>
    <s v="random"/>
    <x v="1"/>
  </r>
  <r>
    <n v="2.6312310000000001"/>
    <n v="331.2"/>
    <n v="125.87263900000001"/>
    <x v="0"/>
    <x v="0"/>
    <x v="0"/>
    <x v="0"/>
    <x v="0"/>
    <x v="0"/>
    <x v="0"/>
    <x v="0"/>
    <x v="0"/>
    <x v="0"/>
    <s v="random"/>
    <x v="1"/>
  </r>
  <r>
    <n v="3.0293230000000002"/>
    <n v="386.4"/>
    <n v="127.55327"/>
    <x v="0"/>
    <x v="0"/>
    <x v="0"/>
    <x v="0"/>
    <x v="0"/>
    <x v="0"/>
    <x v="0"/>
    <x v="0"/>
    <x v="0"/>
    <x v="0"/>
    <s v="random"/>
    <x v="1"/>
  </r>
  <r>
    <n v="2.743169"/>
    <n v="358.8"/>
    <n v="130.797617"/>
    <x v="0"/>
    <x v="0"/>
    <x v="0"/>
    <x v="0"/>
    <x v="0"/>
    <x v="0"/>
    <x v="0"/>
    <x v="0"/>
    <x v="0"/>
    <x v="0"/>
    <s v="random"/>
    <x v="1"/>
  </r>
  <r>
    <n v="4.0635669999999999"/>
    <n v="524.4"/>
    <n v="129.04916900000001"/>
    <x v="5"/>
    <x v="0"/>
    <x v="0"/>
    <x v="0"/>
    <x v="0"/>
    <x v="0"/>
    <x v="0"/>
    <x v="0"/>
    <x v="0"/>
    <x v="0"/>
    <s v="random"/>
    <x v="1"/>
  </r>
  <r>
    <n v="3.6006209999999998"/>
    <n v="441.6"/>
    <n v="122.64550199999999"/>
    <x v="5"/>
    <x v="0"/>
    <x v="0"/>
    <x v="0"/>
    <x v="0"/>
    <x v="0"/>
    <x v="0"/>
    <x v="0"/>
    <x v="0"/>
    <x v="0"/>
    <s v="random"/>
    <x v="1"/>
  </r>
  <r>
    <n v="4.0049070000000002"/>
    <n v="496.8"/>
    <n v="124.047814"/>
    <x v="5"/>
    <x v="0"/>
    <x v="0"/>
    <x v="0"/>
    <x v="0"/>
    <x v="0"/>
    <x v="0"/>
    <x v="0"/>
    <x v="0"/>
    <x v="0"/>
    <s v="random"/>
    <x v="1"/>
  </r>
  <r>
    <n v="3.8600970000000001"/>
    <n v="496.8"/>
    <n v="128.70141899999999"/>
    <x v="5"/>
    <x v="0"/>
    <x v="0"/>
    <x v="0"/>
    <x v="0"/>
    <x v="0"/>
    <x v="0"/>
    <x v="0"/>
    <x v="0"/>
    <x v="0"/>
    <s v="random"/>
    <x v="1"/>
  </r>
  <r>
    <n v="4.0160140000000002"/>
    <n v="496.8"/>
    <n v="123.704735"/>
    <x v="5"/>
    <x v="0"/>
    <x v="0"/>
    <x v="0"/>
    <x v="0"/>
    <x v="0"/>
    <x v="0"/>
    <x v="0"/>
    <x v="0"/>
    <x v="0"/>
    <s v="random"/>
    <x v="1"/>
  </r>
  <r>
    <n v="3.663449"/>
    <n v="441.6"/>
    <n v="120.542129"/>
    <x v="5"/>
    <x v="0"/>
    <x v="0"/>
    <x v="0"/>
    <x v="0"/>
    <x v="0"/>
    <x v="0"/>
    <x v="0"/>
    <x v="0"/>
    <x v="0"/>
    <s v="random"/>
    <x v="1"/>
  </r>
  <r>
    <n v="4.2390439999999998"/>
    <n v="524.4"/>
    <n v="123.70714"/>
    <x v="5"/>
    <x v="0"/>
    <x v="0"/>
    <x v="0"/>
    <x v="0"/>
    <x v="0"/>
    <x v="0"/>
    <x v="0"/>
    <x v="0"/>
    <x v="0"/>
    <s v="random"/>
    <x v="1"/>
  </r>
  <r>
    <n v="3.9932970000000001"/>
    <n v="496.8"/>
    <n v="124.408469"/>
    <x v="5"/>
    <x v="0"/>
    <x v="0"/>
    <x v="0"/>
    <x v="0"/>
    <x v="0"/>
    <x v="0"/>
    <x v="0"/>
    <x v="0"/>
    <x v="0"/>
    <s v="random"/>
    <x v="1"/>
  </r>
  <r>
    <n v="4.2510079999999997"/>
    <n v="524.4"/>
    <n v="123.358966"/>
    <x v="5"/>
    <x v="0"/>
    <x v="0"/>
    <x v="0"/>
    <x v="0"/>
    <x v="0"/>
    <x v="0"/>
    <x v="0"/>
    <x v="0"/>
    <x v="0"/>
    <s v="random"/>
    <x v="1"/>
  </r>
  <r>
    <n v="4.1654470000000003"/>
    <n v="524.4"/>
    <n v="125.892848"/>
    <x v="5"/>
    <x v="0"/>
    <x v="0"/>
    <x v="0"/>
    <x v="0"/>
    <x v="0"/>
    <x v="0"/>
    <x v="0"/>
    <x v="0"/>
    <x v="0"/>
    <s v="random"/>
    <x v="1"/>
  </r>
  <r>
    <n v="1.6657789999999999"/>
    <n v="220.8"/>
    <n v="132.55060800000001"/>
    <x v="4"/>
    <x v="0"/>
    <x v="0"/>
    <x v="0"/>
    <x v="0"/>
    <x v="0"/>
    <x v="0"/>
    <x v="0"/>
    <x v="0"/>
    <x v="0"/>
    <s v="random"/>
    <x v="1"/>
  </r>
  <r>
    <n v="1.602117"/>
    <n v="220.8"/>
    <n v="137.81765300000001"/>
    <x v="4"/>
    <x v="0"/>
    <x v="0"/>
    <x v="0"/>
    <x v="0"/>
    <x v="0"/>
    <x v="0"/>
    <x v="0"/>
    <x v="0"/>
    <x v="0"/>
    <s v="random"/>
    <x v="1"/>
  </r>
  <r>
    <n v="1.517973"/>
    <n v="193.2"/>
    <n v="127.275006"/>
    <x v="4"/>
    <x v="0"/>
    <x v="0"/>
    <x v="0"/>
    <x v="0"/>
    <x v="0"/>
    <x v="0"/>
    <x v="0"/>
    <x v="0"/>
    <x v="0"/>
    <s v="random"/>
    <x v="1"/>
  </r>
  <r>
    <n v="1.5316259999999999"/>
    <n v="193.2"/>
    <n v="126.14046"/>
    <x v="4"/>
    <x v="0"/>
    <x v="0"/>
    <x v="0"/>
    <x v="0"/>
    <x v="0"/>
    <x v="0"/>
    <x v="0"/>
    <x v="0"/>
    <x v="0"/>
    <s v="random"/>
    <x v="1"/>
  </r>
  <r>
    <n v="1.527377"/>
    <n v="193.2"/>
    <n v="126.49135"/>
    <x v="4"/>
    <x v="0"/>
    <x v="0"/>
    <x v="0"/>
    <x v="0"/>
    <x v="0"/>
    <x v="0"/>
    <x v="0"/>
    <x v="0"/>
    <x v="0"/>
    <s v="random"/>
    <x v="1"/>
  </r>
  <r>
    <n v="1.477285"/>
    <n v="193.2"/>
    <n v="130.78045900000001"/>
    <x v="4"/>
    <x v="0"/>
    <x v="0"/>
    <x v="0"/>
    <x v="0"/>
    <x v="0"/>
    <x v="0"/>
    <x v="0"/>
    <x v="0"/>
    <x v="0"/>
    <s v="random"/>
    <x v="1"/>
  </r>
  <r>
    <n v="1.461551"/>
    <n v="193.2"/>
    <n v="132.18831599999999"/>
    <x v="4"/>
    <x v="0"/>
    <x v="0"/>
    <x v="0"/>
    <x v="0"/>
    <x v="0"/>
    <x v="0"/>
    <x v="0"/>
    <x v="0"/>
    <x v="0"/>
    <s v="random"/>
    <x v="1"/>
  </r>
  <r>
    <n v="1.619661"/>
    <n v="220.8"/>
    <n v="136.32481799999999"/>
    <x v="4"/>
    <x v="0"/>
    <x v="0"/>
    <x v="0"/>
    <x v="0"/>
    <x v="0"/>
    <x v="0"/>
    <x v="0"/>
    <x v="0"/>
    <x v="0"/>
    <s v="random"/>
    <x v="1"/>
  </r>
  <r>
    <n v="1.5402720000000001"/>
    <n v="193.2"/>
    <n v="125.432385"/>
    <x v="4"/>
    <x v="0"/>
    <x v="0"/>
    <x v="0"/>
    <x v="0"/>
    <x v="0"/>
    <x v="0"/>
    <x v="0"/>
    <x v="0"/>
    <x v="0"/>
    <s v="random"/>
    <x v="1"/>
  </r>
  <r>
    <n v="1.47722"/>
    <n v="193.2"/>
    <n v="130.786181"/>
    <x v="4"/>
    <x v="0"/>
    <x v="0"/>
    <x v="0"/>
    <x v="0"/>
    <x v="0"/>
    <x v="0"/>
    <x v="0"/>
    <x v="0"/>
    <x v="0"/>
    <s v="random"/>
    <x v="1"/>
  </r>
  <r>
    <n v="4.5916449999999998"/>
    <n v="579.6"/>
    <n v="126.229274"/>
    <x v="2"/>
    <x v="0"/>
    <x v="0"/>
    <x v="0"/>
    <x v="0"/>
    <x v="0"/>
    <x v="0"/>
    <x v="0"/>
    <x v="0"/>
    <x v="0"/>
    <s v="random"/>
    <x v="1"/>
  </r>
  <r>
    <n v="4.7804960000000003"/>
    <n v="579.6"/>
    <n v="121.242651"/>
    <x v="2"/>
    <x v="0"/>
    <x v="0"/>
    <x v="0"/>
    <x v="0"/>
    <x v="0"/>
    <x v="0"/>
    <x v="0"/>
    <x v="0"/>
    <x v="0"/>
    <s v="random"/>
    <x v="1"/>
  </r>
  <r>
    <n v="4.6722859999999997"/>
    <n v="579.6"/>
    <n v="124.050631"/>
    <x v="2"/>
    <x v="0"/>
    <x v="0"/>
    <x v="0"/>
    <x v="0"/>
    <x v="0"/>
    <x v="0"/>
    <x v="0"/>
    <x v="0"/>
    <x v="0"/>
    <s v="random"/>
    <x v="1"/>
  </r>
  <r>
    <n v="4.8531810000000002"/>
    <n v="607.20000000000005"/>
    <n v="125.113806"/>
    <x v="2"/>
    <x v="0"/>
    <x v="0"/>
    <x v="0"/>
    <x v="0"/>
    <x v="0"/>
    <x v="0"/>
    <x v="0"/>
    <x v="0"/>
    <x v="0"/>
    <s v="random"/>
    <x v="1"/>
  </r>
  <r>
    <n v="4.8228359999999997"/>
    <n v="607.20000000000005"/>
    <n v="125.901032"/>
    <x v="2"/>
    <x v="0"/>
    <x v="0"/>
    <x v="0"/>
    <x v="0"/>
    <x v="0"/>
    <x v="0"/>
    <x v="0"/>
    <x v="0"/>
    <x v="0"/>
    <s v="random"/>
    <x v="1"/>
  </r>
  <r>
    <n v="4.9929990000000002"/>
    <n v="607.20000000000005"/>
    <n v="121.610286"/>
    <x v="2"/>
    <x v="0"/>
    <x v="0"/>
    <x v="0"/>
    <x v="0"/>
    <x v="0"/>
    <x v="0"/>
    <x v="0"/>
    <x v="0"/>
    <x v="0"/>
    <s v="random"/>
    <x v="1"/>
  </r>
  <r>
    <n v="4.7172640000000001"/>
    <n v="607.20000000000005"/>
    <n v="128.71867599999999"/>
    <x v="2"/>
    <x v="0"/>
    <x v="0"/>
    <x v="0"/>
    <x v="0"/>
    <x v="0"/>
    <x v="0"/>
    <x v="0"/>
    <x v="0"/>
    <x v="0"/>
    <s v="random"/>
    <x v="1"/>
  </r>
  <r>
    <n v="4.9220449999999998"/>
    <n v="607.20000000000005"/>
    <n v="123.363353"/>
    <x v="2"/>
    <x v="0"/>
    <x v="0"/>
    <x v="0"/>
    <x v="0"/>
    <x v="0"/>
    <x v="0"/>
    <x v="0"/>
    <x v="0"/>
    <x v="0"/>
    <s v="random"/>
    <x v="1"/>
  </r>
  <r>
    <n v="4.9356039999999997"/>
    <n v="607.20000000000005"/>
    <n v="123.024458"/>
    <x v="2"/>
    <x v="0"/>
    <x v="0"/>
    <x v="0"/>
    <x v="0"/>
    <x v="0"/>
    <x v="0"/>
    <x v="0"/>
    <x v="0"/>
    <x v="0"/>
    <s v="random"/>
    <x v="1"/>
  </r>
  <r>
    <n v="5.0699209999999999"/>
    <n v="634.79999999999995"/>
    <n v="125.20905999999999"/>
    <x v="2"/>
    <x v="0"/>
    <x v="0"/>
    <x v="0"/>
    <x v="0"/>
    <x v="0"/>
    <x v="0"/>
    <x v="0"/>
    <x v="0"/>
    <x v="0"/>
    <s v="random"/>
    <x v="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0">
  <r>
    <x v="0"/>
    <n v="-3.6368079999999998"/>
    <n v="-469.2"/>
    <n v="129.01424499999999"/>
    <d v="1899-12-30T12:12:01"/>
    <n v="46"/>
    <n v="5"/>
    <n v="7"/>
    <n v="3"/>
    <d v="1899-12-30T12:14:18"/>
    <n v="5829"/>
    <n v="35"/>
    <n v="40"/>
    <n v="19"/>
    <d v="1899-12-30T00:02:17"/>
    <n v="137"/>
    <n v="5783"/>
    <n v="30"/>
    <n v="33"/>
    <n v="16"/>
    <n v="0.51876188829327341"/>
    <n v="0.21897810218978103"/>
  </r>
  <r>
    <x v="0"/>
    <n v="-3.140495"/>
    <n v="-414"/>
    <n v="131.82634100000001"/>
    <d v="1899-12-30T12:14:42"/>
    <n v="6806"/>
    <n v="42"/>
    <n v="114"/>
    <n v="21"/>
    <d v="1899-12-30T12:16:57"/>
    <n v="12707"/>
    <n v="46"/>
    <n v="152"/>
    <n v="25"/>
    <d v="1899-12-30T00:02:15"/>
    <n v="135"/>
    <n v="5901"/>
    <n v="4"/>
    <n v="38"/>
    <n v="4"/>
    <n v="6.7785121165904086E-2"/>
    <n v="2.9629629629629631E-2"/>
  </r>
  <r>
    <x v="0"/>
    <n v="-3.3173089999999998"/>
    <n v="-414"/>
    <n v="124.799959"/>
    <d v="1899-12-30T12:17:21"/>
    <n v="13577"/>
    <n v="53"/>
    <n v="159"/>
    <n v="28"/>
    <d v="1899-12-30T12:19:24"/>
    <n v="18849"/>
    <n v="57"/>
    <n v="165"/>
    <n v="31"/>
    <d v="1899-12-30T00:02:03"/>
    <n v="123"/>
    <n v="5272"/>
    <n v="4"/>
    <n v="6"/>
    <n v="3"/>
    <n v="7.5872534142640363E-2"/>
    <n v="3.2520325203252036E-2"/>
  </r>
  <r>
    <x v="0"/>
    <n v="-3.157257"/>
    <n v="-414"/>
    <n v="131.126465"/>
    <d v="1899-12-30T12:19:48"/>
    <n v="19705"/>
    <n v="62"/>
    <n v="170"/>
    <n v="31"/>
    <d v="1899-12-30T12:22:06"/>
    <n v="25739"/>
    <n v="67"/>
    <n v="176"/>
    <n v="34"/>
    <d v="1899-12-30T00:02:18"/>
    <n v="138"/>
    <n v="6034"/>
    <n v="5"/>
    <n v="6"/>
    <n v="3"/>
    <n v="8.2863771958899574E-2"/>
    <n v="3.6231884057971016E-2"/>
  </r>
  <r>
    <x v="0"/>
    <n v="-3.2620800000000001"/>
    <n v="-414"/>
    <n v="126.912898"/>
    <d v="1899-12-30T12:22:30"/>
    <n v="26623"/>
    <n v="73"/>
    <n v="180"/>
    <n v="36"/>
    <d v="1899-12-30T12:24:43"/>
    <n v="32411"/>
    <n v="80"/>
    <n v="188"/>
    <n v="39"/>
    <d v="1899-12-30T00:02:13"/>
    <n v="133"/>
    <n v="5788"/>
    <n v="7"/>
    <n v="8"/>
    <n v="3"/>
    <n v="0.12093987560469939"/>
    <n v="5.2631578947368418E-2"/>
  </r>
  <r>
    <x v="0"/>
    <n v="-3.2530290000000002"/>
    <n v="-414"/>
    <n v="127.265996"/>
    <d v="1899-12-30T12:25:07"/>
    <n v="33262"/>
    <n v="86"/>
    <n v="192"/>
    <n v="41"/>
    <d v="1899-12-30T12:27:21"/>
    <n v="39091"/>
    <n v="90"/>
    <n v="198"/>
    <n v="43"/>
    <d v="1899-12-30T00:02:14"/>
    <n v="134"/>
    <n v="5829"/>
    <n v="4"/>
    <n v="6"/>
    <n v="2"/>
    <n v="6.8622405215302787E-2"/>
    <n v="2.9850746268656716E-2"/>
  </r>
  <r>
    <x v="0"/>
    <n v="-3.3568950000000002"/>
    <n v="-414"/>
    <n v="123.328236"/>
    <d v="1899-12-30T12:27:46"/>
    <n v="39976"/>
    <n v="96"/>
    <n v="203"/>
    <n v="45"/>
    <d v="1899-12-30T12:29:51"/>
    <n v="45394"/>
    <n v="103"/>
    <n v="211"/>
    <n v="49"/>
    <d v="1899-12-30T00:02:05"/>
    <n v="125"/>
    <n v="5418"/>
    <n v="7"/>
    <n v="8"/>
    <n v="4"/>
    <n v="0.12919896640826875"/>
    <n v="5.6000000000000001E-2"/>
  </r>
  <r>
    <x v="0"/>
    <n v="-3.5205250000000001"/>
    <n v="-441.6"/>
    <n v="125.43583700000001"/>
    <d v="1899-12-30T12:30:15"/>
    <n v="46256"/>
    <n v="110"/>
    <n v="217"/>
    <n v="52"/>
    <d v="1899-12-30T12:32:31"/>
    <n v="52341"/>
    <n v="118"/>
    <n v="225"/>
    <n v="54"/>
    <d v="1899-12-30T00:02:16"/>
    <n v="136"/>
    <n v="6085"/>
    <n v="8"/>
    <n v="8"/>
    <n v="2"/>
    <n v="0.13147082990961378"/>
    <n v="5.8823529411764705E-2"/>
  </r>
  <r>
    <x v="0"/>
    <n v="-3.530446"/>
    <n v="-441.6"/>
    <n v="125.08333399999999"/>
    <d v="1899-12-30T12:32:55"/>
    <n v="53275"/>
    <n v="125"/>
    <n v="231"/>
    <n v="56"/>
    <d v="1899-12-30T12:35:03"/>
    <n v="58824"/>
    <n v="132"/>
    <n v="267"/>
    <n v="59"/>
    <d v="1899-12-30T00:02:08"/>
    <n v="128"/>
    <n v="5549"/>
    <n v="7"/>
    <n v="36"/>
    <n v="3"/>
    <n v="0.1261488556496666"/>
    <n v="5.46875E-2"/>
  </r>
  <r>
    <x v="0"/>
    <n v="-2.9467789999999998"/>
    <n v="-386.4"/>
    <n v="131.12623199999999"/>
    <d v="1899-12-30T12:55:11"/>
    <n v="45"/>
    <n v="3"/>
    <n v="6"/>
    <n v="1"/>
    <d v="1899-12-30T12:57:24"/>
    <n v="4600"/>
    <n v="24"/>
    <n v="36"/>
    <n v="16"/>
    <d v="1899-12-30T00:02:13"/>
    <n v="133"/>
    <n v="4555"/>
    <n v="21"/>
    <n v="30"/>
    <n v="15"/>
    <n v="0.46103183315038421"/>
    <n v="0.15789473684210525"/>
  </r>
  <r>
    <x v="1"/>
    <n v="-0.86565400000000003"/>
    <n v="-110.4"/>
    <n v="127.53363299999999"/>
    <d v="1899-12-30T13:14:17"/>
    <n v="29"/>
    <n v="2"/>
    <n v="4"/>
    <n v="2"/>
    <d v="1899-12-30T13:16:47"/>
    <n v="334"/>
    <n v="6"/>
    <n v="110"/>
    <n v="2"/>
    <d v="1899-12-30T00:02:30"/>
    <n v="150"/>
    <n v="305"/>
    <n v="4"/>
    <n v="106"/>
    <n v="0"/>
    <n v="1.3114754098360655"/>
    <n v="2.6666666666666668E-2"/>
  </r>
  <r>
    <x v="1"/>
    <n v="-0.77358199999999999"/>
    <n v="-110.4"/>
    <n v="142.71280200000001"/>
    <d v="1899-12-30T13:17:11"/>
    <n v="1188"/>
    <n v="9"/>
    <n v="128"/>
    <n v="3"/>
    <d v="1899-12-30T13:20:04"/>
    <n v="1393"/>
    <n v="12"/>
    <n v="135"/>
    <n v="3"/>
    <d v="1899-12-30T00:02:53"/>
    <n v="173"/>
    <n v="205"/>
    <n v="3"/>
    <n v="7"/>
    <n v="0"/>
    <n v="1.4634146341463417"/>
    <n v="1.7341040462427744E-2"/>
  </r>
  <r>
    <x v="1"/>
    <n v="-0.80987200000000004"/>
    <n v="-110.4"/>
    <n v="136.31788499999999"/>
    <d v="1899-12-30T13:20:28"/>
    <n v="2249"/>
    <n v="14"/>
    <n v="145"/>
    <n v="5"/>
    <d v="1899-12-30T13:23:22"/>
    <n v="2448"/>
    <n v="16"/>
    <n v="149"/>
    <n v="5"/>
    <d v="1899-12-30T00:02:54"/>
    <n v="174"/>
    <n v="199"/>
    <n v="2"/>
    <n v="4"/>
    <n v="0"/>
    <n v="1.0050251256281406"/>
    <n v="1.1494252873563218E-2"/>
  </r>
  <r>
    <x v="1"/>
    <n v="-0.64350700000000005"/>
    <n v="-82.8"/>
    <n v="128.67000100000001"/>
    <d v="1899-12-30T13:23:47"/>
    <n v="3165"/>
    <n v="20"/>
    <n v="157"/>
    <n v="6"/>
    <d v="1899-12-30T13:25:53"/>
    <n v="3546"/>
    <n v="26"/>
    <n v="209"/>
    <n v="6"/>
    <d v="1899-12-30T00:02:06"/>
    <n v="126"/>
    <n v="381"/>
    <n v="6"/>
    <n v="52"/>
    <n v="0"/>
    <n v="1.5748031496062991"/>
    <n v="4.7619047619047616E-2"/>
  </r>
  <r>
    <x v="1"/>
    <n v="-0.77162799999999998"/>
    <n v="-110.4"/>
    <n v="143.07418100000001"/>
    <d v="1899-12-30T13:26:18"/>
    <n v="3568"/>
    <n v="27"/>
    <n v="213"/>
    <n v="7"/>
    <d v="1899-12-30T13:28:44"/>
    <n v="3783"/>
    <n v="32"/>
    <n v="218"/>
    <n v="7"/>
    <d v="1899-12-30T00:02:26"/>
    <n v="146"/>
    <n v="215"/>
    <n v="5"/>
    <n v="5"/>
    <n v="0"/>
    <n v="2.3255813953488373"/>
    <n v="3.4246575342465752E-2"/>
  </r>
  <r>
    <x v="1"/>
    <n v="-0.75494499999999998"/>
    <n v="-110.4"/>
    <n v="146.23579100000001"/>
    <d v="1899-12-30T13:29:08"/>
    <n v="3783"/>
    <n v="32"/>
    <n v="218"/>
    <n v="7"/>
    <d v="1899-12-30T13:31:36"/>
    <n v="3783"/>
    <n v="32"/>
    <n v="218"/>
    <n v="7"/>
    <d v="1899-12-30T00:02:28"/>
    <n v="148"/>
    <n v="0"/>
    <n v="0"/>
    <n v="0"/>
    <n v="0"/>
    <n v="0"/>
    <n v="0"/>
  </r>
  <r>
    <x v="1"/>
    <n v="-0.75494099999999997"/>
    <n v="-110.4"/>
    <n v="146.23668000000001"/>
    <d v="1899-12-30T13:32:00"/>
    <n v="4638"/>
    <n v="35"/>
    <n v="252"/>
    <n v="9"/>
    <d v="1899-12-30T13:34:25"/>
    <n v="4837"/>
    <n v="38"/>
    <n v="258"/>
    <n v="9"/>
    <d v="1899-12-30T00:02:25"/>
    <n v="145"/>
    <n v="199"/>
    <n v="3"/>
    <n v="6"/>
    <n v="0"/>
    <n v="1.5075376884422109"/>
    <n v="2.0689655172413793E-2"/>
  </r>
  <r>
    <x v="1"/>
    <n v="-0.95757599999999998"/>
    <n v="-138"/>
    <n v="144.11382"/>
    <d v="1899-12-30T13:34:49"/>
    <n v="5693"/>
    <n v="42"/>
    <n v="284"/>
    <n v="11"/>
    <d v="1899-12-30T13:37:11"/>
    <n v="5888"/>
    <n v="45"/>
    <n v="288"/>
    <n v="11"/>
    <d v="1899-12-30T00:02:22"/>
    <n v="142"/>
    <n v="195"/>
    <n v="3"/>
    <n v="4"/>
    <n v="0"/>
    <n v="1.5384615384615385"/>
    <n v="2.1126760563380281E-2"/>
  </r>
  <r>
    <x v="1"/>
    <n v="-0.91941499999999998"/>
    <n v="-138"/>
    <n v="150.09546700000001"/>
    <d v="1899-12-30T13:37:35"/>
    <n v="6343"/>
    <n v="51"/>
    <n v="297"/>
    <n v="14"/>
    <d v="1899-12-30T13:40:08"/>
    <n v="6566"/>
    <n v="56"/>
    <n v="304"/>
    <n v="17"/>
    <d v="1899-12-30T00:02:33"/>
    <n v="153"/>
    <n v="223"/>
    <n v="5"/>
    <n v="7"/>
    <n v="3"/>
    <n v="2.2421524663677128"/>
    <n v="3.2679738562091505E-2"/>
  </r>
  <r>
    <x v="1"/>
    <n v="-0.74778199999999995"/>
    <n v="-110.4"/>
    <n v="147.63664399999999"/>
    <d v="1899-12-30T13:40:32"/>
    <n v="7413"/>
    <n v="59"/>
    <n v="314"/>
    <n v="18"/>
    <d v="1899-12-30T13:43:05"/>
    <n v="7613"/>
    <n v="62"/>
    <n v="320"/>
    <n v="18"/>
    <d v="1899-12-30T00:02:33"/>
    <n v="153"/>
    <n v="200"/>
    <n v="3"/>
    <n v="6"/>
    <n v="0"/>
    <n v="1.5"/>
    <n v="1.9607843137254902E-2"/>
  </r>
  <r>
    <x v="2"/>
    <n v="-1.657254"/>
    <n v="-220.8"/>
    <n v="133.232418"/>
    <d v="1899-12-30T13:43:33"/>
    <n v="123"/>
    <n v="3"/>
    <n v="7"/>
    <n v="1"/>
    <d v="1899-12-30T13:46:06"/>
    <n v="4144"/>
    <n v="49"/>
    <n v="60"/>
    <n v="4"/>
    <d v="1899-12-30T00:02:33"/>
    <n v="153"/>
    <n v="4021"/>
    <n v="46"/>
    <n v="53"/>
    <n v="3"/>
    <n v="1.1439940313354886"/>
    <n v="0.30065359477124182"/>
  </r>
  <r>
    <x v="2"/>
    <n v="-1.614679"/>
    <n v="-220.8"/>
    <n v="136.745462"/>
    <d v="1899-12-30T13:46:34"/>
    <n v="136"/>
    <n v="5"/>
    <n v="6"/>
    <n v="3"/>
    <d v="1899-12-30T13:49:08"/>
    <n v="4116"/>
    <n v="50"/>
    <n v="91"/>
    <n v="9"/>
    <d v="1899-12-30T00:02:34"/>
    <n v="154"/>
    <n v="3980"/>
    <n v="45"/>
    <n v="85"/>
    <n v="6"/>
    <n v="1.1306532663316584"/>
    <n v="0.29220779220779219"/>
  </r>
  <r>
    <x v="2"/>
    <n v="-1.6704859999999999"/>
    <n v="-220.8"/>
    <n v="132.17709500000001"/>
    <d v="1899-12-30T13:49:36"/>
    <n v="157"/>
    <n v="3"/>
    <n v="5"/>
    <n v="2"/>
    <d v="1899-12-30T13:51:55"/>
    <n v="3238"/>
    <n v="35"/>
    <n v="98"/>
    <n v="4"/>
    <d v="1899-12-30T00:02:19"/>
    <n v="139"/>
    <n v="3081"/>
    <n v="32"/>
    <n v="93"/>
    <n v="2"/>
    <n v="1.03862382343395"/>
    <n v="0.23021582733812951"/>
  </r>
  <r>
    <x v="2"/>
    <n v="-1.9859720000000001"/>
    <n v="-248.4"/>
    <n v="125.077307"/>
    <d v="1899-12-30T13:52:24"/>
    <n v="148"/>
    <n v="2"/>
    <n v="4"/>
    <n v="1"/>
    <d v="1899-12-30T13:54:43"/>
    <n v="3353"/>
    <n v="36"/>
    <n v="96"/>
    <n v="4"/>
    <d v="1899-12-30T00:02:19"/>
    <n v="139"/>
    <n v="3205"/>
    <n v="34"/>
    <n v="92"/>
    <n v="3"/>
    <n v="1.0608424336973479"/>
    <n v="0.2446043165467626"/>
  </r>
  <r>
    <x v="2"/>
    <n v="-1.5982240000000001"/>
    <n v="-220.8"/>
    <n v="138.15330700000001"/>
    <d v="1899-12-30T13:55:11"/>
    <n v="96"/>
    <n v="3"/>
    <n v="4"/>
    <n v="1"/>
    <d v="1899-12-30T13:57:41"/>
    <n v="3747"/>
    <n v="33"/>
    <n v="83"/>
    <n v="5"/>
    <d v="1899-12-30T00:02:30"/>
    <n v="150"/>
    <n v="3651"/>
    <n v="30"/>
    <n v="79"/>
    <n v="4"/>
    <n v="0.82169268693508635"/>
    <n v="0.2"/>
  </r>
  <r>
    <x v="2"/>
    <n v="-1.825847"/>
    <n v="-248.4"/>
    <n v="136.04647"/>
    <d v="1899-12-30T13:58:10"/>
    <n v="105"/>
    <n v="6"/>
    <n v="6"/>
    <n v="4"/>
    <d v="1899-12-30T14:00:37"/>
    <n v="3679"/>
    <n v="36"/>
    <n v="42"/>
    <n v="8"/>
    <d v="1899-12-30T00:02:27"/>
    <n v="147"/>
    <n v="3574"/>
    <n v="30"/>
    <n v="36"/>
    <n v="4"/>
    <n v="0.83939563514269722"/>
    <n v="0.20408163265306123"/>
  </r>
  <r>
    <x v="2"/>
    <n v="-1.775461"/>
    <n v="-248.4"/>
    <n v="139.907295"/>
    <d v="1899-12-30T14:01:06"/>
    <n v="102"/>
    <n v="3"/>
    <n v="4"/>
    <n v="1"/>
    <d v="1899-12-30T14:03:37"/>
    <n v="3773"/>
    <n v="45"/>
    <n v="62"/>
    <n v="8"/>
    <d v="1899-12-30T00:02:31"/>
    <n v="151"/>
    <n v="3671"/>
    <n v="42"/>
    <n v="58"/>
    <n v="7"/>
    <n v="1.1441024244075184"/>
    <n v="0.27814569536423839"/>
  </r>
  <r>
    <x v="2"/>
    <n v="-1.7506219999999999"/>
    <n v="-220.8"/>
    <n v="126.126597"/>
    <d v="1899-12-30T14:04:06"/>
    <n v="225"/>
    <n v="6"/>
    <n v="14"/>
    <n v="3"/>
    <d v="1899-12-30T14:06:23"/>
    <n v="3628"/>
    <n v="42"/>
    <n v="157"/>
    <n v="7"/>
    <d v="1899-12-30T00:02:17"/>
    <n v="137"/>
    <n v="3403"/>
    <n v="36"/>
    <n v="143"/>
    <n v="4"/>
    <n v="1.0578900969732588"/>
    <n v="0.26277372262773724"/>
  </r>
  <r>
    <x v="2"/>
    <n v="-2.3467730000000002"/>
    <n v="-303.60000000000002"/>
    <n v="129.36911599999999"/>
    <d v="1899-12-30T14:06:51"/>
    <n v="110"/>
    <n v="3"/>
    <n v="4"/>
    <n v="1"/>
    <d v="1899-12-30T14:09:09"/>
    <n v="2339"/>
    <n v="29"/>
    <n v="41"/>
    <n v="5"/>
    <d v="1899-12-30T00:02:18"/>
    <n v="138"/>
    <n v="2229"/>
    <n v="26"/>
    <n v="37"/>
    <n v="4"/>
    <n v="1.1664423508299686"/>
    <n v="0.18840579710144928"/>
  </r>
  <r>
    <x v="2"/>
    <n v="-1.707775"/>
    <n v="-220.8"/>
    <n v="129.29102700000001"/>
    <d v="1899-12-30T14:09:38"/>
    <n v="114"/>
    <n v="3"/>
    <n v="4"/>
    <n v="1"/>
    <d v="1899-12-30T14:11:58"/>
    <n v="3473"/>
    <n v="42"/>
    <n v="110"/>
    <n v="6"/>
    <d v="1899-12-30T00:02:20"/>
    <n v="140"/>
    <n v="3359"/>
    <n v="39"/>
    <n v="106"/>
    <n v="5"/>
    <n v="1.1610598392378684"/>
    <n v="0.27857142857142858"/>
  </r>
  <r>
    <x v="3"/>
    <n v="-1.657254"/>
    <n v="-220.8"/>
    <n v="133.232418"/>
    <d v="1899-12-30T13:43:31"/>
    <n v="42"/>
    <n v="11"/>
    <n v="13"/>
    <n v="10"/>
    <d v="1899-12-30T13:46:04"/>
    <n v="1998"/>
    <n v="38"/>
    <n v="68"/>
    <n v="22"/>
    <d v="1899-12-30T00:02:33"/>
    <n v="153"/>
    <n v="1956"/>
    <n v="27"/>
    <n v="55"/>
    <n v="12"/>
    <n v="1.3803680981595092"/>
    <n v="0.17647058823529413"/>
  </r>
  <r>
    <x v="3"/>
    <n v="-1.614679"/>
    <n v="-220.8"/>
    <n v="136.745462"/>
    <d v="1899-12-30T13:46:32"/>
    <n v="63"/>
    <n v="3"/>
    <n v="7"/>
    <n v="2"/>
    <d v="1899-12-30T13:49:06"/>
    <n v="1801"/>
    <n v="42"/>
    <n v="106"/>
    <n v="14"/>
    <d v="1899-12-30T00:02:34"/>
    <n v="154"/>
    <n v="1738"/>
    <n v="39"/>
    <n v="99"/>
    <n v="12"/>
    <n v="2.2439585730724971"/>
    <n v="0.25324675324675322"/>
  </r>
  <r>
    <x v="3"/>
    <n v="-1.6704859999999999"/>
    <n v="-220.8"/>
    <n v="132.17709500000001"/>
    <d v="1899-12-30T13:49:34"/>
    <n v="60"/>
    <n v="4"/>
    <n v="7"/>
    <n v="3"/>
    <d v="1899-12-30T13:51:53"/>
    <n v="1768"/>
    <n v="35"/>
    <n v="95"/>
    <n v="9"/>
    <d v="1899-12-30T00:02:19"/>
    <n v="139"/>
    <n v="1708"/>
    <n v="31"/>
    <n v="88"/>
    <n v="6"/>
    <n v="1.8149882903981265"/>
    <n v="0.22302158273381295"/>
  </r>
  <r>
    <x v="3"/>
    <n v="-1.9859720000000001"/>
    <n v="-248.4"/>
    <n v="125.077307"/>
    <d v="1899-12-30T13:52:22"/>
    <n v="61"/>
    <n v="5"/>
    <n v="8"/>
    <n v="3"/>
    <d v="1899-12-30T13:54:41"/>
    <n v="1936"/>
    <n v="40"/>
    <n v="79"/>
    <n v="15"/>
    <d v="1899-12-30T00:02:19"/>
    <n v="139"/>
    <n v="1875"/>
    <n v="35"/>
    <n v="71"/>
    <n v="12"/>
    <n v="1.8666666666666669"/>
    <n v="0.25179856115107913"/>
  </r>
  <r>
    <x v="3"/>
    <n v="-1.5982240000000001"/>
    <n v="-220.8"/>
    <n v="138.15330700000001"/>
    <d v="1899-12-30T13:55:09"/>
    <n v="63"/>
    <n v="3"/>
    <n v="7"/>
    <n v="2"/>
    <d v="1899-12-30T13:57:39"/>
    <n v="1780"/>
    <n v="33"/>
    <n v="66"/>
    <n v="12"/>
    <d v="1899-12-30T00:02:30"/>
    <n v="150"/>
    <n v="1717"/>
    <n v="30"/>
    <n v="59"/>
    <n v="10"/>
    <n v="1.7472335468841003"/>
    <n v="0.2"/>
  </r>
  <r>
    <x v="3"/>
    <n v="-1.825847"/>
    <n v="-248.4"/>
    <n v="136.04647"/>
    <d v="1899-12-30T13:58:08"/>
    <n v="64"/>
    <n v="3"/>
    <n v="8"/>
    <n v="2"/>
    <d v="1899-12-30T14:00:35"/>
    <n v="1757"/>
    <n v="29"/>
    <n v="78"/>
    <n v="8"/>
    <d v="1899-12-30T00:02:27"/>
    <n v="147"/>
    <n v="1693"/>
    <n v="26"/>
    <n v="70"/>
    <n v="6"/>
    <n v="1.5357353809805079"/>
    <n v="0.17687074829931973"/>
  </r>
  <r>
    <x v="3"/>
    <n v="-1.775461"/>
    <n v="-248.4"/>
    <n v="139.907295"/>
    <d v="1899-12-30T14:01:03"/>
    <n v="74"/>
    <n v="5"/>
    <n v="8"/>
    <n v="2"/>
    <d v="1899-12-30T14:03:35"/>
    <n v="1946"/>
    <n v="43"/>
    <n v="120"/>
    <n v="17"/>
    <d v="1899-12-30T00:02:32"/>
    <n v="152"/>
    <n v="1872"/>
    <n v="38"/>
    <n v="112"/>
    <n v="15"/>
    <n v="2.0299145299145298"/>
    <n v="0.25"/>
  </r>
  <r>
    <x v="3"/>
    <n v="-1.7506219999999999"/>
    <n v="-220.8"/>
    <n v="126.126597"/>
    <d v="1899-12-30T14:04:04"/>
    <n v="63"/>
    <n v="3"/>
    <n v="8"/>
    <n v="2"/>
    <d v="1899-12-30T14:06:20"/>
    <n v="1983"/>
    <n v="36"/>
    <n v="125"/>
    <n v="16"/>
    <d v="1899-12-30T00:02:16"/>
    <n v="136"/>
    <n v="1920"/>
    <n v="33"/>
    <n v="117"/>
    <n v="14"/>
    <n v="1.7187500000000002"/>
    <n v="0.24264705882352941"/>
  </r>
  <r>
    <x v="3"/>
    <n v="-2.3467730000000002"/>
    <n v="-303.60000000000002"/>
    <n v="129.36911599999999"/>
    <d v="1899-12-30T14:06:49"/>
    <n v="63"/>
    <n v="4"/>
    <n v="6"/>
    <n v="2"/>
    <d v="1899-12-30T14:09:07"/>
    <n v="4483"/>
    <n v="122"/>
    <n v="376"/>
    <n v="50"/>
    <d v="1899-12-30T00:02:18"/>
    <n v="138"/>
    <n v="4420"/>
    <n v="118"/>
    <n v="370"/>
    <n v="48"/>
    <n v="2.6696832579185519"/>
    <n v="0.85507246376811596"/>
  </r>
  <r>
    <x v="3"/>
    <n v="-1.707775"/>
    <n v="-220.8"/>
    <n v="129.29102700000001"/>
    <d v="1899-12-30T14:09:35"/>
    <n v="64"/>
    <n v="3"/>
    <n v="7"/>
    <n v="2"/>
    <d v="1899-12-30T14:11:56"/>
    <n v="1909"/>
    <n v="34"/>
    <n v="88"/>
    <n v="12"/>
    <d v="1899-12-30T00:02:21"/>
    <n v="141"/>
    <n v="1845"/>
    <n v="31"/>
    <n v="81"/>
    <n v="10"/>
    <n v="1.6802168021680215"/>
    <n v="0.21985815602836881"/>
  </r>
  <r>
    <x v="4"/>
    <n v="-1.409192"/>
    <n v="-193.2"/>
    <n v="137.09985399999999"/>
    <d v="1899-12-30T14:12:23"/>
    <n v="6"/>
    <n v="0"/>
    <n v="0"/>
    <n v="0"/>
    <d v="1899-12-30T14:14:40"/>
    <n v="177"/>
    <n v="8"/>
    <n v="26"/>
    <n v="0"/>
    <d v="1899-12-30T00:02:17"/>
    <n v="137"/>
    <n v="171"/>
    <n v="8"/>
    <n v="26"/>
    <n v="0"/>
    <n v="4.6783625730994149"/>
    <n v="5.8394160583941604E-2"/>
  </r>
  <r>
    <x v="4"/>
    <n v="-1.4312"/>
    <n v="-193.2"/>
    <n v="134.99161899999999"/>
    <d v="1899-12-30T14:15:05"/>
    <n v="6"/>
    <n v="0"/>
    <n v="0"/>
    <n v="0"/>
    <d v="1899-12-30T14:17:33"/>
    <n v="7"/>
    <n v="0"/>
    <n v="0"/>
    <n v="0"/>
    <d v="1899-12-30T00:02:28"/>
    <n v="148"/>
    <n v="1"/>
    <n v="0"/>
    <n v="0"/>
    <n v="0"/>
    <n v="0"/>
    <n v="0"/>
  </r>
  <r>
    <x v="4"/>
    <n v="-1.423746"/>
    <n v="-193.2"/>
    <n v="135.69832099999999"/>
    <d v="1899-12-30T14:17:57"/>
    <n v="6"/>
    <n v="0"/>
    <n v="0"/>
    <n v="0"/>
    <d v="1899-12-30T14:20:22"/>
    <n v="742"/>
    <n v="23"/>
    <n v="25"/>
    <n v="1"/>
    <d v="1899-12-30T00:02:25"/>
    <n v="145"/>
    <n v="736"/>
    <n v="23"/>
    <n v="25"/>
    <n v="1"/>
    <n v="3.125"/>
    <n v="0.15862068965517243"/>
  </r>
  <r>
    <x v="4"/>
    <n v="-1.4470959999999999"/>
    <n v="-193.2"/>
    <n v="133.50873899999999"/>
    <d v="1899-12-30T14:20:46"/>
    <n v="6"/>
    <n v="0"/>
    <n v="0"/>
    <n v="0"/>
    <d v="1899-12-30T14:23:13"/>
    <n v="7"/>
    <n v="1"/>
    <n v="1"/>
    <n v="1"/>
    <d v="1899-12-30T00:02:27"/>
    <n v="147"/>
    <n v="1"/>
    <n v="1"/>
    <n v="1"/>
    <n v="1"/>
    <n v="100"/>
    <n v="6.8027210884353739E-3"/>
  </r>
  <r>
    <x v="4"/>
    <n v="-1.4616359999999999"/>
    <n v="-193.2"/>
    <n v="132.180622"/>
    <d v="1899-12-30T14:23:38"/>
    <n v="6"/>
    <n v="0"/>
    <n v="0"/>
    <n v="0"/>
    <d v="1899-12-30T14:26:03"/>
    <n v="7"/>
    <n v="0"/>
    <n v="0"/>
    <n v="0"/>
    <d v="1899-12-30T00:02:25"/>
    <n v="145"/>
    <n v="1"/>
    <n v="0"/>
    <n v="0"/>
    <n v="0"/>
    <n v="0"/>
    <n v="0"/>
  </r>
  <r>
    <x v="4"/>
    <n v="-1.3048150000000001"/>
    <n v="-165.6"/>
    <n v="126.914552"/>
    <d v="1899-12-30T14:26:27"/>
    <n v="6"/>
    <n v="0"/>
    <n v="0"/>
    <n v="0"/>
    <d v="1899-12-30T14:28:45"/>
    <n v="3426"/>
    <n v="3"/>
    <n v="2686"/>
    <n v="0"/>
    <d v="1899-12-30T00:02:18"/>
    <n v="138"/>
    <n v="3420"/>
    <n v="3"/>
    <n v="2686"/>
    <n v="0"/>
    <n v="8.771929824561403E-2"/>
    <n v="2.1739130434782608E-2"/>
  </r>
  <r>
    <x v="4"/>
    <n v="-1.544662"/>
    <n v="-193.2"/>
    <n v="125.075943"/>
    <d v="1899-12-30T14:29:09"/>
    <n v="6"/>
    <n v="0"/>
    <n v="0"/>
    <n v="0"/>
    <d v="1899-12-30T14:31:28"/>
    <n v="1027"/>
    <n v="7"/>
    <n v="387"/>
    <n v="1"/>
    <d v="1899-12-30T00:02:19"/>
    <n v="139"/>
    <n v="1021"/>
    <n v="7"/>
    <n v="387"/>
    <n v="1"/>
    <n v="0.68560235063663078"/>
    <n v="5.0359712230215826E-2"/>
  </r>
  <r>
    <x v="4"/>
    <n v="-1.5447299999999999"/>
    <n v="-193.2"/>
    <n v="125.070373"/>
    <d v="1899-12-30T14:31:52"/>
    <n v="6"/>
    <n v="0"/>
    <n v="0"/>
    <n v="0"/>
    <d v="1899-12-30T14:34:16"/>
    <n v="7"/>
    <n v="0"/>
    <n v="0"/>
    <n v="0"/>
    <d v="1899-12-30T00:02:24"/>
    <n v="144"/>
    <n v="1"/>
    <n v="0"/>
    <n v="0"/>
    <n v="0"/>
    <n v="0"/>
    <n v="0"/>
  </r>
  <r>
    <x v="4"/>
    <n v="-1.230688"/>
    <n v="-165.6"/>
    <n v="134.558897"/>
    <d v="1899-12-30T14:34:40"/>
    <n v="6"/>
    <n v="0"/>
    <n v="0"/>
    <n v="0"/>
    <d v="1899-12-30T14:37:11"/>
    <n v="7"/>
    <n v="1"/>
    <n v="1"/>
    <n v="1"/>
    <d v="1899-12-30T00:02:31"/>
    <n v="151"/>
    <n v="1"/>
    <n v="1"/>
    <n v="1"/>
    <n v="1"/>
    <n v="100"/>
    <n v="6.6225165562913907E-3"/>
  </r>
  <r>
    <x v="4"/>
    <n v="-1.3663069999999999"/>
    <n v="-165.6"/>
    <n v="121.20261000000001"/>
    <d v="1899-12-30T14:37:35"/>
    <n v="6"/>
    <n v="0"/>
    <n v="0"/>
    <n v="0"/>
    <d v="1899-12-30T14:39:38"/>
    <n v="7"/>
    <n v="0"/>
    <n v="0"/>
    <n v="0"/>
    <d v="1899-12-30T00:02:03"/>
    <n v="123"/>
    <n v="1"/>
    <n v="0"/>
    <n v="0"/>
    <n v="0"/>
    <n v="0"/>
    <n v="0"/>
  </r>
  <r>
    <x v="5"/>
    <n v="-2.0892710000000001"/>
    <n v="-276"/>
    <n v="132.10351600000001"/>
    <d v="1899-12-30T14:40:01"/>
    <n v="18"/>
    <n v="2"/>
    <n v="3"/>
    <n v="1"/>
    <d v="1899-12-30T14:42:22"/>
    <n v="4808"/>
    <n v="72"/>
    <n v="625"/>
    <n v="8"/>
    <d v="1899-12-30T00:02:21"/>
    <n v="141"/>
    <n v="4790"/>
    <n v="70"/>
    <n v="622"/>
    <n v="7"/>
    <n v="1.4613778705636742"/>
    <n v="0.49645390070921985"/>
  </r>
  <r>
    <x v="5"/>
    <n v="-2.4680879999999998"/>
    <n v="-303.60000000000002"/>
    <n v="123.010177"/>
    <d v="1899-12-30T14:42:45"/>
    <n v="22"/>
    <n v="2"/>
    <n v="5"/>
    <n v="1"/>
    <d v="1899-12-30T14:44:51"/>
    <n v="4193"/>
    <n v="110"/>
    <n v="443"/>
    <n v="5"/>
    <d v="1899-12-30T00:02:06"/>
    <n v="126"/>
    <n v="4171"/>
    <n v="108"/>
    <n v="438"/>
    <n v="4"/>
    <n v="2.5893071205945817"/>
    <n v="0.8571428571428571"/>
  </r>
  <r>
    <x v="5"/>
    <n v="-2.5431279999999998"/>
    <n v="-331.2"/>
    <n v="130.23330100000001"/>
    <d v="1899-12-30T14:45:14"/>
    <n v="21"/>
    <n v="3"/>
    <n v="4"/>
    <n v="1"/>
    <d v="1899-12-30T14:47:23"/>
    <n v="4472"/>
    <n v="71"/>
    <n v="1225"/>
    <n v="5"/>
    <d v="1899-12-30T00:02:09"/>
    <n v="129"/>
    <n v="4451"/>
    <n v="68"/>
    <n v="1221"/>
    <n v="4"/>
    <n v="1.5277465738036395"/>
    <n v="0.52713178294573648"/>
  </r>
  <r>
    <x v="5"/>
    <n v="-2.4617770000000001"/>
    <n v="-303.60000000000002"/>
    <n v="123.325542"/>
    <d v="1899-12-30T14:47:46"/>
    <n v="19"/>
    <n v="2"/>
    <n v="4"/>
    <n v="1"/>
    <d v="1899-12-30T14:49:57"/>
    <n v="4780"/>
    <n v="54"/>
    <n v="272"/>
    <n v="6"/>
    <d v="1899-12-30T00:02:11"/>
    <n v="131"/>
    <n v="4761"/>
    <n v="52"/>
    <n v="268"/>
    <n v="5"/>
    <n v="1.0922075194286915"/>
    <n v="0.39694656488549618"/>
  </r>
  <r>
    <x v="5"/>
    <n v="-2.4272040000000001"/>
    <n v="-303.60000000000002"/>
    <n v="125.082173"/>
    <d v="1899-12-30T14:50:20"/>
    <n v="20"/>
    <n v="2"/>
    <n v="3"/>
    <n v="1"/>
    <d v="1899-12-30T14:52:32"/>
    <n v="4685"/>
    <n v="60"/>
    <n v="1069"/>
    <n v="5"/>
    <d v="1899-12-30T00:02:12"/>
    <n v="132"/>
    <n v="4665"/>
    <n v="58"/>
    <n v="1066"/>
    <n v="4"/>
    <n v="1.2433011789924973"/>
    <n v="0.43939393939393939"/>
  </r>
  <r>
    <x v="5"/>
    <n v="-2.0142199999999999"/>
    <n v="-248.4"/>
    <n v="123.323161"/>
    <d v="1899-12-30T14:52:55"/>
    <n v="20"/>
    <n v="2"/>
    <n v="6"/>
    <n v="1"/>
    <d v="1899-12-30T14:55:06"/>
    <n v="4039"/>
    <n v="120"/>
    <n v="363"/>
    <n v="6"/>
    <d v="1899-12-30T00:02:11"/>
    <n v="131"/>
    <n v="4019"/>
    <n v="118"/>
    <n v="357"/>
    <n v="5"/>
    <n v="2.9360537447126149"/>
    <n v="0.9007633587786259"/>
  </r>
  <r>
    <x v="5"/>
    <n v="-2.6703100000000002"/>
    <n v="-331.2"/>
    <n v="124.03054299999999"/>
    <d v="1899-12-30T14:55:30"/>
    <n v="18"/>
    <n v="2"/>
    <n v="3"/>
    <n v="1"/>
    <d v="1899-12-30T14:57:40"/>
    <n v="4766"/>
    <n v="57"/>
    <n v="1492"/>
    <n v="5"/>
    <d v="1899-12-30T00:02:10"/>
    <n v="130"/>
    <n v="4748"/>
    <n v="55"/>
    <n v="1489"/>
    <n v="4"/>
    <n v="1.1583824768323505"/>
    <n v="0.42307692307692307"/>
  </r>
  <r>
    <x v="5"/>
    <n v="-2.439378"/>
    <n v="-303.60000000000002"/>
    <n v="124.45796300000001"/>
    <d v="1899-12-30T14:58:03"/>
    <n v="19"/>
    <n v="2"/>
    <n v="3"/>
    <n v="1"/>
    <d v="1899-12-30T15:00:08"/>
    <n v="4161"/>
    <n v="97"/>
    <n v="942"/>
    <n v="7"/>
    <d v="1899-12-30T00:02:05"/>
    <n v="125"/>
    <n v="4142"/>
    <n v="95"/>
    <n v="939"/>
    <n v="6"/>
    <n v="2.2935779816513762"/>
    <n v="0.76"/>
  </r>
  <r>
    <x v="5"/>
    <n v="-2.5476589999999999"/>
    <n v="-331.2"/>
    <n v="130.00170299999999"/>
    <d v="1899-12-30T15:00:31"/>
    <n v="20"/>
    <n v="2"/>
    <n v="6"/>
    <n v="1"/>
    <d v="1899-12-30T15:02:46"/>
    <n v="4930"/>
    <n v="62"/>
    <n v="1023"/>
    <n v="8"/>
    <d v="1899-12-30T00:02:15"/>
    <n v="135"/>
    <n v="4910"/>
    <n v="60"/>
    <n v="1017"/>
    <n v="7"/>
    <n v="1.2219959266802443"/>
    <n v="0.44444444444444442"/>
  </r>
  <r>
    <x v="5"/>
    <n v="-2.5055010000000002"/>
    <n v="-331.2"/>
    <n v="132.18914000000001"/>
    <d v="1899-12-30T15:03:09"/>
    <n v="16"/>
    <n v="2"/>
    <n v="3"/>
    <n v="1"/>
    <d v="1899-12-30T15:05:21"/>
    <n v="4796"/>
    <n v="62"/>
    <n v="1064"/>
    <n v="8"/>
    <d v="1899-12-30T00:02:12"/>
    <n v="132"/>
    <n v="4780"/>
    <n v="60"/>
    <n v="1061"/>
    <n v="7"/>
    <n v="1.2552301255230125"/>
    <n v="0.45454545454545453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0">
  <r>
    <x v="0"/>
    <n v="-1.5800909999999999"/>
    <n v="-193.2"/>
    <n v="122.271466"/>
    <n v="1.35"/>
    <n v="178.66"/>
    <n v="132.19"/>
    <s v="02:02:15"/>
    <n v="19"/>
    <n v="2"/>
    <n v="5"/>
    <n v="1"/>
    <n v="912214389"/>
    <n v="1586871842"/>
    <n v="19152153218"/>
    <n v="1650491700"/>
    <n v="8844624685"/>
    <n v="4631742119"/>
    <n v="20404930417"/>
    <n v="3081347543"/>
    <n v="12050990973"/>
    <s v="02:04:22"/>
    <n v="3494"/>
    <n v="75"/>
    <n v="341"/>
    <n v="7"/>
    <n v="912336660"/>
    <n v="1588524487"/>
    <n v="19174875303"/>
    <n v="1651389515"/>
    <n v="8873776617"/>
    <n v="4641582732"/>
    <n v="20434268353"/>
    <n v="3085064482"/>
    <n v="12062912132"/>
    <d v="1899-12-30T00:02:07"/>
    <n v="127"/>
    <n v="3475"/>
    <n v="73"/>
    <n v="336"/>
    <n v="6"/>
    <n v="122271"/>
    <n v="1652645"/>
    <n v="22722085"/>
    <n v="897815"/>
    <n v="29151932"/>
    <n v="9840613"/>
    <n v="29337936"/>
    <n v="3716939"/>
    <n v="11921159"/>
    <n v="2.1007194244604315"/>
    <n v="0.57480314960629919"/>
    <n v="27.362204724409448"/>
    <n v="122.271"/>
    <n v="165.2645"/>
    <n v="227.22085000000001"/>
    <n v="89.781499999999994"/>
    <n v="291.51931999999999"/>
    <n v="98.406130000000005"/>
    <n v="293.37936000000002"/>
    <n v="371.69389999999999"/>
    <n v="119.21159"/>
    <n v="1.3516246697908743"/>
    <n v="1.8583380360019957"/>
    <n v="0.73428286347539473"/>
    <n v="2.3842065575647537"/>
    <n v="0.80481986734385103"/>
    <n v="2.3994189955099738"/>
    <n v="3.0399187051712997"/>
    <n v="0.9749784495096957"/>
  </r>
  <r>
    <x v="0"/>
    <n v="-1.4821139999999999"/>
    <n v="-193.2"/>
    <n v="130.354367"/>
    <n v="1.35"/>
    <n v="195.86"/>
    <n v="144.91"/>
    <s v="02:04:47"/>
    <n v="22"/>
    <n v="3"/>
    <n v="7"/>
    <n v="1"/>
    <n v="912371443"/>
    <n v="1588994560"/>
    <n v="19181105279"/>
    <n v="1651630617"/>
    <n v="8878169699"/>
    <n v="4643584028"/>
    <n v="20440099084"/>
    <n v="3086063372"/>
    <n v="12066292891"/>
    <s v="02:07:08"/>
    <n v="3890"/>
    <n v="74"/>
    <n v="406"/>
    <n v="6"/>
    <n v="912501798"/>
    <n v="1590756458"/>
    <n v="19205583108"/>
    <n v="1652625774"/>
    <n v="8907405527"/>
    <n v="4653300523"/>
    <n v="20469289589"/>
    <n v="3090018477"/>
    <n v="12078604231"/>
    <d v="1899-12-30T00:02:21"/>
    <n v="141"/>
    <n v="3868"/>
    <n v="71"/>
    <n v="399"/>
    <n v="5"/>
    <n v="130355"/>
    <n v="1761898"/>
    <n v="24477829"/>
    <n v="995157"/>
    <n v="29235828"/>
    <n v="9716495"/>
    <n v="29190505"/>
    <n v="3955105"/>
    <n v="12311340"/>
    <n v="1.8355739400206825"/>
    <n v="0.50354609929078009"/>
    <n v="27.432624113475178"/>
    <n v="130.35499999999999"/>
    <n v="176.18979999999999"/>
    <n v="244.77829"/>
    <n v="99.515699999999995"/>
    <n v="292.35827999999998"/>
    <n v="97.164950000000005"/>
    <n v="291.90505000000002"/>
    <n v="395.51049999999998"/>
    <n v="123.1134"/>
    <n v="1.3516152046335008"/>
    <n v="1.8777821334049327"/>
    <n v="0.76342065896973654"/>
    <n v="2.2427853170189098"/>
    <n v="0.74538721184457835"/>
    <n v="2.2393084269878414"/>
    <n v="3.0341030263511182"/>
    <n v="0.94444708680142697"/>
  </r>
  <r>
    <x v="0"/>
    <n v="-1.557787"/>
    <n v="-193.2"/>
    <n v="124.02212400000001"/>
    <n v="1.35"/>
    <n v="198.35"/>
    <n v="146.75"/>
    <s v="02:07:32"/>
    <n v="18"/>
    <n v="2"/>
    <n v="6"/>
    <n v="1"/>
    <n v="912544667"/>
    <n v="1591335837"/>
    <n v="19213058740"/>
    <n v="1652942515"/>
    <n v="8913071381"/>
    <n v="4655510601"/>
    <n v="20476516122"/>
    <n v="3091281910"/>
    <n v="12082429303"/>
    <s v="02:09:55"/>
    <n v="3955"/>
    <n v="91"/>
    <n v="258"/>
    <n v="5"/>
    <n v="912668693"/>
    <n v="1593012202"/>
    <n v="19236475307"/>
    <n v="1653912846"/>
    <n v="8942330154"/>
    <n v="4664831280"/>
    <n v="20504361573"/>
    <n v="3095018612"/>
    <n v="12094057286"/>
    <d v="1899-12-30T00:02:23"/>
    <n v="143"/>
    <n v="3937"/>
    <n v="89"/>
    <n v="252"/>
    <n v="4"/>
    <n v="124026"/>
    <n v="1676365"/>
    <n v="23416567"/>
    <n v="970331"/>
    <n v="29258773"/>
    <n v="9320679"/>
    <n v="27845451"/>
    <n v="3736702"/>
    <n v="11627983"/>
    <n v="2.2606045212090424"/>
    <n v="0.6223776223776224"/>
    <n v="27.53146853146853"/>
    <n v="124.026"/>
    <n v="167.63650000000001"/>
    <n v="234.16567000000001"/>
    <n v="97.033100000000005"/>
    <n v="292.58773000000002"/>
    <n v="93.206789999999998"/>
    <n v="278.45451000000003"/>
    <n v="373.67020000000002"/>
    <n v="116.27983"/>
    <n v="1.3516238530630675"/>
    <n v="1.8880369438666087"/>
    <n v="0.7823609565736217"/>
    <n v="2.3590838211342784"/>
    <n v="0.75151008659474627"/>
    <n v="2.2451301340041607"/>
    <n v="3.0128376308193445"/>
    <n v="0.93754398271330208"/>
  </r>
  <r>
    <x v="0"/>
    <n v="-1.506408"/>
    <n v="-193.2"/>
    <n v="128.25209799999999"/>
    <n v="1.35"/>
    <n v="178.76"/>
    <n v="132.26"/>
    <s v="02:10:19"/>
    <n v="18"/>
    <n v="2"/>
    <n v="6"/>
    <n v="1"/>
    <n v="912697225"/>
    <n v="1593397797"/>
    <n v="19241827008"/>
    <n v="1654114197"/>
    <n v="8944397445"/>
    <n v="4665939973"/>
    <n v="20507714364"/>
    <n v="3095804489"/>
    <n v="12096276234"/>
    <s v="02:12:27"/>
    <n v="3475"/>
    <n v="77"/>
    <n v="261"/>
    <n v="6"/>
    <n v="912821175"/>
    <n v="1595073120"/>
    <n v="19264575325"/>
    <n v="1655118160"/>
    <n v="8973156231"/>
    <n v="4675355457"/>
    <n v="20535858762"/>
    <n v="3099644660"/>
    <n v="12108081071"/>
    <d v="1899-12-30T00:02:08"/>
    <n v="128"/>
    <n v="3457"/>
    <n v="75"/>
    <n v="255"/>
    <n v="5"/>
    <n v="123950"/>
    <n v="1675323"/>
    <n v="22748317"/>
    <n v="1003963"/>
    <n v="28758786"/>
    <n v="9415484"/>
    <n v="28144398"/>
    <n v="3840171"/>
    <n v="11804837"/>
    <n v="2.1695111368238358"/>
    <n v="0.5859375"/>
    <n v="27.0078125"/>
    <n v="123.95"/>
    <n v="167.53229999999999"/>
    <n v="227.48317"/>
    <n v="100.3963"/>
    <n v="287.58785999999998"/>
    <n v="94.154839999999993"/>
    <n v="281.44398000000001"/>
    <n v="384.01710000000003"/>
    <n v="118.04837000000001"/>
    <n v="1.3516119402985074"/>
    <n v="1.835281726502622"/>
    <n v="0.80997418313836222"/>
    <n v="2.3201924969745864"/>
    <n v="0.75961952400161348"/>
    <n v="2.2706250907624042"/>
    <n v="3.0981613553852361"/>
    <n v="0.95238701089148847"/>
  </r>
  <r>
    <x v="0"/>
    <n v="-1.4773510000000001"/>
    <n v="-193.2"/>
    <n v="130.77461199999999"/>
    <n v="1.35"/>
    <n v="209.22"/>
    <n v="154.79"/>
    <s v="02:12:52"/>
    <n v="18"/>
    <n v="2"/>
    <n v="3"/>
    <n v="1"/>
    <n v="912869659"/>
    <n v="1595728381"/>
    <n v="19272767680"/>
    <n v="1655498569"/>
    <n v="8978160173"/>
    <n v="4677863514"/>
    <n v="20543881282"/>
    <n v="3101108118"/>
    <n v="12112313311"/>
    <s v="02:15:22"/>
    <n v="4205"/>
    <n v="89"/>
    <n v="347"/>
    <n v="7"/>
    <n v="912996137"/>
    <n v="1597437874"/>
    <n v="19296660536"/>
    <n v="1656553405"/>
    <n v="9008215700"/>
    <n v="4687641520"/>
    <n v="20572798594"/>
    <n v="3104980181"/>
    <n v="12124446079"/>
    <d v="1899-12-30T00:02:30"/>
    <n v="150"/>
    <n v="4187"/>
    <n v="87"/>
    <n v="344"/>
    <n v="6"/>
    <n v="126478"/>
    <n v="1709493"/>
    <n v="23892856"/>
    <n v="1054836"/>
    <n v="30055527"/>
    <n v="9778006"/>
    <n v="28917312"/>
    <n v="3872063"/>
    <n v="12132768"/>
    <n v="2.0778600429902077"/>
    <n v="0.57999999999999996"/>
    <n v="27.913333333333334"/>
    <n v="126.47799999999999"/>
    <n v="170.94929999999999"/>
    <n v="238.92856"/>
    <n v="105.4836"/>
    <n v="300.55527000000001"/>
    <n v="97.780060000000006"/>
    <n v="289.17311999999998"/>
    <n v="387.2063"/>
    <n v="121.32768"/>
    <n v="1.3516129287306884"/>
    <n v="1.8890918578725155"/>
    <n v="0.83400749537468966"/>
    <n v="2.3763442654058413"/>
    <n v="0.77309935324720513"/>
    <n v="2.2863511440724871"/>
    <n v="3.0614517939878874"/>
    <n v="0.95927892597922171"/>
  </r>
  <r>
    <x v="0"/>
    <n v="-1.461649"/>
    <n v="-193.2"/>
    <n v="132.179463"/>
    <n v="1.35"/>
    <n v="209.18"/>
    <n v="154.77000000000001"/>
    <s v="02:15:47"/>
    <n v="18"/>
    <n v="2"/>
    <n v="5"/>
    <n v="1"/>
    <n v="913043217"/>
    <n v="1598074172"/>
    <n v="19304271183"/>
    <n v="1656908439"/>
    <n v="9012614177"/>
    <n v="4689968182"/>
    <n v="20580179032"/>
    <n v="3106372645"/>
    <n v="12128256776"/>
    <s v="02:18:17"/>
    <n v="4221"/>
    <n v="83"/>
    <n v="192"/>
    <n v="8"/>
    <n v="913171100"/>
    <n v="1599802684"/>
    <n v="19328355473"/>
    <n v="1657959848"/>
    <n v="9037259472"/>
    <n v="4699489823"/>
    <n v="20608146431"/>
    <n v="3110347516"/>
    <n v="12139725667"/>
    <d v="1899-12-30T00:02:30"/>
    <n v="150"/>
    <n v="4203"/>
    <n v="81"/>
    <n v="187"/>
    <n v="7"/>
    <n v="127883"/>
    <n v="1728512"/>
    <n v="24084290"/>
    <n v="1051409"/>
    <n v="24645295"/>
    <n v="9521641"/>
    <n v="27967399"/>
    <n v="3974871"/>
    <n v="11468891"/>
    <n v="1.9271948608137044"/>
    <n v="0.54"/>
    <n v="28.02"/>
    <n v="127.883"/>
    <n v="172.85120000000001"/>
    <n v="240.84289999999999"/>
    <n v="105.1409"/>
    <n v="246.45294999999999"/>
    <n v="95.216409999999996"/>
    <n v="279.67399"/>
    <n v="397.4871"/>
    <n v="114.68891000000001"/>
    <n v="1.3516354793053027"/>
    <n v="1.8833066162038739"/>
    <n v="0.82216479125450614"/>
    <n v="1.9271752304841143"/>
    <n v="0.74455877638153622"/>
    <n v="2.1869520577402781"/>
    <n v="3.1082090660994814"/>
    <n v="0.89682686518145505"/>
  </r>
  <r>
    <x v="0"/>
    <n v="-1.4539310000000001"/>
    <n v="-193.2"/>
    <n v="132.88110800000001"/>
    <n v="1.35"/>
    <n v="183.95"/>
    <n v="136.1"/>
    <s v="02:18:42"/>
    <n v="17"/>
    <n v="2"/>
    <n v="3"/>
    <n v="1"/>
    <n v="913198856"/>
    <n v="1600177791"/>
    <n v="19333295752"/>
    <n v="1658161279"/>
    <n v="9039107693"/>
    <n v="4700498477"/>
    <n v="20611329749"/>
    <n v="3111115184"/>
    <n v="12141991126"/>
    <s v="02:20:53"/>
    <n v="3653"/>
    <n v="70"/>
    <n v="346"/>
    <n v="5"/>
    <n v="913327442"/>
    <n v="1601915763"/>
    <n v="19357053205"/>
    <n v="1659245189"/>
    <n v="9068724287"/>
    <n v="4710283684"/>
    <n v="20640393987"/>
    <n v="3115118595"/>
    <n v="12154143055"/>
    <d v="1899-12-30T00:02:11"/>
    <n v="131"/>
    <n v="3636"/>
    <n v="68"/>
    <n v="343"/>
    <n v="4"/>
    <n v="128586"/>
    <n v="1737972"/>
    <n v="23757453"/>
    <n v="1083910"/>
    <n v="29616594"/>
    <n v="9785207"/>
    <n v="29064238"/>
    <n v="4003411"/>
    <n v="12151929"/>
    <n v="1.8701870187018701"/>
    <n v="0.51908396946564883"/>
    <n v="27.755725190839694"/>
    <n v="128.58600000000001"/>
    <n v="173.7972"/>
    <n v="237.57453000000001"/>
    <n v="108.39100000000001"/>
    <n v="296.16593999999998"/>
    <n v="97.852069999999998"/>
    <n v="290.64238"/>
    <n v="400.34109999999998"/>
    <n v="121.51929"/>
    <n v="1.3516028183472539"/>
    <n v="1.8475925061826326"/>
    <n v="0.84294557727901942"/>
    <n v="2.3032518314591011"/>
    <n v="0.76098541054236069"/>
    <n v="2.2602956776009826"/>
    <n v="3.1134112578352227"/>
    <n v="0.94504292846810689"/>
  </r>
  <r>
    <x v="0"/>
    <n v="-1.750556"/>
    <n v="-220.8"/>
    <n v="126.131338"/>
    <n v="1.35"/>
    <n v="181.17"/>
    <n v="134.04"/>
    <s v="02:21:18"/>
    <n v="17"/>
    <n v="2"/>
    <n v="6"/>
    <n v="1"/>
    <n v="913355404"/>
    <n v="1602293680"/>
    <n v="19362699519"/>
    <n v="1659468629"/>
    <n v="9071239561"/>
    <n v="4711458812"/>
    <n v="20644174914"/>
    <n v="3115915719"/>
    <n v="12156621581"/>
    <s v="02:23:27"/>
    <n v="3906"/>
    <n v="80"/>
    <n v="360"/>
    <n v="7"/>
    <n v="913481682"/>
    <n v="1604000471"/>
    <n v="19385892795"/>
    <n v="1660628237"/>
    <n v="9107416365"/>
    <n v="4722592941"/>
    <n v="20677150507"/>
    <n v="3119928200"/>
    <n v="12170026001"/>
    <d v="1899-12-30T00:02:09"/>
    <n v="129"/>
    <n v="3889"/>
    <n v="78"/>
    <n v="354"/>
    <n v="6"/>
    <n v="126278"/>
    <n v="1706791"/>
    <n v="23193276"/>
    <n v="1159608"/>
    <n v="36176804"/>
    <n v="11134129"/>
    <n v="32975593"/>
    <n v="4012481"/>
    <n v="13404420"/>
    <n v="2.0056569812291078"/>
    <n v="0.60465116279069764"/>
    <n v="30.147286821705425"/>
    <n v="126.27800000000001"/>
    <n v="170.67910000000001"/>
    <n v="231.93276"/>
    <n v="115.96080000000001"/>
    <n v="361.76803999999998"/>
    <n v="111.34129"/>
    <n v="329.75592999999998"/>
    <n v="401.24810000000002"/>
    <n v="134.04419999999999"/>
    <n v="1.3516138994915978"/>
    <n v="1.8366838245775194"/>
    <n v="0.91829772406911736"/>
    <n v="2.8648540521706076"/>
    <n v="0.88171565910134775"/>
    <n v="2.6113490077448165"/>
    <n v="3.1774980598362346"/>
    <n v="1.0615008156606851"/>
  </r>
  <r>
    <x v="0"/>
    <n v="-1.799091"/>
    <n v="-248.4"/>
    <n v="138.06973400000001"/>
    <n v="1.35"/>
    <n v="197.36"/>
    <n v="146.02000000000001"/>
    <s v="02:23:52"/>
    <n v="19"/>
    <n v="2"/>
    <n v="4"/>
    <n v="1"/>
    <n v="913509790"/>
    <n v="1604380348"/>
    <n v="19391386400"/>
    <n v="1660888270"/>
    <n v="9110255546"/>
    <n v="4724325627"/>
    <n v="20681861810"/>
    <n v="3120773692"/>
    <n v="12172901795"/>
    <s v="02:26:14"/>
    <n v="4421"/>
    <n v="73"/>
    <n v="414"/>
    <n v="9"/>
    <n v="913647861"/>
    <n v="1606246539"/>
    <n v="19417412575"/>
    <n v="1662192742"/>
    <n v="9150123531"/>
    <n v="4735707802"/>
    <n v="20716391550"/>
    <n v="3125223567"/>
    <n v="12187682371"/>
    <d v="1899-12-30T00:02:22"/>
    <n v="142"/>
    <n v="4402"/>
    <n v="71"/>
    <n v="410"/>
    <n v="8"/>
    <n v="138071"/>
    <n v="1866191"/>
    <n v="26026175"/>
    <n v="1304472"/>
    <n v="39867985"/>
    <n v="11382175"/>
    <n v="34529740"/>
    <n v="4449875"/>
    <n v="14780576"/>
    <n v="1.6129032258064515"/>
    <n v="0.5"/>
    <n v="31"/>
    <n v="138.071"/>
    <n v="186.6191"/>
    <n v="260.26175000000001"/>
    <n v="130.44720000000001"/>
    <n v="398.67984999999999"/>
    <n v="113.82174999999999"/>
    <n v="345.29739999999998"/>
    <n v="444.98750000000001"/>
    <n v="147.80575999999999"/>
    <n v="1.351616921728676"/>
    <n v="1.8849848990736651"/>
    <n v="0.94478348096269316"/>
    <n v="2.8874988230692904"/>
    <n v="0.82437115686856755"/>
    <n v="2.5008683937973939"/>
    <n v="3.2228889484395711"/>
    <n v="1.0705054645798175"/>
  </r>
  <r>
    <x v="0"/>
    <n v="-1.8754409999999999"/>
    <n v="-248.4"/>
    <n v="132.44882100000001"/>
    <n v="1.35"/>
    <n v="190.24"/>
    <n v="140.75"/>
    <s v="02:26:38"/>
    <n v="19"/>
    <n v="2"/>
    <n v="3"/>
    <n v="1"/>
    <n v="913676320"/>
    <n v="1606631173"/>
    <n v="19422373815"/>
    <n v="1662437618"/>
    <n v="9152604873"/>
    <n v="4736972065"/>
    <n v="20720293911"/>
    <n v="3126040787"/>
    <n v="12190143825"/>
    <s v="02:28:55"/>
    <n v="4237"/>
    <n v="72"/>
    <n v="231"/>
    <n v="6"/>
    <n v="913808768"/>
    <n v="1608421387"/>
    <n v="19447153514"/>
    <n v="1663723624"/>
    <n v="9198438488"/>
    <n v="4748288999"/>
    <n v="20755606134"/>
    <n v="3130394624"/>
    <n v="12205261102"/>
    <d v="1899-12-30T00:02:17"/>
    <n v="137"/>
    <n v="4218"/>
    <n v="70"/>
    <n v="228"/>
    <n v="5"/>
    <n v="132448"/>
    <n v="1790214"/>
    <n v="24779699"/>
    <n v="1286006"/>
    <n v="45833615"/>
    <n v="11316934"/>
    <n v="35312223"/>
    <n v="4353837"/>
    <n v="15117277"/>
    <n v="1.6595542911332386"/>
    <n v="0.51094890510948909"/>
    <n v="30.788321167883211"/>
    <n v="132.44800000000001"/>
    <n v="179.0214"/>
    <n v="247.79698999999999"/>
    <n v="128.60059999999999"/>
    <n v="458.33614999999998"/>
    <n v="113.16934000000001"/>
    <n v="353.12223"/>
    <n v="435.38369999999998"/>
    <n v="151.17277000000001"/>
    <n v="1.3516353587823144"/>
    <n v="1.870900202343561"/>
    <n v="0.97095161874848979"/>
    <n v="3.4604988372795358"/>
    <n v="0.85444355520657167"/>
    <n v="2.6661197602077795"/>
    <n v="3.2872047898043002"/>
    <n v="1.1413745016912298"/>
  </r>
  <r>
    <x v="1"/>
    <n v="-1.354576"/>
    <n v="-165.6"/>
    <n v="122.252312"/>
    <n v="1.34"/>
    <n v="199.75"/>
    <n v="147.97"/>
    <s v="18:17:31"/>
    <n v="16"/>
    <n v="2"/>
    <n v="4"/>
    <n v="1"/>
    <n v="884345421"/>
    <n v="1465489522"/>
    <n v="17515600365"/>
    <n v="1552721497"/>
    <n v="8359575350"/>
    <n v="4299542927"/>
    <n v="17196515225"/>
    <n v="2823716748"/>
    <n v="11052187370"/>
    <s v="18:19:54"/>
    <n v="4209"/>
    <n v="270"/>
    <n v="1644"/>
    <n v="59"/>
    <n v="884467674"/>
    <n v="1467141909"/>
    <n v="17537242246"/>
    <n v="1553757054"/>
    <n v="8360632160"/>
    <n v="4301543107"/>
    <n v="17246657735"/>
    <n v="2826962362"/>
    <n v="11068553364"/>
    <d v="1899-12-30T00:02:23"/>
    <n v="143"/>
    <n v="4193"/>
    <n v="268"/>
    <n v="1640"/>
    <n v="58"/>
    <n v="122253"/>
    <n v="1652387"/>
    <n v="21641881"/>
    <n v="1035557"/>
    <n v="1056810"/>
    <n v="2000180"/>
    <n v="50142510"/>
    <n v="3245614"/>
    <n v="16365994"/>
    <n v="6.3916050560457904"/>
    <n v="1.8741258741258742"/>
    <n v="29.321678321678323"/>
    <n v="122.253"/>
    <n v="165.23869999999999"/>
    <n v="216.41881000000001"/>
    <n v="103.5557"/>
    <n v="10.568099999999999"/>
    <n v="20.001799999999999"/>
    <n v="501.42509999999999"/>
    <n v="324.56139999999999"/>
    <n v="163.65994000000001"/>
    <n v="1.3516126393626331"/>
    <n v="1.7702535725094681"/>
    <n v="0.84706060382976289"/>
    <n v="8.6444504429339153E-2"/>
    <n v="0.16360989096382092"/>
    <n v="4.1015361586218742"/>
    <n v="2.6548338282087145"/>
    <n v="1.3386987640385104"/>
  </r>
  <r>
    <x v="1"/>
    <n v="-1.3784430000000001"/>
    <n v="-165.6"/>
    <n v="120.13552"/>
    <n v="1.34"/>
    <n v="186.82"/>
    <n v="138.41999999999999"/>
    <s v="18:20:21"/>
    <n v="7"/>
    <n v="3"/>
    <n v="6"/>
    <n v="2"/>
    <n v="884507405"/>
    <n v="1467678847"/>
    <n v="17544276839"/>
    <n v="1554121477"/>
    <n v="8360975566"/>
    <n v="4302193059"/>
    <n v="17261474995"/>
    <n v="2828022961"/>
    <n v="11073935213"/>
    <s v="18:22:34"/>
    <n v="4320"/>
    <n v="249"/>
    <n v="1854"/>
    <n v="52"/>
    <n v="884627540"/>
    <n v="1469302635"/>
    <n v="17565294699"/>
    <n v="1555155936"/>
    <n v="8362014084"/>
    <n v="4304158619"/>
    <n v="17311002455"/>
    <n v="2831235027"/>
    <n v="11090776176"/>
    <d v="1899-12-30T00:02:13"/>
    <n v="133"/>
    <n v="4313"/>
    <n v="246"/>
    <n v="1848"/>
    <n v="50"/>
    <n v="120135"/>
    <n v="1623788"/>
    <n v="21017860"/>
    <n v="1034459"/>
    <n v="1038518"/>
    <n v="1965560"/>
    <n v="49527460"/>
    <n v="3212066"/>
    <n v="16840963"/>
    <n v="5.7036865290980749"/>
    <n v="1.8496240601503759"/>
    <n v="32.428571428571431"/>
    <n v="120.13500000000001"/>
    <n v="162.37880000000001"/>
    <n v="210.17859999999999"/>
    <n v="103.44589999999999"/>
    <n v="10.38518"/>
    <n v="19.6556"/>
    <n v="495.27460000000002"/>
    <n v="321.20659999999998"/>
    <n v="168.40962999999999"/>
    <n v="1.3516360760810755"/>
    <n v="1.749520123194739"/>
    <n v="0.86108045115911258"/>
    <n v="8.6445915012277857E-2"/>
    <n v="0.16361260248886669"/>
    <n v="4.1226503516876845"/>
    <n v="2.6737137387106169"/>
    <n v="1.4018365172514253"/>
  </r>
  <r>
    <x v="1"/>
    <n v="-1.395667"/>
    <n v="-193.2"/>
    <n v="138.42844099999999"/>
    <n v="1.34"/>
    <n v="212.58"/>
    <n v="158.44999999999999"/>
    <s v="18:23:02"/>
    <n v="9"/>
    <n v="3"/>
    <n v="7"/>
    <n v="2"/>
    <n v="884667582"/>
    <n v="1469843760"/>
    <n v="17571577380"/>
    <n v="1555521769"/>
    <n v="8362360168"/>
    <n v="4304813642"/>
    <n v="17326174402"/>
    <n v="2832306989"/>
    <n v="11096398670"/>
    <s v="18:25:32"/>
    <n v="4276"/>
    <n v="281"/>
    <n v="1629"/>
    <n v="49"/>
    <n v="884806011"/>
    <n v="1471714776"/>
    <n v="17596151961"/>
    <n v="1556638099"/>
    <n v="8363556806"/>
    <n v="4307078468"/>
    <n v="17382769729"/>
    <n v="2835929818"/>
    <n v="11114757408"/>
    <d v="1899-12-30T00:02:30"/>
    <n v="150"/>
    <n v="4267"/>
    <n v="278"/>
    <n v="1622"/>
    <n v="47"/>
    <n v="138429"/>
    <n v="1871016"/>
    <n v="24574581"/>
    <n v="1116330"/>
    <n v="1196638"/>
    <n v="2264826"/>
    <n v="56595327"/>
    <n v="3622829"/>
    <n v="18358738"/>
    <n v="6.5151160065619873"/>
    <n v="1.8533333333333333"/>
    <n v="28.446666666666665"/>
    <n v="138.429"/>
    <n v="187.10159999999999"/>
    <n v="245.74581000000001"/>
    <n v="111.633"/>
    <n v="11.966379999999999"/>
    <n v="22.648260000000001"/>
    <n v="565.95326999999997"/>
    <n v="362.28289999999998"/>
    <n v="183.58738"/>
    <n v="1.351606960969161"/>
    <n v="1.7752480332878227"/>
    <n v="0.80642784387664435"/>
    <n v="8.6444169935490395E-2"/>
    <n v="0.16360921483215221"/>
    <n v="4.0884010575818648"/>
    <n v="2.6171026302292146"/>
    <n v="1.3262205173771391"/>
  </r>
  <r>
    <x v="1"/>
    <n v="-1.350214"/>
    <n v="-193.2"/>
    <n v="143.08838900000001"/>
    <n v="1.35"/>
    <n v="200.43"/>
    <n v="148.46"/>
    <s v="18:26:03"/>
    <n v="9"/>
    <n v="4"/>
    <n v="7"/>
    <n v="3"/>
    <n v="884841153"/>
    <n v="1472189713"/>
    <n v="17601892540"/>
    <n v="1556994491"/>
    <n v="8363860558"/>
    <n v="4307653371"/>
    <n v="17395922274"/>
    <n v="2836909330"/>
    <n v="11120388219"/>
    <s v="18:28:26"/>
    <n v="3901"/>
    <n v="265"/>
    <n v="1754"/>
    <n v="46"/>
    <n v="884979945"/>
    <n v="1474065635"/>
    <n v="17625059456"/>
    <n v="1558071681"/>
    <n v="8365060334"/>
    <n v="4309924136"/>
    <n v="17451299629"/>
    <n v="2840551177"/>
    <n v="11137997233"/>
    <d v="1899-12-30T00:02:23"/>
    <n v="143"/>
    <n v="3892"/>
    <n v="261"/>
    <n v="1747"/>
    <n v="43"/>
    <n v="138792"/>
    <n v="1875922"/>
    <n v="23166916"/>
    <n v="1077190"/>
    <n v="1199776"/>
    <n v="2270765"/>
    <n v="55377355"/>
    <n v="3641847"/>
    <n v="17609014"/>
    <n v="6.7060637204522102"/>
    <n v="1.8251748251748252"/>
    <n v="27.216783216783217"/>
    <n v="138.792"/>
    <n v="187.59219999999999"/>
    <n v="231.66916000000001"/>
    <n v="107.71899999999999"/>
    <n v="11.99776"/>
    <n v="22.707650000000001"/>
    <n v="553.77355"/>
    <n v="364.18470000000002"/>
    <n v="176.09013999999999"/>
    <n v="1.3516067208484639"/>
    <n v="1.66918237362384"/>
    <n v="0.77611822007032105"/>
    <n v="8.6444175456798653E-2"/>
    <n v="0.1636092137875382"/>
    <n v="3.9899529511787422"/>
    <n v="2.6239603147155455"/>
    <n v="1.2687340768920399"/>
  </r>
  <r>
    <x v="1"/>
    <n v="-1.4063019999999999"/>
    <n v="-193.2"/>
    <n v="137.38157000000001"/>
    <n v="1.34"/>
    <n v="218.04"/>
    <n v="162.01"/>
    <s v="18:28:54"/>
    <n v="7"/>
    <n v="4"/>
    <n v="5"/>
    <n v="4"/>
    <n v="885024551"/>
    <n v="1474668450"/>
    <n v="17632904255"/>
    <n v="1558467897"/>
    <n v="8365445871"/>
    <n v="4310653832"/>
    <n v="17468400701"/>
    <n v="2841745267"/>
    <n v="11144184967"/>
    <s v="18:31:28"/>
    <n v="4932"/>
    <n v="306"/>
    <n v="2026"/>
    <n v="74"/>
    <n v="885161933"/>
    <n v="1476525314"/>
    <n v="17657349800"/>
    <n v="1559618050"/>
    <n v="8366633459"/>
    <n v="4312901527"/>
    <n v="17526120133"/>
    <n v="2845375356"/>
    <n v="11163457149"/>
    <d v="1899-12-30T00:02:34"/>
    <n v="154"/>
    <n v="4925"/>
    <n v="302"/>
    <n v="2021"/>
    <n v="70"/>
    <n v="137382"/>
    <n v="1856864"/>
    <n v="24445545"/>
    <n v="1150153"/>
    <n v="1187588"/>
    <n v="2247695"/>
    <n v="57719432"/>
    <n v="3630089"/>
    <n v="19272182"/>
    <n v="6.1319796954314718"/>
    <n v="1.9610389610389611"/>
    <n v="31.980519480519479"/>
    <n v="137.38200000000001"/>
    <n v="185.68639999999999"/>
    <n v="244.45545000000001"/>
    <n v="115.0153"/>
    <n v="11.87588"/>
    <n v="22.476949999999999"/>
    <n v="577.19431999999995"/>
    <n v="363.00889999999998"/>
    <n v="192.72182000000001"/>
    <n v="1.3516064695520518"/>
    <n v="1.7793848539109927"/>
    <n v="0.83719337322211052"/>
    <n v="8.6444221222576459E-2"/>
    <n v="0.16360913365651977"/>
    <n v="4.2013824227336913"/>
    <n v="2.6423323288349274"/>
    <n v="1.4028171085003858"/>
  </r>
  <r>
    <x v="1"/>
    <n v="-1.3157449999999999"/>
    <n v="-165.6"/>
    <n v="125.860212"/>
    <n v="1.35"/>
    <n v="190.1"/>
    <n v="140.65"/>
    <s v="18:32:02"/>
    <n v="8"/>
    <n v="3"/>
    <n v="7"/>
    <n v="2"/>
    <n v="885207953"/>
    <n v="1477147285"/>
    <n v="17664601177"/>
    <n v="1560069303"/>
    <n v="8367031248"/>
    <n v="4313654409"/>
    <n v="17544264234"/>
    <n v="2846651630"/>
    <n v="11170902181"/>
    <s v="18:34:17"/>
    <n v="3681"/>
    <n v="289"/>
    <n v="1822"/>
    <n v="65"/>
    <n v="885329518"/>
    <n v="1478790373"/>
    <n v="17685220273"/>
    <n v="1561107330"/>
    <n v="8368082109"/>
    <n v="4315643332"/>
    <n v="17593986984"/>
    <n v="2849868437"/>
    <n v="11187070577"/>
    <d v="1899-12-30T00:02:15"/>
    <n v="135"/>
    <n v="3673"/>
    <n v="286"/>
    <n v="1815"/>
    <n v="63"/>
    <n v="121565"/>
    <n v="1643088"/>
    <n v="20619096"/>
    <n v="1038027"/>
    <n v="1050861"/>
    <n v="1988923"/>
    <n v="49722750"/>
    <n v="3216807"/>
    <n v="16168396"/>
    <n v="7.7865505036754694"/>
    <n v="2.1185185185185187"/>
    <n v="27.207407407407409"/>
    <n v="121.565"/>
    <n v="164.30879999999999"/>
    <n v="206.19095999999999"/>
    <n v="103.8027"/>
    <n v="10.508609999999999"/>
    <n v="19.889230000000001"/>
    <n v="497.22750000000002"/>
    <n v="321.6807"/>
    <n v="161.68396000000001"/>
    <n v="1.3516127174762471"/>
    <n v="1.6961375395878748"/>
    <n v="0.8538863982231728"/>
    <n v="8.6444371323983055E-2"/>
    <n v="0.16360983835808005"/>
    <n v="4.0902192242833051"/>
    <n v="2.6461621354830749"/>
    <n v="1.3300206473902851"/>
  </r>
  <r>
    <x v="1"/>
    <n v="-1.5635380000000001"/>
    <n v="-220.8"/>
    <n v="141.21817200000001"/>
    <n v="1.34"/>
    <n v="203.46"/>
    <n v="150.83000000000001"/>
    <s v="18:34:45"/>
    <n v="8"/>
    <n v="5"/>
    <n v="8"/>
    <n v="3"/>
    <n v="885362523"/>
    <n v="1479236427"/>
    <n v="17690792884"/>
    <n v="1561451680"/>
    <n v="8368367387"/>
    <n v="4316183271"/>
    <n v="17606691732"/>
    <n v="2850765864"/>
    <n v="11191642228"/>
    <s v="18:37:10"/>
    <n v="4647"/>
    <n v="251"/>
    <n v="1820"/>
    <n v="58"/>
    <n v="885503785"/>
    <n v="1481145748"/>
    <n v="17715727354"/>
    <n v="1562709107"/>
    <n v="8369588524"/>
    <n v="4318494466"/>
    <n v="17664974422"/>
    <n v="2854505681"/>
    <n v="11211162482"/>
    <d v="1899-12-30T00:02:25"/>
    <n v="145"/>
    <n v="4639"/>
    <n v="246"/>
    <n v="1812"/>
    <n v="55"/>
    <n v="141262"/>
    <n v="1909321"/>
    <n v="24934470"/>
    <n v="1257427"/>
    <n v="1221137"/>
    <n v="2311195"/>
    <n v="58282690"/>
    <n v="3739817"/>
    <n v="19520254"/>
    <n v="5.3028669971976719"/>
    <n v="1.6965517241379311"/>
    <n v="31.993103448275861"/>
    <n v="141.262"/>
    <n v="190.93209999999999"/>
    <n v="249.34469999999999"/>
    <n v="125.7427"/>
    <n v="12.211370000000001"/>
    <n v="23.11195"/>
    <n v="582.82690000000002"/>
    <n v="373.98169999999999"/>
    <n v="195.20254"/>
    <n v="1.3516168537894124"/>
    <n v="1.7651222551004515"/>
    <n v="0.89013818295082892"/>
    <n v="8.6444833005337604E-2"/>
    <n v="0.16361052512352933"/>
    <n v="4.1258576262547608"/>
    <n v="2.6474331384236383"/>
    <n v="1.381847489062876"/>
  </r>
  <r>
    <x v="1"/>
    <n v="-1.3777870000000001"/>
    <n v="-193.2"/>
    <n v="140.22483700000001"/>
    <n v="1.34"/>
    <n v="227.56"/>
    <n v="169.36"/>
    <s v="18:37:39"/>
    <n v="7"/>
    <n v="2"/>
    <n v="6"/>
    <n v="2"/>
    <n v="885555821"/>
    <n v="1481849019"/>
    <n v="17724586199"/>
    <n v="1563208241"/>
    <n v="8370038311"/>
    <n v="4319345761"/>
    <n v="17685202411"/>
    <n v="2855896288"/>
    <n v="11218317095"/>
    <s v="18:40:21"/>
    <n v="5101"/>
    <n v="310"/>
    <n v="1900"/>
    <n v="64"/>
    <n v="885691750"/>
    <n v="1483686272"/>
    <n v="17748844159"/>
    <n v="1564349057"/>
    <n v="8371213356"/>
    <n v="4321569716"/>
    <n v="17741358437"/>
    <n v="2859567227"/>
    <n v="11236777226"/>
    <d v="1899-12-30T00:02:42"/>
    <n v="162"/>
    <n v="5094"/>
    <n v="308"/>
    <n v="1894"/>
    <n v="62"/>
    <n v="135929"/>
    <n v="1837253"/>
    <n v="24257960"/>
    <n v="1140816"/>
    <n v="1175045"/>
    <n v="2223955"/>
    <n v="56156026"/>
    <n v="3670939"/>
    <n v="18460131"/>
    <n v="6.0463290145268944"/>
    <n v="1.9012345679012346"/>
    <n v="31.444444444444443"/>
    <n v="135.929"/>
    <n v="183.7253"/>
    <n v="242.5796"/>
    <n v="114.08159999999999"/>
    <n v="11.750450000000001"/>
    <n v="22.239550000000001"/>
    <n v="561.56025999999997"/>
    <n v="367.09390000000002"/>
    <n v="184.60131000000001"/>
    <n v="1.3516269523059832"/>
    <n v="1.7846051983020548"/>
    <n v="0.83927344422455841"/>
    <n v="8.6445497281669115E-2"/>
    <n v="0.16361151777766333"/>
    <n v="4.1312763280830431"/>
    <n v="2.7006297405263044"/>
    <n v="1.3580715667738306"/>
  </r>
  <r>
    <x v="1"/>
    <n v="-1.2463070000000001"/>
    <n v="-193.2"/>
    <n v="155.01798600000001"/>
    <n v="1.34"/>
    <n v="238.76"/>
    <n v="176.92"/>
    <s v="18:40:52"/>
    <n v="8"/>
    <n v="3"/>
    <n v="7"/>
    <n v="3"/>
    <n v="885746215"/>
    <n v="1484422345"/>
    <n v="17757548929"/>
    <n v="1564896243"/>
    <n v="8371684123"/>
    <n v="4322460720"/>
    <n v="17763242131"/>
    <n v="2861041533"/>
    <n v="11244972385"/>
    <s v="18:43:43"/>
    <n v="4431"/>
    <n v="277"/>
    <n v="1878"/>
    <n v="73"/>
    <n v="885896935"/>
    <n v="1486459506"/>
    <n v="17783611321"/>
    <n v="1566118457"/>
    <n v="8372987021"/>
    <n v="4324926659"/>
    <n v="17820507681"/>
    <n v="2865025906"/>
    <n v="11262666064"/>
    <d v="1899-12-30T00:02:51"/>
    <n v="171"/>
    <n v="4423"/>
    <n v="274"/>
    <n v="1871"/>
    <n v="70"/>
    <n v="150720"/>
    <n v="2037161"/>
    <n v="26062392"/>
    <n v="1222214"/>
    <n v="1302898"/>
    <n v="2465939"/>
    <n v="57265550"/>
    <n v="3984373"/>
    <n v="17693679"/>
    <n v="6.1948903459190596"/>
    <n v="1.6023391812865497"/>
    <n v="25.865497076023392"/>
    <n v="150.72"/>
    <n v="203.71610000000001"/>
    <n v="260.62392"/>
    <n v="122.2214"/>
    <n v="13.028980000000001"/>
    <n v="24.659389999999998"/>
    <n v="572.65549999999996"/>
    <n v="398.43729999999999"/>
    <n v="176.93679"/>
    <n v="1.3516195594479832"/>
    <n v="1.7291926751592357"/>
    <n v="0.81091693205944804"/>
    <n v="8.6444930997876868E-2"/>
    <n v="0.16361060244161357"/>
    <n v="3.7994658970276007"/>
    <n v="2.6435595806794057"/>
    <n v="1.1739436703821657"/>
  </r>
  <r>
    <x v="1"/>
    <n v="-1.3624689999999999"/>
    <n v="-165.6"/>
    <n v="121.54403499999999"/>
    <n v="1.34"/>
    <n v="201.84"/>
    <n v="149.58000000000001"/>
    <s v="18:44:11"/>
    <n v="8"/>
    <n v="3"/>
    <n v="6"/>
    <n v="3"/>
    <n v="885946496"/>
    <n v="1487129312"/>
    <n v="17791296891"/>
    <n v="1566531189"/>
    <n v="8373415402"/>
    <n v="4325737444"/>
    <n v="17837341769"/>
    <n v="2866339659"/>
    <n v="11268763245"/>
    <s v="18:46:34"/>
    <n v="4309"/>
    <n v="333"/>
    <n v="1782"/>
    <n v="98"/>
    <n v="886068040"/>
    <n v="1488772144"/>
    <n v="17813075731"/>
    <n v="1567552321"/>
    <n v="8374466102"/>
    <n v="4327726057"/>
    <n v="17887337605"/>
    <n v="2869544198"/>
    <n v="11285452847"/>
    <d v="1899-12-30T00:02:23"/>
    <n v="143"/>
    <n v="4301"/>
    <n v="330"/>
    <n v="1776"/>
    <n v="95"/>
    <n v="121544"/>
    <n v="1642832"/>
    <n v="21778840"/>
    <n v="1021132"/>
    <n v="1050700"/>
    <n v="1988613"/>
    <n v="49995836"/>
    <n v="3204539"/>
    <n v="16689602"/>
    <n v="7.6726342710997448"/>
    <n v="2.3076923076923075"/>
    <n v="30.076923076923077"/>
    <n v="121.544"/>
    <n v="164.28319999999999"/>
    <n v="217.7884"/>
    <n v="102.11320000000001"/>
    <n v="10.507"/>
    <n v="19.886130000000001"/>
    <n v="499.95836000000003"/>
    <n v="320.45389999999998"/>
    <n v="166.89601999999999"/>
    <n v="1.3516356216678733"/>
    <n v="1.7918482195748042"/>
    <n v="0.8401336141644179"/>
    <n v="8.6446060685842166E-2"/>
    <n v="0.16361260119792012"/>
    <n v="4.1133939972355691"/>
    <n v="2.6365258671756728"/>
    <n v="1.3731325281379583"/>
  </r>
  <r>
    <x v="2"/>
    <n v="-1.3913139999999999"/>
    <n v="-193.2"/>
    <n v="138.861526"/>
    <n v="1.35"/>
    <n v="197.53"/>
    <n v="146.15"/>
    <s v="18:47:04"/>
    <n v="8"/>
    <n v="3"/>
    <n v="7"/>
    <n v="3"/>
    <n v="886104229"/>
    <n v="1489261205"/>
    <n v="17819635204"/>
    <n v="1567906624"/>
    <n v="8374778886"/>
    <n v="4328318055"/>
    <n v="17901849517"/>
    <n v="2870562727"/>
    <n v="11290956151"/>
    <s v="18:49:25"/>
    <n v="4122"/>
    <n v="173"/>
    <n v="1327"/>
    <n v="22"/>
    <n v="886238796"/>
    <n v="1491080034"/>
    <n v="17844421283"/>
    <n v="1569071057"/>
    <n v="8375942147"/>
    <n v="4330519710"/>
    <n v="17960473373"/>
    <n v="2874303693"/>
    <n v="11306909444"/>
    <d v="1899-12-30T00:02:21"/>
    <n v="141"/>
    <n v="4114"/>
    <n v="170"/>
    <n v="1320"/>
    <n v="19"/>
    <n v="134567"/>
    <n v="1818829"/>
    <n v="24786079"/>
    <n v="1164433"/>
    <n v="1163261"/>
    <n v="2201655"/>
    <n v="58623856"/>
    <n v="3740966"/>
    <n v="15953293"/>
    <n v="4.1322314049586781"/>
    <n v="1.2056737588652482"/>
    <n v="29.177304964539008"/>
    <n v="134.56700000000001"/>
    <n v="181.88290000000001"/>
    <n v="247.86079000000001"/>
    <n v="116.44329999999999"/>
    <n v="11.63261"/>
    <n v="22.016549999999999"/>
    <n v="586.23856000000001"/>
    <n v="374.09660000000002"/>
    <n v="159.53292999999999"/>
    <n v="1.3516159236662777"/>
    <n v="1.8419136192380003"/>
    <n v="0.8653183915818885"/>
    <n v="8.6444744996916026E-2"/>
    <n v="0.16361032050948596"/>
    <n v="4.3564808608351226"/>
    <n v="2.7800025266224262"/>
    <n v="1.1855278783059739"/>
  </r>
  <r>
    <x v="2"/>
    <n v="-1.5180769999999999"/>
    <n v="-193.2"/>
    <n v="127.26626400000001"/>
    <n v="1.35"/>
    <n v="191.12"/>
    <n v="141.4"/>
    <s v="18:49:50"/>
    <n v="11"/>
    <n v="3"/>
    <n v="4"/>
    <n v="2"/>
    <n v="886277091"/>
    <n v="1491597603"/>
    <n v="17851336803"/>
    <n v="1569436039"/>
    <n v="8376273166"/>
    <n v="4331146218"/>
    <n v="17975812609"/>
    <n v="2875399709"/>
    <n v="11311802179"/>
    <s v="18:52:06"/>
    <n v="4619"/>
    <n v="235"/>
    <n v="2346"/>
    <n v="23"/>
    <n v="886400061"/>
    <n v="1493259696"/>
    <n v="17873847462"/>
    <n v="1570516725"/>
    <n v="8377336184"/>
    <n v="4333158146"/>
    <n v="18035067990"/>
    <n v="2878950767"/>
    <n v="11328724047"/>
    <d v="1899-12-30T00:02:16"/>
    <n v="136"/>
    <n v="4608"/>
    <n v="232"/>
    <n v="2342"/>
    <n v="21"/>
    <n v="122970"/>
    <n v="1662093"/>
    <n v="22510659"/>
    <n v="1080686"/>
    <n v="1063018"/>
    <n v="2011928"/>
    <n v="59255381"/>
    <n v="3551058"/>
    <n v="16921868"/>
    <n v="5.0347222222222223"/>
    <n v="1.7058823529411764"/>
    <n v="33.882352941176471"/>
    <n v="122.97"/>
    <n v="166.20930000000001"/>
    <n v="225.10659000000001"/>
    <n v="108.0686"/>
    <n v="10.630179999999999"/>
    <n v="20.11928"/>
    <n v="592.55381"/>
    <n v="355.10579999999999"/>
    <n v="169.21868000000001"/>
    <n v="1.3516247865333009"/>
    <n v="1.830581361307636"/>
    <n v="0.87882085061397097"/>
    <n v="8.6445311864682434E-2"/>
    <n v="0.16361128730584695"/>
    <n v="4.8186859396600799"/>
    <n v="2.8877433520370821"/>
    <n v="1.3760972594941856"/>
  </r>
  <r>
    <x v="2"/>
    <n v="-1.4395009999999999"/>
    <n v="-193.2"/>
    <n v="134.21313499999999"/>
    <n v="1.35"/>
    <n v="214.58"/>
    <n v="158.76"/>
    <s v="18:52:32"/>
    <n v="11"/>
    <n v="4"/>
    <n v="5"/>
    <n v="4"/>
    <n v="886445744"/>
    <n v="1493877110"/>
    <n v="17881686690"/>
    <n v="1570980291"/>
    <n v="8377731059"/>
    <n v="4333905514"/>
    <n v="18056751159"/>
    <n v="2880307817"/>
    <n v="11335583586"/>
    <s v="18:55:06"/>
    <n v="4230"/>
    <n v="241"/>
    <n v="1401"/>
    <n v="42"/>
    <n v="886579957"/>
    <n v="1495691140"/>
    <n v="17906439526"/>
    <n v="1572082353"/>
    <n v="8378891249"/>
    <n v="4336101361"/>
    <n v="18116508385"/>
    <n v="2884038737"/>
    <n v="11351775607"/>
    <d v="1899-12-30T00:02:34"/>
    <n v="154"/>
    <n v="4219"/>
    <n v="237"/>
    <n v="1396"/>
    <n v="38"/>
    <n v="134213"/>
    <n v="1814030"/>
    <n v="24752836"/>
    <n v="1102062"/>
    <n v="1160190"/>
    <n v="2195847"/>
    <n v="59757226"/>
    <n v="3730920"/>
    <n v="16192021"/>
    <n v="5.6174448921545395"/>
    <n v="1.5389610389610389"/>
    <n v="27.396103896103895"/>
    <n v="134.21299999999999"/>
    <n v="181.40299999999999"/>
    <n v="247.52835999999999"/>
    <n v="110.2062"/>
    <n v="11.601900000000001"/>
    <n v="21.958469999999998"/>
    <n v="597.57226000000003"/>
    <n v="373.09199999999998"/>
    <n v="161.92021"/>
    <n v="1.3516052841379003"/>
    <n v="1.8442949639751738"/>
    <n v="0.8211291007577507"/>
    <n v="8.6443936131373272E-2"/>
    <n v="0.16360911387123453"/>
    <n v="4.4524171279980331"/>
    <n v="2.7798499400207133"/>
    <n v="1.2064420734206076"/>
  </r>
  <r>
    <x v="2"/>
    <n v="-1.391321"/>
    <n v="-193.2"/>
    <n v="138.860862"/>
    <n v="1.35"/>
    <n v="211.99"/>
    <n v="156.85"/>
    <s v="18:55:31"/>
    <n v="9"/>
    <n v="3"/>
    <n v="4"/>
    <n v="3"/>
    <n v="886622118"/>
    <n v="1496260963"/>
    <n v="17913209439"/>
    <n v="1572464357"/>
    <n v="8379255687"/>
    <n v="4336791121"/>
    <n v="18132452280"/>
    <n v="2885247872"/>
    <n v="11356747729"/>
    <s v="18:58:03"/>
    <n v="4277"/>
    <n v="209"/>
    <n v="1287"/>
    <n v="26"/>
    <n v="886756686"/>
    <n v="1498079793"/>
    <n v="17937978879"/>
    <n v="1573566115"/>
    <n v="8380418949"/>
    <n v="4338992776"/>
    <n v="18190279913"/>
    <n v="2888960381"/>
    <n v="11372513136"/>
    <d v="1899-12-30T00:02:32"/>
    <n v="152"/>
    <n v="4268"/>
    <n v="206"/>
    <n v="1283"/>
    <n v="23"/>
    <n v="134568"/>
    <n v="1818830"/>
    <n v="24769440"/>
    <n v="1101758"/>
    <n v="1163262"/>
    <n v="2201655"/>
    <n v="57827633"/>
    <n v="3712509"/>
    <n v="15765407"/>
    <n v="4.8266166822867858"/>
    <n v="1.3552631578947369"/>
    <n v="28.078947368421051"/>
    <n v="134.56800000000001"/>
    <n v="181.88300000000001"/>
    <n v="247.6944"/>
    <n v="110.1758"/>
    <n v="11.632619999999999"/>
    <n v="22.016549999999999"/>
    <n v="578.27633000000003"/>
    <n v="371.2509"/>
    <n v="157.65406999999999"/>
    <n v="1.3516066226740384"/>
    <n v="1.8406634563937934"/>
    <n v="0.81873699542238854"/>
    <n v="8.6444176921705002E-2"/>
    <n v="0.16360910469056533"/>
    <n v="4.2972796652993281"/>
    <n v="2.7588349384697697"/>
    <n v="1.171556908031627"/>
  </r>
  <r>
    <x v="2"/>
    <n v="-1.42831"/>
    <n v="-193.2"/>
    <n v="135.26478700000001"/>
    <n v="1.35"/>
    <n v="215.92"/>
    <n v="159.75"/>
    <s v="18:58:28"/>
    <n v="9"/>
    <n v="3"/>
    <n v="5"/>
    <n v="2"/>
    <n v="886802008"/>
    <n v="1498692300"/>
    <n v="17945235666"/>
    <n v="1573942980"/>
    <n v="8380810686"/>
    <n v="4339734205"/>
    <n v="18206211771"/>
    <n v="2890241951"/>
    <n v="11377424831"/>
    <s v="19:01:04"/>
    <n v="4413"/>
    <n v="205"/>
    <n v="1751"/>
    <n v="26"/>
    <n v="886937273"/>
    <n v="1500520563"/>
    <n v="17970290832"/>
    <n v="1575017018"/>
    <n v="8381979981"/>
    <n v="4341947280"/>
    <n v="18264985063"/>
    <n v="2894038756"/>
    <n v="11393259693"/>
    <d v="1899-12-30T00:02:36"/>
    <n v="156"/>
    <n v="4404"/>
    <n v="202"/>
    <n v="1746"/>
    <n v="24"/>
    <n v="135265"/>
    <n v="1828263"/>
    <n v="25055166"/>
    <n v="1074038"/>
    <n v="1169295"/>
    <n v="2213075"/>
    <n v="58773292"/>
    <n v="3796805"/>
    <n v="15834862"/>
    <n v="4.5867393278837421"/>
    <n v="1.2948717948717949"/>
    <n v="28.23076923076923"/>
    <n v="135.26499999999999"/>
    <n v="182.8263"/>
    <n v="250.55166"/>
    <n v="107.4038"/>
    <n v="11.69295"/>
    <n v="22.130749999999999"/>
    <n v="587.73292000000004"/>
    <n v="379.68049999999999"/>
    <n v="158.34862000000001"/>
    <n v="1.3516157172956791"/>
    <n v="1.8523022215650762"/>
    <n v="0.79402506191549926"/>
    <n v="8.6444756588918051E-2"/>
    <n v="0.16361032048201679"/>
    <n v="4.3450480168558023"/>
    <n v="2.8069382323587035"/>
    <n v="1.1706547887480134"/>
  </r>
  <r>
    <x v="2"/>
    <n v="-1.449932"/>
    <n v="-193.2"/>
    <n v="133.247623"/>
    <n v="1.34"/>
    <n v="188.18"/>
    <n v="139.41"/>
    <s v="19:01:28"/>
    <n v="10"/>
    <n v="2"/>
    <n v="3"/>
    <n v="2"/>
    <n v="886967139"/>
    <n v="1500924173"/>
    <n v="17975177612"/>
    <n v="1575261464"/>
    <n v="8382238117"/>
    <n v="4342435844"/>
    <n v="18273289060"/>
    <n v="2894881128"/>
    <n v="11396178576"/>
    <s v="19:03:42"/>
    <n v="4246"/>
    <n v="176"/>
    <n v="1551"/>
    <n v="25"/>
    <n v="887096092"/>
    <n v="1502667121"/>
    <n v="17998166560"/>
    <n v="1576313174"/>
    <n v="8383352846"/>
    <n v="4344545645"/>
    <n v="18327574099"/>
    <n v="2898521379"/>
    <n v="11410861995"/>
    <d v="1899-12-30T00:02:14"/>
    <n v="134"/>
    <n v="4236"/>
    <n v="174"/>
    <n v="1548"/>
    <n v="23"/>
    <n v="128953"/>
    <n v="1742948"/>
    <n v="22988948"/>
    <n v="1051710"/>
    <n v="1114729"/>
    <n v="2109801"/>
    <n v="54285039"/>
    <n v="3640251"/>
    <n v="14683419"/>
    <n v="4.1076487252124654"/>
    <n v="1.2985074626865671"/>
    <n v="31.611940298507463"/>
    <n v="128.953"/>
    <n v="174.29480000000001"/>
    <n v="229.88947999999999"/>
    <n v="105.17100000000001"/>
    <n v="11.14729"/>
    <n v="21.098009999999999"/>
    <n v="542.85038999999995"/>
    <n v="364.02510000000001"/>
    <n v="146.83419000000001"/>
    <n v="1.3516149294704272"/>
    <n v="1.7827385171341494"/>
    <n v="0.81557621769171718"/>
    <n v="8.6444596093150208E-2"/>
    <n v="0.1636100749885617"/>
    <n v="4.2096763161772115"/>
    <n v="2.822928508836553"/>
    <n v="1.1386643971059223"/>
  </r>
  <r>
    <x v="2"/>
    <n v="-1.478259"/>
    <n v="-193.2"/>
    <n v="130.694266"/>
    <n v="1.34"/>
    <n v="197.59"/>
    <n v="146.44999999999999"/>
    <s v="19:04:09"/>
    <n v="10"/>
    <n v="2"/>
    <n v="8"/>
    <n v="2"/>
    <n v="887132637"/>
    <n v="1503161009"/>
    <n v="18004379347"/>
    <n v="1576714378"/>
    <n v="8383668717"/>
    <n v="4345143486"/>
    <n v="18345005905"/>
    <n v="2899667753"/>
    <n v="11416901172"/>
    <s v="19:06:30"/>
    <n v="4748"/>
    <n v="167"/>
    <n v="1618"/>
    <n v="19"/>
    <n v="887263332"/>
    <n v="1504927502"/>
    <n v="18027861517"/>
    <n v="1577800999"/>
    <n v="8384798504"/>
    <n v="4347281789"/>
    <n v="18401507726"/>
    <n v="2903377139"/>
    <n v="11432373308"/>
    <d v="1899-12-30T00:02:21"/>
    <n v="141"/>
    <n v="4738"/>
    <n v="165"/>
    <n v="1610"/>
    <n v="17"/>
    <n v="130695"/>
    <n v="1766493"/>
    <n v="23482170"/>
    <n v="1086621"/>
    <n v="1129787"/>
    <n v="2138303"/>
    <n v="56501821"/>
    <n v="3709386"/>
    <n v="15472136"/>
    <n v="3.4824820599409034"/>
    <n v="1.1702127659574468"/>
    <n v="33.602836879432623"/>
    <n v="130.69499999999999"/>
    <n v="176.64930000000001"/>
    <n v="234.82169999999999"/>
    <n v="108.6621"/>
    <n v="11.29787"/>
    <n v="21.383030000000002"/>
    <n v="565.01820999999995"/>
    <n v="370.93860000000001"/>
    <n v="154.72136"/>
    <n v="1.3516148284173077"/>
    <n v="1.7967152530701251"/>
    <n v="0.83141742224262594"/>
    <n v="8.6444546463139371E-2"/>
    <n v="0.16361016106201465"/>
    <n v="4.3231815295152831"/>
    <n v="2.8382003902215085"/>
    <n v="1.1838353418263898"/>
  </r>
  <r>
    <x v="2"/>
    <n v="-1.380833"/>
    <n v="-193.2"/>
    <n v="139.91552799999999"/>
    <n v="1.35"/>
    <n v="215.91"/>
    <n v="159.74"/>
    <s v="19:07:00"/>
    <n v="11"/>
    <n v="2"/>
    <n v="2"/>
    <n v="2"/>
    <n v="887312871"/>
    <n v="1505597021"/>
    <n v="18036116251"/>
    <n v="1578317306"/>
    <n v="8385226704"/>
    <n v="4348092230"/>
    <n v="18426243694"/>
    <n v="2904898490"/>
    <n v="11440871986"/>
    <s v="19:09:35"/>
    <n v="4654"/>
    <n v="221"/>
    <n v="1291"/>
    <n v="26"/>
    <n v="887448493"/>
    <n v="1507430110"/>
    <n v="18061346201"/>
    <n v="1579432665"/>
    <n v="8386399085"/>
    <n v="4350311145"/>
    <n v="18483866168"/>
    <n v="2908702837"/>
    <n v="11456397066"/>
    <d v="1899-12-30T00:02:35"/>
    <n v="155"/>
    <n v="4643"/>
    <n v="219"/>
    <n v="1289"/>
    <n v="24"/>
    <n v="135622"/>
    <n v="1833089"/>
    <n v="25229950"/>
    <n v="1115359"/>
    <n v="1172381"/>
    <n v="2218915"/>
    <n v="57622474"/>
    <n v="3804347"/>
    <n v="15525080"/>
    <n v="4.7167779452939911"/>
    <n v="1.4129032258064516"/>
    <n v="29.954838709677418"/>
    <n v="135.62200000000001"/>
    <n v="183.30889999999999"/>
    <n v="252.29949999999999"/>
    <n v="111.5359"/>
    <n v="11.72381"/>
    <n v="22.189150000000001"/>
    <n v="576.22474"/>
    <n v="380.43470000000002"/>
    <n v="155.2508"/>
    <n v="1.3516162569494623"/>
    <n v="1.8603139608618069"/>
    <n v="0.82240270752532763"/>
    <n v="8.6444750851631738E-2"/>
    <n v="0.16361025497338189"/>
    <n v="4.2487556591113531"/>
    <n v="2.8051105277904762"/>
    <n v="1.144731680700771"/>
  </r>
  <r>
    <x v="2"/>
    <n v="-1.262861"/>
    <n v="-165.6"/>
    <n v="131.13086899999999"/>
    <n v="1.35"/>
    <n v="185.45"/>
    <n v="137.21"/>
    <s v="19:09:59"/>
    <n v="13"/>
    <n v="3"/>
    <n v="3"/>
    <n v="2"/>
    <n v="887478709"/>
    <n v="1507838453"/>
    <n v="18066596521"/>
    <n v="1579689769"/>
    <n v="8386660246"/>
    <n v="4350805435"/>
    <n v="18492251196"/>
    <n v="2909558231"/>
    <n v="11459307591"/>
    <s v="19:12:12"/>
    <n v="3806"/>
    <n v="174"/>
    <n v="1085"/>
    <n v="20"/>
    <n v="887605545"/>
    <n v="1509552800"/>
    <n v="18089478129"/>
    <n v="1580714902"/>
    <n v="8387756684"/>
    <n v="4352880616"/>
    <n v="18541261118"/>
    <n v="2913086467"/>
    <n v="11472287529"/>
    <d v="1899-12-30T00:02:13"/>
    <n v="133"/>
    <n v="3793"/>
    <n v="171"/>
    <n v="1082"/>
    <n v="18"/>
    <n v="126836"/>
    <n v="1714347"/>
    <n v="22881608"/>
    <n v="1025133"/>
    <n v="1096438"/>
    <n v="2075181"/>
    <n v="49009922"/>
    <n v="3528236"/>
    <n v="12979938"/>
    <n v="4.5083047719483256"/>
    <n v="1.2857142857142858"/>
    <n v="28.518796992481203"/>
    <n v="126.836"/>
    <n v="171.43469999999999"/>
    <n v="228.81608"/>
    <n v="102.5133"/>
    <n v="10.96438"/>
    <n v="20.751809999999999"/>
    <n v="490.09922"/>
    <n v="352.8236"/>
    <n v="129.79938000000001"/>
    <n v="1.3516249329843262"/>
    <n v="1.8040310321990602"/>
    <n v="0.80823504367845089"/>
    <n v="8.6445330978586518E-2"/>
    <n v="0.16361135639723737"/>
    <n v="3.8640387587120375"/>
    <n v="2.7817307389069348"/>
    <n v="1.0233638714560536"/>
  </r>
  <r>
    <x v="2"/>
    <n v="-1.450885"/>
    <n v="-193.2"/>
    <n v="133.16010800000001"/>
    <n v="1.34"/>
    <n v="198.26"/>
    <n v="146.99"/>
    <s v="19:12:37"/>
    <n v="9"/>
    <n v="3"/>
    <n v="3"/>
    <n v="2"/>
    <n v="887637518"/>
    <n v="1509984890"/>
    <n v="18095243129"/>
    <n v="1581008200"/>
    <n v="8388033032"/>
    <n v="4353403653"/>
    <n v="18551243634"/>
    <n v="2913990230"/>
    <n v="11475727229"/>
    <s v="19:14:57"/>
    <n v="5243"/>
    <n v="210"/>
    <n v="1677"/>
    <n v="43"/>
    <n v="887770677"/>
    <n v="1511784687"/>
    <n v="18119115299"/>
    <n v="1582145429"/>
    <n v="8389184122"/>
    <n v="4355582270"/>
    <n v="18609409143"/>
    <n v="2917781411"/>
    <n v="11492051625"/>
    <d v="1899-12-30T00:02:20"/>
    <n v="140"/>
    <n v="5234"/>
    <n v="207"/>
    <n v="1674"/>
    <n v="41"/>
    <n v="133159"/>
    <n v="1799797"/>
    <n v="23872170"/>
    <n v="1137229"/>
    <n v="1151090"/>
    <n v="2178617"/>
    <n v="58165509"/>
    <n v="3791181"/>
    <n v="16324396"/>
    <n v="3.9549102025219716"/>
    <n v="1.4785714285714286"/>
    <n v="37.385714285714286"/>
    <n v="133.15899999999999"/>
    <n v="179.97970000000001"/>
    <n v="238.7217"/>
    <n v="113.7229"/>
    <n v="11.510899999999999"/>
    <n v="21.786169999999998"/>
    <n v="581.65508999999997"/>
    <n v="379.11810000000003"/>
    <n v="163.24395999999999"/>
    <n v="1.3516149865949731"/>
    <n v="1.7927567794891821"/>
    <n v="0.85403840521481844"/>
    <n v="8.644477654533303E-2"/>
    <n v="0.16361019533039448"/>
    <n v="4.3681244977808484"/>
    <n v="2.8471083441599894"/>
    <n v="1.2259326068835001"/>
  </r>
  <r>
    <x v="3"/>
    <n v="-1.3157650000000001"/>
    <n v="-165.6"/>
    <n v="125.858379"/>
    <n v="1.35"/>
    <n v="182.34"/>
    <n v="134.91"/>
    <s v="19:15:25"/>
    <n v="9"/>
    <n v="4"/>
    <n v="5"/>
    <n v="2"/>
    <n v="887807922"/>
    <n v="1512288064"/>
    <n v="18125449639"/>
    <n v="1582549569"/>
    <n v="8389506064"/>
    <n v="4356191597"/>
    <n v="18628804225"/>
    <n v="2918958541"/>
    <n v="11498660124"/>
    <s v="19:17:36"/>
    <n v="3275"/>
    <n v="83"/>
    <n v="341"/>
    <n v="12"/>
    <n v="887929486"/>
    <n v="1513931153"/>
    <n v="18147850355"/>
    <n v="1583544534"/>
    <n v="8390556928"/>
    <n v="4358180521"/>
    <n v="18678402787"/>
    <n v="2922443421"/>
    <n v="11508522834"/>
    <d v="1899-12-30T00:02:11"/>
    <n v="131"/>
    <n v="3266"/>
    <n v="79"/>
    <n v="336"/>
    <n v="10"/>
    <n v="121564"/>
    <n v="1643089"/>
    <n v="22400716"/>
    <n v="994965"/>
    <n v="1050864"/>
    <n v="1988924"/>
    <n v="49598562"/>
    <n v="3484880"/>
    <n v="9862710"/>
    <n v="2.4188609920391917"/>
    <n v="0.60305343511450382"/>
    <n v="24.931297709923665"/>
    <n v="121.56399999999999"/>
    <n v="164.30889999999999"/>
    <n v="224.00716"/>
    <n v="99.496499999999997"/>
    <n v="10.50864"/>
    <n v="19.889240000000001"/>
    <n v="495.98561999999998"/>
    <n v="348.488"/>
    <n v="98.627099999999999"/>
    <n v="1.3516246586160376"/>
    <n v="1.8427096837879637"/>
    <n v="0.81847010628146488"/>
    <n v="8.6445329209305394E-2"/>
    <n v="0.16361126649336977"/>
    <n v="4.0800370175380873"/>
    <n v="2.8667039584087397"/>
    <n v="0.81131831792306941"/>
  </r>
  <r>
    <x v="3"/>
    <n v="-1.4055489999999999"/>
    <n v="-193.2"/>
    <n v="137.455217"/>
    <n v="1.35"/>
    <n v="207.75"/>
    <n v="153.71"/>
    <s v="19:18:00"/>
    <n v="16"/>
    <n v="3"/>
    <n v="4"/>
    <n v="1"/>
    <n v="887970244"/>
    <n v="1514481985"/>
    <n v="18155527243"/>
    <n v="1583890134"/>
    <n v="8390909221"/>
    <n v="4358847292"/>
    <n v="18692339119"/>
    <n v="2923640692"/>
    <n v="11512104176"/>
    <s v="19:20:30"/>
    <n v="4989"/>
    <n v="121"/>
    <n v="384"/>
    <n v="16"/>
    <n v="888103405"/>
    <n v="1516281795"/>
    <n v="18179967951"/>
    <n v="1585060172"/>
    <n v="8392060319"/>
    <n v="4361025926"/>
    <n v="18753527177"/>
    <n v="2927622968"/>
    <n v="11524831746"/>
    <d v="1899-12-30T00:02:30"/>
    <n v="150"/>
    <n v="4973"/>
    <n v="118"/>
    <n v="380"/>
    <n v="15"/>
    <n v="133161"/>
    <n v="1799810"/>
    <n v="24440708"/>
    <n v="1170038"/>
    <n v="1151098"/>
    <n v="2178634"/>
    <n v="61188058"/>
    <n v="3982276"/>
    <n v="12727570"/>
    <n v="2.3728131912326567"/>
    <n v="0.78666666666666663"/>
    <n v="33.153333333333336"/>
    <n v="133.161"/>
    <n v="179.98099999999999"/>
    <n v="244.40708000000001"/>
    <n v="117.0038"/>
    <n v="11.51098"/>
    <n v="21.786339999999999"/>
    <n v="611.88058000000001"/>
    <n v="398.2276"/>
    <n v="127.2757"/>
    <n v="1.3516044487500094"/>
    <n v="1.8354253873131021"/>
    <n v="0.87866417344417658"/>
    <n v="8.6444078972071403E-2"/>
    <n v="0.16360901465143698"/>
    <n v="4.5950434436509191"/>
    <n v="2.9905723147167715"/>
    <n v="0.9558031255397601"/>
  </r>
  <r>
    <x v="3"/>
    <n v="-1.362252"/>
    <n v="-165.6"/>
    <n v="121.56344300000001"/>
    <n v="1.35"/>
    <n v="196.79"/>
    <n v="145.6"/>
    <s v="19:20:54"/>
    <n v="11"/>
    <n v="3"/>
    <n v="2"/>
    <n v="2"/>
    <n v="888147674"/>
    <n v="1516880056"/>
    <n v="18187717068"/>
    <n v="1585435075"/>
    <n v="8392442944"/>
    <n v="4361750110"/>
    <n v="18767980305"/>
    <n v="2928916954"/>
    <n v="11528354031"/>
    <s v="19:23:16"/>
    <n v="4372"/>
    <n v="91"/>
    <n v="353"/>
    <n v="13"/>
    <n v="888269239"/>
    <n v="1518523145"/>
    <n v="18210521651"/>
    <n v="1586471495"/>
    <n v="8393493807"/>
    <n v="4363739034"/>
    <n v="18820177890"/>
    <n v="2932483768"/>
    <n v="11538864645"/>
    <d v="1899-12-30T00:02:22"/>
    <n v="142"/>
    <n v="4361"/>
    <n v="88"/>
    <n v="351"/>
    <n v="11"/>
    <n v="121565"/>
    <n v="1643089"/>
    <n v="22804583"/>
    <n v="1036420"/>
    <n v="1050863"/>
    <n v="1988924"/>
    <n v="52197585"/>
    <n v="3566814"/>
    <n v="10510614"/>
    <n v="2.0178858060077962"/>
    <n v="0.61971830985915488"/>
    <n v="30.711267605633804"/>
    <n v="121.565"/>
    <n v="164.30889999999999"/>
    <n v="228.04583"/>
    <n v="103.642"/>
    <n v="10.50863"/>
    <n v="19.889240000000001"/>
    <n v="521.97585000000004"/>
    <n v="356.6814"/>
    <n v="105.10614"/>
    <n v="1.351613540081438"/>
    <n v="1.8759168346152264"/>
    <n v="0.85256447168181626"/>
    <n v="8.6444535845021181E-2"/>
    <n v="0.16360992061859911"/>
    <n v="4.2938004359807511"/>
    <n v="2.934079710442973"/>
    <n v="0.86460856332003455"/>
  </r>
  <r>
    <x v="3"/>
    <n v="-1.1932510000000001"/>
    <n v="-165.6"/>
    <n v="138.78054399999999"/>
    <n v="1.35"/>
    <n v="219.26"/>
    <n v="162.22"/>
    <s v="19:23:40"/>
    <n v="17"/>
    <n v="3"/>
    <n v="6"/>
    <n v="1"/>
    <n v="888312455"/>
    <n v="1519107185"/>
    <n v="18217822108"/>
    <n v="1586851353"/>
    <n v="8393867338"/>
    <n v="4364446005"/>
    <n v="18835858322"/>
    <n v="2933771443"/>
    <n v="11542728377"/>
    <s v="19:26:18"/>
    <n v="3725"/>
    <n v="82"/>
    <n v="262"/>
    <n v="13"/>
    <n v="888451235"/>
    <n v="1520982960"/>
    <n v="18240790873"/>
    <n v="1587924127"/>
    <n v="8395067021"/>
    <n v="4366716591"/>
    <n v="18883172013"/>
    <n v="2937704939"/>
    <n v="11551292948"/>
    <d v="1899-12-30T00:02:38"/>
    <n v="158"/>
    <n v="3708"/>
    <n v="79"/>
    <n v="256"/>
    <n v="12"/>
    <n v="138780"/>
    <n v="1875775"/>
    <n v="22968765"/>
    <n v="1072774"/>
    <n v="1199683"/>
    <n v="2270586"/>
    <n v="47313691"/>
    <n v="3933496"/>
    <n v="8564571"/>
    <n v="2.1305285868392665"/>
    <n v="0.5"/>
    <n v="23.468354430379748"/>
    <n v="138.78"/>
    <n v="187.57749999999999"/>
    <n v="229.68764999999999"/>
    <n v="107.2774"/>
    <n v="11.996829999999999"/>
    <n v="22.705860000000001"/>
    <n v="473.13691"/>
    <n v="393.34960000000001"/>
    <n v="85.645709999999994"/>
    <n v="1.3516176682519094"/>
    <n v="1.6550486381322957"/>
    <n v="0.77300331459864535"/>
    <n v="8.644494883989047E-2"/>
    <n v="0.1636104626026805"/>
    <n v="3.4092586107508285"/>
    <n v="2.8343392419657012"/>
    <n v="0.61713294422827492"/>
  </r>
  <r>
    <x v="3"/>
    <n v="-1.135186"/>
    <n v="-138"/>
    <n v="121.566017"/>
    <n v="1.35"/>
    <n v="181.6"/>
    <n v="134.36000000000001"/>
    <s v="19:26:43"/>
    <n v="14"/>
    <n v="1"/>
    <n v="2"/>
    <n v="1"/>
    <n v="888484616"/>
    <n v="1521434096"/>
    <n v="18246599176"/>
    <n v="1588246878"/>
    <n v="8395355551"/>
    <n v="4367262684"/>
    <n v="18898835219"/>
    <n v="2938715916"/>
    <n v="11555211658"/>
    <s v="19:28:52"/>
    <n v="3184"/>
    <n v="72"/>
    <n v="209"/>
    <n v="16"/>
    <n v="888606182"/>
    <n v="1523077183"/>
    <n v="18268275977"/>
    <n v="1589184899"/>
    <n v="8396406414"/>
    <n v="4369251607"/>
    <n v="18937760867"/>
    <n v="2942137825"/>
    <n v="11562231948"/>
    <d v="1899-12-30T00:02:09"/>
    <n v="129"/>
    <n v="3170"/>
    <n v="71"/>
    <n v="207"/>
    <n v="15"/>
    <n v="121566"/>
    <n v="1643087"/>
    <n v="21676801"/>
    <n v="938021"/>
    <n v="1050863"/>
    <n v="1988923"/>
    <n v="38925648"/>
    <n v="3421909"/>
    <n v="7020290"/>
    <n v="2.2397476340694009"/>
    <n v="0.55038759689922478"/>
    <n v="24.573643410852714"/>
    <n v="121.566"/>
    <n v="164.30869999999999"/>
    <n v="216.76801"/>
    <n v="93.802099999999996"/>
    <n v="10.50863"/>
    <n v="19.889230000000001"/>
    <n v="389.25648000000001"/>
    <n v="342.1909"/>
    <n v="70.2029"/>
    <n v="1.3516007765329121"/>
    <n v="1.7831302337824722"/>
    <n v="0.77161459618643369"/>
    <n v="8.6443824753631771E-2"/>
    <n v="0.16360849250612836"/>
    <n v="3.2020176694141456"/>
    <n v="2.8148569501340837"/>
    <n v="0.57748794893308986"/>
  </r>
  <r>
    <x v="3"/>
    <n v="-1.3544229999999999"/>
    <n v="-165.6"/>
    <n v="122.26613"/>
    <n v="1.35"/>
    <n v="179.37"/>
    <n v="132.71"/>
    <s v="19:29:17"/>
    <n v="15"/>
    <n v="1"/>
    <n v="2"/>
    <n v="1"/>
    <n v="888636750"/>
    <n v="1523490282"/>
    <n v="18274886040"/>
    <n v="1589423088"/>
    <n v="8396670619"/>
    <n v="4369751655"/>
    <n v="18945280564"/>
    <n v="2942975814"/>
    <n v="11564612027"/>
    <s v="19:31:25"/>
    <n v="4059"/>
    <n v="100"/>
    <n v="371"/>
    <n v="17"/>
    <n v="888759016"/>
    <n v="1525142859"/>
    <n v="18297226585"/>
    <n v="1590439637"/>
    <n v="8397727551"/>
    <n v="4371752065"/>
    <n v="18998117286"/>
    <n v="2946568613"/>
    <n v="11574810841"/>
    <d v="1899-12-30T00:02:08"/>
    <n v="128"/>
    <n v="4044"/>
    <n v="99"/>
    <n v="369"/>
    <n v="16"/>
    <n v="122266"/>
    <n v="1652577"/>
    <n v="22340545"/>
    <n v="1016549"/>
    <n v="1056932"/>
    <n v="2000410"/>
    <n v="52836722"/>
    <n v="3592799"/>
    <n v="10198814"/>
    <n v="2.4480712166172105"/>
    <n v="0.7734375"/>
    <n v="31.59375"/>
    <n v="122.26600000000001"/>
    <n v="165.2577"/>
    <n v="223.40545"/>
    <n v="101.6549"/>
    <n v="10.569319999999999"/>
    <n v="20.004100000000001"/>
    <n v="528.36721999999997"/>
    <n v="359.2799"/>
    <n v="101.98814"/>
    <n v="1.3516243272864084"/>
    <n v="1.8272082999362047"/>
    <n v="0.83142410809219236"/>
    <n v="8.644529141380268E-2"/>
    <n v="0.16361130649567338"/>
    <n v="4.3214566600690292"/>
    <n v="2.9385102972208137"/>
    <n v="0.83414964094678812"/>
  </r>
  <r>
    <x v="3"/>
    <n v="-1.4091610000000001"/>
    <n v="-193.2"/>
    <n v="137.102869"/>
    <n v="1.35"/>
    <n v="213.38"/>
    <n v="157.88"/>
    <s v="19:31:50"/>
    <n v="15"/>
    <n v="3"/>
    <n v="9"/>
    <n v="2"/>
    <n v="888804342"/>
    <n v="1525755435"/>
    <n v="18305233722"/>
    <n v="1590923919"/>
    <n v="8398119333"/>
    <n v="4372493575"/>
    <n v="19020799643"/>
    <n v="2948038193"/>
    <n v="11580827883"/>
    <s v="19:34:23"/>
    <n v="4708"/>
    <n v="121"/>
    <n v="410"/>
    <n v="19"/>
    <n v="888937150"/>
    <n v="1527550490"/>
    <n v="18329841335"/>
    <n v="1592073056"/>
    <n v="8399267387"/>
    <n v="4374666450"/>
    <n v="19080529257"/>
    <n v="2951975383"/>
    <n v="11592687142"/>
    <d v="1899-12-30T00:02:33"/>
    <n v="153"/>
    <n v="4693"/>
    <n v="118"/>
    <n v="401"/>
    <n v="17"/>
    <n v="132808"/>
    <n v="1795055"/>
    <n v="24607613"/>
    <n v="1149137"/>
    <n v="1148054"/>
    <n v="2172875"/>
    <n v="59729614"/>
    <n v="3937190"/>
    <n v="11859259"/>
    <n v="2.5143831238014065"/>
    <n v="0.77124183006535951"/>
    <n v="30.673202614379086"/>
    <n v="132.80799999999999"/>
    <n v="179.50550000000001"/>
    <n v="246.07613000000001"/>
    <n v="114.91370000000001"/>
    <n v="11.48054"/>
    <n v="21.728750000000002"/>
    <n v="597.29614000000004"/>
    <n v="393.71899999999999"/>
    <n v="118.59259"/>
    <n v="1.3516166194807544"/>
    <n v="1.8528712878742246"/>
    <n v="0.8652618818143486"/>
    <n v="8.6444641889042828E-2"/>
    <n v="0.16361024938256732"/>
    <n v="4.4974409674116025"/>
    <n v="2.9645729172941389"/>
    <n v="0.8929626980302392"/>
  </r>
  <r>
    <x v="3"/>
    <n v="-1.4500249999999999"/>
    <n v="-193.2"/>
    <n v="133.23909699999999"/>
    <n v="1.35"/>
    <n v="206.4"/>
    <n v="152.69999999999999"/>
    <s v="19:34:48"/>
    <n v="17"/>
    <n v="2"/>
    <n v="4"/>
    <n v="1"/>
    <n v="888981067"/>
    <n v="1528143980"/>
    <n v="18337388679"/>
    <n v="1592516657"/>
    <n v="8399646961"/>
    <n v="4375384857"/>
    <n v="19100333545"/>
    <n v="2953373479"/>
    <n v="11597737974"/>
    <s v="19:37:16"/>
    <n v="5031"/>
    <n v="114"/>
    <n v="638"/>
    <n v="14"/>
    <n v="889110010"/>
    <n v="1529886821"/>
    <n v="18361289469"/>
    <n v="1593688820"/>
    <n v="8400761621"/>
    <n v="4377494528"/>
    <n v="19161420563"/>
    <n v="2957248361"/>
    <n v="11610406913"/>
    <d v="1899-12-30T00:02:28"/>
    <n v="148"/>
    <n v="5014"/>
    <n v="112"/>
    <n v="634"/>
    <n v="13"/>
    <n v="128943"/>
    <n v="1742841"/>
    <n v="23900790"/>
    <n v="1172163"/>
    <n v="1114660"/>
    <n v="2109671"/>
    <n v="61087018"/>
    <n v="3874882"/>
    <n v="12668939"/>
    <n v="2.2337455125648185"/>
    <n v="0.7567567567567568"/>
    <n v="33.878378378378379"/>
    <n v="128.94300000000001"/>
    <n v="174.2841"/>
    <n v="239.00790000000001"/>
    <n v="117.2163"/>
    <n v="11.146599999999999"/>
    <n v="21.096710000000002"/>
    <n v="610.87018"/>
    <n v="387.48820000000001"/>
    <n v="126.68939"/>
    <n v="1.3516367697354643"/>
    <n v="1.8535934482678391"/>
    <n v="0.90905516390963448"/>
    <n v="8.6445948985210505E-2"/>
    <n v="0.16361268157247777"/>
    <n v="4.7375210752037722"/>
    <n v="3.0051123364587453"/>
    <n v="0.9825224323926075"/>
  </r>
  <r>
    <x v="3"/>
    <n v="-1.405567"/>
    <n v="-193.2"/>
    <n v="137.45343399999999"/>
    <n v="1.35"/>
    <n v="202.91"/>
    <n v="150.12"/>
    <s v="19:37:41"/>
    <n v="15"/>
    <n v="4"/>
    <n v="4"/>
    <n v="2"/>
    <n v="889147254"/>
    <n v="1530390144"/>
    <n v="18368033355"/>
    <n v="1594030156"/>
    <n v="8401083528"/>
    <n v="4378103791"/>
    <n v="19174042602"/>
    <n v="2958338504"/>
    <n v="11613709749"/>
    <s v="19:40:07"/>
    <n v="4860"/>
    <n v="131"/>
    <n v="484"/>
    <n v="15"/>
    <n v="889280413"/>
    <n v="1532189940"/>
    <n v="18392499365"/>
    <n v="1595211652"/>
    <n v="8402234617"/>
    <n v="4380282409"/>
    <n v="19236172332"/>
    <n v="2962328335"/>
    <n v="11626440019"/>
    <d v="1899-12-30T00:02:26"/>
    <n v="146"/>
    <n v="4845"/>
    <n v="127"/>
    <n v="480"/>
    <n v="13"/>
    <n v="133159"/>
    <n v="1799796"/>
    <n v="24466010"/>
    <n v="1181496"/>
    <n v="1151089"/>
    <n v="2178618"/>
    <n v="62129730"/>
    <n v="3989831"/>
    <n v="12730270"/>
    <n v="2.6212590299277605"/>
    <n v="0.86986301369863017"/>
    <n v="33.184931506849317"/>
    <n v="133.15899999999999"/>
    <n v="179.9796"/>
    <n v="244.6601"/>
    <n v="118.14960000000001"/>
    <n v="11.51089"/>
    <n v="21.786180000000002"/>
    <n v="621.29729999999995"/>
    <n v="398.98309999999998"/>
    <n v="127.3027"/>
    <n v="1.3516142356130643"/>
    <n v="1.8373530891640821"/>
    <n v="0.88728212137369622"/>
    <n v="8.6444701447142142E-2"/>
    <n v="0.16361027042858539"/>
    <n v="4.6658303231475156"/>
    <n v="2.9962909003522107"/>
    <n v="0.95602024647226258"/>
  </r>
  <r>
    <x v="3"/>
    <n v="-1.2765500000000001"/>
    <n v="-165.6"/>
    <n v="129.724604"/>
    <n v="1.34"/>
    <n v="181.2"/>
    <n v="134.29"/>
    <s v="19:40:31"/>
    <n v="16"/>
    <n v="3"/>
    <n v="3"/>
    <n v="2"/>
    <n v="889309225"/>
    <n v="1532579333"/>
    <n v="18397741972"/>
    <n v="1595470630"/>
    <n v="8402483658"/>
    <n v="4380753760"/>
    <n v="19244568430"/>
    <n v="2963165180"/>
    <n v="11628910969"/>
    <s v="19:42:41"/>
    <n v="3730"/>
    <n v="114"/>
    <n v="476"/>
    <n v="26"/>
    <n v="889434654"/>
    <n v="1534274649"/>
    <n v="18420685515"/>
    <n v="1596515026"/>
    <n v="8403567924"/>
    <n v="4382805905"/>
    <n v="19298622359"/>
    <n v="2966827432"/>
    <n v="11639451664"/>
    <d v="1899-12-30T00:02:10"/>
    <n v="130"/>
    <n v="3714"/>
    <n v="111"/>
    <n v="473"/>
    <n v="24"/>
    <n v="125429"/>
    <n v="1695316"/>
    <n v="22943543"/>
    <n v="1044396"/>
    <n v="1084266"/>
    <n v="2052145"/>
    <n v="54053929"/>
    <n v="3662252"/>
    <n v="10540695"/>
    <n v="2.9886914378029079"/>
    <n v="0.85384615384615381"/>
    <n v="28.569230769230771"/>
    <n v="125.429"/>
    <n v="169.5316"/>
    <n v="229.43543"/>
    <n v="104.4396"/>
    <n v="10.84266"/>
    <n v="20.521450000000002"/>
    <n v="540.53929000000005"/>
    <n v="366.22519999999997"/>
    <n v="105.40694999999999"/>
    <n v="1.3516140605442122"/>
    <n v="1.8292056063589759"/>
    <n v="0.83265911392102299"/>
    <n v="8.6444602125505268E-2"/>
    <n v="0.16361009017053474"/>
    <n v="4.3095240335169702"/>
    <n v="2.9197809119103235"/>
    <n v="0.84037144520007334"/>
  </r>
  <r>
    <x v="4"/>
    <n v="-1.3120510000000001"/>
    <n v="-165.6"/>
    <n v="126.21459299999999"/>
    <n v="1.35"/>
    <n v="177.57"/>
    <n v="131.38"/>
    <s v="19:43:06"/>
    <n v="17"/>
    <n v="3"/>
    <n v="3"/>
    <n v="2"/>
    <n v="889464521"/>
    <n v="1534678286"/>
    <n v="18426418799"/>
    <n v="1596861089"/>
    <n v="8403826075"/>
    <n v="4383764550"/>
    <n v="19314046517"/>
    <n v="2967807375"/>
    <n v="11644048154"/>
    <s v="19:45:13"/>
    <n v="2955"/>
    <n v="52"/>
    <n v="145"/>
    <n v="6"/>
    <n v="889586441"/>
    <n v="1536326172"/>
    <n v="18448790147"/>
    <n v="1597912369"/>
    <n v="8404880007"/>
    <n v="4400080531"/>
    <n v="19349004766"/>
    <n v="2971313515"/>
    <n v="11654061485"/>
    <d v="1899-12-30T00:02:07"/>
    <n v="127"/>
    <n v="2938"/>
    <n v="49"/>
    <n v="142"/>
    <n v="4"/>
    <n v="121920"/>
    <n v="1647886"/>
    <n v="22371348"/>
    <n v="1051280"/>
    <n v="1053932"/>
    <n v="16315981"/>
    <n v="34958249"/>
    <n v="3506140"/>
    <n v="10013331"/>
    <n v="1.6678012253233492"/>
    <n v="0.38582677165354329"/>
    <n v="23.133858267716537"/>
    <n v="121.92"/>
    <n v="164.7886"/>
    <n v="223.71348"/>
    <n v="105.128"/>
    <n v="10.53932"/>
    <n v="163.15980999999999"/>
    <n v="349.58249000000001"/>
    <n v="350.61399999999998"/>
    <n v="100.13330999999999"/>
    <n v="1.351612532808399"/>
    <n v="1.8349202755905512"/>
    <n v="0.86227034120734902"/>
    <n v="8.6444553805774274E-2"/>
    <n v="1.3382530347769028"/>
    <n v="2.8673104494750654"/>
    <n v="2.8757709973753278"/>
    <n v="0.82130339566929134"/>
  </r>
  <r>
    <x v="4"/>
    <n v="-1.4974019999999999"/>
    <n v="-193.2"/>
    <n v="129.02344199999999"/>
    <n v="1.35"/>
    <n v="192.22"/>
    <n v="142.22"/>
    <s v="19:45:37"/>
    <n v="18"/>
    <n v="2"/>
    <n v="6"/>
    <n v="1"/>
    <n v="889624038"/>
    <n v="1536834278"/>
    <n v="18456219992"/>
    <n v="1598254834"/>
    <n v="8405204974"/>
    <n v="4403369970"/>
    <n v="19358146809"/>
    <n v="2972439230"/>
    <n v="11657378307"/>
    <s v="19:47:55"/>
    <n v="4696"/>
    <n v="74"/>
    <n v="181"/>
    <n v="5"/>
    <n v="889748766"/>
    <n v="1538520119"/>
    <n v="18479285905"/>
    <n v="1599442528"/>
    <n v="8406283180"/>
    <n v="4423504107"/>
    <n v="19402018981"/>
    <n v="2976253377"/>
    <n v="11670006344"/>
    <d v="1899-12-30T00:02:18"/>
    <n v="138"/>
    <n v="4678"/>
    <n v="72"/>
    <n v="175"/>
    <n v="4"/>
    <n v="124728"/>
    <n v="1685841"/>
    <n v="23065913"/>
    <n v="1187694"/>
    <n v="1078206"/>
    <n v="20134137"/>
    <n v="43872172"/>
    <n v="3814147"/>
    <n v="12628037"/>
    <n v="1.5391192817443353"/>
    <n v="0.52173913043478259"/>
    <n v="33.89855072463768"/>
    <n v="124.72799999999999"/>
    <n v="168.58410000000001"/>
    <n v="230.65913"/>
    <n v="118.7694"/>
    <n v="10.78206"/>
    <n v="201.34137000000001"/>
    <n v="438.72172"/>
    <n v="381.41469999999998"/>
    <n v="126.28037"/>
    <n v="1.3516139118722341"/>
    <n v="1.8492971105124754"/>
    <n v="0.95222724648835877"/>
    <n v="8.6444583413507789E-2"/>
    <n v="1.6142435539734463"/>
    <n v="3.5174276826374191"/>
    <n v="3.0579717465204284"/>
    <n v="1.012446042588673"/>
  </r>
  <r>
    <x v="4"/>
    <n v="-1.5148740000000001"/>
    <n v="-193.2"/>
    <n v="127.535324"/>
    <n v="1.35"/>
    <n v="185.36"/>
    <n v="137.13999999999999"/>
    <s v="19:48:20"/>
    <n v="15"/>
    <n v="2"/>
    <n v="3"/>
    <n v="1"/>
    <n v="889778637"/>
    <n v="1538923811"/>
    <n v="18485401544"/>
    <n v="1599726589"/>
    <n v="8406541365"/>
    <n v="4426456488"/>
    <n v="19409482972"/>
    <n v="2977158838"/>
    <n v="11672903588"/>
    <s v="19:50:32"/>
    <n v="4187"/>
    <n v="73"/>
    <n v="177"/>
    <n v="7"/>
    <n v="889906174"/>
    <n v="1540647620"/>
    <n v="18509161281"/>
    <n v="1600886685"/>
    <n v="8407643855"/>
    <n v="4444993797"/>
    <n v="19450092509"/>
    <n v="2981003570"/>
    <n v="11684584648"/>
    <d v="1899-12-30T00:02:12"/>
    <n v="132"/>
    <n v="4172"/>
    <n v="71"/>
    <n v="174"/>
    <n v="6"/>
    <n v="127537"/>
    <n v="1723809"/>
    <n v="23759737"/>
    <n v="1160096"/>
    <n v="1102490"/>
    <n v="18537309"/>
    <n v="40609537"/>
    <n v="3844732"/>
    <n v="11681060"/>
    <n v="1.7018216682646212"/>
    <n v="0.53787878787878785"/>
    <n v="31.606060606060606"/>
    <n v="127.53700000000001"/>
    <n v="172.3809"/>
    <n v="237.59737000000001"/>
    <n v="116.00960000000001"/>
    <n v="11.024900000000001"/>
    <n v="185.37308999999999"/>
    <n v="406.09537"/>
    <n v="384.47320000000002"/>
    <n v="116.81059999999999"/>
    <n v="1.3516148255016192"/>
    <n v="1.862968158259956"/>
    <n v="0.90961524890816003"/>
    <n v="8.6444718003402934E-2"/>
    <n v="1.4534847926484078"/>
    <n v="3.1841377012161174"/>
    <n v="3.0146012529697264"/>
    <n v="0.91589577926405663"/>
  </r>
  <r>
    <x v="4"/>
    <n v="-1.5359959999999999"/>
    <n v="-193.2"/>
    <n v="125.78158999999999"/>
    <n v="1.35"/>
    <n v="184.96"/>
    <n v="136.84"/>
    <s v="19:50:57"/>
    <n v="19"/>
    <n v="2"/>
    <n v="4"/>
    <n v="1"/>
    <n v="889937445"/>
    <n v="1541070221"/>
    <n v="18515382950"/>
    <n v="1601170104"/>
    <n v="8407914136"/>
    <n v="4447325505"/>
    <n v="19456623384"/>
    <n v="2981913645"/>
    <n v="11687281769"/>
    <s v="19:53:09"/>
    <n v="3617"/>
    <n v="58"/>
    <n v="439"/>
    <n v="8"/>
    <n v="890063227"/>
    <n v="1542770309"/>
    <n v="18538427425"/>
    <n v="1602322436"/>
    <n v="8409001454"/>
    <n v="4466568009"/>
    <n v="19497909817"/>
    <n v="2985627652"/>
    <n v="11699089459"/>
    <d v="1899-12-30T00:02:12"/>
    <n v="132"/>
    <n v="3598"/>
    <n v="56"/>
    <n v="435"/>
    <n v="7"/>
    <n v="125782"/>
    <n v="1700088"/>
    <n v="23044475"/>
    <n v="1152332"/>
    <n v="1087318"/>
    <n v="19242504"/>
    <n v="41286433"/>
    <n v="3714007"/>
    <n v="11807690"/>
    <n v="1.556420233463035"/>
    <n v="0.42424242424242425"/>
    <n v="27.257575757575758"/>
    <n v="125.782"/>
    <n v="170.00880000000001"/>
    <n v="230.44475"/>
    <n v="115.2332"/>
    <n v="10.87318"/>
    <n v="192.42504"/>
    <n v="412.86433"/>
    <n v="371.40069999999997"/>
    <n v="118.07689999999999"/>
    <n v="1.3516146984465187"/>
    <n v="1.832096404891002"/>
    <n v="0.91613426404413989"/>
    <n v="8.6444642317660719E-2"/>
    <n v="1.5298297053632475"/>
    <n v="3.2823800702803263"/>
    <n v="2.9527333004722456"/>
    <n v="0.9387424273743461"/>
  </r>
  <r>
    <x v="4"/>
    <n v="-1.4595229999999999"/>
    <n v="-193.2"/>
    <n v="132.37197900000001"/>
    <n v="1.35"/>
    <n v="188.81"/>
    <n v="139.69999999999999"/>
    <s v="19:53:34"/>
    <n v="16"/>
    <n v="2"/>
    <n v="4"/>
    <n v="1"/>
    <n v="890090721"/>
    <n v="1543141859"/>
    <n v="18544304556"/>
    <n v="1602593176"/>
    <n v="8409239084"/>
    <n v="4469208092"/>
    <n v="19504391609"/>
    <n v="2986458838"/>
    <n v="11701762259"/>
    <s v="19:55:49"/>
    <n v="4274"/>
    <n v="65"/>
    <n v="262"/>
    <n v="7"/>
    <n v="890223092"/>
    <n v="1544930992"/>
    <n v="18568271427"/>
    <n v="1603753116"/>
    <n v="8410383350"/>
    <n v="4485386188"/>
    <n v="19543401899"/>
    <n v="2990401469"/>
    <n v="11712784914"/>
    <d v="1899-12-30T00:02:15"/>
    <n v="135"/>
    <n v="4258"/>
    <n v="63"/>
    <n v="258"/>
    <n v="6"/>
    <n v="132371"/>
    <n v="1789133"/>
    <n v="23966871"/>
    <n v="1159940"/>
    <n v="1144266"/>
    <n v="16178096"/>
    <n v="39010290"/>
    <n v="3942631"/>
    <n v="11022655"/>
    <n v="1.4795678722404886"/>
    <n v="0.46666666666666667"/>
    <n v="31.540740740740741"/>
    <n v="132.37100000000001"/>
    <n v="178.91329999999999"/>
    <n v="239.66871"/>
    <n v="115.994"/>
    <n v="11.44266"/>
    <n v="161.78095999999999"/>
    <n v="390.10289999999998"/>
    <n v="394.26310000000001"/>
    <n v="110.22655"/>
    <n v="1.3516049587900671"/>
    <n v="1.8105832093132181"/>
    <n v="0.876279547635056"/>
    <n v="8.6443858549077962E-2"/>
    <n v="1.22217827167582"/>
    <n v="2.9470420258213652"/>
    <n v="2.9784703598220155"/>
    <n v="0.83270920367754264"/>
  </r>
  <r>
    <x v="4"/>
    <n v="-1.323142"/>
    <n v="-165.6"/>
    <n v="125.156626"/>
    <n v="1.35"/>
    <n v="178.43"/>
    <n v="132.02000000000001"/>
    <s v="19:56:14"/>
    <n v="18"/>
    <n v="2"/>
    <n v="4"/>
    <n v="1"/>
    <n v="890254366"/>
    <n v="1545353635"/>
    <n v="18574515121"/>
    <n v="1604085536"/>
    <n v="8410653655"/>
    <n v="4489874874"/>
    <n v="19552680686"/>
    <n v="2991357263"/>
    <n v="11716317052"/>
    <s v="19:58:21"/>
    <n v="3915"/>
    <n v="68"/>
    <n v="152"/>
    <n v="7"/>
    <n v="890375225"/>
    <n v="1546987166"/>
    <n v="18596816155"/>
    <n v="1605168244"/>
    <n v="8411698406"/>
    <n v="4505558444"/>
    <n v="19588507737"/>
    <n v="2994953207"/>
    <n v="11726501166"/>
    <d v="1899-12-30T00:02:07"/>
    <n v="127"/>
    <n v="3897"/>
    <n v="66"/>
    <n v="148"/>
    <n v="6"/>
    <n v="120859"/>
    <n v="1633531"/>
    <n v="22301034"/>
    <n v="1082708"/>
    <n v="1044751"/>
    <n v="15683570"/>
    <n v="35827051"/>
    <n v="3595944"/>
    <n v="10184114"/>
    <n v="1.6936104695919936"/>
    <n v="0.51968503937007871"/>
    <n v="30.685039370078741"/>
    <n v="120.85899999999999"/>
    <n v="163.35310000000001"/>
    <n v="223.01034000000001"/>
    <n v="108.27079999999999"/>
    <n v="10.447509999999999"/>
    <n v="156.8357"/>
    <n v="358.27051"/>
    <n v="359.59440000000001"/>
    <n v="101.84114"/>
    <n v="1.351600625522303"/>
    <n v="1.8452108655540755"/>
    <n v="0.89584391729205104"/>
    <n v="8.6443789870841226E-2"/>
    <n v="1.2976749766256548"/>
    <n v="2.9643676515609099"/>
    <n v="2.9753216558137998"/>
    <n v="0.84264423832730706"/>
  </r>
  <r>
    <x v="4"/>
    <n v="-1.5065040000000001"/>
    <n v="-193.2"/>
    <n v="128.243954"/>
    <n v="1.35"/>
    <n v="192.95"/>
    <n v="142.76"/>
    <s v="19:58:46"/>
    <n v="20"/>
    <n v="2"/>
    <n v="6"/>
    <n v="1"/>
    <n v="890410010"/>
    <n v="1547457291"/>
    <n v="18603772417"/>
    <n v="1605470465"/>
    <n v="8411999082"/>
    <n v="4507845053"/>
    <n v="19594616785"/>
    <n v="2995923628"/>
    <n v="11729066408"/>
    <s v="20:01:05"/>
    <n v="3596"/>
    <n v="58"/>
    <n v="275"/>
    <n v="8"/>
    <n v="890538254"/>
    <n v="1549190641"/>
    <n v="18627337738"/>
    <n v="1606645181"/>
    <n v="8413107674"/>
    <n v="4527742466"/>
    <n v="19636122273"/>
    <n v="2999670479"/>
    <n v="11741179747"/>
    <d v="1899-12-30T00:02:19"/>
    <n v="139"/>
    <n v="3576"/>
    <n v="56"/>
    <n v="269"/>
    <n v="7"/>
    <n v="128244"/>
    <n v="1733350"/>
    <n v="23565321"/>
    <n v="1174716"/>
    <n v="1108592"/>
    <n v="19897413"/>
    <n v="41505488"/>
    <n v="3746851"/>
    <n v="12113339"/>
    <n v="1.5659955257270695"/>
    <n v="0.40287769784172661"/>
    <n v="25.726618705035971"/>
    <n v="128.244"/>
    <n v="173.33500000000001"/>
    <n v="235.65321"/>
    <n v="117.4716"/>
    <n v="11.08592"/>
    <n v="198.97413"/>
    <n v="415.05488000000003"/>
    <n v="374.68509999999998"/>
    <n v="121.13339000000001"/>
    <n v="1.351603193911606"/>
    <n v="1.8375378965097782"/>
    <n v="0.9160007485730326"/>
    <n v="8.6443966189451354E-2"/>
    <n v="1.5515277907738374"/>
    <n v="3.236446773338324"/>
    <n v="2.9216579333146186"/>
    <n v="0.94455405321106645"/>
  </r>
  <r>
    <x v="4"/>
    <n v="-1.5317130000000001"/>
    <n v="-193.2"/>
    <n v="126.133258"/>
    <n v="1.35"/>
    <n v="187.37"/>
    <n v="138.63"/>
    <s v="20:01:29"/>
    <n v="18"/>
    <n v="2"/>
    <n v="4"/>
    <n v="1"/>
    <n v="890570933"/>
    <n v="1549632273"/>
    <n v="18633876080"/>
    <n v="1606963547"/>
    <n v="8413390127"/>
    <n v="4530760853"/>
    <n v="19644461733"/>
    <n v="3000662909"/>
    <n v="11744349782"/>
    <s v="20:03:43"/>
    <n v="4468"/>
    <n v="83"/>
    <n v="327"/>
    <n v="7"/>
    <n v="890697065"/>
    <n v="1551337091"/>
    <n v="18657207380"/>
    <n v="1608164301"/>
    <n v="8414480469"/>
    <n v="4551428114"/>
    <n v="19689035468"/>
    <n v="3004523908"/>
    <n v="11757169596"/>
    <d v="1899-12-30T00:02:14"/>
    <n v="134"/>
    <n v="4450"/>
    <n v="81"/>
    <n v="323"/>
    <n v="6"/>
    <n v="126132"/>
    <n v="1704818"/>
    <n v="23331300"/>
    <n v="1200754"/>
    <n v="1090342"/>
    <n v="20667261"/>
    <n v="44573735"/>
    <n v="3860999"/>
    <n v="12819814"/>
    <n v="1.8202247191011236"/>
    <n v="0.60447761194029848"/>
    <n v="33.208955223880594"/>
    <n v="126.13200000000001"/>
    <n v="170.48179999999999"/>
    <n v="233.31299999999999"/>
    <n v="120.0754"/>
    <n v="10.903420000000001"/>
    <n v="206.67260999999999"/>
    <n v="445.73734999999999"/>
    <n v="386.09989999999999"/>
    <n v="128.19814"/>
    <n v="1.3516141819680969"/>
    <n v="1.8497526400913327"/>
    <n v="0.95198205055021723"/>
    <n v="8.6444518440998319E-2"/>
    <n v="1.6385422414613262"/>
    <n v="3.5338958392794848"/>
    <n v="3.0610780769352739"/>
    <n v="1.0163807756953032"/>
  </r>
  <r>
    <x v="4"/>
    <n v="-1.4624779999999999"/>
    <n v="-193.2"/>
    <n v="132.104513"/>
    <n v="1.35"/>
    <n v="198.67"/>
    <n v="146.99"/>
    <s v="20:04:08"/>
    <n v="17"/>
    <n v="2"/>
    <n v="4"/>
    <n v="1"/>
    <n v="890732201"/>
    <n v="1551811934"/>
    <n v="18664178918"/>
    <n v="1608496667"/>
    <n v="8414784159"/>
    <n v="4554412954"/>
    <n v="19697520977"/>
    <n v="3005588259"/>
    <n v="11760276166"/>
    <s v="20:06:31"/>
    <n v="4389"/>
    <n v="74"/>
    <n v="213"/>
    <n v="4"/>
    <n v="890864306"/>
    <n v="1553597472"/>
    <n v="18688891695"/>
    <n v="1609697928"/>
    <n v="8415926127"/>
    <n v="4574229951"/>
    <n v="19740334155"/>
    <n v="3009534230"/>
    <n v="11772543045"/>
    <d v="1899-12-30T00:02:23"/>
    <n v="143"/>
    <n v="4372"/>
    <n v="72"/>
    <n v="209"/>
    <n v="3"/>
    <n v="132105"/>
    <n v="1785538"/>
    <n v="24712777"/>
    <n v="1201261"/>
    <n v="1141968"/>
    <n v="19816997"/>
    <n v="42813178"/>
    <n v="3945971"/>
    <n v="12266879"/>
    <n v="1.6468435498627629"/>
    <n v="0.50349650349650354"/>
    <n v="30.573426573426573"/>
    <n v="132.10499999999999"/>
    <n v="178.5538"/>
    <n v="247.12777"/>
    <n v="120.12609999999999"/>
    <n v="11.41968"/>
    <n v="198.16997000000001"/>
    <n v="428.13177999999999"/>
    <n v="394.59710000000001"/>
    <n v="122.66879"/>
    <n v="1.3516051625600849"/>
    <n v="1.8706920252829191"/>
    <n v="0.90932288709738474"/>
    <n v="8.6443965027818787E-2"/>
    <n v="1.500094394610348"/>
    <n v="3.2408446311646042"/>
    <n v="2.9869959501911363"/>
    <n v="0.92857037962227029"/>
  </r>
  <r>
    <x v="4"/>
    <n v="-1.207856"/>
    <n v="-165.6"/>
    <n v="137.10242199999999"/>
    <n v="1.35"/>
    <n v="199.27"/>
    <n v="147.43"/>
    <s v="20:06:55"/>
    <n v="16"/>
    <n v="2"/>
    <n v="4"/>
    <n v="1"/>
    <n v="890899091"/>
    <n v="1554067596"/>
    <n v="18695220797"/>
    <n v="1610029513"/>
    <n v="8416226801"/>
    <n v="4577757815"/>
    <n v="19749234101"/>
    <n v="3010580410"/>
    <n v="11775843431"/>
    <s v="20:09:18"/>
    <n v="3303"/>
    <n v="58"/>
    <n v="153"/>
    <n v="6"/>
    <n v="891031898"/>
    <n v="1555862650"/>
    <n v="18717666192"/>
    <n v="1611125323"/>
    <n v="8417374855"/>
    <n v="4591226055"/>
    <n v="19781898943"/>
    <n v="3014382128"/>
    <n v="11784868097"/>
    <d v="1899-12-30T00:02:23"/>
    <n v="143"/>
    <n v="3287"/>
    <n v="56"/>
    <n v="149"/>
    <n v="5"/>
    <n v="132807"/>
    <n v="1795054"/>
    <n v="22445395"/>
    <n v="1095810"/>
    <n v="1148054"/>
    <n v="13468240"/>
    <n v="32664842"/>
    <n v="3801718"/>
    <n v="9024666"/>
    <n v="1.7036811682385153"/>
    <n v="0.39160839160839161"/>
    <n v="22.986013986013987"/>
    <n v="132.80699999999999"/>
    <n v="179.50540000000001"/>
    <n v="224.45394999999999"/>
    <n v="109.581"/>
    <n v="11.48054"/>
    <n v="134.6824"/>
    <n v="326.64841999999999"/>
    <n v="380.17180000000002"/>
    <n v="90.246660000000006"/>
    <n v="1.3516260438079319"/>
    <n v="1.6900762008026686"/>
    <n v="0.82511464004156421"/>
    <n v="8.6445292793301556E-2"/>
    <n v="1.0141212436091471"/>
    <n v="2.4595723117004376"/>
    <n v="2.8625885683736554"/>
    <n v="0.67953240416544314"/>
  </r>
  <r>
    <x v="5"/>
    <n v="-1.6659949999999999"/>
    <n v="-220.8"/>
    <n v="132.533421"/>
    <n v="1.35"/>
    <n v="189.9"/>
    <n v="140.5"/>
    <s v="20:09:43"/>
    <n v="16"/>
    <n v="2"/>
    <n v="5"/>
    <n v="1"/>
    <n v="891064225"/>
    <n v="1556299511"/>
    <n v="18723459629"/>
    <n v="1611442665"/>
    <n v="8419618499"/>
    <n v="4594482131"/>
    <n v="19791424134"/>
    <n v="3015356974"/>
    <n v="11788221754"/>
    <s v="20:11:59"/>
    <n v="4514"/>
    <n v="43"/>
    <n v="129"/>
    <n v="8"/>
    <n v="891192463"/>
    <n v="1558032822"/>
    <n v="18747470365"/>
    <n v="1612683545"/>
    <n v="8458540602"/>
    <n v="4596580268"/>
    <n v="19837350832"/>
    <n v="3019433225"/>
    <n v="11800713587"/>
    <d v="1899-12-30T00:02:16"/>
    <n v="136"/>
    <n v="4498"/>
    <n v="41"/>
    <n v="124"/>
    <n v="7"/>
    <n v="128238"/>
    <n v="1733311"/>
    <n v="24010736"/>
    <n v="1240880"/>
    <n v="38922103"/>
    <n v="2098137"/>
    <n v="45926698"/>
    <n v="4076251"/>
    <n v="12491833"/>
    <n v="0.91151622943530453"/>
    <n v="0.3014705882352941"/>
    <n v="33.073529411764703"/>
    <n v="128.238"/>
    <n v="173.33109999999999"/>
    <n v="240.10736"/>
    <n v="124.08799999999999"/>
    <n v="389.22102999999998"/>
    <n v="20.981369999999998"/>
    <n v="459.26697999999999"/>
    <n v="407.62509999999997"/>
    <n v="124.91833"/>
    <n v="1.3516360205243374"/>
    <n v="1.8723573355791574"/>
    <n v="0.96763829754051056"/>
    <n v="3.0351458226110823"/>
    <n v="0.16361273569456791"/>
    <n v="3.5813641822236777"/>
    <n v="3.1786607713782185"/>
    <n v="0.97411321137260409"/>
  </r>
  <r>
    <x v="5"/>
    <n v="-1.657181"/>
    <n v="-220.8"/>
    <n v="133.23830100000001"/>
    <n v="1.35"/>
    <n v="203.14"/>
    <n v="150.29"/>
    <s v="20:12:23"/>
    <n v="17"/>
    <n v="2"/>
    <n v="3"/>
    <n v="1"/>
    <n v="891233925"/>
    <n v="1558593184"/>
    <n v="18755334337"/>
    <n v="1613091230"/>
    <n v="8464518248"/>
    <n v="4597258574"/>
    <n v="19849987724"/>
    <n v="3020741015"/>
    <n v="11804434620"/>
    <s v="20:14:49"/>
    <n v="4531"/>
    <n v="48"/>
    <n v="184"/>
    <n v="6"/>
    <n v="891362869"/>
    <n v="1560336009"/>
    <n v="18779894481"/>
    <n v="1614324041"/>
    <n v="8500786833"/>
    <n v="4599368228"/>
    <n v="19894275374"/>
    <n v="3024826012"/>
    <n v="11816175390"/>
    <d v="1899-12-30T00:02:26"/>
    <n v="146"/>
    <n v="4514"/>
    <n v="46"/>
    <n v="181"/>
    <n v="5"/>
    <n v="128944"/>
    <n v="1742825"/>
    <n v="24560144"/>
    <n v="1232811"/>
    <n v="36268585"/>
    <n v="2109654"/>
    <n v="44287650"/>
    <n v="4084997"/>
    <n v="11740770"/>
    <n v="1.01905183872397"/>
    <n v="0.31506849315068491"/>
    <n v="30.917808219178081"/>
    <n v="128.94399999999999"/>
    <n v="174.2825"/>
    <n v="245.60144"/>
    <n v="123.2811"/>
    <n v="362.68585000000002"/>
    <n v="21.096540000000001"/>
    <n v="442.87650000000002"/>
    <n v="408.49970000000002"/>
    <n v="117.40770000000001"/>
    <n v="1.3516138788931631"/>
    <n v="1.904713984365306"/>
    <n v="0.95608248542002738"/>
    <n v="2.8127392511477853"/>
    <n v="0.16361009430450429"/>
    <n v="3.4346421702444476"/>
    <n v="3.1680396140960423"/>
    <n v="0.91053247921578373"/>
  </r>
  <r>
    <x v="5"/>
    <n v="-1.5577719999999999"/>
    <n v="-193.2"/>
    <n v="124.023285"/>
    <n v="1.35"/>
    <n v="181.25"/>
    <n v="134.1"/>
    <s v="20:15:14"/>
    <n v="17"/>
    <n v="2"/>
    <n v="4"/>
    <n v="1"/>
    <n v="891393085"/>
    <n v="1560744378"/>
    <n v="18785737501"/>
    <n v="1614593558"/>
    <n v="8502882710"/>
    <n v="4599862549"/>
    <n v="19900651747"/>
    <n v="3025709304"/>
    <n v="11818401188"/>
    <s v="20:17:23"/>
    <n v="3959"/>
    <n v="33"/>
    <n v="184"/>
    <n v="4"/>
    <n v="891517108"/>
    <n v="1562420703"/>
    <n v="18808866994"/>
    <n v="1615715474"/>
    <n v="8528836036"/>
    <n v="4601891706"/>
    <n v="19940616455"/>
    <n v="3029611404"/>
    <n v="11828530225"/>
    <d v="1899-12-30T00:02:09"/>
    <n v="129"/>
    <n v="3942"/>
    <n v="31"/>
    <n v="180"/>
    <n v="3"/>
    <n v="124023"/>
    <n v="1676325"/>
    <n v="23129493"/>
    <n v="1121916"/>
    <n v="25953326"/>
    <n v="2029157"/>
    <n v="39964708"/>
    <n v="3902100"/>
    <n v="10129037"/>
    <n v="0.7864028411973617"/>
    <n v="0.24031007751937986"/>
    <n v="30.558139534883722"/>
    <n v="124.023"/>
    <n v="167.63249999999999"/>
    <n v="231.29492999999999"/>
    <n v="112.19159999999999"/>
    <n v="259.53325999999998"/>
    <n v="20.29157"/>
    <n v="399.64708000000002"/>
    <n v="390.21"/>
    <n v="101.29037"/>
    <n v="1.3516242954935778"/>
    <n v="1.8649357780411697"/>
    <n v="0.90460317844270821"/>
    <n v="2.0926220136587568"/>
    <n v="0.16361134628254437"/>
    <n v="3.2223626262870599"/>
    <n v="3.1462712561379744"/>
    <n v="0.81670633672786497"/>
  </r>
  <r>
    <x v="5"/>
    <n v="-1.865383"/>
    <n v="-248.4"/>
    <n v="133.163027"/>
    <n v="1.35"/>
    <n v="213.85"/>
    <n v="158.22"/>
    <s v="20:17:48"/>
    <n v="17"/>
    <n v="2"/>
    <n v="3"/>
    <n v="1"/>
    <n v="891562433"/>
    <n v="1563033279"/>
    <n v="18817719658"/>
    <n v="1616122357"/>
    <n v="8534261004"/>
    <n v="4602633216"/>
    <n v="19952259893"/>
    <n v="3030973821"/>
    <n v="11832053438"/>
    <s v="20:20:22"/>
    <n v="5281"/>
    <n v="54"/>
    <n v="229"/>
    <n v="8"/>
    <n v="891695596"/>
    <n v="1564833117"/>
    <n v="18842802603"/>
    <n v="1617499219"/>
    <n v="8579285086"/>
    <n v="4604811883"/>
    <n v="20003774091"/>
    <n v="3035311150"/>
    <n v="11845965995"/>
    <d v="1899-12-30T00:02:34"/>
    <n v="154"/>
    <n v="5264"/>
    <n v="52"/>
    <n v="226"/>
    <n v="7"/>
    <n v="133163"/>
    <n v="1799838"/>
    <n v="25082945"/>
    <n v="1376862"/>
    <n v="45024082"/>
    <n v="2178667"/>
    <n v="51514198"/>
    <n v="4337329"/>
    <n v="13912557"/>
    <n v="0.9878419452887538"/>
    <n v="0.33766233766233766"/>
    <n v="34.18181818181818"/>
    <n v="133.16300000000001"/>
    <n v="179.9838"/>
    <n v="250.82945000000001"/>
    <n v="137.68620000000001"/>
    <n v="450.24081999999999"/>
    <n v="21.786670000000001"/>
    <n v="515.14197999999999"/>
    <n v="433.73289999999997"/>
    <n v="139.12557000000001"/>
    <n v="1.3516051756118441"/>
    <n v="1.8836272087591899"/>
    <n v="1.0339673933449982"/>
    <n v="3.3811255378746345"/>
    <n v="0.16360903554290607"/>
    <n v="3.8685068675232608"/>
    <n v="3.2571577690499609"/>
    <n v="1.0447764769493026"/>
  </r>
  <r>
    <x v="5"/>
    <n v="-1.586063"/>
    <n v="-220.8"/>
    <n v="139.21259599999999"/>
    <n v="1.35"/>
    <n v="193.67"/>
    <n v="143.29"/>
    <s v="20:20:46"/>
    <n v="16"/>
    <n v="2"/>
    <n v="5"/>
    <n v="1"/>
    <n v="891723961"/>
    <n v="1565216455"/>
    <n v="18848383309"/>
    <n v="1617779069"/>
    <n v="8581506413"/>
    <n v="4605275905"/>
    <n v="20012120046"/>
    <n v="3036160888"/>
    <n v="11848541685"/>
    <s v="20:23:05"/>
    <n v="4230"/>
    <n v="43"/>
    <n v="105"/>
    <n v="5"/>
    <n v="891858978"/>
    <n v="1567041366"/>
    <n v="18873767174"/>
    <n v="1619057991"/>
    <n v="8614798583"/>
    <n v="4607484922"/>
    <n v="20057945861"/>
    <n v="3040424652"/>
    <n v="11860310641"/>
    <d v="1899-12-30T00:02:19"/>
    <n v="139"/>
    <n v="4214"/>
    <n v="41"/>
    <n v="100"/>
    <n v="4"/>
    <n v="135017"/>
    <n v="1824911"/>
    <n v="25383865"/>
    <n v="1278922"/>
    <n v="33292170"/>
    <n v="2209017"/>
    <n v="45825815"/>
    <n v="4263764"/>
    <n v="11768956"/>
    <n v="0.97294731846226856"/>
    <n v="0.29496402877697842"/>
    <n v="30.31654676258993"/>
    <n v="135.017"/>
    <n v="182.49109999999999"/>
    <n v="253.83865"/>
    <n v="127.8922"/>
    <n v="332.92169999999999"/>
    <n v="22.090170000000001"/>
    <n v="458.25815"/>
    <n v="426.37639999999999"/>
    <n v="117.68956"/>
    <n v="1.3516157224645784"/>
    <n v="1.8800495493160121"/>
    <n v="0.94723034877089551"/>
    <n v="2.465776161520401"/>
    <n v="0.16361028611211922"/>
    <n v="3.394077412473985"/>
    <n v="3.1579460364250429"/>
    <n v="0.87166475332735882"/>
  </r>
  <r>
    <x v="5"/>
    <n v="-1.6322890000000001"/>
    <n v="-220.8"/>
    <n v="135.27014299999999"/>
    <n v="1.35"/>
    <n v="215.35"/>
    <n v="159.33000000000001"/>
    <s v="20:23:30"/>
    <n v="18"/>
    <n v="2"/>
    <n v="6"/>
    <n v="1"/>
    <n v="891902897"/>
    <n v="1567634911"/>
    <n v="18881608457"/>
    <n v="1619454317"/>
    <n v="8620000190"/>
    <n v="4608203394"/>
    <n v="20069664541"/>
    <n v="3041754294"/>
    <n v="11863837135"/>
    <s v="20:26:05"/>
    <n v="4808"/>
    <n v="46"/>
    <n v="191"/>
    <n v="8"/>
    <n v="892038167"/>
    <n v="1569463256"/>
    <n v="18907172294"/>
    <n v="1620737390"/>
    <n v="8655677106"/>
    <n v="4610416567"/>
    <n v="20116515543"/>
    <n v="3046057977"/>
    <n v="11875977280"/>
    <d v="1899-12-30T00:02:35"/>
    <n v="155"/>
    <n v="4790"/>
    <n v="44"/>
    <n v="185"/>
    <n v="7"/>
    <n v="135270"/>
    <n v="1828345"/>
    <n v="25563837"/>
    <n v="1283073"/>
    <n v="35676916"/>
    <n v="2213173"/>
    <n v="46851002"/>
    <n v="4303683"/>
    <n v="12140145"/>
    <n v="0.91858037578288099"/>
    <n v="0.28387096774193549"/>
    <n v="30.903225806451612"/>
    <n v="135.27000000000001"/>
    <n v="182.83449999999999"/>
    <n v="255.63837000000001"/>
    <n v="128.3073"/>
    <n v="356.76916"/>
    <n v="22.131730000000001"/>
    <n v="468.51002"/>
    <n v="430.36829999999998"/>
    <n v="121.40145"/>
    <n v="1.3516263768758776"/>
    <n v="1.8898378797959636"/>
    <n v="0.94852738966511407"/>
    <n v="2.6374595993198784"/>
    <n v="0.16361151770533008"/>
    <n v="3.4635175574776369"/>
    <n v="3.1815502328675977"/>
    <n v="0.89747504990019955"/>
  </r>
  <r>
    <x v="5"/>
    <n v="-1.969428"/>
    <n v="-248.4"/>
    <n v="126.128002"/>
    <n v="1.35"/>
    <n v="182.02"/>
    <n v="134.66999999999999"/>
    <s v="20:26:29"/>
    <n v="17"/>
    <n v="2"/>
    <n v="6"/>
    <n v="1"/>
    <n v="892066938"/>
    <n v="1569852123"/>
    <n v="18912464632"/>
    <n v="1620987670"/>
    <n v="8657706295"/>
    <n v="4610887282"/>
    <n v="20122374361"/>
    <n v="3046886458"/>
    <n v="11878130998"/>
    <s v="20:28:39"/>
    <n v="4339"/>
    <n v="45"/>
    <n v="431"/>
    <n v="5"/>
    <n v="892193117"/>
    <n v="1571557546"/>
    <n v="18935752890"/>
    <n v="1622231353"/>
    <n v="8694908370"/>
    <n v="4612951664"/>
    <n v="20167054365"/>
    <n v="3050929701"/>
    <n v="11890285278"/>
    <d v="1899-12-30T00:02:10"/>
    <n v="130"/>
    <n v="4322"/>
    <n v="43"/>
    <n v="425"/>
    <n v="4"/>
    <n v="126179"/>
    <n v="1705423"/>
    <n v="23288258"/>
    <n v="1243683"/>
    <n v="37202075"/>
    <n v="2064382"/>
    <n v="44680004"/>
    <n v="4043243"/>
    <n v="12154280"/>
    <n v="0.99490976399814901"/>
    <n v="0.33076923076923076"/>
    <n v="33.246153846153845"/>
    <n v="126.179"/>
    <n v="170.54230000000001"/>
    <n v="232.88257999999999"/>
    <n v="124.3683"/>
    <n v="372.02075000000002"/>
    <n v="20.643820000000002"/>
    <n v="446.80004000000002"/>
    <n v="404.32429999999999"/>
    <n v="121.5428"/>
    <n v="1.3515902012220735"/>
    <n v="1.8456524461281194"/>
    <n v="0.98564975154344225"/>
    <n v="2.9483570958717378"/>
    <n v="0.16360741486301209"/>
    <n v="3.5410015929750593"/>
    <n v="3.2043707748515997"/>
    <n v="0.96325696034997899"/>
  </r>
  <r>
    <x v="5"/>
    <n v="-1.725395"/>
    <n v="-220.8"/>
    <n v="127.970721"/>
    <n v="1.35"/>
    <n v="178.53"/>
    <n v="132.09"/>
    <s v="20:29:04"/>
    <n v="17"/>
    <n v="2"/>
    <n v="5"/>
    <n v="1"/>
    <n v="892221890"/>
    <n v="1571946413"/>
    <n v="18941542632"/>
    <n v="1622535332"/>
    <n v="8699452483"/>
    <n v="4613422378"/>
    <n v="20175543783"/>
    <n v="3051840459"/>
    <n v="11893194602"/>
    <s v="20:31:12"/>
    <n v="3026"/>
    <n v="37"/>
    <n v="131"/>
    <n v="6"/>
    <n v="892345606"/>
    <n v="1573618561"/>
    <n v="18964289612"/>
    <n v="1623666073"/>
    <n v="8729243163"/>
    <n v="4615446478"/>
    <n v="20213320297"/>
    <n v="3055576411"/>
    <n v="11903025635"/>
    <d v="1899-12-30T00:02:08"/>
    <n v="128"/>
    <n v="3009"/>
    <n v="35"/>
    <n v="126"/>
    <n v="5"/>
    <n v="123716"/>
    <n v="1672148"/>
    <n v="22746980"/>
    <n v="1130741"/>
    <n v="29790680"/>
    <n v="2024100"/>
    <n v="37776514"/>
    <n v="3735952"/>
    <n v="9831033"/>
    <n v="1.163177135260884"/>
    <n v="0.2734375"/>
    <n v="23.5078125"/>
    <n v="123.71599999999999"/>
    <n v="167.2148"/>
    <n v="227.46979999999999"/>
    <n v="113.0741"/>
    <n v="297.90679999999998"/>
    <n v="20.241"/>
    <n v="377.76513999999997"/>
    <n v="373.59519999999998"/>
    <n v="98.310329999999993"/>
    <n v="1.3516020563225453"/>
    <n v="1.8386449610398008"/>
    <n v="0.91398121504090013"/>
    <n v="2.4079892657376569"/>
    <n v="0.16360858740987425"/>
    <n v="3.0534865336738983"/>
    <n v="3.0197807882569756"/>
    <n v="0.79464523586278246"/>
  </r>
  <r>
    <x v="5"/>
    <n v="-2.0714060000000001"/>
    <n v="-276"/>
    <n v="133.24281500000001"/>
    <n v="1.35"/>
    <n v="200.8"/>
    <n v="148.57"/>
    <s v="20:31:36"/>
    <n v="19"/>
    <n v="2"/>
    <n v="8"/>
    <n v="1"/>
    <n v="892385314"/>
    <n v="1574155201"/>
    <n v="18971658434"/>
    <n v="1624062962"/>
    <n v="8736861896"/>
    <n v="4616096070"/>
    <n v="20225708811"/>
    <n v="3056818626"/>
    <n v="11906949149"/>
    <s v="20:34:00"/>
    <n v="4687"/>
    <n v="43"/>
    <n v="1257"/>
    <n v="5"/>
    <n v="892514262"/>
    <n v="1575898081"/>
    <n v="18995832014"/>
    <n v="1625502316"/>
    <n v="8797837123"/>
    <n v="4618205790"/>
    <n v="20277334676"/>
    <n v="3060992155"/>
    <n v="11922430415"/>
    <d v="1899-12-30T00:02:24"/>
    <n v="144"/>
    <n v="4668"/>
    <n v="41"/>
    <n v="1249"/>
    <n v="4"/>
    <n v="128948"/>
    <n v="1742880"/>
    <n v="24173580"/>
    <n v="1439354"/>
    <n v="60975227"/>
    <n v="2109720"/>
    <n v="51625865"/>
    <n v="4173529"/>
    <n v="15481266"/>
    <n v="0.8783204798628963"/>
    <n v="0.28472222222222221"/>
    <n v="32.416666666666664"/>
    <n v="128.94800000000001"/>
    <n v="174.28800000000001"/>
    <n v="241.73580000000001"/>
    <n v="143.93539999999999"/>
    <n v="609.75226999999995"/>
    <n v="21.097200000000001"/>
    <n v="516.25864999999999"/>
    <n v="417.35289999999998"/>
    <n v="154.81265999999999"/>
    <n v="1.3516146043366317"/>
    <n v="1.8746766138288302"/>
    <n v="1.1162282470453204"/>
    <n v="4.7286679126469577"/>
    <n v="0.1636101374197351"/>
    <n v="4.0036189006421186"/>
    <n v="3.2365984738033933"/>
    <n v="1.2005820951081054"/>
  </r>
  <r>
    <x v="5"/>
    <n v="-1.675851"/>
    <n v="-220.8"/>
    <n v="131.753942"/>
    <n v="1.35"/>
    <n v="190.38"/>
    <n v="140.87"/>
    <s v="20:34:25"/>
    <n v="17"/>
    <n v="2"/>
    <n v="3"/>
    <n v="1"/>
    <n v="892543423"/>
    <n v="1576292147"/>
    <n v="19001098739"/>
    <n v="1625786454"/>
    <n v="8800536281"/>
    <n v="4618682801"/>
    <n v="20284128693"/>
    <n v="3061862204"/>
    <n v="11924828091"/>
    <s v="20:36:41"/>
    <n v="3993"/>
    <n v="42"/>
    <n v="112"/>
    <n v="4"/>
    <n v="892675177"/>
    <n v="1578072794"/>
    <n v="19025538348"/>
    <n v="1627036153"/>
    <n v="8833131509"/>
    <n v="4620838243"/>
    <n v="20328612358"/>
    <n v="3066018997"/>
    <n v="11936283598"/>
    <d v="1899-12-30T00:02:16"/>
    <n v="136"/>
    <n v="3976"/>
    <n v="40"/>
    <n v="109"/>
    <n v="3"/>
    <n v="131754"/>
    <n v="1780647"/>
    <n v="24439609"/>
    <n v="1249699"/>
    <n v="32595228"/>
    <n v="2155442"/>
    <n v="44483665"/>
    <n v="4156793"/>
    <n v="11455507"/>
    <n v="1.0060362173038229"/>
    <n v="0.29411764705882354"/>
    <n v="29.235294117647058"/>
    <n v="131.75399999999999"/>
    <n v="178.06469999999999"/>
    <n v="244.39608999999999"/>
    <n v="124.9699"/>
    <n v="325.95227999999997"/>
    <n v="21.55442"/>
    <n v="444.83665000000002"/>
    <n v="415.67930000000001"/>
    <n v="114.55507"/>
    <n v="1.3514936927911108"/>
    <n v="1.8549424685398546"/>
    <n v="0.94850934316984692"/>
    <n v="2.4739459902545655"/>
    <n v="0.16359594395616073"/>
    <n v="3.3762667547095346"/>
    <n v="3.1549653141460605"/>
    <n v="0.8694618000212518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B003860-75F0-4244-9EFE-509E78544668}" name="PivotTable1" cacheId="1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2:C47" firstHeaderRow="0" firstDataRow="1" firstDataCol="1" rowPageCount="9" colPageCount="1"/>
  <pivotFields count="15">
    <pivotField dataField="1" showAll="0"/>
    <pivotField dataField="1" showAll="0"/>
    <pivotField showAll="0"/>
    <pivotField axis="axisRow" showAll="0">
      <items count="15">
        <item x="3"/>
        <item x="1"/>
        <item x="0"/>
        <item x="2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Page" showAll="0">
      <items count="64">
        <item x="1"/>
        <item x="2"/>
        <item x="0"/>
        <item m="1" x="3"/>
        <item m="1" x="4"/>
        <item m="1" x="5"/>
        <item m="1" x="6"/>
        <item m="1" x="7"/>
        <item m="1" x="8"/>
        <item m="1" x="9"/>
        <item m="1" x="10"/>
        <item m="1" x="11"/>
        <item m="1" x="12"/>
        <item m="1" x="13"/>
        <item m="1" x="14"/>
        <item m="1" x="15"/>
        <item m="1" x="16"/>
        <item m="1" x="17"/>
        <item m="1" x="18"/>
        <item m="1" x="19"/>
        <item m="1" x="20"/>
        <item m="1" x="21"/>
        <item m="1" x="22"/>
        <item m="1" x="23"/>
        <item m="1" x="24"/>
        <item m="1" x="25"/>
        <item m="1" x="26"/>
        <item m="1" x="27"/>
        <item m="1" x="28"/>
        <item m="1" x="29"/>
        <item m="1" x="30"/>
        <item m="1" x="31"/>
        <item m="1" x="32"/>
        <item m="1" x="33"/>
        <item m="1" x="34"/>
        <item m="1" x="35"/>
        <item m="1" x="36"/>
        <item m="1" x="37"/>
        <item m="1" x="38"/>
        <item m="1" x="39"/>
        <item m="1" x="40"/>
        <item m="1" x="41"/>
        <item m="1" x="42"/>
        <item m="1" x="43"/>
        <item m="1" x="44"/>
        <item m="1" x="45"/>
        <item m="1" x="46"/>
        <item m="1" x="47"/>
        <item m="1" x="48"/>
        <item m="1" x="49"/>
        <item m="1" x="50"/>
        <item m="1" x="51"/>
        <item m="1" x="52"/>
        <item m="1" x="53"/>
        <item m="1" x="54"/>
        <item m="1" x="55"/>
        <item m="1" x="56"/>
        <item m="1" x="57"/>
        <item m="1" x="58"/>
        <item m="1" x="59"/>
        <item m="1" x="60"/>
        <item m="1" x="61"/>
        <item m="1" x="62"/>
        <item t="default"/>
      </items>
    </pivotField>
    <pivotField axis="axisPage" multipleItemSelectionAllowed="1" showAll="0">
      <items count="3">
        <item h="1" x="1"/>
        <item x="0"/>
        <item t="default"/>
      </items>
    </pivotField>
    <pivotField axis="axisPage" multipleItemSelectionAllowed="1" showAll="0">
      <items count="3">
        <item h="1" x="1"/>
        <item x="0"/>
        <item t="default"/>
      </items>
    </pivotField>
    <pivotField axis="axisPage" multipleItemSelectionAllowed="1" showAll="0">
      <items count="3">
        <item h="1" x="1"/>
        <item x="0"/>
        <item t="default"/>
      </items>
    </pivotField>
    <pivotField axis="axisPage" multipleItemSelectionAllowed="1" showAll="0">
      <items count="3">
        <item h="1" x="1"/>
        <item x="0"/>
        <item t="default"/>
      </items>
    </pivotField>
    <pivotField axis="axisPage" showAll="0">
      <items count="3">
        <item x="1"/>
        <item x="0"/>
        <item t="default"/>
      </items>
    </pivotField>
    <pivotField axis="axisPage" showAll="0">
      <items count="3">
        <item x="1"/>
        <item x="0"/>
        <item t="default"/>
      </items>
    </pivotField>
    <pivotField axis="axisPage" multipleItemSelectionAllowed="1" showAll="0">
      <items count="3">
        <item h="1" x="1"/>
        <item x="0"/>
        <item t="default"/>
      </items>
    </pivotField>
    <pivotField axis="axisPage" multipleItemSelectionAllowed="1" showAll="0">
      <items count="3">
        <item h="1" x="1"/>
        <item x="0"/>
        <item t="default"/>
      </items>
    </pivotField>
    <pivotField showAll="0"/>
    <pivotField axis="axisRow" showAll="0">
      <items count="3">
        <item x="1"/>
        <item x="0"/>
        <item t="default"/>
      </items>
    </pivotField>
  </pivotFields>
  <rowFields count="2">
    <field x="3"/>
    <field x="14"/>
  </rowFields>
  <rowItems count="35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>
      <x v="3"/>
    </i>
    <i r="1">
      <x/>
    </i>
    <i r="1">
      <x v="1"/>
    </i>
    <i>
      <x v="4"/>
    </i>
    <i r="1">
      <x/>
    </i>
    <i r="1">
      <x v="1"/>
    </i>
    <i>
      <x v="5"/>
    </i>
    <i r="1">
      <x/>
    </i>
    <i r="1">
      <x v="1"/>
    </i>
    <i>
      <x v="6"/>
    </i>
    <i r="1">
      <x v="1"/>
    </i>
    <i>
      <x v="7"/>
    </i>
    <i r="1">
      <x v="1"/>
    </i>
    <i>
      <x v="8"/>
    </i>
    <i r="1">
      <x v="1"/>
    </i>
    <i>
      <x v="9"/>
    </i>
    <i r="1">
      <x v="1"/>
    </i>
    <i>
      <x v="10"/>
    </i>
    <i r="1">
      <x v="1"/>
    </i>
    <i>
      <x v="11"/>
    </i>
    <i r="1">
      <x v="1"/>
    </i>
    <i>
      <x v="12"/>
    </i>
    <i r="1">
      <x v="1"/>
    </i>
    <i>
      <x v="13"/>
    </i>
    <i r="1">
      <x v="1"/>
    </i>
    <i t="grand">
      <x/>
    </i>
  </rowItems>
  <colFields count="1">
    <field x="-2"/>
  </colFields>
  <colItems count="2">
    <i>
      <x/>
    </i>
    <i i="1">
      <x v="1"/>
    </i>
  </colItems>
  <pageFields count="9">
    <pageField fld="4" hier="-1"/>
    <pageField fld="5" hier="-1"/>
    <pageField fld="6" hier="-1"/>
    <pageField fld="7" hier="-1"/>
    <pageField fld="8" hier="-1"/>
    <pageField fld="9" hier="-1"/>
    <pageField fld="10" hier="-1"/>
    <pageField fld="11" hier="-1"/>
    <pageField fld="12" hier="-1"/>
  </pageFields>
  <dataFields count="2">
    <dataField name="Average of power" fld="0" subtotal="average" baseField="0" baseItem="0"/>
    <dataField name="ave of energy" fld="1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DBCEFC3-1D06-5B45-94E9-DD7A279C730D}" name="PivotTable1" cacheId="1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G10" firstHeaderRow="0" firstDataRow="1" firstDataCol="1"/>
  <pivotFields count="22">
    <pivotField axis="axisRow" showAll="0">
      <items count="7">
        <item x="1"/>
        <item x="4"/>
        <item x="3"/>
        <item x="2"/>
        <item x="0"/>
        <item x="5"/>
        <item t="default"/>
      </items>
    </pivotField>
    <pivotField showAll="0"/>
    <pivotField showAll="0"/>
    <pivotField showAll="0"/>
    <pivotField numFmtId="21" showAll="0"/>
    <pivotField showAll="0"/>
    <pivotField showAll="0"/>
    <pivotField showAll="0"/>
    <pivotField showAll="0"/>
    <pivotField numFmtId="21" showAll="0"/>
    <pivotField showAll="0"/>
    <pivotField showAll="0"/>
    <pivotField showAll="0"/>
    <pivotField showAll="0"/>
    <pivotField numFmtId="21"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</pivotFields>
  <rowFields count="1">
    <field x="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dataFields count="6">
    <dataField name="Average of Diff_total_frame" fld="16" subtotal="average" baseField="0" baseItem="0"/>
    <dataField name="Average of Diff_Janky_frames" fld="17" subtotal="average" baseField="0" baseItem="0"/>
    <dataField name="Average of Diff_Janky_frames_legacy" fld="18" subtotal="average" baseField="0" baseItem="0"/>
    <dataField name="Average of Diff_Number_Missed_Vsync" fld="19" subtotal="average" baseField="0" baseItem="0"/>
    <dataField name="Average of janky_totalframe" fld="20" subtotal="average" baseField="0" baseItem="0"/>
    <dataField name="Average of Janky_rate" fld="21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C3B6A62-4C92-834A-9227-425FD5D50857}" name="PivotTable1" cacheId="3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N10" firstHeaderRow="0" firstDataRow="1" firstDataCol="1"/>
  <pivotFields count="70">
    <pivotField axis="axisRow" showAll="0">
      <items count="8">
        <item x="1"/>
        <item x="2"/>
        <item x="3"/>
        <item x="4"/>
        <item x="0"/>
        <item m="1" x="6"/>
        <item x="5"/>
        <item t="default"/>
      </items>
    </pivotField>
    <pivotField showAll="0"/>
    <pivotField dataField="1"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65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7">
    <i>
      <x/>
    </i>
    <i>
      <x v="1"/>
    </i>
    <i>
      <x v="2"/>
    </i>
    <i>
      <x v="3"/>
    </i>
    <i>
      <x v="4"/>
    </i>
    <i>
      <x v="6"/>
    </i>
    <i t="grand">
      <x/>
    </i>
  </rowItems>
  <colFields count="1">
    <field x="-2"/>
  </colFields>
  <colItems count="13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</colItems>
  <dataFields count="13">
    <dataField name="Average of janky_totalframe" fld="50" subtotal="average" baseField="0" baseItem="0"/>
    <dataField name="Average of Janky_per_second" fld="51" subtotal="average" baseField="0" baseItem="0"/>
    <dataField name="Average of total_frame_per_second" fld="52" subtotal="average" baseField="0" baseItem="0"/>
    <dataField name="Average of energy_S10M_VDD_TPU" fld="54" subtotal="average" baseField="0" baseItem="0"/>
    <dataField name="Average of energy_VSYS_PWR_DISPLAY" fld="55" subtotal="average" baseField="0" baseItem="0"/>
    <dataField name="Average of energy_L15M_VDD_SLC_M" fld="56" subtotal="average" baseField="0" baseItem="0"/>
    <dataField name="Average of energy_S2M_VDD_CPUCL2" fld="57" subtotal="average" baseField="0" baseItem="0"/>
    <dataField name="Average of energy_S3M_VDD_CPUCL1" fld="58" subtotal="average" baseField="0" baseItem="0"/>
    <dataField name="Average of energy_S4M_VDD_CPUCL0" fld="59" subtotal="average" baseField="0" baseItem="0"/>
    <dataField name="Average of energy_S5M_VDD_INT" fld="60" subtotal="average" baseField="0" baseItem="0"/>
    <dataField name="Average of energy_S1M_VDD_MIF" fld="61" subtotal="average" baseField="0" baseItem="0"/>
    <dataField name="Average of Energy" fld="2" subtotal="average" baseField="0" baseItem="0"/>
    <dataField name="Average of Energy_rails" fld="5" subtotal="average" baseField="0" baseItem="0"/>
  </dataFields>
  <formats count="2">
    <format dxfId="1">
      <pivotArea collapsedLevelsAreSubtotals="1" fieldPosition="0">
        <references count="2">
          <reference field="4294967294" count="3" selected="0">
            <x v="6"/>
            <x v="7"/>
            <x v="8"/>
          </reference>
          <reference field="0" count="0"/>
        </references>
      </pivotArea>
    </format>
    <format dxfId="0">
      <pivotArea dataOnly="0" labelOnly="1" outline="0" fieldPosition="0">
        <references count="1">
          <reference field="4294967294" count="3">
            <x v="6"/>
            <x v="7"/>
            <x v="8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313F6-CA27-BF47-9BC2-0DD6D4E40827}">
  <dimension ref="D1:R423"/>
  <sheetViews>
    <sheetView workbookViewId="0">
      <selection activeCell="G20" sqref="G20"/>
    </sheetView>
  </sheetViews>
  <sheetFormatPr baseColWidth="10" defaultRowHeight="16" x14ac:dyDescent="0.2"/>
  <cols>
    <col min="7" max="7" width="29" customWidth="1"/>
    <col min="18" max="18" width="17.83203125" customWidth="1"/>
  </cols>
  <sheetData>
    <row r="1" spans="4:18" x14ac:dyDescent="0.2">
      <c r="D1" t="s">
        <v>0</v>
      </c>
      <c r="E1" t="s">
        <v>1</v>
      </c>
      <c r="F1" t="s">
        <v>2</v>
      </c>
      <c r="G1" t="s">
        <v>3</v>
      </c>
      <c r="H1" t="s">
        <v>5</v>
      </c>
      <c r="I1" t="s">
        <v>8</v>
      </c>
      <c r="J1" t="s">
        <v>9</v>
      </c>
      <c r="K1" t="s">
        <v>10</v>
      </c>
      <c r="L1" t="s">
        <v>11</v>
      </c>
      <c r="M1" t="s">
        <v>15</v>
      </c>
      <c r="N1" t="s">
        <v>14</v>
      </c>
      <c r="O1" t="s">
        <v>12</v>
      </c>
      <c r="P1" t="s">
        <v>13</v>
      </c>
      <c r="Q1" t="s">
        <v>57</v>
      </c>
      <c r="R1" t="s">
        <v>61</v>
      </c>
    </row>
    <row r="2" spans="4:18" x14ac:dyDescent="0.2">
      <c r="D2">
        <v>1.52092</v>
      </c>
      <c r="E2">
        <v>220.8</v>
      </c>
      <c r="F2">
        <v>145.17530400000001</v>
      </c>
      <c r="G2" t="s">
        <v>7</v>
      </c>
      <c r="H2">
        <v>8</v>
      </c>
      <c r="I2" t="s">
        <v>6</v>
      </c>
      <c r="J2" t="s">
        <v>6</v>
      </c>
      <c r="K2" t="s">
        <v>6</v>
      </c>
      <c r="L2" t="s">
        <v>6</v>
      </c>
      <c r="M2" t="s">
        <v>6</v>
      </c>
      <c r="N2" t="s">
        <v>6</v>
      </c>
      <c r="O2" t="s">
        <v>6</v>
      </c>
      <c r="P2" t="s">
        <v>6</v>
      </c>
      <c r="Q2" t="s">
        <v>60</v>
      </c>
      <c r="R2" t="s">
        <v>62</v>
      </c>
    </row>
    <row r="3" spans="4:18" x14ac:dyDescent="0.2">
      <c r="D3">
        <v>1.509763</v>
      </c>
      <c r="E3">
        <v>193.2</v>
      </c>
      <c r="F3">
        <v>127.967141</v>
      </c>
      <c r="G3" t="s">
        <v>7</v>
      </c>
      <c r="H3">
        <v>8</v>
      </c>
      <c r="I3" t="s">
        <v>6</v>
      </c>
      <c r="J3" t="s">
        <v>6</v>
      </c>
      <c r="K3" t="s">
        <v>6</v>
      </c>
      <c r="L3" t="s">
        <v>6</v>
      </c>
      <c r="M3" t="s">
        <v>6</v>
      </c>
      <c r="N3" t="s">
        <v>6</v>
      </c>
      <c r="O3" t="s">
        <v>6</v>
      </c>
      <c r="P3" t="s">
        <v>6</v>
      </c>
      <c r="Q3" t="s">
        <v>60</v>
      </c>
      <c r="R3" t="s">
        <v>62</v>
      </c>
    </row>
    <row r="4" spans="4:18" x14ac:dyDescent="0.2">
      <c r="D4">
        <v>1.350349</v>
      </c>
      <c r="E4">
        <v>193.2</v>
      </c>
      <c r="F4">
        <v>143.07409999999999</v>
      </c>
      <c r="G4" t="s">
        <v>7</v>
      </c>
      <c r="H4">
        <v>8</v>
      </c>
      <c r="I4" t="s">
        <v>6</v>
      </c>
      <c r="J4" t="s">
        <v>6</v>
      </c>
      <c r="K4" t="s">
        <v>6</v>
      </c>
      <c r="L4" t="s">
        <v>6</v>
      </c>
      <c r="M4" t="s">
        <v>6</v>
      </c>
      <c r="N4" t="s">
        <v>6</v>
      </c>
      <c r="O4" t="s">
        <v>6</v>
      </c>
      <c r="P4" t="s">
        <v>6</v>
      </c>
      <c r="Q4" t="s">
        <v>60</v>
      </c>
      <c r="R4" t="s">
        <v>62</v>
      </c>
    </row>
    <row r="5" spans="4:18" x14ac:dyDescent="0.2">
      <c r="D5">
        <v>1.507083</v>
      </c>
      <c r="E5">
        <v>220.8</v>
      </c>
      <c r="F5">
        <v>146.50815900000001</v>
      </c>
      <c r="G5" t="s">
        <v>7</v>
      </c>
      <c r="H5">
        <v>8</v>
      </c>
      <c r="I5" t="s">
        <v>6</v>
      </c>
      <c r="J5" t="s">
        <v>6</v>
      </c>
      <c r="K5" t="s">
        <v>6</v>
      </c>
      <c r="L5" t="s">
        <v>6</v>
      </c>
      <c r="M5" t="s">
        <v>6</v>
      </c>
      <c r="N5" t="s">
        <v>6</v>
      </c>
      <c r="O5" t="s">
        <v>6</v>
      </c>
      <c r="P5" t="s">
        <v>6</v>
      </c>
      <c r="Q5" t="s">
        <v>60</v>
      </c>
      <c r="R5" t="s">
        <v>62</v>
      </c>
    </row>
    <row r="6" spans="4:18" x14ac:dyDescent="0.2">
      <c r="D6">
        <v>1.4136299999999999</v>
      </c>
      <c r="E6">
        <v>193.2</v>
      </c>
      <c r="F6">
        <v>136.66943599999999</v>
      </c>
      <c r="G6" t="s">
        <v>7</v>
      </c>
      <c r="H6">
        <v>8</v>
      </c>
      <c r="I6" t="s">
        <v>6</v>
      </c>
      <c r="J6" t="s">
        <v>6</v>
      </c>
      <c r="K6" t="s">
        <v>6</v>
      </c>
      <c r="L6" t="s">
        <v>6</v>
      </c>
      <c r="M6" t="s">
        <v>6</v>
      </c>
      <c r="N6" t="s">
        <v>6</v>
      </c>
      <c r="O6" t="s">
        <v>6</v>
      </c>
      <c r="P6" t="s">
        <v>6</v>
      </c>
      <c r="Q6" t="s">
        <v>60</v>
      </c>
      <c r="R6" t="s">
        <v>62</v>
      </c>
    </row>
    <row r="7" spans="4:18" x14ac:dyDescent="0.2">
      <c r="D7">
        <v>1.4702980000000001</v>
      </c>
      <c r="E7">
        <v>193.2</v>
      </c>
      <c r="F7">
        <v>131.40190799999999</v>
      </c>
      <c r="G7" t="s">
        <v>4</v>
      </c>
      <c r="H7">
        <v>8</v>
      </c>
      <c r="I7" t="s">
        <v>6</v>
      </c>
      <c r="J7" t="s">
        <v>6</v>
      </c>
      <c r="K7" t="s">
        <v>6</v>
      </c>
      <c r="L7" t="s">
        <v>6</v>
      </c>
      <c r="M7" t="s">
        <v>6</v>
      </c>
      <c r="N7" t="s">
        <v>6</v>
      </c>
      <c r="O7" t="s">
        <v>6</v>
      </c>
      <c r="P7" t="s">
        <v>6</v>
      </c>
      <c r="Q7" t="s">
        <v>60</v>
      </c>
      <c r="R7" t="s">
        <v>62</v>
      </c>
    </row>
    <row r="8" spans="4:18" x14ac:dyDescent="0.2">
      <c r="D8">
        <v>1.398428</v>
      </c>
      <c r="E8">
        <v>193.2</v>
      </c>
      <c r="F8">
        <v>138.15515099999999</v>
      </c>
      <c r="G8" t="s">
        <v>4</v>
      </c>
      <c r="H8">
        <v>8</v>
      </c>
      <c r="I8" t="s">
        <v>6</v>
      </c>
      <c r="J8" t="s">
        <v>6</v>
      </c>
      <c r="K8" t="s">
        <v>6</v>
      </c>
      <c r="L8" t="s">
        <v>6</v>
      </c>
      <c r="M8" t="s">
        <v>6</v>
      </c>
      <c r="N8" t="s">
        <v>6</v>
      </c>
      <c r="O8" t="s">
        <v>6</v>
      </c>
      <c r="P8" t="s">
        <v>6</v>
      </c>
      <c r="Q8" t="s">
        <v>60</v>
      </c>
      <c r="R8" t="s">
        <v>62</v>
      </c>
    </row>
    <row r="9" spans="4:18" x14ac:dyDescent="0.2">
      <c r="D9">
        <v>1.4664330000000001</v>
      </c>
      <c r="E9">
        <v>193.2</v>
      </c>
      <c r="F9">
        <v>131.74826899999999</v>
      </c>
      <c r="G9" t="s">
        <v>4</v>
      </c>
      <c r="H9">
        <v>8</v>
      </c>
      <c r="I9" t="s">
        <v>6</v>
      </c>
      <c r="J9" t="s">
        <v>6</v>
      </c>
      <c r="K9" t="s">
        <v>6</v>
      </c>
      <c r="L9" t="s">
        <v>6</v>
      </c>
      <c r="M9" t="s">
        <v>6</v>
      </c>
      <c r="N9" t="s">
        <v>6</v>
      </c>
      <c r="O9" t="s">
        <v>6</v>
      </c>
      <c r="P9" t="s">
        <v>6</v>
      </c>
      <c r="Q9" t="s">
        <v>60</v>
      </c>
      <c r="R9" t="s">
        <v>62</v>
      </c>
    </row>
    <row r="10" spans="4:18" x14ac:dyDescent="0.2">
      <c r="D10">
        <v>1.4625109999999999</v>
      </c>
      <c r="E10">
        <v>193.2</v>
      </c>
      <c r="F10">
        <v>132.10153399999999</v>
      </c>
      <c r="G10" t="s">
        <v>4</v>
      </c>
      <c r="H10">
        <v>8</v>
      </c>
      <c r="I10" t="s">
        <v>6</v>
      </c>
      <c r="J10" t="s">
        <v>6</v>
      </c>
      <c r="K10" t="s">
        <v>6</v>
      </c>
      <c r="L10" t="s">
        <v>6</v>
      </c>
      <c r="M10" t="s">
        <v>6</v>
      </c>
      <c r="N10" t="s">
        <v>6</v>
      </c>
      <c r="O10" t="s">
        <v>6</v>
      </c>
      <c r="P10" t="s">
        <v>6</v>
      </c>
      <c r="Q10" t="s">
        <v>60</v>
      </c>
      <c r="R10" t="s">
        <v>62</v>
      </c>
    </row>
    <row r="11" spans="4:18" x14ac:dyDescent="0.2">
      <c r="D11">
        <v>1.3984460000000001</v>
      </c>
      <c r="E11">
        <v>193.2</v>
      </c>
      <c r="F11">
        <v>138.15336300000001</v>
      </c>
      <c r="G11" t="s">
        <v>4</v>
      </c>
      <c r="H11">
        <v>8</v>
      </c>
      <c r="I11" t="s">
        <v>6</v>
      </c>
      <c r="J11" t="s">
        <v>6</v>
      </c>
      <c r="K11" t="s">
        <v>6</v>
      </c>
      <c r="L11" t="s">
        <v>6</v>
      </c>
      <c r="M11" t="s">
        <v>6</v>
      </c>
      <c r="N11" t="s">
        <v>6</v>
      </c>
      <c r="O11" t="s">
        <v>6</v>
      </c>
      <c r="P11" t="s">
        <v>6</v>
      </c>
      <c r="Q11" t="s">
        <v>60</v>
      </c>
      <c r="R11" t="s">
        <v>62</v>
      </c>
    </row>
    <row r="12" spans="4:18" x14ac:dyDescent="0.2">
      <c r="D12">
        <v>2.923149</v>
      </c>
      <c r="E12">
        <v>386.4</v>
      </c>
      <c r="F12">
        <v>132.186196</v>
      </c>
      <c r="G12" t="s">
        <v>16</v>
      </c>
      <c r="H12">
        <v>8</v>
      </c>
      <c r="I12" t="s">
        <v>6</v>
      </c>
      <c r="J12" t="s">
        <v>6</v>
      </c>
      <c r="K12" t="s">
        <v>6</v>
      </c>
      <c r="L12" t="s">
        <v>6</v>
      </c>
      <c r="M12" t="s">
        <v>6</v>
      </c>
      <c r="N12" t="s">
        <v>6</v>
      </c>
      <c r="O12" t="s">
        <v>6</v>
      </c>
      <c r="P12" t="s">
        <v>6</v>
      </c>
      <c r="Q12" t="s">
        <v>60</v>
      </c>
      <c r="R12" t="s">
        <v>62</v>
      </c>
    </row>
    <row r="13" spans="4:18" x14ac:dyDescent="0.2">
      <c r="D13">
        <v>3.0296439999999998</v>
      </c>
      <c r="E13">
        <v>386.4</v>
      </c>
      <c r="F13">
        <v>127.539733</v>
      </c>
      <c r="G13" t="s">
        <v>16</v>
      </c>
      <c r="H13">
        <v>8</v>
      </c>
      <c r="I13" t="s">
        <v>6</v>
      </c>
      <c r="J13" t="s">
        <v>6</v>
      </c>
      <c r="K13" t="s">
        <v>6</v>
      </c>
      <c r="L13" t="s">
        <v>6</v>
      </c>
      <c r="M13" t="s">
        <v>6</v>
      </c>
      <c r="N13" t="s">
        <v>6</v>
      </c>
      <c r="O13" t="s">
        <v>6</v>
      </c>
      <c r="P13" t="s">
        <v>6</v>
      </c>
      <c r="Q13" t="s">
        <v>60</v>
      </c>
      <c r="R13" t="s">
        <v>62</v>
      </c>
    </row>
    <row r="14" spans="4:18" x14ac:dyDescent="0.2">
      <c r="D14">
        <v>2.9947119999999998</v>
      </c>
      <c r="E14">
        <v>386.4</v>
      </c>
      <c r="F14">
        <v>129.02742599999999</v>
      </c>
      <c r="G14" t="s">
        <v>16</v>
      </c>
      <c r="H14">
        <v>8</v>
      </c>
      <c r="I14" t="s">
        <v>6</v>
      </c>
      <c r="J14" t="s">
        <v>6</v>
      </c>
      <c r="K14" t="s">
        <v>6</v>
      </c>
      <c r="L14" t="s">
        <v>6</v>
      </c>
      <c r="M14" t="s">
        <v>6</v>
      </c>
      <c r="N14" t="s">
        <v>6</v>
      </c>
      <c r="O14" t="s">
        <v>6</v>
      </c>
      <c r="P14" t="s">
        <v>6</v>
      </c>
      <c r="Q14" t="s">
        <v>60</v>
      </c>
      <c r="R14" t="s">
        <v>62</v>
      </c>
    </row>
    <row r="15" spans="4:18" x14ac:dyDescent="0.2">
      <c r="D15">
        <v>3.0806339999999999</v>
      </c>
      <c r="E15">
        <v>386.4</v>
      </c>
      <c r="F15">
        <v>125.42874500000001</v>
      </c>
      <c r="G15" t="s">
        <v>16</v>
      </c>
      <c r="H15">
        <v>8</v>
      </c>
      <c r="I15" t="s">
        <v>6</v>
      </c>
      <c r="J15" t="s">
        <v>6</v>
      </c>
      <c r="K15" t="s">
        <v>6</v>
      </c>
      <c r="L15" t="s">
        <v>6</v>
      </c>
      <c r="M15" t="s">
        <v>6</v>
      </c>
      <c r="N15" t="s">
        <v>6</v>
      </c>
      <c r="O15" t="s">
        <v>6</v>
      </c>
      <c r="P15" t="s">
        <v>6</v>
      </c>
      <c r="Q15" t="s">
        <v>60</v>
      </c>
      <c r="R15" t="s">
        <v>62</v>
      </c>
    </row>
    <row r="16" spans="4:18" x14ac:dyDescent="0.2">
      <c r="D16">
        <v>3.0528840000000002</v>
      </c>
      <c r="E16">
        <v>386.4</v>
      </c>
      <c r="F16">
        <v>126.568826</v>
      </c>
      <c r="G16" t="s">
        <v>16</v>
      </c>
      <c r="H16">
        <v>8</v>
      </c>
      <c r="I16" t="s">
        <v>6</v>
      </c>
      <c r="J16" t="s">
        <v>6</v>
      </c>
      <c r="K16" t="s">
        <v>6</v>
      </c>
      <c r="L16" t="s">
        <v>6</v>
      </c>
      <c r="M16" t="s">
        <v>6</v>
      </c>
      <c r="N16" t="s">
        <v>6</v>
      </c>
      <c r="O16" t="s">
        <v>6</v>
      </c>
      <c r="P16" t="s">
        <v>6</v>
      </c>
      <c r="Q16" t="s">
        <v>60</v>
      </c>
      <c r="R16" t="s">
        <v>62</v>
      </c>
    </row>
    <row r="17" spans="4:18" x14ac:dyDescent="0.2">
      <c r="D17">
        <v>0.88212599999999997</v>
      </c>
      <c r="E17">
        <v>110.4</v>
      </c>
      <c r="F17">
        <v>125.15219</v>
      </c>
      <c r="G17" t="s">
        <v>17</v>
      </c>
      <c r="H17">
        <v>8</v>
      </c>
      <c r="I17" t="s">
        <v>6</v>
      </c>
      <c r="J17" t="s">
        <v>6</v>
      </c>
      <c r="K17" t="s">
        <v>6</v>
      </c>
      <c r="L17" t="s">
        <v>6</v>
      </c>
      <c r="M17" t="s">
        <v>6</v>
      </c>
      <c r="N17" t="s">
        <v>6</v>
      </c>
      <c r="O17" t="s">
        <v>6</v>
      </c>
      <c r="P17" t="s">
        <v>6</v>
      </c>
      <c r="Q17" t="s">
        <v>60</v>
      </c>
      <c r="R17" t="s">
        <v>62</v>
      </c>
    </row>
    <row r="18" spans="4:18" x14ac:dyDescent="0.2">
      <c r="D18">
        <v>0.91082099999999999</v>
      </c>
      <c r="E18">
        <v>110.4</v>
      </c>
      <c r="F18">
        <v>121.209337</v>
      </c>
      <c r="G18" t="s">
        <v>17</v>
      </c>
      <c r="H18">
        <v>8</v>
      </c>
      <c r="I18" t="s">
        <v>6</v>
      </c>
      <c r="J18" t="s">
        <v>6</v>
      </c>
      <c r="K18" t="s">
        <v>6</v>
      </c>
      <c r="L18" t="s">
        <v>6</v>
      </c>
      <c r="M18" t="s">
        <v>6</v>
      </c>
      <c r="N18" t="s">
        <v>6</v>
      </c>
      <c r="O18" t="s">
        <v>6</v>
      </c>
      <c r="P18" t="s">
        <v>6</v>
      </c>
      <c r="Q18" t="s">
        <v>60</v>
      </c>
      <c r="R18" t="s">
        <v>62</v>
      </c>
    </row>
    <row r="19" spans="4:18" x14ac:dyDescent="0.2">
      <c r="D19">
        <v>0.91882799999999998</v>
      </c>
      <c r="E19">
        <v>110.4</v>
      </c>
      <c r="F19">
        <v>120.153037</v>
      </c>
      <c r="G19" t="s">
        <v>17</v>
      </c>
      <c r="H19">
        <v>8</v>
      </c>
      <c r="I19" t="s">
        <v>6</v>
      </c>
      <c r="J19" t="s">
        <v>6</v>
      </c>
      <c r="K19" t="s">
        <v>6</v>
      </c>
      <c r="L19" t="s">
        <v>6</v>
      </c>
      <c r="M19" t="s">
        <v>6</v>
      </c>
      <c r="N19" t="s">
        <v>6</v>
      </c>
      <c r="O19" t="s">
        <v>6</v>
      </c>
      <c r="P19" t="s">
        <v>6</v>
      </c>
      <c r="Q19" t="s">
        <v>60</v>
      </c>
      <c r="R19" t="s">
        <v>62</v>
      </c>
    </row>
    <row r="20" spans="4:18" x14ac:dyDescent="0.2">
      <c r="D20">
        <v>0.91883899999999996</v>
      </c>
      <c r="E20">
        <v>110.4</v>
      </c>
      <c r="F20">
        <v>120.15160299999999</v>
      </c>
      <c r="G20" t="s">
        <v>17</v>
      </c>
      <c r="H20">
        <v>8</v>
      </c>
      <c r="I20" t="s">
        <v>6</v>
      </c>
      <c r="J20" t="s">
        <v>6</v>
      </c>
      <c r="K20" t="s">
        <v>6</v>
      </c>
      <c r="L20" t="s">
        <v>6</v>
      </c>
      <c r="M20" t="s">
        <v>6</v>
      </c>
      <c r="N20" t="s">
        <v>6</v>
      </c>
      <c r="O20" t="s">
        <v>6</v>
      </c>
      <c r="P20" t="s">
        <v>6</v>
      </c>
      <c r="Q20" t="s">
        <v>60</v>
      </c>
      <c r="R20" t="s">
        <v>62</v>
      </c>
    </row>
    <row r="21" spans="4:18" x14ac:dyDescent="0.2">
      <c r="D21">
        <v>1.0097339999999999</v>
      </c>
      <c r="E21">
        <v>138</v>
      </c>
      <c r="F21">
        <v>136.669703</v>
      </c>
      <c r="G21" t="s">
        <v>17</v>
      </c>
      <c r="H21">
        <v>8</v>
      </c>
      <c r="I21" t="s">
        <v>6</v>
      </c>
      <c r="J21" t="s">
        <v>6</v>
      </c>
      <c r="K21" t="s">
        <v>6</v>
      </c>
      <c r="L21" t="s">
        <v>6</v>
      </c>
      <c r="M21" t="s">
        <v>6</v>
      </c>
      <c r="N21" t="s">
        <v>6</v>
      </c>
      <c r="O21" t="s">
        <v>6</v>
      </c>
      <c r="P21" t="s">
        <v>6</v>
      </c>
      <c r="Q21" t="s">
        <v>60</v>
      </c>
      <c r="R21" t="s">
        <v>62</v>
      </c>
    </row>
    <row r="22" spans="4:18" x14ac:dyDescent="0.2">
      <c r="D22">
        <v>0.37767400000000001</v>
      </c>
      <c r="E22">
        <v>55.2</v>
      </c>
      <c r="F22">
        <v>146.157883</v>
      </c>
      <c r="G22" t="s">
        <v>22</v>
      </c>
      <c r="H22">
        <v>8</v>
      </c>
      <c r="I22" t="s">
        <v>6</v>
      </c>
      <c r="J22" t="s">
        <v>6</v>
      </c>
      <c r="K22" t="s">
        <v>6</v>
      </c>
      <c r="L22" t="s">
        <v>6</v>
      </c>
      <c r="M22" t="s">
        <v>6</v>
      </c>
      <c r="N22" t="s">
        <v>6</v>
      </c>
      <c r="O22" t="s">
        <v>6</v>
      </c>
      <c r="P22" t="s">
        <v>6</v>
      </c>
      <c r="Q22" t="s">
        <v>60</v>
      </c>
      <c r="R22" t="s">
        <v>62</v>
      </c>
    </row>
    <row r="23" spans="4:18" x14ac:dyDescent="0.2">
      <c r="D23">
        <v>0.42693900000000001</v>
      </c>
      <c r="E23">
        <v>55.2</v>
      </c>
      <c r="F23">
        <v>129.292529</v>
      </c>
      <c r="G23" t="s">
        <v>22</v>
      </c>
      <c r="H23">
        <v>8</v>
      </c>
      <c r="I23" t="s">
        <v>6</v>
      </c>
      <c r="J23" t="s">
        <v>6</v>
      </c>
      <c r="K23" t="s">
        <v>6</v>
      </c>
      <c r="L23" t="s">
        <v>6</v>
      </c>
      <c r="M23" t="s">
        <v>6</v>
      </c>
      <c r="N23" t="s">
        <v>6</v>
      </c>
      <c r="O23" t="s">
        <v>6</v>
      </c>
      <c r="P23" t="s">
        <v>6</v>
      </c>
      <c r="Q23" t="s">
        <v>60</v>
      </c>
      <c r="R23" t="s">
        <v>62</v>
      </c>
    </row>
    <row r="24" spans="4:18" x14ac:dyDescent="0.2">
      <c r="D24">
        <v>0.341557</v>
      </c>
      <c r="E24">
        <v>55.2</v>
      </c>
      <c r="F24">
        <v>161.61286200000001</v>
      </c>
      <c r="G24" t="s">
        <v>22</v>
      </c>
      <c r="H24">
        <v>8</v>
      </c>
      <c r="I24" t="s">
        <v>6</v>
      </c>
      <c r="J24" t="s">
        <v>6</v>
      </c>
      <c r="K24" t="s">
        <v>6</v>
      </c>
      <c r="L24" t="s">
        <v>6</v>
      </c>
      <c r="M24" t="s">
        <v>6</v>
      </c>
      <c r="N24" t="s">
        <v>6</v>
      </c>
      <c r="O24" t="s">
        <v>6</v>
      </c>
      <c r="P24" t="s">
        <v>6</v>
      </c>
      <c r="Q24" t="s">
        <v>60</v>
      </c>
      <c r="R24" t="s">
        <v>62</v>
      </c>
    </row>
    <row r="25" spans="4:18" x14ac:dyDescent="0.2">
      <c r="D25">
        <v>0.422346</v>
      </c>
      <c r="E25">
        <v>82.8</v>
      </c>
      <c r="F25">
        <v>196.04801699999999</v>
      </c>
      <c r="G25" t="s">
        <v>22</v>
      </c>
      <c r="H25">
        <v>8</v>
      </c>
      <c r="I25" t="s">
        <v>6</v>
      </c>
      <c r="J25" t="s">
        <v>6</v>
      </c>
      <c r="K25" t="s">
        <v>6</v>
      </c>
      <c r="L25" t="s">
        <v>6</v>
      </c>
      <c r="M25" t="s">
        <v>6</v>
      </c>
      <c r="N25" t="s">
        <v>6</v>
      </c>
      <c r="O25" t="s">
        <v>6</v>
      </c>
      <c r="P25" t="s">
        <v>6</v>
      </c>
      <c r="Q25" t="s">
        <v>60</v>
      </c>
      <c r="R25" t="s">
        <v>62</v>
      </c>
    </row>
    <row r="26" spans="4:18" x14ac:dyDescent="0.2">
      <c r="D26">
        <v>0.56923900000000005</v>
      </c>
      <c r="E26">
        <v>82.8</v>
      </c>
      <c r="F26">
        <v>145.457392</v>
      </c>
      <c r="G26" t="s">
        <v>22</v>
      </c>
      <c r="H26">
        <v>8</v>
      </c>
      <c r="I26" t="s">
        <v>6</v>
      </c>
      <c r="J26" t="s">
        <v>6</v>
      </c>
      <c r="K26" t="s">
        <v>6</v>
      </c>
      <c r="L26" t="s">
        <v>6</v>
      </c>
      <c r="M26" t="s">
        <v>6</v>
      </c>
      <c r="N26" t="s">
        <v>6</v>
      </c>
      <c r="O26" t="s">
        <v>6</v>
      </c>
      <c r="P26" t="s">
        <v>6</v>
      </c>
      <c r="Q26" t="s">
        <v>60</v>
      </c>
      <c r="R26" t="s">
        <v>62</v>
      </c>
    </row>
    <row r="27" spans="4:18" x14ac:dyDescent="0.2">
      <c r="D27">
        <v>1.1992339999999999</v>
      </c>
      <c r="E27">
        <v>165.6</v>
      </c>
      <c r="F27">
        <v>138.088155</v>
      </c>
      <c r="G27" t="s">
        <v>17</v>
      </c>
      <c r="H27">
        <v>2</v>
      </c>
      <c r="I27" t="s">
        <v>24</v>
      </c>
      <c r="J27" t="s">
        <v>24</v>
      </c>
      <c r="K27" t="s">
        <v>24</v>
      </c>
      <c r="L27" t="s">
        <v>24</v>
      </c>
      <c r="M27" t="s">
        <v>24</v>
      </c>
      <c r="N27" t="s">
        <v>24</v>
      </c>
      <c r="O27" t="s">
        <v>6</v>
      </c>
      <c r="P27" t="s">
        <v>6</v>
      </c>
      <c r="Q27" t="s">
        <v>60</v>
      </c>
      <c r="R27" t="s">
        <v>62</v>
      </c>
    </row>
    <row r="28" spans="4:18" x14ac:dyDescent="0.2">
      <c r="D28">
        <v>0.75898699999999997</v>
      </c>
      <c r="E28">
        <v>110.4</v>
      </c>
      <c r="F28">
        <v>145.45704900000001</v>
      </c>
      <c r="G28" t="s">
        <v>17</v>
      </c>
      <c r="H28">
        <v>2</v>
      </c>
      <c r="I28" t="s">
        <v>24</v>
      </c>
      <c r="J28" t="s">
        <v>24</v>
      </c>
      <c r="K28" t="s">
        <v>24</v>
      </c>
      <c r="L28" t="s">
        <v>24</v>
      </c>
      <c r="M28" t="s">
        <v>24</v>
      </c>
      <c r="N28" t="s">
        <v>24</v>
      </c>
      <c r="O28" t="s">
        <v>6</v>
      </c>
      <c r="P28" t="s">
        <v>6</v>
      </c>
      <c r="Q28" t="s">
        <v>60</v>
      </c>
      <c r="R28" t="s">
        <v>62</v>
      </c>
    </row>
    <row r="29" spans="4:18" x14ac:dyDescent="0.2">
      <c r="D29">
        <v>0.76454800000000001</v>
      </c>
      <c r="E29">
        <v>110.4</v>
      </c>
      <c r="F29">
        <v>144.398957</v>
      </c>
      <c r="G29" t="s">
        <v>17</v>
      </c>
      <c r="H29">
        <v>2</v>
      </c>
      <c r="I29" t="s">
        <v>24</v>
      </c>
      <c r="J29" t="s">
        <v>24</v>
      </c>
      <c r="K29" t="s">
        <v>24</v>
      </c>
      <c r="L29" t="s">
        <v>24</v>
      </c>
      <c r="M29" t="s">
        <v>24</v>
      </c>
      <c r="N29" t="s">
        <v>24</v>
      </c>
      <c r="O29" t="s">
        <v>6</v>
      </c>
      <c r="P29" t="s">
        <v>6</v>
      </c>
      <c r="Q29" t="s">
        <v>60</v>
      </c>
      <c r="R29" t="s">
        <v>62</v>
      </c>
    </row>
    <row r="30" spans="4:18" x14ac:dyDescent="0.2">
      <c r="D30">
        <v>0.77586599999999994</v>
      </c>
      <c r="E30">
        <v>110.4</v>
      </c>
      <c r="F30">
        <v>142.2927</v>
      </c>
      <c r="G30" t="s">
        <v>17</v>
      </c>
      <c r="H30">
        <v>2</v>
      </c>
      <c r="I30" t="s">
        <v>24</v>
      </c>
      <c r="J30" t="s">
        <v>24</v>
      </c>
      <c r="K30" t="s">
        <v>24</v>
      </c>
      <c r="L30" t="s">
        <v>24</v>
      </c>
      <c r="M30" t="s">
        <v>24</v>
      </c>
      <c r="N30" t="s">
        <v>24</v>
      </c>
      <c r="O30" t="s">
        <v>6</v>
      </c>
      <c r="P30" t="s">
        <v>6</v>
      </c>
      <c r="Q30" t="s">
        <v>60</v>
      </c>
      <c r="R30" t="s">
        <v>62</v>
      </c>
    </row>
    <row r="31" spans="4:18" x14ac:dyDescent="0.2">
      <c r="D31">
        <v>0.775837</v>
      </c>
      <c r="E31">
        <v>110.4</v>
      </c>
      <c r="F31">
        <v>142.297875</v>
      </c>
      <c r="G31" t="s">
        <v>17</v>
      </c>
      <c r="H31">
        <v>2</v>
      </c>
      <c r="I31" t="s">
        <v>24</v>
      </c>
      <c r="J31" t="s">
        <v>24</v>
      </c>
      <c r="K31" t="s">
        <v>24</v>
      </c>
      <c r="L31" t="s">
        <v>24</v>
      </c>
      <c r="M31" t="s">
        <v>24</v>
      </c>
      <c r="N31" t="s">
        <v>24</v>
      </c>
      <c r="O31" t="s">
        <v>6</v>
      </c>
      <c r="P31" t="s">
        <v>6</v>
      </c>
      <c r="Q31" t="s">
        <v>60</v>
      </c>
      <c r="R31" t="s">
        <v>62</v>
      </c>
    </row>
    <row r="32" spans="4:18" x14ac:dyDescent="0.2">
      <c r="D32">
        <v>0.78703599999999996</v>
      </c>
      <c r="E32">
        <v>110.4</v>
      </c>
      <c r="F32">
        <v>140.27319700000001</v>
      </c>
      <c r="G32" t="s">
        <v>17</v>
      </c>
      <c r="H32">
        <v>2</v>
      </c>
      <c r="I32" t="s">
        <v>24</v>
      </c>
      <c r="J32" t="s">
        <v>24</v>
      </c>
      <c r="K32" t="s">
        <v>24</v>
      </c>
      <c r="L32" t="s">
        <v>24</v>
      </c>
      <c r="M32" t="s">
        <v>6</v>
      </c>
      <c r="N32" t="s">
        <v>6</v>
      </c>
      <c r="O32" t="s">
        <v>24</v>
      </c>
      <c r="P32" t="s">
        <v>24</v>
      </c>
      <c r="Q32" t="s">
        <v>60</v>
      </c>
      <c r="R32" t="s">
        <v>62</v>
      </c>
    </row>
    <row r="33" spans="4:18" x14ac:dyDescent="0.2">
      <c r="D33">
        <v>0.77922999999999998</v>
      </c>
      <c r="E33">
        <v>110.4</v>
      </c>
      <c r="F33">
        <v>141.678314</v>
      </c>
      <c r="G33" t="s">
        <v>17</v>
      </c>
      <c r="H33">
        <v>2</v>
      </c>
      <c r="I33" t="s">
        <v>24</v>
      </c>
      <c r="J33" t="s">
        <v>24</v>
      </c>
      <c r="K33" t="s">
        <v>24</v>
      </c>
      <c r="L33" t="s">
        <v>24</v>
      </c>
      <c r="M33" t="s">
        <v>6</v>
      </c>
      <c r="N33" t="s">
        <v>6</v>
      </c>
      <c r="O33" t="s">
        <v>24</v>
      </c>
      <c r="P33" t="s">
        <v>24</v>
      </c>
      <c r="Q33" t="s">
        <v>60</v>
      </c>
      <c r="R33" t="s">
        <v>62</v>
      </c>
    </row>
    <row r="34" spans="4:18" x14ac:dyDescent="0.2">
      <c r="D34">
        <v>0.79146300000000003</v>
      </c>
      <c r="E34">
        <v>110.4</v>
      </c>
      <c r="F34">
        <v>139.488553</v>
      </c>
      <c r="G34" t="s">
        <v>17</v>
      </c>
      <c r="H34">
        <v>2</v>
      </c>
      <c r="I34" t="s">
        <v>24</v>
      </c>
      <c r="J34" t="s">
        <v>24</v>
      </c>
      <c r="K34" t="s">
        <v>24</v>
      </c>
      <c r="L34" t="s">
        <v>24</v>
      </c>
      <c r="M34" t="s">
        <v>6</v>
      </c>
      <c r="N34" t="s">
        <v>6</v>
      </c>
      <c r="O34" t="s">
        <v>24</v>
      </c>
      <c r="P34" t="s">
        <v>24</v>
      </c>
      <c r="Q34" t="s">
        <v>60</v>
      </c>
      <c r="R34" t="s">
        <v>62</v>
      </c>
    </row>
    <row r="35" spans="4:18" x14ac:dyDescent="0.2">
      <c r="D35">
        <v>0.77012999999999998</v>
      </c>
      <c r="E35">
        <v>110.4</v>
      </c>
      <c r="F35">
        <v>143.352338</v>
      </c>
      <c r="G35" t="s">
        <v>17</v>
      </c>
      <c r="H35">
        <v>2</v>
      </c>
      <c r="I35" t="s">
        <v>24</v>
      </c>
      <c r="J35" t="s">
        <v>24</v>
      </c>
      <c r="K35" t="s">
        <v>24</v>
      </c>
      <c r="L35" t="s">
        <v>24</v>
      </c>
      <c r="M35" t="s">
        <v>6</v>
      </c>
      <c r="N35" t="s">
        <v>6</v>
      </c>
      <c r="O35" t="s">
        <v>24</v>
      </c>
      <c r="P35" t="s">
        <v>24</v>
      </c>
      <c r="Q35" t="s">
        <v>60</v>
      </c>
      <c r="R35" t="s">
        <v>62</v>
      </c>
    </row>
    <row r="36" spans="4:18" x14ac:dyDescent="0.2">
      <c r="D36">
        <v>0.68305199999999999</v>
      </c>
      <c r="E36">
        <v>82.8</v>
      </c>
      <c r="F36">
        <v>121.220726</v>
      </c>
      <c r="G36" t="s">
        <v>17</v>
      </c>
      <c r="H36">
        <v>2</v>
      </c>
      <c r="I36" t="s">
        <v>24</v>
      </c>
      <c r="J36" t="s">
        <v>24</v>
      </c>
      <c r="K36" t="s">
        <v>24</v>
      </c>
      <c r="L36" t="s">
        <v>24</v>
      </c>
      <c r="M36" t="s">
        <v>6</v>
      </c>
      <c r="N36" t="s">
        <v>6</v>
      </c>
      <c r="O36" t="s">
        <v>24</v>
      </c>
      <c r="P36" t="s">
        <v>24</v>
      </c>
      <c r="Q36" t="s">
        <v>60</v>
      </c>
      <c r="R36" t="s">
        <v>62</v>
      </c>
    </row>
    <row r="37" spans="4:18" x14ac:dyDescent="0.2">
      <c r="D37">
        <v>0.94363600000000003</v>
      </c>
      <c r="E37">
        <v>138</v>
      </c>
      <c r="F37">
        <v>146.242808</v>
      </c>
      <c r="G37" t="s">
        <v>17</v>
      </c>
      <c r="H37">
        <v>2</v>
      </c>
      <c r="I37" t="s">
        <v>6</v>
      </c>
      <c r="J37" t="s">
        <v>6</v>
      </c>
      <c r="K37" t="s">
        <v>24</v>
      </c>
      <c r="L37" t="s">
        <v>24</v>
      </c>
      <c r="M37" t="s">
        <v>24</v>
      </c>
      <c r="N37" t="s">
        <v>24</v>
      </c>
      <c r="O37" t="s">
        <v>24</v>
      </c>
      <c r="P37" t="s">
        <v>24</v>
      </c>
      <c r="Q37" t="s">
        <v>60</v>
      </c>
      <c r="R37" t="s">
        <v>62</v>
      </c>
    </row>
    <row r="38" spans="4:18" x14ac:dyDescent="0.2">
      <c r="D38">
        <v>0.80522800000000005</v>
      </c>
      <c r="E38">
        <v>110.4</v>
      </c>
      <c r="F38">
        <v>137.10403500000001</v>
      </c>
      <c r="G38" t="s">
        <v>17</v>
      </c>
      <c r="H38">
        <v>2</v>
      </c>
      <c r="I38" t="s">
        <v>6</v>
      </c>
      <c r="J38" t="s">
        <v>6</v>
      </c>
      <c r="K38" t="s">
        <v>24</v>
      </c>
      <c r="L38" t="s">
        <v>24</v>
      </c>
      <c r="M38" t="s">
        <v>24</v>
      </c>
      <c r="N38" t="s">
        <v>24</v>
      </c>
      <c r="O38" t="s">
        <v>24</v>
      </c>
      <c r="P38" t="s">
        <v>24</v>
      </c>
      <c r="Q38" t="s">
        <v>60</v>
      </c>
      <c r="R38" t="s">
        <v>62</v>
      </c>
    </row>
    <row r="39" spans="4:18" x14ac:dyDescent="0.2">
      <c r="D39">
        <v>0.74813700000000005</v>
      </c>
      <c r="E39">
        <v>110.4</v>
      </c>
      <c r="F39">
        <v>147.56661</v>
      </c>
      <c r="G39" t="s">
        <v>17</v>
      </c>
      <c r="H39">
        <v>2</v>
      </c>
      <c r="I39" t="s">
        <v>6</v>
      </c>
      <c r="J39" t="s">
        <v>6</v>
      </c>
      <c r="K39" t="s">
        <v>24</v>
      </c>
      <c r="L39" t="s">
        <v>24</v>
      </c>
      <c r="M39" t="s">
        <v>24</v>
      </c>
      <c r="N39" t="s">
        <v>24</v>
      </c>
      <c r="O39" t="s">
        <v>24</v>
      </c>
      <c r="P39" t="s">
        <v>24</v>
      </c>
      <c r="Q39" t="s">
        <v>60</v>
      </c>
      <c r="R39" t="s">
        <v>62</v>
      </c>
    </row>
    <row r="40" spans="4:18" x14ac:dyDescent="0.2">
      <c r="D40">
        <v>0.75351699999999999</v>
      </c>
      <c r="E40">
        <v>110.4</v>
      </c>
      <c r="F40">
        <v>146.51296199999999</v>
      </c>
      <c r="G40" t="s">
        <v>17</v>
      </c>
      <c r="H40">
        <v>2</v>
      </c>
      <c r="I40" t="s">
        <v>6</v>
      </c>
      <c r="J40" t="s">
        <v>6</v>
      </c>
      <c r="K40" t="s">
        <v>24</v>
      </c>
      <c r="L40" t="s">
        <v>24</v>
      </c>
      <c r="M40" t="s">
        <v>24</v>
      </c>
      <c r="N40" t="s">
        <v>24</v>
      </c>
      <c r="O40" t="s">
        <v>24</v>
      </c>
      <c r="P40" t="s">
        <v>24</v>
      </c>
      <c r="Q40" t="s">
        <v>60</v>
      </c>
      <c r="R40" t="s">
        <v>62</v>
      </c>
    </row>
    <row r="41" spans="4:18" x14ac:dyDescent="0.2">
      <c r="D41">
        <v>0.66570799999999997</v>
      </c>
      <c r="E41">
        <v>82.8</v>
      </c>
      <c r="F41">
        <v>124.378894</v>
      </c>
      <c r="G41" t="s">
        <v>17</v>
      </c>
      <c r="H41">
        <v>2</v>
      </c>
      <c r="I41" t="s">
        <v>6</v>
      </c>
      <c r="J41" t="s">
        <v>6</v>
      </c>
      <c r="K41" t="s">
        <v>24</v>
      </c>
      <c r="L41" t="s">
        <v>24</v>
      </c>
      <c r="M41" t="s">
        <v>24</v>
      </c>
      <c r="N41" t="s">
        <v>24</v>
      </c>
      <c r="O41" t="s">
        <v>24</v>
      </c>
      <c r="P41" t="s">
        <v>24</v>
      </c>
      <c r="Q41" t="s">
        <v>60</v>
      </c>
      <c r="R41" t="s">
        <v>62</v>
      </c>
    </row>
    <row r="42" spans="4:18" x14ac:dyDescent="0.2">
      <c r="D42">
        <v>0.72902599999999995</v>
      </c>
      <c r="E42">
        <v>110.4</v>
      </c>
      <c r="F42">
        <v>151.434866</v>
      </c>
      <c r="G42" t="s">
        <v>17</v>
      </c>
      <c r="H42">
        <v>4</v>
      </c>
      <c r="I42" t="s">
        <v>6</v>
      </c>
      <c r="J42" t="s">
        <v>6</v>
      </c>
      <c r="K42" t="s">
        <v>24</v>
      </c>
      <c r="L42" t="s">
        <v>24</v>
      </c>
      <c r="M42" t="s">
        <v>6</v>
      </c>
      <c r="N42" t="s">
        <v>6</v>
      </c>
      <c r="O42" t="s">
        <v>24</v>
      </c>
      <c r="P42" t="s">
        <v>24</v>
      </c>
      <c r="Q42" t="s">
        <v>60</v>
      </c>
      <c r="R42" t="s">
        <v>62</v>
      </c>
    </row>
    <row r="43" spans="4:18" x14ac:dyDescent="0.2">
      <c r="D43">
        <v>0.69825300000000001</v>
      </c>
      <c r="E43">
        <v>110.4</v>
      </c>
      <c r="F43">
        <v>158.10889</v>
      </c>
      <c r="G43" t="s">
        <v>17</v>
      </c>
      <c r="H43">
        <v>4</v>
      </c>
      <c r="I43" t="s">
        <v>6</v>
      </c>
      <c r="J43" t="s">
        <v>6</v>
      </c>
      <c r="K43" t="s">
        <v>24</v>
      </c>
      <c r="L43" t="s">
        <v>24</v>
      </c>
      <c r="M43" t="s">
        <v>6</v>
      </c>
      <c r="N43" t="s">
        <v>6</v>
      </c>
      <c r="O43" t="s">
        <v>24</v>
      </c>
      <c r="P43" t="s">
        <v>24</v>
      </c>
      <c r="Q43" t="s">
        <v>60</v>
      </c>
      <c r="R43" t="s">
        <v>62</v>
      </c>
    </row>
    <row r="44" spans="4:18" x14ac:dyDescent="0.2">
      <c r="D44">
        <v>0.74594000000000005</v>
      </c>
      <c r="E44">
        <v>110.4</v>
      </c>
      <c r="F44">
        <v>148.001274</v>
      </c>
      <c r="G44" t="s">
        <v>17</v>
      </c>
      <c r="H44">
        <v>4</v>
      </c>
      <c r="I44" t="s">
        <v>6</v>
      </c>
      <c r="J44" t="s">
        <v>6</v>
      </c>
      <c r="K44" t="s">
        <v>24</v>
      </c>
      <c r="L44" t="s">
        <v>24</v>
      </c>
      <c r="M44" t="s">
        <v>6</v>
      </c>
      <c r="N44" t="s">
        <v>6</v>
      </c>
      <c r="O44" t="s">
        <v>24</v>
      </c>
      <c r="P44" t="s">
        <v>24</v>
      </c>
      <c r="Q44" t="s">
        <v>60</v>
      </c>
      <c r="R44" t="s">
        <v>62</v>
      </c>
    </row>
    <row r="45" spans="4:18" x14ac:dyDescent="0.2">
      <c r="D45">
        <v>0.65059100000000003</v>
      </c>
      <c r="E45">
        <v>82.8</v>
      </c>
      <c r="F45">
        <v>127.26897700000001</v>
      </c>
      <c r="G45" t="s">
        <v>17</v>
      </c>
      <c r="H45">
        <v>4</v>
      </c>
      <c r="I45" t="s">
        <v>6</v>
      </c>
      <c r="J45" t="s">
        <v>6</v>
      </c>
      <c r="K45" t="s">
        <v>24</v>
      </c>
      <c r="L45" t="s">
        <v>24</v>
      </c>
      <c r="M45" t="s">
        <v>6</v>
      </c>
      <c r="N45" t="s">
        <v>6</v>
      </c>
      <c r="O45" t="s">
        <v>24</v>
      </c>
      <c r="P45" t="s">
        <v>24</v>
      </c>
      <c r="Q45" t="s">
        <v>60</v>
      </c>
      <c r="R45" t="s">
        <v>62</v>
      </c>
    </row>
    <row r="46" spans="4:18" x14ac:dyDescent="0.2">
      <c r="D46">
        <v>0.667578</v>
      </c>
      <c r="E46">
        <v>82.8</v>
      </c>
      <c r="F46">
        <v>124.03053800000001</v>
      </c>
      <c r="G46" t="s">
        <v>17</v>
      </c>
      <c r="H46">
        <v>4</v>
      </c>
      <c r="I46" t="s">
        <v>6</v>
      </c>
      <c r="J46" t="s">
        <v>6</v>
      </c>
      <c r="K46" t="s">
        <v>24</v>
      </c>
      <c r="L46" t="s">
        <v>24</v>
      </c>
      <c r="M46" t="s">
        <v>6</v>
      </c>
      <c r="N46" t="s">
        <v>6</v>
      </c>
      <c r="O46" t="s">
        <v>24</v>
      </c>
      <c r="P46" t="s">
        <v>24</v>
      </c>
      <c r="Q46" t="s">
        <v>60</v>
      </c>
      <c r="R46" t="s">
        <v>62</v>
      </c>
    </row>
    <row r="47" spans="4:18" x14ac:dyDescent="0.2">
      <c r="D47">
        <v>0.82634399999999997</v>
      </c>
      <c r="E47">
        <v>110.4</v>
      </c>
      <c r="F47">
        <v>133.60049900000001</v>
      </c>
      <c r="G47" t="s">
        <v>17</v>
      </c>
      <c r="H47">
        <v>4</v>
      </c>
      <c r="I47" t="s">
        <v>6</v>
      </c>
      <c r="J47" t="s">
        <v>6</v>
      </c>
      <c r="K47" t="s">
        <v>6</v>
      </c>
      <c r="L47" t="s">
        <v>6</v>
      </c>
      <c r="M47" t="s">
        <v>24</v>
      </c>
      <c r="N47" t="s">
        <v>24</v>
      </c>
      <c r="O47" t="s">
        <v>24</v>
      </c>
      <c r="P47" t="s">
        <v>24</v>
      </c>
      <c r="Q47" t="s">
        <v>60</v>
      </c>
      <c r="R47" t="s">
        <v>62</v>
      </c>
    </row>
    <row r="48" spans="4:18" x14ac:dyDescent="0.2">
      <c r="D48">
        <v>0.81366700000000003</v>
      </c>
      <c r="E48">
        <v>110.4</v>
      </c>
      <c r="F48">
        <v>135.68202099999999</v>
      </c>
      <c r="G48" t="s">
        <v>17</v>
      </c>
      <c r="H48">
        <v>4</v>
      </c>
      <c r="I48" t="s">
        <v>6</v>
      </c>
      <c r="J48" t="s">
        <v>6</v>
      </c>
      <c r="K48" t="s">
        <v>6</v>
      </c>
      <c r="L48" t="s">
        <v>6</v>
      </c>
      <c r="M48" t="s">
        <v>24</v>
      </c>
      <c r="N48" t="s">
        <v>24</v>
      </c>
      <c r="O48" t="s">
        <v>24</v>
      </c>
      <c r="P48" t="s">
        <v>24</v>
      </c>
      <c r="Q48" t="s">
        <v>60</v>
      </c>
      <c r="R48" t="s">
        <v>62</v>
      </c>
    </row>
    <row r="49" spans="4:18" x14ac:dyDescent="0.2">
      <c r="D49">
        <v>0.83515899999999998</v>
      </c>
      <c r="E49">
        <v>110.4</v>
      </c>
      <c r="F49">
        <v>132.19038</v>
      </c>
      <c r="G49" t="s">
        <v>17</v>
      </c>
      <c r="H49">
        <v>4</v>
      </c>
      <c r="I49" t="s">
        <v>6</v>
      </c>
      <c r="J49" t="s">
        <v>6</v>
      </c>
      <c r="K49" t="s">
        <v>6</v>
      </c>
      <c r="L49" t="s">
        <v>6</v>
      </c>
      <c r="M49" t="s">
        <v>24</v>
      </c>
      <c r="N49" t="s">
        <v>24</v>
      </c>
      <c r="O49" t="s">
        <v>24</v>
      </c>
      <c r="P49" t="s">
        <v>24</v>
      </c>
      <c r="Q49" t="s">
        <v>60</v>
      </c>
      <c r="R49" t="s">
        <v>62</v>
      </c>
    </row>
    <row r="50" spans="4:18" x14ac:dyDescent="0.2">
      <c r="D50">
        <v>0.58298899999999998</v>
      </c>
      <c r="E50">
        <v>82.8</v>
      </c>
      <c r="F50">
        <v>142.02668199999999</v>
      </c>
      <c r="G50" t="s">
        <v>17</v>
      </c>
      <c r="H50">
        <v>4</v>
      </c>
      <c r="I50" t="s">
        <v>6</v>
      </c>
      <c r="J50" t="s">
        <v>6</v>
      </c>
      <c r="K50" t="s">
        <v>6</v>
      </c>
      <c r="L50" t="s">
        <v>6</v>
      </c>
      <c r="M50" t="s">
        <v>24</v>
      </c>
      <c r="N50" t="s">
        <v>24</v>
      </c>
      <c r="O50" t="s">
        <v>24</v>
      </c>
      <c r="P50" t="s">
        <v>24</v>
      </c>
      <c r="Q50" t="s">
        <v>60</v>
      </c>
      <c r="R50" t="s">
        <v>62</v>
      </c>
    </row>
    <row r="51" spans="4:18" x14ac:dyDescent="0.2">
      <c r="D51">
        <v>0.50546400000000002</v>
      </c>
      <c r="E51">
        <v>82.8</v>
      </c>
      <c r="F51">
        <v>163.80982900000001</v>
      </c>
      <c r="G51" t="s">
        <v>17</v>
      </c>
      <c r="H51">
        <v>4</v>
      </c>
      <c r="I51" t="s">
        <v>6</v>
      </c>
      <c r="J51" t="s">
        <v>6</v>
      </c>
      <c r="K51" t="s">
        <v>6</v>
      </c>
      <c r="L51" t="s">
        <v>6</v>
      </c>
      <c r="M51" t="s">
        <v>24</v>
      </c>
      <c r="N51" t="s">
        <v>24</v>
      </c>
      <c r="O51" t="s">
        <v>24</v>
      </c>
      <c r="P51" t="s">
        <v>24</v>
      </c>
      <c r="Q51" t="s">
        <v>60</v>
      </c>
      <c r="R51" t="s">
        <v>62</v>
      </c>
    </row>
    <row r="52" spans="4:18" x14ac:dyDescent="0.2">
      <c r="D52">
        <v>0.53049299999999999</v>
      </c>
      <c r="E52">
        <v>82.8</v>
      </c>
      <c r="F52">
        <v>156.081084</v>
      </c>
      <c r="G52" t="s">
        <v>17</v>
      </c>
      <c r="H52">
        <v>4</v>
      </c>
      <c r="I52" t="s">
        <v>6</v>
      </c>
      <c r="J52" t="s">
        <v>6</v>
      </c>
      <c r="K52" t="s">
        <v>6</v>
      </c>
      <c r="L52" t="s">
        <v>6</v>
      </c>
      <c r="M52" t="s">
        <v>24</v>
      </c>
      <c r="N52" t="s">
        <v>24</v>
      </c>
      <c r="O52" t="s">
        <v>24</v>
      </c>
      <c r="P52" t="s">
        <v>24</v>
      </c>
      <c r="Q52" t="s">
        <v>60</v>
      </c>
      <c r="R52" t="s">
        <v>62</v>
      </c>
    </row>
    <row r="53" spans="4:18" x14ac:dyDescent="0.2">
      <c r="D53">
        <v>0.55418500000000004</v>
      </c>
      <c r="E53">
        <v>82.8</v>
      </c>
      <c r="F53">
        <v>149.40865099999999</v>
      </c>
      <c r="G53" t="s">
        <v>17</v>
      </c>
      <c r="H53">
        <v>4</v>
      </c>
      <c r="I53" t="s">
        <v>6</v>
      </c>
      <c r="J53" t="s">
        <v>6</v>
      </c>
      <c r="K53" t="s">
        <v>6</v>
      </c>
      <c r="L53" t="s">
        <v>6</v>
      </c>
      <c r="M53" t="s">
        <v>24</v>
      </c>
      <c r="N53" t="s">
        <v>24</v>
      </c>
      <c r="O53" t="s">
        <v>24</v>
      </c>
      <c r="P53" t="s">
        <v>24</v>
      </c>
      <c r="Q53" t="s">
        <v>60</v>
      </c>
      <c r="R53" t="s">
        <v>62</v>
      </c>
    </row>
    <row r="54" spans="4:18" x14ac:dyDescent="0.2">
      <c r="D54">
        <v>1.543615</v>
      </c>
      <c r="E54">
        <v>193.2</v>
      </c>
      <c r="F54">
        <v>125.160706</v>
      </c>
      <c r="G54" t="s">
        <v>4</v>
      </c>
      <c r="H54">
        <v>2</v>
      </c>
      <c r="I54" t="s">
        <v>24</v>
      </c>
      <c r="J54" t="s">
        <v>24</v>
      </c>
      <c r="K54" t="s">
        <v>24</v>
      </c>
      <c r="L54" t="s">
        <v>24</v>
      </c>
      <c r="M54" t="s">
        <v>24</v>
      </c>
      <c r="N54" t="s">
        <v>24</v>
      </c>
      <c r="O54" t="s">
        <v>6</v>
      </c>
      <c r="P54" t="s">
        <v>6</v>
      </c>
      <c r="Q54" t="s">
        <v>60</v>
      </c>
      <c r="R54" t="s">
        <v>62</v>
      </c>
    </row>
    <row r="55" spans="4:18" x14ac:dyDescent="0.2">
      <c r="D55">
        <v>1.4902070000000001</v>
      </c>
      <c r="E55">
        <v>193.2</v>
      </c>
      <c r="F55">
        <v>129.64642499999999</v>
      </c>
      <c r="G55" t="s">
        <v>4</v>
      </c>
      <c r="H55">
        <v>2</v>
      </c>
      <c r="I55" t="s">
        <v>24</v>
      </c>
      <c r="J55" t="s">
        <v>24</v>
      </c>
      <c r="K55" t="s">
        <v>24</v>
      </c>
      <c r="L55" t="s">
        <v>24</v>
      </c>
      <c r="M55" t="s">
        <v>24</v>
      </c>
      <c r="N55" t="s">
        <v>24</v>
      </c>
      <c r="O55" t="s">
        <v>6</v>
      </c>
      <c r="P55" t="s">
        <v>6</v>
      </c>
      <c r="Q55" t="s">
        <v>60</v>
      </c>
      <c r="R55" t="s">
        <v>62</v>
      </c>
    </row>
    <row r="56" spans="4:18" x14ac:dyDescent="0.2">
      <c r="D56">
        <v>1.4462299999999999</v>
      </c>
      <c r="E56">
        <v>193.2</v>
      </c>
      <c r="F56">
        <v>133.58870999999999</v>
      </c>
      <c r="G56" t="s">
        <v>4</v>
      </c>
      <c r="H56">
        <v>2</v>
      </c>
      <c r="I56" t="s">
        <v>24</v>
      </c>
      <c r="J56" t="s">
        <v>24</v>
      </c>
      <c r="K56" t="s">
        <v>24</v>
      </c>
      <c r="L56" t="s">
        <v>24</v>
      </c>
      <c r="M56" t="s">
        <v>24</v>
      </c>
      <c r="N56" t="s">
        <v>24</v>
      </c>
      <c r="O56" t="s">
        <v>6</v>
      </c>
      <c r="P56" t="s">
        <v>6</v>
      </c>
      <c r="Q56" t="s">
        <v>60</v>
      </c>
      <c r="R56" t="s">
        <v>62</v>
      </c>
    </row>
    <row r="57" spans="4:18" x14ac:dyDescent="0.2">
      <c r="D57">
        <v>1.494291</v>
      </c>
      <c r="E57">
        <v>193.2</v>
      </c>
      <c r="F57">
        <v>129.292055</v>
      </c>
      <c r="G57" t="s">
        <v>4</v>
      </c>
      <c r="H57">
        <v>2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 t="s">
        <v>24</v>
      </c>
      <c r="O57" t="s">
        <v>6</v>
      </c>
      <c r="P57" t="s">
        <v>6</v>
      </c>
      <c r="Q57" t="s">
        <v>60</v>
      </c>
      <c r="R57" t="s">
        <v>62</v>
      </c>
    </row>
    <row r="58" spans="4:18" x14ac:dyDescent="0.2">
      <c r="D58">
        <v>1.543682</v>
      </c>
      <c r="E58">
        <v>193.2</v>
      </c>
      <c r="F58">
        <v>125.155322</v>
      </c>
      <c r="G58" t="s">
        <v>4</v>
      </c>
      <c r="H58">
        <v>2</v>
      </c>
      <c r="I58" t="s">
        <v>24</v>
      </c>
      <c r="J58" t="s">
        <v>24</v>
      </c>
      <c r="K58" t="s">
        <v>24</v>
      </c>
      <c r="L58" t="s">
        <v>24</v>
      </c>
      <c r="M58" t="s">
        <v>24</v>
      </c>
      <c r="N58" t="s">
        <v>24</v>
      </c>
      <c r="O58" t="s">
        <v>6</v>
      </c>
      <c r="P58" t="s">
        <v>6</v>
      </c>
      <c r="Q58" t="s">
        <v>60</v>
      </c>
      <c r="R58" t="s">
        <v>62</v>
      </c>
    </row>
    <row r="59" spans="4:18" x14ac:dyDescent="0.2">
      <c r="D59">
        <v>1.5179940000000001</v>
      </c>
      <c r="E59">
        <v>193.2</v>
      </c>
      <c r="F59">
        <v>127.273234</v>
      </c>
      <c r="G59" t="s">
        <v>4</v>
      </c>
      <c r="H59">
        <v>2</v>
      </c>
      <c r="I59" t="s">
        <v>24</v>
      </c>
      <c r="J59" t="s">
        <v>24</v>
      </c>
      <c r="K59" t="s">
        <v>24</v>
      </c>
      <c r="L59" t="s">
        <v>24</v>
      </c>
      <c r="M59" t="s">
        <v>6</v>
      </c>
      <c r="N59" t="s">
        <v>6</v>
      </c>
      <c r="O59" t="s">
        <v>24</v>
      </c>
      <c r="P59" t="s">
        <v>24</v>
      </c>
      <c r="Q59" t="s">
        <v>60</v>
      </c>
      <c r="R59" t="s">
        <v>62</v>
      </c>
    </row>
    <row r="60" spans="4:18" x14ac:dyDescent="0.2">
      <c r="D60">
        <v>1.769075</v>
      </c>
      <c r="E60">
        <v>220.8</v>
      </c>
      <c r="F60">
        <v>124.811003</v>
      </c>
      <c r="G60" t="s">
        <v>4</v>
      </c>
      <c r="H60">
        <v>2</v>
      </c>
      <c r="I60" t="s">
        <v>24</v>
      </c>
      <c r="J60" t="s">
        <v>24</v>
      </c>
      <c r="K60" t="s">
        <v>24</v>
      </c>
      <c r="L60" t="s">
        <v>24</v>
      </c>
      <c r="M60" t="s">
        <v>6</v>
      </c>
      <c r="N60" t="s">
        <v>6</v>
      </c>
      <c r="O60" t="s">
        <v>24</v>
      </c>
      <c r="P60" t="s">
        <v>24</v>
      </c>
      <c r="Q60" t="s">
        <v>60</v>
      </c>
      <c r="R60" t="s">
        <v>62</v>
      </c>
    </row>
    <row r="61" spans="4:18" x14ac:dyDescent="0.2">
      <c r="D61">
        <v>1.4662980000000001</v>
      </c>
      <c r="E61">
        <v>193.2</v>
      </c>
      <c r="F61">
        <v>131.76037700000001</v>
      </c>
      <c r="G61" t="s">
        <v>4</v>
      </c>
      <c r="H61">
        <v>2</v>
      </c>
      <c r="I61" t="s">
        <v>24</v>
      </c>
      <c r="J61" t="s">
        <v>24</v>
      </c>
      <c r="K61" t="s">
        <v>24</v>
      </c>
      <c r="L61" t="s">
        <v>24</v>
      </c>
      <c r="M61" t="s">
        <v>6</v>
      </c>
      <c r="N61" t="s">
        <v>6</v>
      </c>
      <c r="O61" t="s">
        <v>24</v>
      </c>
      <c r="P61" t="s">
        <v>24</v>
      </c>
      <c r="Q61" t="s">
        <v>60</v>
      </c>
      <c r="R61" t="s">
        <v>62</v>
      </c>
    </row>
    <row r="62" spans="4:18" x14ac:dyDescent="0.2">
      <c r="D62">
        <v>1.474202</v>
      </c>
      <c r="E62">
        <v>193.2</v>
      </c>
      <c r="F62">
        <v>131.053911</v>
      </c>
      <c r="G62" t="s">
        <v>4</v>
      </c>
      <c r="H62">
        <v>2</v>
      </c>
      <c r="I62" t="s">
        <v>24</v>
      </c>
      <c r="J62" t="s">
        <v>24</v>
      </c>
      <c r="K62" t="s">
        <v>24</v>
      </c>
      <c r="L62" t="s">
        <v>24</v>
      </c>
      <c r="M62" t="s">
        <v>6</v>
      </c>
      <c r="N62" t="s">
        <v>6</v>
      </c>
      <c r="O62" t="s">
        <v>24</v>
      </c>
      <c r="P62" t="s">
        <v>24</v>
      </c>
      <c r="Q62" t="s">
        <v>60</v>
      </c>
      <c r="R62" t="s">
        <v>62</v>
      </c>
    </row>
    <row r="63" spans="4:18" x14ac:dyDescent="0.2">
      <c r="D63">
        <v>1.478186</v>
      </c>
      <c r="E63">
        <v>193.2</v>
      </c>
      <c r="F63">
        <v>130.700751</v>
      </c>
      <c r="G63" t="s">
        <v>4</v>
      </c>
      <c r="H63">
        <v>2</v>
      </c>
      <c r="I63" t="s">
        <v>24</v>
      </c>
      <c r="J63" t="s">
        <v>24</v>
      </c>
      <c r="K63" t="s">
        <v>24</v>
      </c>
      <c r="L63" t="s">
        <v>24</v>
      </c>
      <c r="M63" t="s">
        <v>6</v>
      </c>
      <c r="N63" t="s">
        <v>6</v>
      </c>
      <c r="O63" t="s">
        <v>24</v>
      </c>
      <c r="P63" t="s">
        <v>24</v>
      </c>
      <c r="Q63" t="s">
        <v>60</v>
      </c>
      <c r="R63" t="s">
        <v>62</v>
      </c>
    </row>
    <row r="64" spans="4:18" x14ac:dyDescent="0.2">
      <c r="D64">
        <v>1.478092</v>
      </c>
      <c r="E64">
        <v>193.2</v>
      </c>
      <c r="F64">
        <v>130.709014</v>
      </c>
      <c r="G64" t="s">
        <v>4</v>
      </c>
      <c r="H64">
        <v>4</v>
      </c>
      <c r="I64" t="s">
        <v>6</v>
      </c>
      <c r="J64" t="s">
        <v>6</v>
      </c>
      <c r="K64" t="s">
        <v>24</v>
      </c>
      <c r="L64" t="s">
        <v>24</v>
      </c>
      <c r="M64" t="s">
        <v>6</v>
      </c>
      <c r="N64" t="s">
        <v>6</v>
      </c>
      <c r="O64" t="s">
        <v>24</v>
      </c>
      <c r="P64" t="s">
        <v>24</v>
      </c>
      <c r="Q64" t="s">
        <v>60</v>
      </c>
      <c r="R64" t="s">
        <v>62</v>
      </c>
    </row>
    <row r="65" spans="4:18" x14ac:dyDescent="0.2">
      <c r="D65">
        <v>1.350265</v>
      </c>
      <c r="E65">
        <v>193.2</v>
      </c>
      <c r="F65">
        <v>143.08298500000001</v>
      </c>
      <c r="G65" t="s">
        <v>4</v>
      </c>
      <c r="H65">
        <v>4</v>
      </c>
      <c r="I65" t="s">
        <v>6</v>
      </c>
      <c r="J65" t="s">
        <v>6</v>
      </c>
      <c r="K65" t="s">
        <v>24</v>
      </c>
      <c r="L65" t="s">
        <v>24</v>
      </c>
      <c r="M65" t="s">
        <v>6</v>
      </c>
      <c r="N65" t="s">
        <v>6</v>
      </c>
      <c r="O65" t="s">
        <v>24</v>
      </c>
      <c r="P65" t="s">
        <v>24</v>
      </c>
      <c r="Q65" t="s">
        <v>60</v>
      </c>
      <c r="R65" t="s">
        <v>62</v>
      </c>
    </row>
    <row r="66" spans="4:18" x14ac:dyDescent="0.2">
      <c r="D66">
        <v>1.3120069999999999</v>
      </c>
      <c r="E66">
        <v>165.6</v>
      </c>
      <c r="F66">
        <v>126.218835</v>
      </c>
      <c r="G66" t="s">
        <v>4</v>
      </c>
      <c r="H66">
        <v>4</v>
      </c>
      <c r="I66" t="s">
        <v>6</v>
      </c>
      <c r="J66" t="s">
        <v>6</v>
      </c>
      <c r="K66" t="s">
        <v>24</v>
      </c>
      <c r="L66" t="s">
        <v>24</v>
      </c>
      <c r="M66" t="s">
        <v>6</v>
      </c>
      <c r="N66" t="s">
        <v>6</v>
      </c>
      <c r="O66" t="s">
        <v>24</v>
      </c>
      <c r="P66" t="s">
        <v>24</v>
      </c>
      <c r="Q66" t="s">
        <v>60</v>
      </c>
      <c r="R66" t="s">
        <v>62</v>
      </c>
    </row>
    <row r="67" spans="4:18" x14ac:dyDescent="0.2">
      <c r="D67">
        <v>1.399065</v>
      </c>
      <c r="E67">
        <v>193.2</v>
      </c>
      <c r="F67">
        <v>138.09222800000001</v>
      </c>
      <c r="G67" t="s">
        <v>4</v>
      </c>
      <c r="H67">
        <v>4</v>
      </c>
      <c r="I67" t="s">
        <v>6</v>
      </c>
      <c r="J67" t="s">
        <v>6</v>
      </c>
      <c r="K67" t="s">
        <v>24</v>
      </c>
      <c r="L67" t="s">
        <v>24</v>
      </c>
      <c r="M67" t="s">
        <v>6</v>
      </c>
      <c r="N67" t="s">
        <v>6</v>
      </c>
      <c r="O67" t="s">
        <v>24</v>
      </c>
      <c r="P67" t="s">
        <v>24</v>
      </c>
      <c r="Q67" t="s">
        <v>60</v>
      </c>
      <c r="R67" t="s">
        <v>62</v>
      </c>
    </row>
    <row r="68" spans="4:18" x14ac:dyDescent="0.2">
      <c r="D68">
        <v>1.387723</v>
      </c>
      <c r="E68">
        <v>193.2</v>
      </c>
      <c r="F68">
        <v>139.22082800000001</v>
      </c>
      <c r="G68" t="s">
        <v>4</v>
      </c>
      <c r="H68">
        <v>4</v>
      </c>
      <c r="I68" t="s">
        <v>6</v>
      </c>
      <c r="J68" t="s">
        <v>6</v>
      </c>
      <c r="K68" t="s">
        <v>24</v>
      </c>
      <c r="L68" t="s">
        <v>24</v>
      </c>
      <c r="M68" t="s">
        <v>6</v>
      </c>
      <c r="N68" t="s">
        <v>6</v>
      </c>
      <c r="O68" t="s">
        <v>24</v>
      </c>
      <c r="P68" t="s">
        <v>24</v>
      </c>
      <c r="Q68" t="s">
        <v>60</v>
      </c>
      <c r="R68" t="s">
        <v>62</v>
      </c>
    </row>
    <row r="69" spans="4:18" x14ac:dyDescent="0.2">
      <c r="D69">
        <v>1.5577430000000001</v>
      </c>
      <c r="E69">
        <v>193.2</v>
      </c>
      <c r="F69">
        <v>124.02562500000001</v>
      </c>
      <c r="G69" t="s">
        <v>4</v>
      </c>
      <c r="H69">
        <v>4</v>
      </c>
      <c r="I69" t="s">
        <v>6</v>
      </c>
      <c r="J69" t="s">
        <v>6</v>
      </c>
      <c r="K69" t="s">
        <v>6</v>
      </c>
      <c r="L69" t="s">
        <v>6</v>
      </c>
      <c r="M69" t="s">
        <v>24</v>
      </c>
      <c r="N69" t="s">
        <v>24</v>
      </c>
      <c r="O69" t="s">
        <v>24</v>
      </c>
      <c r="P69" t="s">
        <v>24</v>
      </c>
      <c r="Q69" t="s">
        <v>60</v>
      </c>
      <c r="R69" t="s">
        <v>62</v>
      </c>
    </row>
    <row r="70" spans="4:18" x14ac:dyDescent="0.2">
      <c r="D70">
        <v>1.461519</v>
      </c>
      <c r="E70">
        <v>193.2</v>
      </c>
      <c r="F70">
        <v>132.19124099999999</v>
      </c>
      <c r="G70" t="s">
        <v>4</v>
      </c>
      <c r="H70">
        <v>4</v>
      </c>
      <c r="I70" t="s">
        <v>6</v>
      </c>
      <c r="J70" t="s">
        <v>6</v>
      </c>
      <c r="K70" t="s">
        <v>6</v>
      </c>
      <c r="L70" t="s">
        <v>6</v>
      </c>
      <c r="M70" t="s">
        <v>24</v>
      </c>
      <c r="N70" t="s">
        <v>24</v>
      </c>
      <c r="O70" t="s">
        <v>24</v>
      </c>
      <c r="P70" t="s">
        <v>24</v>
      </c>
      <c r="Q70" t="s">
        <v>60</v>
      </c>
      <c r="R70" t="s">
        <v>62</v>
      </c>
    </row>
    <row r="71" spans="4:18" x14ac:dyDescent="0.2">
      <c r="D71">
        <v>1.4852110000000001</v>
      </c>
      <c r="E71">
        <v>193.2</v>
      </c>
      <c r="F71">
        <v>130.08255299999999</v>
      </c>
      <c r="G71" t="s">
        <v>4</v>
      </c>
      <c r="H71">
        <v>4</v>
      </c>
      <c r="I71" t="s">
        <v>6</v>
      </c>
      <c r="J71" t="s">
        <v>6</v>
      </c>
      <c r="K71" t="s">
        <v>6</v>
      </c>
      <c r="L71" t="s">
        <v>6</v>
      </c>
      <c r="M71" t="s">
        <v>24</v>
      </c>
      <c r="N71" t="s">
        <v>24</v>
      </c>
      <c r="O71" t="s">
        <v>24</v>
      </c>
      <c r="P71" t="s">
        <v>24</v>
      </c>
      <c r="Q71" t="s">
        <v>60</v>
      </c>
      <c r="R71" t="s">
        <v>62</v>
      </c>
    </row>
    <row r="72" spans="4:18" x14ac:dyDescent="0.2">
      <c r="D72">
        <v>1.4851989999999999</v>
      </c>
      <c r="E72">
        <v>193.2</v>
      </c>
      <c r="F72">
        <v>130.083541</v>
      </c>
      <c r="G72" t="s">
        <v>4</v>
      </c>
      <c r="H72">
        <v>4</v>
      </c>
      <c r="I72" t="s">
        <v>6</v>
      </c>
      <c r="J72" t="s">
        <v>6</v>
      </c>
      <c r="K72" t="s">
        <v>6</v>
      </c>
      <c r="L72" t="s">
        <v>6</v>
      </c>
      <c r="M72" t="s">
        <v>24</v>
      </c>
      <c r="N72" t="s">
        <v>24</v>
      </c>
      <c r="O72" t="s">
        <v>24</v>
      </c>
      <c r="P72" t="s">
        <v>24</v>
      </c>
      <c r="Q72" t="s">
        <v>60</v>
      </c>
      <c r="R72" t="s">
        <v>62</v>
      </c>
    </row>
    <row r="73" spans="4:18" x14ac:dyDescent="0.2">
      <c r="D73">
        <v>1.531633</v>
      </c>
      <c r="E73">
        <v>193.2</v>
      </c>
      <c r="F73">
        <v>126.139876</v>
      </c>
      <c r="G73" t="s">
        <v>4</v>
      </c>
      <c r="H73">
        <v>4</v>
      </c>
      <c r="I73" t="s">
        <v>6</v>
      </c>
      <c r="J73" t="s">
        <v>6</v>
      </c>
      <c r="K73" t="s">
        <v>6</v>
      </c>
      <c r="L73" t="s">
        <v>6</v>
      </c>
      <c r="M73" t="s">
        <v>24</v>
      </c>
      <c r="N73" t="s">
        <v>24</v>
      </c>
      <c r="O73" t="s">
        <v>24</v>
      </c>
      <c r="P73" t="s">
        <v>24</v>
      </c>
      <c r="Q73" t="s">
        <v>60</v>
      </c>
      <c r="R73" t="s">
        <v>62</v>
      </c>
    </row>
    <row r="74" spans="4:18" x14ac:dyDescent="0.2">
      <c r="D74">
        <v>1.4821139999999999</v>
      </c>
      <c r="E74">
        <v>193.2</v>
      </c>
      <c r="F74">
        <v>130.35436899999999</v>
      </c>
      <c r="G74" t="s">
        <v>4</v>
      </c>
      <c r="H74">
        <v>2</v>
      </c>
      <c r="I74" t="s">
        <v>6</v>
      </c>
      <c r="J74" t="s">
        <v>6</v>
      </c>
      <c r="K74" t="s">
        <v>24</v>
      </c>
      <c r="L74" t="s">
        <v>24</v>
      </c>
      <c r="M74" t="s">
        <v>24</v>
      </c>
      <c r="N74" t="s">
        <v>24</v>
      </c>
      <c r="O74" t="s">
        <v>24</v>
      </c>
      <c r="P74" t="s">
        <v>24</v>
      </c>
      <c r="Q74" t="s">
        <v>60</v>
      </c>
      <c r="R74" t="s">
        <v>62</v>
      </c>
    </row>
    <row r="75" spans="4:18" x14ac:dyDescent="0.2">
      <c r="D75">
        <v>1.413548</v>
      </c>
      <c r="E75">
        <v>193.2</v>
      </c>
      <c r="F75">
        <v>136.67737</v>
      </c>
      <c r="G75" t="s">
        <v>4</v>
      </c>
      <c r="H75">
        <v>2</v>
      </c>
      <c r="I75" t="s">
        <v>6</v>
      </c>
      <c r="J75" t="s">
        <v>6</v>
      </c>
      <c r="K75" t="s">
        <v>24</v>
      </c>
      <c r="L75" t="s">
        <v>24</v>
      </c>
      <c r="M75" t="s">
        <v>24</v>
      </c>
      <c r="N75" t="s">
        <v>24</v>
      </c>
      <c r="O75" t="s">
        <v>24</v>
      </c>
      <c r="P75" t="s">
        <v>24</v>
      </c>
      <c r="Q75" t="s">
        <v>60</v>
      </c>
      <c r="R75" t="s">
        <v>62</v>
      </c>
    </row>
    <row r="76" spans="4:18" x14ac:dyDescent="0.2">
      <c r="D76">
        <v>1.439465</v>
      </c>
      <c r="E76">
        <v>193.2</v>
      </c>
      <c r="F76">
        <v>134.216511</v>
      </c>
      <c r="G76" t="s">
        <v>4</v>
      </c>
      <c r="H76">
        <v>2</v>
      </c>
      <c r="I76" t="s">
        <v>6</v>
      </c>
      <c r="J76" t="s">
        <v>6</v>
      </c>
      <c r="K76" t="s">
        <v>24</v>
      </c>
      <c r="L76" t="s">
        <v>24</v>
      </c>
      <c r="M76" t="s">
        <v>24</v>
      </c>
      <c r="N76" t="s">
        <v>24</v>
      </c>
      <c r="O76" t="s">
        <v>24</v>
      </c>
      <c r="P76" t="s">
        <v>24</v>
      </c>
      <c r="Q76" t="s">
        <v>60</v>
      </c>
      <c r="R76" t="s">
        <v>62</v>
      </c>
    </row>
    <row r="77" spans="4:18" x14ac:dyDescent="0.2">
      <c r="D77">
        <v>1.5180940000000001</v>
      </c>
      <c r="E77">
        <v>193.2</v>
      </c>
      <c r="F77">
        <v>127.26486</v>
      </c>
      <c r="G77" t="s">
        <v>4</v>
      </c>
      <c r="H77">
        <v>2</v>
      </c>
      <c r="I77" t="s">
        <v>6</v>
      </c>
      <c r="J77" t="s">
        <v>6</v>
      </c>
      <c r="K77" t="s">
        <v>24</v>
      </c>
      <c r="L77" t="s">
        <v>24</v>
      </c>
      <c r="M77" t="s">
        <v>24</v>
      </c>
      <c r="N77" t="s">
        <v>24</v>
      </c>
      <c r="O77" t="s">
        <v>24</v>
      </c>
      <c r="P77" t="s">
        <v>24</v>
      </c>
      <c r="Q77" t="s">
        <v>60</v>
      </c>
      <c r="R77" t="s">
        <v>62</v>
      </c>
    </row>
    <row r="78" spans="4:18" x14ac:dyDescent="0.2">
      <c r="D78">
        <v>1.4853050000000001</v>
      </c>
      <c r="E78">
        <v>193.2</v>
      </c>
      <c r="F78">
        <v>130.07429500000001</v>
      </c>
      <c r="G78" t="s">
        <v>4</v>
      </c>
      <c r="H78">
        <v>2</v>
      </c>
      <c r="I78" t="s">
        <v>6</v>
      </c>
      <c r="J78" t="s">
        <v>6</v>
      </c>
      <c r="K78" t="s">
        <v>24</v>
      </c>
      <c r="L78" t="s">
        <v>24</v>
      </c>
      <c r="M78" t="s">
        <v>24</v>
      </c>
      <c r="N78" t="s">
        <v>24</v>
      </c>
      <c r="O78" t="s">
        <v>24</v>
      </c>
      <c r="P78" t="s">
        <v>24</v>
      </c>
      <c r="Q78" t="s">
        <v>60</v>
      </c>
      <c r="R78" t="s">
        <v>62</v>
      </c>
    </row>
    <row r="79" spans="4:18" x14ac:dyDescent="0.2">
      <c r="D79">
        <v>0.45040000000000002</v>
      </c>
      <c r="E79">
        <v>82.8</v>
      </c>
      <c r="F79">
        <v>183.83665199999999</v>
      </c>
      <c r="G79" t="s">
        <v>22</v>
      </c>
      <c r="H79">
        <v>2</v>
      </c>
      <c r="I79" t="s">
        <v>24</v>
      </c>
      <c r="J79" t="s">
        <v>24</v>
      </c>
      <c r="K79" t="s">
        <v>24</v>
      </c>
      <c r="L79" t="s">
        <v>24</v>
      </c>
      <c r="M79" t="s">
        <v>24</v>
      </c>
      <c r="N79" t="s">
        <v>24</v>
      </c>
      <c r="O79" t="s">
        <v>6</v>
      </c>
      <c r="P79" t="s">
        <v>6</v>
      </c>
      <c r="Q79" t="s">
        <v>60</v>
      </c>
      <c r="R79" t="s">
        <v>62</v>
      </c>
    </row>
    <row r="80" spans="4:18" x14ac:dyDescent="0.2">
      <c r="D80">
        <v>0.38963900000000001</v>
      </c>
      <c r="E80">
        <v>55.2</v>
      </c>
      <c r="F80">
        <v>141.66973999999999</v>
      </c>
      <c r="G80" t="s">
        <v>22</v>
      </c>
      <c r="H80">
        <v>2</v>
      </c>
      <c r="I80" t="s">
        <v>24</v>
      </c>
      <c r="J80" t="s">
        <v>24</v>
      </c>
      <c r="K80" t="s">
        <v>24</v>
      </c>
      <c r="L80" t="s">
        <v>24</v>
      </c>
      <c r="M80" t="s">
        <v>24</v>
      </c>
      <c r="N80" t="s">
        <v>24</v>
      </c>
      <c r="O80" t="s">
        <v>6</v>
      </c>
      <c r="P80" t="s">
        <v>6</v>
      </c>
      <c r="Q80" t="s">
        <v>60</v>
      </c>
      <c r="R80" t="s">
        <v>62</v>
      </c>
    </row>
    <row r="81" spans="4:18" x14ac:dyDescent="0.2">
      <c r="D81">
        <v>0.61018499999999998</v>
      </c>
      <c r="E81">
        <v>82.8</v>
      </c>
      <c r="F81">
        <v>135.696485</v>
      </c>
      <c r="G81" t="s">
        <v>22</v>
      </c>
      <c r="H81">
        <v>2</v>
      </c>
      <c r="I81" t="s">
        <v>24</v>
      </c>
      <c r="J81" t="s">
        <v>24</v>
      </c>
      <c r="K81" t="s">
        <v>24</v>
      </c>
      <c r="L81" t="s">
        <v>24</v>
      </c>
      <c r="M81" t="s">
        <v>24</v>
      </c>
      <c r="N81" t="s">
        <v>24</v>
      </c>
      <c r="O81" t="s">
        <v>6</v>
      </c>
      <c r="P81" t="s">
        <v>6</v>
      </c>
      <c r="Q81" t="s">
        <v>60</v>
      </c>
      <c r="R81" t="s">
        <v>62</v>
      </c>
    </row>
    <row r="82" spans="4:18" x14ac:dyDescent="0.2">
      <c r="D82">
        <v>0.37676599999999999</v>
      </c>
      <c r="E82">
        <v>55.2</v>
      </c>
      <c r="F82">
        <v>146.51018099999999</v>
      </c>
      <c r="G82" t="s">
        <v>22</v>
      </c>
      <c r="H82">
        <v>2</v>
      </c>
      <c r="I82" t="s">
        <v>24</v>
      </c>
      <c r="J82" t="s">
        <v>24</v>
      </c>
      <c r="K82" t="s">
        <v>24</v>
      </c>
      <c r="L82" t="s">
        <v>24</v>
      </c>
      <c r="M82" t="s">
        <v>24</v>
      </c>
      <c r="N82" t="s">
        <v>24</v>
      </c>
      <c r="O82" t="s">
        <v>6</v>
      </c>
      <c r="P82" t="s">
        <v>6</v>
      </c>
      <c r="Q82" t="s">
        <v>60</v>
      </c>
      <c r="R82" t="s">
        <v>62</v>
      </c>
    </row>
    <row r="83" spans="4:18" x14ac:dyDescent="0.2">
      <c r="D83">
        <v>0.348972</v>
      </c>
      <c r="E83">
        <v>55.2</v>
      </c>
      <c r="F83">
        <v>158.17883399999999</v>
      </c>
      <c r="G83" t="s">
        <v>22</v>
      </c>
      <c r="H83">
        <v>2</v>
      </c>
      <c r="I83" t="s">
        <v>24</v>
      </c>
      <c r="J83" t="s">
        <v>24</v>
      </c>
      <c r="K83" t="s">
        <v>24</v>
      </c>
      <c r="L83" t="s">
        <v>24</v>
      </c>
      <c r="M83" t="s">
        <v>24</v>
      </c>
      <c r="N83" t="s">
        <v>24</v>
      </c>
      <c r="O83" t="s">
        <v>6</v>
      </c>
      <c r="P83" t="s">
        <v>6</v>
      </c>
      <c r="Q83" t="s">
        <v>60</v>
      </c>
      <c r="R83" t="s">
        <v>62</v>
      </c>
    </row>
    <row r="84" spans="4:18" x14ac:dyDescent="0.2">
      <c r="D84">
        <v>0.38318999999999998</v>
      </c>
      <c r="E84">
        <v>55.2</v>
      </c>
      <c r="F84">
        <v>144.05376699999999</v>
      </c>
      <c r="G84" t="s">
        <v>22</v>
      </c>
      <c r="H84">
        <v>2</v>
      </c>
      <c r="I84" t="s">
        <v>24</v>
      </c>
      <c r="J84" t="s">
        <v>24</v>
      </c>
      <c r="K84" t="s">
        <v>24</v>
      </c>
      <c r="L84" t="s">
        <v>24</v>
      </c>
      <c r="M84" t="s">
        <v>6</v>
      </c>
      <c r="N84" t="s">
        <v>6</v>
      </c>
      <c r="O84" t="s">
        <v>24</v>
      </c>
      <c r="P84" t="s">
        <v>24</v>
      </c>
      <c r="Q84" t="s">
        <v>60</v>
      </c>
      <c r="R84" t="s">
        <v>62</v>
      </c>
    </row>
    <row r="85" spans="4:18" x14ac:dyDescent="0.2">
      <c r="D85">
        <v>0.32048900000000002</v>
      </c>
      <c r="E85">
        <v>55.2</v>
      </c>
      <c r="F85">
        <v>172.236593</v>
      </c>
      <c r="G85" t="s">
        <v>22</v>
      </c>
      <c r="H85">
        <v>2</v>
      </c>
      <c r="I85" t="s">
        <v>24</v>
      </c>
      <c r="J85" t="s">
        <v>24</v>
      </c>
      <c r="K85" t="s">
        <v>24</v>
      </c>
      <c r="L85" t="s">
        <v>24</v>
      </c>
      <c r="M85" t="s">
        <v>6</v>
      </c>
      <c r="N85" t="s">
        <v>6</v>
      </c>
      <c r="O85" t="s">
        <v>24</v>
      </c>
      <c r="P85" t="s">
        <v>24</v>
      </c>
      <c r="Q85" t="s">
        <v>60</v>
      </c>
      <c r="R85" t="s">
        <v>62</v>
      </c>
    </row>
    <row r="86" spans="4:18" x14ac:dyDescent="0.2">
      <c r="D86">
        <v>0.33916800000000003</v>
      </c>
      <c r="E86">
        <v>55.2</v>
      </c>
      <c r="F86">
        <v>162.75122099999999</v>
      </c>
      <c r="G86" t="s">
        <v>22</v>
      </c>
      <c r="H86">
        <v>2</v>
      </c>
      <c r="I86" t="s">
        <v>24</v>
      </c>
      <c r="J86" t="s">
        <v>24</v>
      </c>
      <c r="K86" t="s">
        <v>24</v>
      </c>
      <c r="L86" t="s">
        <v>24</v>
      </c>
      <c r="M86" t="s">
        <v>6</v>
      </c>
      <c r="N86" t="s">
        <v>6</v>
      </c>
      <c r="O86" t="s">
        <v>24</v>
      </c>
      <c r="P86" t="s">
        <v>24</v>
      </c>
      <c r="Q86" t="s">
        <v>60</v>
      </c>
      <c r="R86" t="s">
        <v>62</v>
      </c>
    </row>
    <row r="87" spans="4:18" x14ac:dyDescent="0.2">
      <c r="D87">
        <v>0.34914000000000001</v>
      </c>
      <c r="E87">
        <v>55.2</v>
      </c>
      <c r="F87">
        <v>158.10287400000001</v>
      </c>
      <c r="G87" t="s">
        <v>22</v>
      </c>
      <c r="H87">
        <v>2</v>
      </c>
      <c r="I87" t="s">
        <v>24</v>
      </c>
      <c r="J87" t="s">
        <v>24</v>
      </c>
      <c r="K87" t="s">
        <v>24</v>
      </c>
      <c r="L87" t="s">
        <v>24</v>
      </c>
      <c r="M87" t="s">
        <v>6</v>
      </c>
      <c r="N87" t="s">
        <v>6</v>
      </c>
      <c r="O87" t="s">
        <v>24</v>
      </c>
      <c r="P87" t="s">
        <v>24</v>
      </c>
      <c r="Q87" t="s">
        <v>60</v>
      </c>
      <c r="R87" t="s">
        <v>62</v>
      </c>
    </row>
    <row r="88" spans="4:18" x14ac:dyDescent="0.2">
      <c r="D88">
        <v>0.33571000000000001</v>
      </c>
      <c r="E88">
        <v>55.2</v>
      </c>
      <c r="F88">
        <v>164.427581</v>
      </c>
      <c r="G88" t="s">
        <v>22</v>
      </c>
      <c r="H88">
        <v>2</v>
      </c>
      <c r="I88" t="s">
        <v>24</v>
      </c>
      <c r="J88" t="s">
        <v>24</v>
      </c>
      <c r="K88" t="s">
        <v>24</v>
      </c>
      <c r="L88" t="s">
        <v>24</v>
      </c>
      <c r="M88" t="s">
        <v>6</v>
      </c>
      <c r="N88" t="s">
        <v>6</v>
      </c>
      <c r="O88" t="s">
        <v>24</v>
      </c>
      <c r="P88" t="s">
        <v>24</v>
      </c>
      <c r="Q88" t="s">
        <v>60</v>
      </c>
      <c r="R88" t="s">
        <v>62</v>
      </c>
    </row>
    <row r="89" spans="4:18" x14ac:dyDescent="0.2">
      <c r="D89">
        <v>0.463891</v>
      </c>
      <c r="E89">
        <v>82.8</v>
      </c>
      <c r="F89">
        <v>178.490218</v>
      </c>
      <c r="G89" t="s">
        <v>22</v>
      </c>
      <c r="H89">
        <v>2</v>
      </c>
      <c r="I89" t="s">
        <v>6</v>
      </c>
      <c r="J89" t="s">
        <v>6</v>
      </c>
      <c r="K89" t="s">
        <v>24</v>
      </c>
      <c r="L89" t="s">
        <v>24</v>
      </c>
      <c r="M89" t="s">
        <v>24</v>
      </c>
      <c r="N89" t="s">
        <v>24</v>
      </c>
      <c r="O89" t="s">
        <v>24</v>
      </c>
      <c r="P89" t="s">
        <v>24</v>
      </c>
      <c r="Q89" t="s">
        <v>60</v>
      </c>
      <c r="R89" t="s">
        <v>62</v>
      </c>
    </row>
    <row r="90" spans="4:18" x14ac:dyDescent="0.2">
      <c r="D90">
        <v>0.46389200000000003</v>
      </c>
      <c r="E90">
        <v>82.8</v>
      </c>
      <c r="F90">
        <v>178.48965100000001</v>
      </c>
      <c r="G90" t="s">
        <v>22</v>
      </c>
      <c r="H90">
        <v>2</v>
      </c>
      <c r="I90" t="s">
        <v>6</v>
      </c>
      <c r="J90" t="s">
        <v>6</v>
      </c>
      <c r="K90" t="s">
        <v>24</v>
      </c>
      <c r="L90" t="s">
        <v>24</v>
      </c>
      <c r="M90" t="s">
        <v>24</v>
      </c>
      <c r="N90" t="s">
        <v>24</v>
      </c>
      <c r="O90" t="s">
        <v>24</v>
      </c>
      <c r="P90" t="s">
        <v>24</v>
      </c>
      <c r="Q90" t="s">
        <v>60</v>
      </c>
      <c r="R90" t="s">
        <v>62</v>
      </c>
    </row>
    <row r="91" spans="4:18" x14ac:dyDescent="0.2">
      <c r="D91">
        <v>0.42345899999999997</v>
      </c>
      <c r="E91">
        <v>55.2</v>
      </c>
      <c r="F91">
        <v>130.35502399999999</v>
      </c>
      <c r="G91" t="s">
        <v>22</v>
      </c>
      <c r="H91">
        <v>2</v>
      </c>
      <c r="I91" t="s">
        <v>6</v>
      </c>
      <c r="J91" t="s">
        <v>6</v>
      </c>
      <c r="K91" t="s">
        <v>24</v>
      </c>
      <c r="L91" t="s">
        <v>24</v>
      </c>
      <c r="M91" t="s">
        <v>24</v>
      </c>
      <c r="N91" t="s">
        <v>24</v>
      </c>
      <c r="O91" t="s">
        <v>24</v>
      </c>
      <c r="P91" t="s">
        <v>24</v>
      </c>
      <c r="Q91" t="s">
        <v>60</v>
      </c>
      <c r="R91" t="s">
        <v>62</v>
      </c>
    </row>
    <row r="92" spans="4:18" x14ac:dyDescent="0.2">
      <c r="D92">
        <v>0.47015800000000002</v>
      </c>
      <c r="E92">
        <v>82.8</v>
      </c>
      <c r="F92">
        <v>176.11091500000001</v>
      </c>
      <c r="G92" t="s">
        <v>22</v>
      </c>
      <c r="H92">
        <v>2</v>
      </c>
      <c r="I92" t="s">
        <v>6</v>
      </c>
      <c r="J92" t="s">
        <v>6</v>
      </c>
      <c r="K92" t="s">
        <v>24</v>
      </c>
      <c r="L92" t="s">
        <v>24</v>
      </c>
      <c r="M92" t="s">
        <v>24</v>
      </c>
      <c r="N92" t="s">
        <v>24</v>
      </c>
      <c r="O92" t="s">
        <v>24</v>
      </c>
      <c r="P92" t="s">
        <v>24</v>
      </c>
      <c r="Q92" t="s">
        <v>60</v>
      </c>
      <c r="R92" t="s">
        <v>62</v>
      </c>
    </row>
    <row r="93" spans="4:18" x14ac:dyDescent="0.2">
      <c r="D93">
        <v>0.34511500000000001</v>
      </c>
      <c r="E93">
        <v>55.2</v>
      </c>
      <c r="F93">
        <v>159.94655800000001</v>
      </c>
      <c r="G93" t="s">
        <v>22</v>
      </c>
      <c r="H93">
        <v>4</v>
      </c>
      <c r="I93" t="s">
        <v>6</v>
      </c>
      <c r="J93" t="s">
        <v>6</v>
      </c>
      <c r="K93" t="s">
        <v>24</v>
      </c>
      <c r="L93" t="s">
        <v>24</v>
      </c>
      <c r="M93" t="s">
        <v>6</v>
      </c>
      <c r="N93" t="s">
        <v>6</v>
      </c>
      <c r="O93" t="s">
        <v>24</v>
      </c>
      <c r="P93" t="s">
        <v>24</v>
      </c>
      <c r="Q93" t="s">
        <v>60</v>
      </c>
      <c r="R93" t="s">
        <v>62</v>
      </c>
    </row>
    <row r="94" spans="4:18" x14ac:dyDescent="0.2">
      <c r="D94">
        <v>0.289856</v>
      </c>
      <c r="E94">
        <v>55.2</v>
      </c>
      <c r="F94">
        <v>190.439494</v>
      </c>
      <c r="G94" t="s">
        <v>22</v>
      </c>
      <c r="H94">
        <v>4</v>
      </c>
      <c r="I94" t="s">
        <v>6</v>
      </c>
      <c r="J94" t="s">
        <v>6</v>
      </c>
      <c r="K94" t="s">
        <v>24</v>
      </c>
      <c r="L94" t="s">
        <v>24</v>
      </c>
      <c r="M94" t="s">
        <v>6</v>
      </c>
      <c r="N94" t="s">
        <v>6</v>
      </c>
      <c r="O94" t="s">
        <v>24</v>
      </c>
      <c r="P94" t="s">
        <v>24</v>
      </c>
      <c r="Q94" t="s">
        <v>60</v>
      </c>
      <c r="R94" t="s">
        <v>62</v>
      </c>
    </row>
    <row r="95" spans="4:18" x14ac:dyDescent="0.2">
      <c r="D95">
        <v>0.30491699999999999</v>
      </c>
      <c r="E95">
        <v>55.2</v>
      </c>
      <c r="F95">
        <v>181.03305599999999</v>
      </c>
      <c r="G95" t="s">
        <v>22</v>
      </c>
      <c r="H95">
        <v>4</v>
      </c>
      <c r="I95" t="s">
        <v>6</v>
      </c>
      <c r="J95" t="s">
        <v>6</v>
      </c>
      <c r="K95" t="s">
        <v>24</v>
      </c>
      <c r="L95" t="s">
        <v>24</v>
      </c>
      <c r="M95" t="s">
        <v>6</v>
      </c>
      <c r="N95" t="s">
        <v>6</v>
      </c>
      <c r="O95" t="s">
        <v>24</v>
      </c>
      <c r="P95" t="s">
        <v>24</v>
      </c>
      <c r="Q95" t="s">
        <v>60</v>
      </c>
      <c r="R95" t="s">
        <v>62</v>
      </c>
    </row>
    <row r="96" spans="4:18" x14ac:dyDescent="0.2">
      <c r="D96">
        <v>0.30851099999999998</v>
      </c>
      <c r="E96">
        <v>55.2</v>
      </c>
      <c r="F96">
        <v>178.92402300000001</v>
      </c>
      <c r="G96" t="s">
        <v>22</v>
      </c>
      <c r="H96">
        <v>4</v>
      </c>
      <c r="I96" t="s">
        <v>6</v>
      </c>
      <c r="J96" t="s">
        <v>6</v>
      </c>
      <c r="K96" t="s">
        <v>24</v>
      </c>
      <c r="L96" t="s">
        <v>24</v>
      </c>
      <c r="M96" t="s">
        <v>6</v>
      </c>
      <c r="N96" t="s">
        <v>6</v>
      </c>
      <c r="O96" t="s">
        <v>24</v>
      </c>
      <c r="P96" t="s">
        <v>24</v>
      </c>
      <c r="Q96" t="s">
        <v>60</v>
      </c>
      <c r="R96" t="s">
        <v>62</v>
      </c>
    </row>
    <row r="97" spans="4:18" x14ac:dyDescent="0.2">
      <c r="D97">
        <v>0.31343799999999999</v>
      </c>
      <c r="E97">
        <v>55.2</v>
      </c>
      <c r="F97">
        <v>176.111265</v>
      </c>
      <c r="G97" t="s">
        <v>22</v>
      </c>
      <c r="H97">
        <v>4</v>
      </c>
      <c r="I97" t="s">
        <v>6</v>
      </c>
      <c r="J97" t="s">
        <v>6</v>
      </c>
      <c r="K97" t="s">
        <v>24</v>
      </c>
      <c r="L97" t="s">
        <v>24</v>
      </c>
      <c r="M97" t="s">
        <v>6</v>
      </c>
      <c r="N97" t="s">
        <v>6</v>
      </c>
      <c r="O97" t="s">
        <v>24</v>
      </c>
      <c r="P97" t="s">
        <v>24</v>
      </c>
      <c r="Q97" t="s">
        <v>60</v>
      </c>
      <c r="R97" t="s">
        <v>62</v>
      </c>
    </row>
    <row r="98" spans="4:18" x14ac:dyDescent="0.2">
      <c r="D98">
        <v>0.61335799999999996</v>
      </c>
      <c r="E98">
        <v>82.8</v>
      </c>
      <c r="F98">
        <v>134.994643</v>
      </c>
      <c r="G98" t="s">
        <v>22</v>
      </c>
      <c r="H98">
        <v>4</v>
      </c>
      <c r="I98" t="s">
        <v>6</v>
      </c>
      <c r="J98" t="s">
        <v>6</v>
      </c>
      <c r="K98" t="s">
        <v>6</v>
      </c>
      <c r="L98" t="s">
        <v>6</v>
      </c>
      <c r="M98" t="s">
        <v>24</v>
      </c>
      <c r="N98" t="s">
        <v>24</v>
      </c>
      <c r="O98" t="s">
        <v>24</v>
      </c>
      <c r="P98" t="s">
        <v>24</v>
      </c>
      <c r="Q98" t="s">
        <v>60</v>
      </c>
      <c r="R98" t="s">
        <v>62</v>
      </c>
    </row>
    <row r="99" spans="4:18" x14ac:dyDescent="0.2">
      <c r="D99">
        <v>0.41127999999999998</v>
      </c>
      <c r="E99">
        <v>55.2</v>
      </c>
      <c r="F99">
        <v>134.21509499999999</v>
      </c>
      <c r="G99" t="s">
        <v>22</v>
      </c>
      <c r="H99">
        <v>4</v>
      </c>
      <c r="I99" t="s">
        <v>6</v>
      </c>
      <c r="J99" t="s">
        <v>6</v>
      </c>
      <c r="K99" t="s">
        <v>6</v>
      </c>
      <c r="L99" t="s">
        <v>6</v>
      </c>
      <c r="M99" t="s">
        <v>24</v>
      </c>
      <c r="N99" t="s">
        <v>24</v>
      </c>
      <c r="O99" t="s">
        <v>24</v>
      </c>
      <c r="P99" t="s">
        <v>24</v>
      </c>
      <c r="Q99" t="s">
        <v>60</v>
      </c>
      <c r="R99" t="s">
        <v>62</v>
      </c>
    </row>
    <row r="100" spans="4:18" x14ac:dyDescent="0.2">
      <c r="D100">
        <v>0.39574100000000001</v>
      </c>
      <c r="E100">
        <v>55.2</v>
      </c>
      <c r="F100">
        <v>139.485265</v>
      </c>
      <c r="G100" t="s">
        <v>22</v>
      </c>
      <c r="H100">
        <v>4</v>
      </c>
      <c r="I100" t="s">
        <v>6</v>
      </c>
      <c r="J100" t="s">
        <v>6</v>
      </c>
      <c r="K100" t="s">
        <v>6</v>
      </c>
      <c r="L100" t="s">
        <v>6</v>
      </c>
      <c r="M100" t="s">
        <v>24</v>
      </c>
      <c r="N100" t="s">
        <v>24</v>
      </c>
      <c r="O100" t="s">
        <v>24</v>
      </c>
      <c r="P100" t="s">
        <v>24</v>
      </c>
      <c r="Q100" t="s">
        <v>60</v>
      </c>
      <c r="R100" t="s">
        <v>62</v>
      </c>
    </row>
    <row r="101" spans="4:18" x14ac:dyDescent="0.2">
      <c r="D101">
        <v>0.382969</v>
      </c>
      <c r="E101">
        <v>55.2</v>
      </c>
      <c r="F101">
        <v>144.13683399999999</v>
      </c>
      <c r="G101" t="s">
        <v>22</v>
      </c>
      <c r="H101">
        <v>4</v>
      </c>
      <c r="I101" t="s">
        <v>6</v>
      </c>
      <c r="J101" t="s">
        <v>6</v>
      </c>
      <c r="K101" t="s">
        <v>6</v>
      </c>
      <c r="L101" t="s">
        <v>6</v>
      </c>
      <c r="M101" t="s">
        <v>24</v>
      </c>
      <c r="N101" t="s">
        <v>24</v>
      </c>
      <c r="O101" t="s">
        <v>24</v>
      </c>
      <c r="P101" t="s">
        <v>24</v>
      </c>
      <c r="Q101" t="s">
        <v>60</v>
      </c>
      <c r="R101" t="s">
        <v>62</v>
      </c>
    </row>
    <row r="102" spans="4:18" x14ac:dyDescent="0.2">
      <c r="D102">
        <v>0.396505</v>
      </c>
      <c r="E102">
        <v>55.2</v>
      </c>
      <c r="F102">
        <v>139.21635900000001</v>
      </c>
      <c r="G102" t="s">
        <v>22</v>
      </c>
      <c r="H102">
        <v>4</v>
      </c>
      <c r="I102" t="s">
        <v>6</v>
      </c>
      <c r="J102" t="s">
        <v>6</v>
      </c>
      <c r="K102" t="s">
        <v>6</v>
      </c>
      <c r="L102" t="s">
        <v>6</v>
      </c>
      <c r="M102" t="s">
        <v>24</v>
      </c>
      <c r="N102" t="s">
        <v>24</v>
      </c>
      <c r="O102" t="s">
        <v>24</v>
      </c>
      <c r="P102" t="s">
        <v>24</v>
      </c>
      <c r="Q102" t="s">
        <v>60</v>
      </c>
      <c r="R102" t="s">
        <v>62</v>
      </c>
    </row>
    <row r="103" spans="4:18" x14ac:dyDescent="0.2">
      <c r="D103">
        <v>1.968064</v>
      </c>
      <c r="E103">
        <v>248.4</v>
      </c>
      <c r="F103">
        <v>126.21538</v>
      </c>
      <c r="G103" t="s">
        <v>7</v>
      </c>
      <c r="H103">
        <v>2</v>
      </c>
      <c r="I103" t="s">
        <v>24</v>
      </c>
      <c r="J103" t="s">
        <v>24</v>
      </c>
      <c r="K103" t="s">
        <v>24</v>
      </c>
      <c r="L103" t="s">
        <v>24</v>
      </c>
      <c r="M103" t="s">
        <v>24</v>
      </c>
      <c r="N103" t="s">
        <v>24</v>
      </c>
      <c r="O103" t="s">
        <v>6</v>
      </c>
      <c r="P103" t="s">
        <v>6</v>
      </c>
      <c r="Q103" t="s">
        <v>60</v>
      </c>
      <c r="R103" t="s">
        <v>62</v>
      </c>
    </row>
    <row r="104" spans="4:18" x14ac:dyDescent="0.2">
      <c r="D104">
        <v>1.586084</v>
      </c>
      <c r="E104">
        <v>220.8</v>
      </c>
      <c r="F104">
        <v>139.21080499999999</v>
      </c>
      <c r="G104" t="s">
        <v>7</v>
      </c>
      <c r="H104">
        <v>2</v>
      </c>
      <c r="I104" t="s">
        <v>24</v>
      </c>
      <c r="J104" t="s">
        <v>24</v>
      </c>
      <c r="K104" t="s">
        <v>24</v>
      </c>
      <c r="L104" t="s">
        <v>24</v>
      </c>
      <c r="M104" t="s">
        <v>24</v>
      </c>
      <c r="N104" t="s">
        <v>24</v>
      </c>
      <c r="O104" t="s">
        <v>6</v>
      </c>
      <c r="P104" t="s">
        <v>6</v>
      </c>
      <c r="Q104" t="s">
        <v>60</v>
      </c>
      <c r="R104" t="s">
        <v>62</v>
      </c>
    </row>
    <row r="105" spans="4:18" x14ac:dyDescent="0.2">
      <c r="D105">
        <v>1.666876</v>
      </c>
      <c r="E105">
        <v>220.8</v>
      </c>
      <c r="F105">
        <v>132.46339499999999</v>
      </c>
      <c r="G105" t="s">
        <v>7</v>
      </c>
      <c r="H105">
        <v>2</v>
      </c>
      <c r="I105" t="s">
        <v>24</v>
      </c>
      <c r="J105" t="s">
        <v>24</v>
      </c>
      <c r="K105" t="s">
        <v>24</v>
      </c>
      <c r="L105" t="s">
        <v>24</v>
      </c>
      <c r="M105" t="s">
        <v>24</v>
      </c>
      <c r="N105" t="s">
        <v>24</v>
      </c>
      <c r="O105" t="s">
        <v>6</v>
      </c>
      <c r="P105" t="s">
        <v>6</v>
      </c>
      <c r="Q105" t="s">
        <v>60</v>
      </c>
      <c r="R105" t="s">
        <v>62</v>
      </c>
    </row>
    <row r="106" spans="4:18" x14ac:dyDescent="0.2">
      <c r="D106">
        <v>1.8024340000000001</v>
      </c>
      <c r="E106">
        <v>248.4</v>
      </c>
      <c r="F106">
        <v>137.813637</v>
      </c>
      <c r="G106" t="s">
        <v>7</v>
      </c>
      <c r="H106">
        <v>2</v>
      </c>
      <c r="I106" t="s">
        <v>24</v>
      </c>
      <c r="J106" t="s">
        <v>24</v>
      </c>
      <c r="K106" t="s">
        <v>24</v>
      </c>
      <c r="L106" t="s">
        <v>24</v>
      </c>
      <c r="M106" t="s">
        <v>24</v>
      </c>
      <c r="N106" t="s">
        <v>24</v>
      </c>
      <c r="O106" t="s">
        <v>6</v>
      </c>
      <c r="P106" t="s">
        <v>6</v>
      </c>
      <c r="Q106" t="s">
        <v>60</v>
      </c>
      <c r="R106" t="s">
        <v>62</v>
      </c>
    </row>
    <row r="107" spans="4:18" x14ac:dyDescent="0.2">
      <c r="D107">
        <v>1.8215239999999999</v>
      </c>
      <c r="E107">
        <v>220.8</v>
      </c>
      <c r="F107">
        <v>121.21721100000001</v>
      </c>
      <c r="G107" t="s">
        <v>7</v>
      </c>
      <c r="H107">
        <v>2</v>
      </c>
      <c r="I107" t="s">
        <v>24</v>
      </c>
      <c r="J107" t="s">
        <v>24</v>
      </c>
      <c r="K107" t="s">
        <v>24</v>
      </c>
      <c r="L107" t="s">
        <v>24</v>
      </c>
      <c r="M107" t="s">
        <v>24</v>
      </c>
      <c r="N107" t="s">
        <v>24</v>
      </c>
      <c r="O107" t="s">
        <v>6</v>
      </c>
      <c r="P107" t="s">
        <v>6</v>
      </c>
      <c r="Q107" t="s">
        <v>60</v>
      </c>
      <c r="R107" t="s">
        <v>62</v>
      </c>
    </row>
    <row r="108" spans="4:18" x14ac:dyDescent="0.2">
      <c r="D108">
        <v>1.7031130000000001</v>
      </c>
      <c r="E108">
        <v>220.8</v>
      </c>
      <c r="F108">
        <v>129.64498800000001</v>
      </c>
      <c r="G108" t="s">
        <v>7</v>
      </c>
      <c r="H108">
        <v>2</v>
      </c>
      <c r="I108" t="s">
        <v>24</v>
      </c>
      <c r="J108" t="s">
        <v>24</v>
      </c>
      <c r="K108" t="s">
        <v>24</v>
      </c>
      <c r="L108" t="s">
        <v>24</v>
      </c>
      <c r="M108" t="s">
        <v>6</v>
      </c>
      <c r="N108" t="s">
        <v>6</v>
      </c>
      <c r="O108" t="s">
        <v>24</v>
      </c>
      <c r="P108" t="s">
        <v>24</v>
      </c>
      <c r="Q108" t="s">
        <v>60</v>
      </c>
      <c r="R108" t="s">
        <v>62</v>
      </c>
    </row>
    <row r="109" spans="4:18" x14ac:dyDescent="0.2">
      <c r="D109">
        <v>1.434917</v>
      </c>
      <c r="E109">
        <v>193.2</v>
      </c>
      <c r="F109">
        <v>134.64189200000001</v>
      </c>
      <c r="G109" t="s">
        <v>7</v>
      </c>
      <c r="H109">
        <v>2</v>
      </c>
      <c r="I109" t="s">
        <v>24</v>
      </c>
      <c r="J109" t="s">
        <v>24</v>
      </c>
      <c r="K109" t="s">
        <v>24</v>
      </c>
      <c r="L109" t="s">
        <v>24</v>
      </c>
      <c r="M109" t="s">
        <v>6</v>
      </c>
      <c r="N109" t="s">
        <v>6</v>
      </c>
      <c r="O109" t="s">
        <v>24</v>
      </c>
      <c r="P109" t="s">
        <v>24</v>
      </c>
      <c r="Q109" t="s">
        <v>60</v>
      </c>
      <c r="R109" t="s">
        <v>62</v>
      </c>
    </row>
    <row r="110" spans="4:18" x14ac:dyDescent="0.2">
      <c r="D110">
        <v>1.6063320000000001</v>
      </c>
      <c r="E110">
        <v>220.8</v>
      </c>
      <c r="F110">
        <v>137.45604900000001</v>
      </c>
      <c r="G110" t="s">
        <v>7</v>
      </c>
      <c r="H110">
        <v>2</v>
      </c>
      <c r="I110" t="s">
        <v>24</v>
      </c>
      <c r="J110" t="s">
        <v>24</v>
      </c>
      <c r="K110" t="s">
        <v>24</v>
      </c>
      <c r="L110" t="s">
        <v>24</v>
      </c>
      <c r="M110" t="s">
        <v>6</v>
      </c>
      <c r="N110" t="s">
        <v>6</v>
      </c>
      <c r="O110" t="s">
        <v>24</v>
      </c>
      <c r="P110" t="s">
        <v>24</v>
      </c>
      <c r="Q110" t="s">
        <v>60</v>
      </c>
      <c r="R110" t="s">
        <v>62</v>
      </c>
    </row>
    <row r="111" spans="4:18" x14ac:dyDescent="0.2">
      <c r="D111">
        <v>1.4733240000000001</v>
      </c>
      <c r="E111">
        <v>193.2</v>
      </c>
      <c r="F111">
        <v>131.132058</v>
      </c>
      <c r="G111" t="s">
        <v>7</v>
      </c>
      <c r="H111">
        <v>2</v>
      </c>
      <c r="I111" t="s">
        <v>24</v>
      </c>
      <c r="J111" t="s">
        <v>24</v>
      </c>
      <c r="K111" t="s">
        <v>24</v>
      </c>
      <c r="L111" t="s">
        <v>24</v>
      </c>
      <c r="M111" t="s">
        <v>6</v>
      </c>
      <c r="N111" t="s">
        <v>6</v>
      </c>
      <c r="O111" t="s">
        <v>24</v>
      </c>
      <c r="P111" t="s">
        <v>24</v>
      </c>
      <c r="Q111" t="s">
        <v>60</v>
      </c>
      <c r="R111" t="s">
        <v>62</v>
      </c>
    </row>
    <row r="112" spans="4:18" x14ac:dyDescent="0.2">
      <c r="D112">
        <v>1.4540219999999999</v>
      </c>
      <c r="E112">
        <v>220.8</v>
      </c>
      <c r="F112">
        <v>151.85462899999999</v>
      </c>
      <c r="G112" t="s">
        <v>7</v>
      </c>
      <c r="H112">
        <v>2</v>
      </c>
      <c r="I112" t="s">
        <v>24</v>
      </c>
      <c r="J112" t="s">
        <v>24</v>
      </c>
      <c r="K112" t="s">
        <v>24</v>
      </c>
      <c r="L112" t="s">
        <v>24</v>
      </c>
      <c r="M112" t="s">
        <v>6</v>
      </c>
      <c r="N112" t="s">
        <v>6</v>
      </c>
      <c r="O112" t="s">
        <v>24</v>
      </c>
      <c r="P112" t="s">
        <v>24</v>
      </c>
      <c r="Q112" t="s">
        <v>60</v>
      </c>
      <c r="R112" t="s">
        <v>62</v>
      </c>
    </row>
    <row r="113" spans="4:18" x14ac:dyDescent="0.2">
      <c r="D113">
        <v>1.775414</v>
      </c>
      <c r="E113">
        <v>248.4</v>
      </c>
      <c r="F113">
        <v>139.91106400000001</v>
      </c>
      <c r="G113" t="s">
        <v>7</v>
      </c>
      <c r="H113">
        <v>2</v>
      </c>
      <c r="I113" t="s">
        <v>6</v>
      </c>
      <c r="J113" t="s">
        <v>6</v>
      </c>
      <c r="K113" t="s">
        <v>24</v>
      </c>
      <c r="L113" t="s">
        <v>24</v>
      </c>
      <c r="M113" t="s">
        <v>24</v>
      </c>
      <c r="N113" t="s">
        <v>24</v>
      </c>
      <c r="O113" t="s">
        <v>24</v>
      </c>
      <c r="P113" t="s">
        <v>24</v>
      </c>
      <c r="Q113" t="s">
        <v>60</v>
      </c>
      <c r="R113" t="s">
        <v>62</v>
      </c>
    </row>
    <row r="114" spans="4:18" x14ac:dyDescent="0.2">
      <c r="D114">
        <v>1.64072</v>
      </c>
      <c r="E114">
        <v>220.8</v>
      </c>
      <c r="F114">
        <v>134.575039</v>
      </c>
      <c r="G114" t="s">
        <v>7</v>
      </c>
      <c r="H114">
        <v>2</v>
      </c>
      <c r="I114" t="s">
        <v>6</v>
      </c>
      <c r="J114" t="s">
        <v>6</v>
      </c>
      <c r="K114" t="s">
        <v>24</v>
      </c>
      <c r="L114" t="s">
        <v>24</v>
      </c>
      <c r="M114" t="s">
        <v>24</v>
      </c>
      <c r="N114" t="s">
        <v>24</v>
      </c>
      <c r="O114" t="s">
        <v>24</v>
      </c>
      <c r="P114" t="s">
        <v>24</v>
      </c>
      <c r="Q114" t="s">
        <v>60</v>
      </c>
      <c r="R114" t="s">
        <v>62</v>
      </c>
    </row>
    <row r="115" spans="4:18" x14ac:dyDescent="0.2">
      <c r="D115">
        <v>1.5989169999999999</v>
      </c>
      <c r="E115">
        <v>220.8</v>
      </c>
      <c r="F115">
        <v>138.09345099999999</v>
      </c>
      <c r="G115" t="s">
        <v>7</v>
      </c>
      <c r="H115">
        <v>2</v>
      </c>
      <c r="I115" t="s">
        <v>6</v>
      </c>
      <c r="J115" t="s">
        <v>6</v>
      </c>
      <c r="K115" t="s">
        <v>24</v>
      </c>
      <c r="L115" t="s">
        <v>24</v>
      </c>
      <c r="M115" t="s">
        <v>24</v>
      </c>
      <c r="N115" t="s">
        <v>24</v>
      </c>
      <c r="O115" t="s">
        <v>24</v>
      </c>
      <c r="P115" t="s">
        <v>24</v>
      </c>
      <c r="Q115" t="s">
        <v>60</v>
      </c>
      <c r="R115" t="s">
        <v>62</v>
      </c>
    </row>
    <row r="116" spans="4:18" x14ac:dyDescent="0.2">
      <c r="D116">
        <v>1.5701419999999999</v>
      </c>
      <c r="E116">
        <v>220.8</v>
      </c>
      <c r="F116">
        <v>140.62422699999999</v>
      </c>
      <c r="G116" t="s">
        <v>7</v>
      </c>
      <c r="H116">
        <v>2</v>
      </c>
      <c r="I116" t="s">
        <v>6</v>
      </c>
      <c r="J116" t="s">
        <v>6</v>
      </c>
      <c r="K116" t="s">
        <v>24</v>
      </c>
      <c r="L116" t="s">
        <v>24</v>
      </c>
      <c r="M116" t="s">
        <v>24</v>
      </c>
      <c r="N116" t="s">
        <v>24</v>
      </c>
      <c r="O116" t="s">
        <v>24</v>
      </c>
      <c r="P116" t="s">
        <v>24</v>
      </c>
      <c r="Q116" t="s">
        <v>60</v>
      </c>
      <c r="R116" t="s">
        <v>62</v>
      </c>
    </row>
    <row r="117" spans="4:18" x14ac:dyDescent="0.2">
      <c r="D117">
        <v>1.5531090000000001</v>
      </c>
      <c r="E117">
        <v>193.2</v>
      </c>
      <c r="F117">
        <v>124.395628</v>
      </c>
      <c r="G117" t="s">
        <v>7</v>
      </c>
      <c r="H117">
        <v>2</v>
      </c>
      <c r="I117" t="s">
        <v>6</v>
      </c>
      <c r="J117" t="s">
        <v>6</v>
      </c>
      <c r="K117" t="s">
        <v>24</v>
      </c>
      <c r="L117" t="s">
        <v>24</v>
      </c>
      <c r="M117" t="s">
        <v>24</v>
      </c>
      <c r="N117" t="s">
        <v>24</v>
      </c>
      <c r="O117" t="s">
        <v>24</v>
      </c>
      <c r="P117" t="s">
        <v>24</v>
      </c>
      <c r="Q117" t="s">
        <v>60</v>
      </c>
      <c r="R117" t="s">
        <v>62</v>
      </c>
    </row>
    <row r="118" spans="4:18" x14ac:dyDescent="0.2">
      <c r="D118">
        <v>1.55324</v>
      </c>
      <c r="E118">
        <v>193.2</v>
      </c>
      <c r="F118">
        <v>124.385148</v>
      </c>
      <c r="G118" t="s">
        <v>7</v>
      </c>
      <c r="H118">
        <v>4</v>
      </c>
      <c r="I118" t="s">
        <v>6</v>
      </c>
      <c r="J118" t="s">
        <v>6</v>
      </c>
      <c r="K118" t="s">
        <v>24</v>
      </c>
      <c r="L118" t="s">
        <v>24</v>
      </c>
      <c r="M118" t="s">
        <v>6</v>
      </c>
      <c r="N118" t="s">
        <v>6</v>
      </c>
      <c r="O118" t="s">
        <v>24</v>
      </c>
      <c r="P118" t="s">
        <v>24</v>
      </c>
      <c r="Q118" t="s">
        <v>60</v>
      </c>
      <c r="R118" t="s">
        <v>62</v>
      </c>
    </row>
    <row r="119" spans="4:18" x14ac:dyDescent="0.2">
      <c r="D119">
        <v>1.553269</v>
      </c>
      <c r="E119">
        <v>193.2</v>
      </c>
      <c r="F119">
        <v>124.38282599999999</v>
      </c>
      <c r="G119" t="s">
        <v>7</v>
      </c>
      <c r="H119">
        <v>4</v>
      </c>
      <c r="I119" t="s">
        <v>6</v>
      </c>
      <c r="J119" t="s">
        <v>6</v>
      </c>
      <c r="K119" t="s">
        <v>24</v>
      </c>
      <c r="L119" t="s">
        <v>24</v>
      </c>
      <c r="M119" t="s">
        <v>6</v>
      </c>
      <c r="N119" t="s">
        <v>6</v>
      </c>
      <c r="O119" t="s">
        <v>24</v>
      </c>
      <c r="P119" t="s">
        <v>24</v>
      </c>
      <c r="Q119" t="s">
        <v>60</v>
      </c>
      <c r="R119" t="s">
        <v>62</v>
      </c>
    </row>
    <row r="120" spans="4:18" x14ac:dyDescent="0.2">
      <c r="D120">
        <v>1.398307</v>
      </c>
      <c r="E120">
        <v>193.2</v>
      </c>
      <c r="F120">
        <v>138.16707099999999</v>
      </c>
      <c r="G120" t="s">
        <v>7</v>
      </c>
      <c r="H120">
        <v>4</v>
      </c>
      <c r="I120" t="s">
        <v>6</v>
      </c>
      <c r="J120" t="s">
        <v>6</v>
      </c>
      <c r="K120" t="s">
        <v>24</v>
      </c>
      <c r="L120" t="s">
        <v>24</v>
      </c>
      <c r="M120" t="s">
        <v>6</v>
      </c>
      <c r="N120" t="s">
        <v>6</v>
      </c>
      <c r="O120" t="s">
        <v>24</v>
      </c>
      <c r="P120" t="s">
        <v>24</v>
      </c>
      <c r="Q120" t="s">
        <v>60</v>
      </c>
      <c r="R120" t="s">
        <v>62</v>
      </c>
    </row>
    <row r="121" spans="4:18" x14ac:dyDescent="0.2">
      <c r="D121">
        <v>1.5289520000000001</v>
      </c>
      <c r="E121">
        <v>220.8</v>
      </c>
      <c r="F121">
        <v>144.41265799999999</v>
      </c>
      <c r="G121" t="s">
        <v>7</v>
      </c>
      <c r="H121">
        <v>4</v>
      </c>
      <c r="I121" t="s">
        <v>6</v>
      </c>
      <c r="J121" t="s">
        <v>6</v>
      </c>
      <c r="K121" t="s">
        <v>24</v>
      </c>
      <c r="L121" t="s">
        <v>24</v>
      </c>
      <c r="M121" t="s">
        <v>6</v>
      </c>
      <c r="N121" t="s">
        <v>6</v>
      </c>
      <c r="O121" t="s">
        <v>24</v>
      </c>
      <c r="P121" t="s">
        <v>24</v>
      </c>
      <c r="Q121" t="s">
        <v>60</v>
      </c>
      <c r="R121" t="s">
        <v>62</v>
      </c>
    </row>
    <row r="122" spans="4:18" x14ac:dyDescent="0.2">
      <c r="D122">
        <v>1.453746</v>
      </c>
      <c r="E122">
        <v>193.2</v>
      </c>
      <c r="F122">
        <v>132.89800099999999</v>
      </c>
      <c r="G122" t="s">
        <v>7</v>
      </c>
      <c r="H122">
        <v>4</v>
      </c>
      <c r="I122" t="s">
        <v>6</v>
      </c>
      <c r="J122" t="s">
        <v>6</v>
      </c>
      <c r="K122" t="s">
        <v>24</v>
      </c>
      <c r="L122" t="s">
        <v>24</v>
      </c>
      <c r="M122" t="s">
        <v>6</v>
      </c>
      <c r="N122" t="s">
        <v>6</v>
      </c>
      <c r="O122" t="s">
        <v>24</v>
      </c>
      <c r="P122" t="s">
        <v>24</v>
      </c>
      <c r="Q122" t="s">
        <v>60</v>
      </c>
      <c r="R122" t="s">
        <v>62</v>
      </c>
    </row>
    <row r="123" spans="4:18" x14ac:dyDescent="0.2">
      <c r="D123">
        <v>1.6527339999999999</v>
      </c>
      <c r="E123">
        <v>220.8</v>
      </c>
      <c r="F123">
        <v>133.59680599999999</v>
      </c>
      <c r="G123" t="s">
        <v>7</v>
      </c>
      <c r="H123">
        <v>4</v>
      </c>
      <c r="I123" t="s">
        <v>6</v>
      </c>
      <c r="J123" t="s">
        <v>6</v>
      </c>
      <c r="K123" t="s">
        <v>6</v>
      </c>
      <c r="L123" t="s">
        <v>6</v>
      </c>
      <c r="M123" t="s">
        <v>24</v>
      </c>
      <c r="N123" t="s">
        <v>24</v>
      </c>
      <c r="O123" t="s">
        <v>24</v>
      </c>
      <c r="P123" t="s">
        <v>24</v>
      </c>
      <c r="Q123" t="s">
        <v>60</v>
      </c>
      <c r="R123" t="s">
        <v>62</v>
      </c>
    </row>
    <row r="124" spans="4:18" x14ac:dyDescent="0.2">
      <c r="D124">
        <v>1.697306</v>
      </c>
      <c r="E124">
        <v>220.8</v>
      </c>
      <c r="F124">
        <v>130.088517</v>
      </c>
      <c r="G124" t="s">
        <v>7</v>
      </c>
      <c r="H124">
        <v>4</v>
      </c>
      <c r="I124" t="s">
        <v>6</v>
      </c>
      <c r="J124" t="s">
        <v>6</v>
      </c>
      <c r="K124" t="s">
        <v>6</v>
      </c>
      <c r="L124" t="s">
        <v>6</v>
      </c>
      <c r="M124" t="s">
        <v>24</v>
      </c>
      <c r="N124" t="s">
        <v>24</v>
      </c>
      <c r="O124" t="s">
        <v>24</v>
      </c>
      <c r="P124" t="s">
        <v>24</v>
      </c>
      <c r="Q124" t="s">
        <v>60</v>
      </c>
      <c r="R124" t="s">
        <v>62</v>
      </c>
    </row>
    <row r="125" spans="4:18" x14ac:dyDescent="0.2">
      <c r="D125">
        <v>1.7359519999999999</v>
      </c>
      <c r="E125">
        <v>220.8</v>
      </c>
      <c r="F125">
        <v>127.192436</v>
      </c>
      <c r="G125" t="s">
        <v>7</v>
      </c>
      <c r="H125">
        <v>4</v>
      </c>
      <c r="I125" t="s">
        <v>6</v>
      </c>
      <c r="J125" t="s">
        <v>6</v>
      </c>
      <c r="K125" t="s">
        <v>6</v>
      </c>
      <c r="L125" t="s">
        <v>6</v>
      </c>
      <c r="M125" t="s">
        <v>24</v>
      </c>
      <c r="N125" t="s">
        <v>24</v>
      </c>
      <c r="O125" t="s">
        <v>24</v>
      </c>
      <c r="P125" t="s">
        <v>24</v>
      </c>
      <c r="Q125" t="s">
        <v>60</v>
      </c>
      <c r="R125" t="s">
        <v>62</v>
      </c>
    </row>
    <row r="126" spans="4:18" x14ac:dyDescent="0.2">
      <c r="D126">
        <v>1.5662529999999999</v>
      </c>
      <c r="E126">
        <v>220.8</v>
      </c>
      <c r="F126">
        <v>140.97343499999999</v>
      </c>
      <c r="G126" t="s">
        <v>7</v>
      </c>
      <c r="H126">
        <v>4</v>
      </c>
      <c r="I126" t="s">
        <v>6</v>
      </c>
      <c r="J126" t="s">
        <v>6</v>
      </c>
      <c r="K126" t="s">
        <v>6</v>
      </c>
      <c r="L126" t="s">
        <v>6</v>
      </c>
      <c r="M126" t="s">
        <v>24</v>
      </c>
      <c r="N126" t="s">
        <v>24</v>
      </c>
      <c r="O126" t="s">
        <v>24</v>
      </c>
      <c r="P126" t="s">
        <v>24</v>
      </c>
      <c r="Q126" t="s">
        <v>60</v>
      </c>
      <c r="R126" t="s">
        <v>62</v>
      </c>
    </row>
    <row r="127" spans="4:18" x14ac:dyDescent="0.2">
      <c r="D127">
        <v>1.589194</v>
      </c>
      <c r="E127">
        <v>193.2</v>
      </c>
      <c r="F127">
        <v>121.571051</v>
      </c>
      <c r="G127" t="s">
        <v>7</v>
      </c>
      <c r="H127">
        <v>4</v>
      </c>
      <c r="I127" t="s">
        <v>6</v>
      </c>
      <c r="J127" t="s">
        <v>6</v>
      </c>
      <c r="K127" t="s">
        <v>6</v>
      </c>
      <c r="L127" t="s">
        <v>6</v>
      </c>
      <c r="M127" t="s">
        <v>24</v>
      </c>
      <c r="N127" t="s">
        <v>24</v>
      </c>
      <c r="O127" t="s">
        <v>24</v>
      </c>
      <c r="P127" t="s">
        <v>24</v>
      </c>
      <c r="Q127" t="s">
        <v>60</v>
      </c>
      <c r="R127" t="s">
        <v>62</v>
      </c>
    </row>
    <row r="128" spans="4:18" x14ac:dyDescent="0.2">
      <c r="D128">
        <v>2.8501750000000001</v>
      </c>
      <c r="E128">
        <v>358.8</v>
      </c>
      <c r="F128">
        <v>125.886985</v>
      </c>
      <c r="G128" t="s">
        <v>16</v>
      </c>
      <c r="H128">
        <v>2</v>
      </c>
      <c r="I128" t="s">
        <v>24</v>
      </c>
      <c r="J128" t="s">
        <v>24</v>
      </c>
      <c r="K128" t="s">
        <v>24</v>
      </c>
      <c r="L128" t="s">
        <v>24</v>
      </c>
      <c r="M128" t="s">
        <v>24</v>
      </c>
      <c r="N128" t="s">
        <v>24</v>
      </c>
      <c r="O128" t="s">
        <v>6</v>
      </c>
      <c r="P128" t="s">
        <v>6</v>
      </c>
      <c r="Q128" t="s">
        <v>60</v>
      </c>
      <c r="R128" t="s">
        <v>62</v>
      </c>
    </row>
    <row r="129" spans="4:18" x14ac:dyDescent="0.2">
      <c r="D129">
        <v>3.4226040000000002</v>
      </c>
      <c r="E129">
        <v>441.6</v>
      </c>
      <c r="F129">
        <v>129.02455900000001</v>
      </c>
      <c r="G129" t="s">
        <v>16</v>
      </c>
      <c r="H129">
        <v>2</v>
      </c>
      <c r="I129" t="s">
        <v>24</v>
      </c>
      <c r="J129" t="s">
        <v>24</v>
      </c>
      <c r="K129" t="s">
        <v>24</v>
      </c>
      <c r="L129" t="s">
        <v>24</v>
      </c>
      <c r="M129" t="s">
        <v>24</v>
      </c>
      <c r="N129" t="s">
        <v>24</v>
      </c>
      <c r="O129" t="s">
        <v>6</v>
      </c>
      <c r="P129" t="s">
        <v>6</v>
      </c>
      <c r="Q129" t="s">
        <v>60</v>
      </c>
      <c r="R129" t="s">
        <v>62</v>
      </c>
    </row>
    <row r="130" spans="4:18" x14ac:dyDescent="0.2">
      <c r="D130">
        <v>2.472172</v>
      </c>
      <c r="E130">
        <v>331.2</v>
      </c>
      <c r="F130">
        <v>133.97125600000001</v>
      </c>
      <c r="G130" t="s">
        <v>16</v>
      </c>
      <c r="H130">
        <v>2</v>
      </c>
      <c r="I130" t="s">
        <v>24</v>
      </c>
      <c r="J130" t="s">
        <v>24</v>
      </c>
      <c r="K130" t="s">
        <v>24</v>
      </c>
      <c r="L130" t="s">
        <v>24</v>
      </c>
      <c r="M130" t="s">
        <v>24</v>
      </c>
      <c r="N130" t="s">
        <v>24</v>
      </c>
      <c r="O130" t="s">
        <v>6</v>
      </c>
      <c r="P130" t="s">
        <v>6</v>
      </c>
      <c r="Q130" t="s">
        <v>60</v>
      </c>
      <c r="R130" t="s">
        <v>62</v>
      </c>
    </row>
    <row r="131" spans="4:18" x14ac:dyDescent="0.2">
      <c r="D131">
        <v>2.8923559999999999</v>
      </c>
      <c r="E131">
        <v>358.8</v>
      </c>
      <c r="F131">
        <v>124.051103</v>
      </c>
      <c r="G131" t="s">
        <v>16</v>
      </c>
      <c r="H131">
        <v>2</v>
      </c>
      <c r="I131" t="s">
        <v>24</v>
      </c>
      <c r="J131" t="s">
        <v>24</v>
      </c>
      <c r="K131" t="s">
        <v>24</v>
      </c>
      <c r="L131" t="s">
        <v>24</v>
      </c>
      <c r="M131" t="s">
        <v>24</v>
      </c>
      <c r="N131" t="s">
        <v>24</v>
      </c>
      <c r="O131" t="s">
        <v>6</v>
      </c>
      <c r="P131" t="s">
        <v>6</v>
      </c>
      <c r="Q131" t="s">
        <v>60</v>
      </c>
      <c r="R131" t="s">
        <v>62</v>
      </c>
    </row>
    <row r="132" spans="4:18" x14ac:dyDescent="0.2">
      <c r="D132">
        <v>2.9090919999999998</v>
      </c>
      <c r="E132">
        <v>358.8</v>
      </c>
      <c r="F132">
        <v>123.337469</v>
      </c>
      <c r="G132" t="s">
        <v>16</v>
      </c>
      <c r="H132">
        <v>2</v>
      </c>
      <c r="I132" t="s">
        <v>24</v>
      </c>
      <c r="J132" t="s">
        <v>24</v>
      </c>
      <c r="K132" t="s">
        <v>24</v>
      </c>
      <c r="L132" t="s">
        <v>24</v>
      </c>
      <c r="M132" t="s">
        <v>24</v>
      </c>
      <c r="N132" t="s">
        <v>24</v>
      </c>
      <c r="O132" t="s">
        <v>6</v>
      </c>
      <c r="P132" t="s">
        <v>6</v>
      </c>
      <c r="Q132" t="s">
        <v>60</v>
      </c>
      <c r="R132" t="s">
        <v>62</v>
      </c>
    </row>
    <row r="133" spans="4:18" x14ac:dyDescent="0.2">
      <c r="D133">
        <v>2.7566440000000001</v>
      </c>
      <c r="E133">
        <v>331.2</v>
      </c>
      <c r="F133">
        <v>120.146092</v>
      </c>
      <c r="G133" t="s">
        <v>16</v>
      </c>
      <c r="H133">
        <v>2</v>
      </c>
      <c r="I133" t="s">
        <v>24</v>
      </c>
      <c r="J133" t="s">
        <v>24</v>
      </c>
      <c r="K133" t="s">
        <v>24</v>
      </c>
      <c r="L133" t="s">
        <v>24</v>
      </c>
      <c r="M133" t="s">
        <v>6</v>
      </c>
      <c r="N133" t="s">
        <v>6</v>
      </c>
      <c r="O133" t="s">
        <v>24</v>
      </c>
      <c r="P133" t="s">
        <v>24</v>
      </c>
      <c r="Q133" t="s">
        <v>60</v>
      </c>
      <c r="R133" t="s">
        <v>62</v>
      </c>
    </row>
    <row r="134" spans="4:18" x14ac:dyDescent="0.2">
      <c r="D134">
        <v>2.844646</v>
      </c>
      <c r="E134">
        <v>358.8</v>
      </c>
      <c r="F134">
        <v>126.131688</v>
      </c>
      <c r="G134" t="s">
        <v>16</v>
      </c>
      <c r="H134">
        <v>2</v>
      </c>
      <c r="I134" t="s">
        <v>24</v>
      </c>
      <c r="J134" t="s">
        <v>24</v>
      </c>
      <c r="K134" t="s">
        <v>24</v>
      </c>
      <c r="L134" t="s">
        <v>24</v>
      </c>
      <c r="M134" t="s">
        <v>6</v>
      </c>
      <c r="N134" t="s">
        <v>6</v>
      </c>
      <c r="O134" t="s">
        <v>24</v>
      </c>
      <c r="P134" t="s">
        <v>24</v>
      </c>
      <c r="Q134" t="s">
        <v>60</v>
      </c>
      <c r="R134" t="s">
        <v>62</v>
      </c>
    </row>
    <row r="135" spans="4:18" x14ac:dyDescent="0.2">
      <c r="D135">
        <v>2.6092939999999998</v>
      </c>
      <c r="E135">
        <v>331.2</v>
      </c>
      <c r="F135">
        <v>126.930904</v>
      </c>
      <c r="G135" t="s">
        <v>16</v>
      </c>
      <c r="H135">
        <v>2</v>
      </c>
      <c r="I135" t="s">
        <v>24</v>
      </c>
      <c r="J135" t="s">
        <v>24</v>
      </c>
      <c r="K135" t="s">
        <v>24</v>
      </c>
      <c r="L135" t="s">
        <v>24</v>
      </c>
      <c r="M135" t="s">
        <v>6</v>
      </c>
      <c r="N135" t="s">
        <v>6</v>
      </c>
      <c r="O135" t="s">
        <v>24</v>
      </c>
      <c r="P135" t="s">
        <v>24</v>
      </c>
      <c r="Q135" t="s">
        <v>60</v>
      </c>
      <c r="R135" t="s">
        <v>62</v>
      </c>
    </row>
    <row r="136" spans="4:18" x14ac:dyDescent="0.2">
      <c r="D136">
        <v>2.6459600000000001</v>
      </c>
      <c r="E136">
        <v>331.2</v>
      </c>
      <c r="F136">
        <v>125.17196300000001</v>
      </c>
      <c r="G136" t="s">
        <v>16</v>
      </c>
      <c r="H136">
        <v>2</v>
      </c>
      <c r="I136" t="s">
        <v>24</v>
      </c>
      <c r="J136" t="s">
        <v>24</v>
      </c>
      <c r="K136" t="s">
        <v>24</v>
      </c>
      <c r="L136" t="s">
        <v>24</v>
      </c>
      <c r="M136" t="s">
        <v>6</v>
      </c>
      <c r="N136" t="s">
        <v>6</v>
      </c>
      <c r="O136" t="s">
        <v>24</v>
      </c>
      <c r="P136" t="s">
        <v>24</v>
      </c>
      <c r="Q136" t="s">
        <v>60</v>
      </c>
      <c r="R136" t="s">
        <v>62</v>
      </c>
    </row>
    <row r="137" spans="4:18" x14ac:dyDescent="0.2">
      <c r="D137">
        <v>2.7316919999999998</v>
      </c>
      <c r="E137">
        <v>331.2</v>
      </c>
      <c r="F137">
        <v>121.243532</v>
      </c>
      <c r="G137" t="s">
        <v>16</v>
      </c>
      <c r="H137">
        <v>2</v>
      </c>
      <c r="I137" t="s">
        <v>24</v>
      </c>
      <c r="J137" t="s">
        <v>24</v>
      </c>
      <c r="K137" t="s">
        <v>24</v>
      </c>
      <c r="L137" t="s">
        <v>24</v>
      </c>
      <c r="M137" t="s">
        <v>6</v>
      </c>
      <c r="N137" t="s">
        <v>6</v>
      </c>
      <c r="O137" t="s">
        <v>24</v>
      </c>
      <c r="P137" t="s">
        <v>24</v>
      </c>
      <c r="Q137" t="s">
        <v>60</v>
      </c>
      <c r="R137" t="s">
        <v>62</v>
      </c>
    </row>
    <row r="138" spans="4:18" x14ac:dyDescent="0.2">
      <c r="D138">
        <v>1.9806440000000001</v>
      </c>
      <c r="E138">
        <v>248.4</v>
      </c>
      <c r="F138">
        <v>125.413775</v>
      </c>
      <c r="G138" t="s">
        <v>16</v>
      </c>
      <c r="H138">
        <v>2</v>
      </c>
      <c r="I138" t="s">
        <v>6</v>
      </c>
      <c r="J138" t="s">
        <v>6</v>
      </c>
      <c r="K138" t="s">
        <v>24</v>
      </c>
      <c r="L138" t="s">
        <v>24</v>
      </c>
      <c r="M138" t="s">
        <v>24</v>
      </c>
      <c r="N138" t="s">
        <v>24</v>
      </c>
      <c r="O138" t="s">
        <v>24</v>
      </c>
      <c r="P138" t="s">
        <v>24</v>
      </c>
      <c r="Q138" t="s">
        <v>60</v>
      </c>
      <c r="R138" t="s">
        <v>62</v>
      </c>
    </row>
    <row r="139" spans="4:18" x14ac:dyDescent="0.2">
      <c r="D139">
        <v>2.2378089999999999</v>
      </c>
      <c r="E139">
        <v>276</v>
      </c>
      <c r="F139">
        <v>123.334918</v>
      </c>
      <c r="G139" t="s">
        <v>16</v>
      </c>
      <c r="H139">
        <v>2</v>
      </c>
      <c r="I139" t="s">
        <v>6</v>
      </c>
      <c r="J139" t="s">
        <v>6</v>
      </c>
      <c r="K139" t="s">
        <v>24</v>
      </c>
      <c r="L139" t="s">
        <v>24</v>
      </c>
      <c r="M139" t="s">
        <v>24</v>
      </c>
      <c r="N139" t="s">
        <v>24</v>
      </c>
      <c r="O139" t="s">
        <v>24</v>
      </c>
      <c r="P139" t="s">
        <v>24</v>
      </c>
      <c r="Q139" t="s">
        <v>60</v>
      </c>
      <c r="R139" t="s">
        <v>62</v>
      </c>
    </row>
    <row r="140" spans="4:18" x14ac:dyDescent="0.2">
      <c r="D140">
        <v>2.061099</v>
      </c>
      <c r="E140">
        <v>248.4</v>
      </c>
      <c r="F140">
        <v>120.518254</v>
      </c>
      <c r="G140" t="s">
        <v>16</v>
      </c>
      <c r="H140">
        <v>2</v>
      </c>
      <c r="I140" t="s">
        <v>6</v>
      </c>
      <c r="J140" t="s">
        <v>6</v>
      </c>
      <c r="K140" t="s">
        <v>24</v>
      </c>
      <c r="L140" t="s">
        <v>24</v>
      </c>
      <c r="M140" t="s">
        <v>24</v>
      </c>
      <c r="N140" t="s">
        <v>24</v>
      </c>
      <c r="O140" t="s">
        <v>24</v>
      </c>
      <c r="P140" t="s">
        <v>24</v>
      </c>
      <c r="Q140" t="s">
        <v>60</v>
      </c>
      <c r="R140" t="s">
        <v>62</v>
      </c>
    </row>
    <row r="141" spans="4:18" x14ac:dyDescent="0.2">
      <c r="D141">
        <v>2.276538</v>
      </c>
      <c r="E141">
        <v>276</v>
      </c>
      <c r="F141">
        <v>121.236746</v>
      </c>
      <c r="G141" t="s">
        <v>16</v>
      </c>
      <c r="H141">
        <v>2</v>
      </c>
      <c r="I141" t="s">
        <v>6</v>
      </c>
      <c r="J141" t="s">
        <v>6</v>
      </c>
      <c r="K141" t="s">
        <v>24</v>
      </c>
      <c r="L141" t="s">
        <v>24</v>
      </c>
      <c r="M141" t="s">
        <v>24</v>
      </c>
      <c r="N141" t="s">
        <v>24</v>
      </c>
      <c r="O141" t="s">
        <v>24</v>
      </c>
      <c r="P141" t="s">
        <v>24</v>
      </c>
      <c r="Q141" t="s">
        <v>60</v>
      </c>
      <c r="R141" t="s">
        <v>62</v>
      </c>
    </row>
    <row r="142" spans="4:18" x14ac:dyDescent="0.2">
      <c r="D142">
        <v>2.2351580000000002</v>
      </c>
      <c r="E142">
        <v>303.60000000000002</v>
      </c>
      <c r="F142">
        <v>135.82929999999999</v>
      </c>
      <c r="G142" t="s">
        <v>16</v>
      </c>
      <c r="H142">
        <v>2</v>
      </c>
      <c r="I142" t="s">
        <v>6</v>
      </c>
      <c r="J142" t="s">
        <v>6</v>
      </c>
      <c r="K142" t="s">
        <v>24</v>
      </c>
      <c r="L142" t="s">
        <v>24</v>
      </c>
      <c r="M142" t="s">
        <v>24</v>
      </c>
      <c r="N142" t="s">
        <v>24</v>
      </c>
      <c r="O142" t="s">
        <v>24</v>
      </c>
      <c r="P142" t="s">
        <v>24</v>
      </c>
      <c r="Q142" t="s">
        <v>60</v>
      </c>
      <c r="R142" t="s">
        <v>62</v>
      </c>
    </row>
    <row r="143" spans="4:18" x14ac:dyDescent="0.2">
      <c r="D143">
        <v>2.4854539999999998</v>
      </c>
      <c r="E143">
        <v>331.2</v>
      </c>
      <c r="F143">
        <v>133.25531699999999</v>
      </c>
      <c r="G143" t="s">
        <v>16</v>
      </c>
      <c r="H143">
        <v>4</v>
      </c>
      <c r="I143" t="s">
        <v>6</v>
      </c>
      <c r="J143" t="s">
        <v>6</v>
      </c>
      <c r="K143" t="s">
        <v>24</v>
      </c>
      <c r="L143" t="s">
        <v>24</v>
      </c>
      <c r="M143" t="s">
        <v>6</v>
      </c>
      <c r="N143" t="s">
        <v>6</v>
      </c>
      <c r="O143" t="s">
        <v>24</v>
      </c>
      <c r="P143" t="s">
        <v>24</v>
      </c>
      <c r="Q143" t="s">
        <v>60</v>
      </c>
      <c r="R143" t="s">
        <v>62</v>
      </c>
    </row>
    <row r="144" spans="4:18" x14ac:dyDescent="0.2">
      <c r="D144">
        <v>2.5475400000000001</v>
      </c>
      <c r="E144">
        <v>331.2</v>
      </c>
      <c r="F144">
        <v>130.007777</v>
      </c>
      <c r="G144" t="s">
        <v>16</v>
      </c>
      <c r="H144">
        <v>4</v>
      </c>
      <c r="I144" t="s">
        <v>6</v>
      </c>
      <c r="J144" t="s">
        <v>6</v>
      </c>
      <c r="K144" t="s">
        <v>24</v>
      </c>
      <c r="L144" t="s">
        <v>24</v>
      </c>
      <c r="M144" t="s">
        <v>6</v>
      </c>
      <c r="N144" t="s">
        <v>6</v>
      </c>
      <c r="O144" t="s">
        <v>24</v>
      </c>
      <c r="P144" t="s">
        <v>24</v>
      </c>
      <c r="Q144" t="s">
        <v>60</v>
      </c>
      <c r="R144" t="s">
        <v>62</v>
      </c>
    </row>
    <row r="145" spans="4:18" x14ac:dyDescent="0.2">
      <c r="D145">
        <v>2.4724279999999998</v>
      </c>
      <c r="E145">
        <v>331.2</v>
      </c>
      <c r="F145">
        <v>133.957403</v>
      </c>
      <c r="G145" t="s">
        <v>16</v>
      </c>
      <c r="H145">
        <v>4</v>
      </c>
      <c r="I145" t="s">
        <v>6</v>
      </c>
      <c r="J145" t="s">
        <v>6</v>
      </c>
      <c r="K145" t="s">
        <v>24</v>
      </c>
      <c r="L145" t="s">
        <v>24</v>
      </c>
      <c r="M145" t="s">
        <v>6</v>
      </c>
      <c r="N145" t="s">
        <v>6</v>
      </c>
      <c r="O145" t="s">
        <v>24</v>
      </c>
      <c r="P145" t="s">
        <v>24</v>
      </c>
      <c r="Q145" t="s">
        <v>60</v>
      </c>
      <c r="R145" t="s">
        <v>62</v>
      </c>
    </row>
    <row r="146" spans="4:18" x14ac:dyDescent="0.2">
      <c r="D146">
        <v>2.7593899999999998</v>
      </c>
      <c r="E146">
        <v>358.8</v>
      </c>
      <c r="F146">
        <v>130.02875900000001</v>
      </c>
      <c r="G146" t="s">
        <v>16</v>
      </c>
      <c r="H146">
        <v>4</v>
      </c>
      <c r="I146" t="s">
        <v>6</v>
      </c>
      <c r="J146" t="s">
        <v>6</v>
      </c>
      <c r="K146" t="s">
        <v>24</v>
      </c>
      <c r="L146" t="s">
        <v>24</v>
      </c>
      <c r="M146" t="s">
        <v>6</v>
      </c>
      <c r="N146" t="s">
        <v>6</v>
      </c>
      <c r="O146" t="s">
        <v>24</v>
      </c>
      <c r="P146" t="s">
        <v>24</v>
      </c>
      <c r="Q146" t="s">
        <v>60</v>
      </c>
      <c r="R146" t="s">
        <v>62</v>
      </c>
    </row>
    <row r="147" spans="4:18" x14ac:dyDescent="0.2">
      <c r="D147">
        <v>2.6311270000000002</v>
      </c>
      <c r="E147">
        <v>331.2</v>
      </c>
      <c r="F147">
        <v>125.877635</v>
      </c>
      <c r="G147" t="s">
        <v>16</v>
      </c>
      <c r="H147">
        <v>4</v>
      </c>
      <c r="I147" t="s">
        <v>6</v>
      </c>
      <c r="J147" t="s">
        <v>6</v>
      </c>
      <c r="K147" t="s">
        <v>24</v>
      </c>
      <c r="L147" t="s">
        <v>24</v>
      </c>
      <c r="M147" t="s">
        <v>6</v>
      </c>
      <c r="N147" t="s">
        <v>6</v>
      </c>
      <c r="O147" t="s">
        <v>24</v>
      </c>
      <c r="P147" t="s">
        <v>24</v>
      </c>
      <c r="Q147" t="s">
        <v>60</v>
      </c>
      <c r="R147" t="s">
        <v>62</v>
      </c>
    </row>
    <row r="148" spans="4:18" x14ac:dyDescent="0.2">
      <c r="D148">
        <v>2.9600590000000002</v>
      </c>
      <c r="E148">
        <v>358.8</v>
      </c>
      <c r="F148">
        <v>121.213801</v>
      </c>
      <c r="G148" t="s">
        <v>16</v>
      </c>
      <c r="H148">
        <v>4</v>
      </c>
      <c r="I148" t="s">
        <v>6</v>
      </c>
      <c r="J148" t="s">
        <v>6</v>
      </c>
      <c r="K148" t="s">
        <v>6</v>
      </c>
      <c r="L148" t="s">
        <v>6</v>
      </c>
      <c r="M148" t="s">
        <v>24</v>
      </c>
      <c r="N148" t="s">
        <v>24</v>
      </c>
      <c r="O148" t="s">
        <v>24</v>
      </c>
      <c r="P148" t="s">
        <v>24</v>
      </c>
      <c r="Q148" t="s">
        <v>60</v>
      </c>
      <c r="R148" t="s">
        <v>62</v>
      </c>
    </row>
    <row r="149" spans="4:18" x14ac:dyDescent="0.2">
      <c r="D149">
        <v>3.2550279999999998</v>
      </c>
      <c r="E149">
        <v>414</v>
      </c>
      <c r="F149">
        <v>127.187836</v>
      </c>
      <c r="G149" t="s">
        <v>16</v>
      </c>
      <c r="H149">
        <v>4</v>
      </c>
      <c r="I149" t="s">
        <v>6</v>
      </c>
      <c r="J149" t="s">
        <v>6</v>
      </c>
      <c r="K149" t="s">
        <v>6</v>
      </c>
      <c r="L149" t="s">
        <v>6</v>
      </c>
      <c r="M149" t="s">
        <v>24</v>
      </c>
      <c r="N149" t="s">
        <v>24</v>
      </c>
      <c r="O149" t="s">
        <v>24</v>
      </c>
      <c r="P149" t="s">
        <v>24</v>
      </c>
      <c r="Q149" t="s">
        <v>60</v>
      </c>
      <c r="R149" t="s">
        <v>62</v>
      </c>
    </row>
    <row r="150" spans="4:18" x14ac:dyDescent="0.2">
      <c r="D150">
        <v>3.0294949999999998</v>
      </c>
      <c r="E150">
        <v>386.4</v>
      </c>
      <c r="F150">
        <v>127.54603</v>
      </c>
      <c r="G150" t="s">
        <v>16</v>
      </c>
      <c r="H150">
        <v>4</v>
      </c>
      <c r="I150" t="s">
        <v>6</v>
      </c>
      <c r="J150" t="s">
        <v>6</v>
      </c>
      <c r="K150" t="s">
        <v>6</v>
      </c>
      <c r="L150" t="s">
        <v>6</v>
      </c>
      <c r="M150" t="s">
        <v>24</v>
      </c>
      <c r="N150" t="s">
        <v>24</v>
      </c>
      <c r="O150" t="s">
        <v>24</v>
      </c>
      <c r="P150" t="s">
        <v>24</v>
      </c>
      <c r="Q150" t="s">
        <v>60</v>
      </c>
      <c r="R150" t="s">
        <v>62</v>
      </c>
    </row>
    <row r="151" spans="4:18" x14ac:dyDescent="0.2">
      <c r="D151">
        <v>3.063256</v>
      </c>
      <c r="E151">
        <v>386.4</v>
      </c>
      <c r="F151">
        <v>126.14031</v>
      </c>
      <c r="G151" t="s">
        <v>16</v>
      </c>
      <c r="H151">
        <v>4</v>
      </c>
      <c r="I151" t="s">
        <v>6</v>
      </c>
      <c r="J151" t="s">
        <v>6</v>
      </c>
      <c r="K151" t="s">
        <v>6</v>
      </c>
      <c r="L151" t="s">
        <v>6</v>
      </c>
      <c r="M151" t="s">
        <v>24</v>
      </c>
      <c r="N151" t="s">
        <v>24</v>
      </c>
      <c r="O151" t="s">
        <v>24</v>
      </c>
      <c r="P151" t="s">
        <v>24</v>
      </c>
      <c r="Q151" t="s">
        <v>60</v>
      </c>
      <c r="R151" t="s">
        <v>62</v>
      </c>
    </row>
    <row r="152" spans="4:18" x14ac:dyDescent="0.2">
      <c r="D152">
        <v>3.1152470000000001</v>
      </c>
      <c r="E152">
        <v>386.4</v>
      </c>
      <c r="F152">
        <v>124.03509699999999</v>
      </c>
      <c r="G152" t="s">
        <v>16</v>
      </c>
      <c r="H152">
        <v>4</v>
      </c>
      <c r="I152" t="s">
        <v>6</v>
      </c>
      <c r="J152" t="s">
        <v>6</v>
      </c>
      <c r="K152" t="s">
        <v>6</v>
      </c>
      <c r="L152" t="s">
        <v>6</v>
      </c>
      <c r="M152" t="s">
        <v>24</v>
      </c>
      <c r="N152" t="s">
        <v>24</v>
      </c>
      <c r="O152" t="s">
        <v>24</v>
      </c>
      <c r="P152" t="s">
        <v>24</v>
      </c>
      <c r="Q152" t="s">
        <v>60</v>
      </c>
      <c r="R152" t="s">
        <v>62</v>
      </c>
    </row>
    <row r="153" spans="4:18" x14ac:dyDescent="0.2">
      <c r="D153">
        <v>2.0433089999999998</v>
      </c>
      <c r="E153">
        <v>248.4</v>
      </c>
      <c r="F153">
        <v>121.567543</v>
      </c>
      <c r="G153" t="s">
        <v>25</v>
      </c>
      <c r="H153">
        <v>2</v>
      </c>
      <c r="I153" t="s">
        <v>24</v>
      </c>
      <c r="J153" t="s">
        <v>24</v>
      </c>
      <c r="K153" t="s">
        <v>24</v>
      </c>
      <c r="L153" t="s">
        <v>24</v>
      </c>
      <c r="M153" t="s">
        <v>24</v>
      </c>
      <c r="N153" t="s">
        <v>24</v>
      </c>
      <c r="O153" t="s">
        <v>6</v>
      </c>
      <c r="P153" t="s">
        <v>6</v>
      </c>
      <c r="Q153" t="s">
        <v>60</v>
      </c>
      <c r="R153" t="s">
        <v>62</v>
      </c>
    </row>
    <row r="154" spans="4:18" x14ac:dyDescent="0.2">
      <c r="D154">
        <v>1.8942159999999999</v>
      </c>
      <c r="E154">
        <v>248.4</v>
      </c>
      <c r="F154">
        <v>131.13605100000001</v>
      </c>
      <c r="G154" t="s">
        <v>25</v>
      </c>
      <c r="H154">
        <v>2</v>
      </c>
      <c r="I154" t="s">
        <v>24</v>
      </c>
      <c r="J154" t="s">
        <v>24</v>
      </c>
      <c r="K154" t="s">
        <v>24</v>
      </c>
      <c r="L154" t="s">
        <v>24</v>
      </c>
      <c r="M154" t="s">
        <v>24</v>
      </c>
      <c r="N154" t="s">
        <v>24</v>
      </c>
      <c r="O154" t="s">
        <v>6</v>
      </c>
      <c r="P154" t="s">
        <v>6</v>
      </c>
      <c r="Q154" t="s">
        <v>60</v>
      </c>
      <c r="R154" t="s">
        <v>62</v>
      </c>
    </row>
    <row r="155" spans="4:18" x14ac:dyDescent="0.2">
      <c r="D155">
        <v>2.2064349999999999</v>
      </c>
      <c r="E155">
        <v>276</v>
      </c>
      <c r="F155">
        <v>125.08863700000001</v>
      </c>
      <c r="G155" t="s">
        <v>25</v>
      </c>
      <c r="H155">
        <v>2</v>
      </c>
      <c r="I155" t="s">
        <v>24</v>
      </c>
      <c r="J155" t="s">
        <v>24</v>
      </c>
      <c r="K155" t="s">
        <v>24</v>
      </c>
      <c r="L155" t="s">
        <v>24</v>
      </c>
      <c r="M155" t="s">
        <v>24</v>
      </c>
      <c r="N155" t="s">
        <v>24</v>
      </c>
      <c r="O155" t="s">
        <v>6</v>
      </c>
      <c r="P155" t="s">
        <v>6</v>
      </c>
      <c r="Q155" t="s">
        <v>60</v>
      </c>
      <c r="R155" t="s">
        <v>62</v>
      </c>
    </row>
    <row r="156" spans="4:18" x14ac:dyDescent="0.2">
      <c r="D156">
        <v>2.2966129999999998</v>
      </c>
      <c r="E156">
        <v>303.60000000000002</v>
      </c>
      <c r="F156">
        <v>132.19468499999999</v>
      </c>
      <c r="G156" t="s">
        <v>25</v>
      </c>
      <c r="H156">
        <v>2</v>
      </c>
      <c r="I156" t="s">
        <v>24</v>
      </c>
      <c r="J156" t="s">
        <v>24</v>
      </c>
      <c r="K156" t="s">
        <v>24</v>
      </c>
      <c r="L156" t="s">
        <v>24</v>
      </c>
      <c r="M156" t="s">
        <v>24</v>
      </c>
      <c r="N156" t="s">
        <v>24</v>
      </c>
      <c r="O156" t="s">
        <v>6</v>
      </c>
      <c r="P156" t="s">
        <v>6</v>
      </c>
      <c r="Q156" t="s">
        <v>60</v>
      </c>
      <c r="R156" t="s">
        <v>62</v>
      </c>
    </row>
    <row r="157" spans="4:18" x14ac:dyDescent="0.2">
      <c r="D157">
        <v>1.9106209999999999</v>
      </c>
      <c r="E157">
        <v>248.4</v>
      </c>
      <c r="F157">
        <v>130.010063</v>
      </c>
      <c r="G157" t="s">
        <v>25</v>
      </c>
      <c r="H157">
        <v>2</v>
      </c>
      <c r="I157" t="s">
        <v>24</v>
      </c>
      <c r="J157" t="s">
        <v>24</v>
      </c>
      <c r="K157" t="s">
        <v>24</v>
      </c>
      <c r="L157" t="s">
        <v>24</v>
      </c>
      <c r="M157" t="s">
        <v>24</v>
      </c>
      <c r="N157" t="s">
        <v>24</v>
      </c>
      <c r="O157" t="s">
        <v>6</v>
      </c>
      <c r="P157" t="s">
        <v>6</v>
      </c>
      <c r="Q157" t="s">
        <v>60</v>
      </c>
      <c r="R157" t="s">
        <v>62</v>
      </c>
    </row>
    <row r="158" spans="4:18" x14ac:dyDescent="0.2">
      <c r="D158">
        <v>2.1219239999999999</v>
      </c>
      <c r="E158">
        <v>276</v>
      </c>
      <c r="F158">
        <v>130.07061899999999</v>
      </c>
      <c r="G158" t="s">
        <v>25</v>
      </c>
      <c r="H158">
        <v>2</v>
      </c>
      <c r="I158" t="s">
        <v>24</v>
      </c>
      <c r="J158" t="s">
        <v>24</v>
      </c>
      <c r="K158" t="s">
        <v>24</v>
      </c>
      <c r="L158" t="s">
        <v>24</v>
      </c>
      <c r="M158" t="s">
        <v>6</v>
      </c>
      <c r="N158" t="s">
        <v>6</v>
      </c>
      <c r="O158" t="s">
        <v>24</v>
      </c>
      <c r="P158" t="s">
        <v>24</v>
      </c>
      <c r="Q158" t="s">
        <v>60</v>
      </c>
      <c r="R158" t="s">
        <v>62</v>
      </c>
    </row>
    <row r="159" spans="4:18" x14ac:dyDescent="0.2">
      <c r="D159">
        <v>2.2126190000000001</v>
      </c>
      <c r="E159">
        <v>276</v>
      </c>
      <c r="F159">
        <v>124.73902699999999</v>
      </c>
      <c r="G159" t="s">
        <v>25</v>
      </c>
      <c r="H159">
        <v>2</v>
      </c>
      <c r="I159" t="s">
        <v>24</v>
      </c>
      <c r="J159" t="s">
        <v>24</v>
      </c>
      <c r="K159" t="s">
        <v>24</v>
      </c>
      <c r="L159" t="s">
        <v>24</v>
      </c>
      <c r="M159" t="s">
        <v>6</v>
      </c>
      <c r="N159" t="s">
        <v>6</v>
      </c>
      <c r="O159" t="s">
        <v>24</v>
      </c>
      <c r="P159" t="s">
        <v>24</v>
      </c>
      <c r="Q159" t="s">
        <v>60</v>
      </c>
      <c r="R159" t="s">
        <v>62</v>
      </c>
    </row>
    <row r="160" spans="4:18" x14ac:dyDescent="0.2">
      <c r="D160">
        <v>1.973643</v>
      </c>
      <c r="E160">
        <v>248.4</v>
      </c>
      <c r="F160">
        <v>125.858614</v>
      </c>
      <c r="G160" t="s">
        <v>25</v>
      </c>
      <c r="H160">
        <v>2</v>
      </c>
      <c r="I160" t="s">
        <v>24</v>
      </c>
      <c r="J160" t="s">
        <v>24</v>
      </c>
      <c r="K160" t="s">
        <v>24</v>
      </c>
      <c r="L160" t="s">
        <v>24</v>
      </c>
      <c r="M160" t="s">
        <v>6</v>
      </c>
      <c r="N160" t="s">
        <v>6</v>
      </c>
      <c r="O160" t="s">
        <v>24</v>
      </c>
      <c r="P160" t="s">
        <v>24</v>
      </c>
      <c r="Q160" t="s">
        <v>60</v>
      </c>
      <c r="R160" t="s">
        <v>62</v>
      </c>
    </row>
    <row r="161" spans="4:18" x14ac:dyDescent="0.2">
      <c r="D161">
        <v>2.0491790000000001</v>
      </c>
      <c r="E161">
        <v>248.4</v>
      </c>
      <c r="F161">
        <v>121.21929900000001</v>
      </c>
      <c r="G161" t="s">
        <v>25</v>
      </c>
      <c r="H161">
        <v>2</v>
      </c>
      <c r="I161" t="s">
        <v>24</v>
      </c>
      <c r="J161" t="s">
        <v>24</v>
      </c>
      <c r="K161" t="s">
        <v>24</v>
      </c>
      <c r="L161" t="s">
        <v>24</v>
      </c>
      <c r="M161" t="s">
        <v>6</v>
      </c>
      <c r="N161" t="s">
        <v>6</v>
      </c>
      <c r="O161" t="s">
        <v>24</v>
      </c>
      <c r="P161" t="s">
        <v>24</v>
      </c>
      <c r="Q161" t="s">
        <v>60</v>
      </c>
      <c r="R161" t="s">
        <v>62</v>
      </c>
    </row>
    <row r="162" spans="4:18" x14ac:dyDescent="0.2">
      <c r="D162">
        <v>2.0315159999999999</v>
      </c>
      <c r="E162">
        <v>248.4</v>
      </c>
      <c r="F162">
        <v>122.27321000000001</v>
      </c>
      <c r="G162" t="s">
        <v>25</v>
      </c>
      <c r="H162">
        <v>2</v>
      </c>
      <c r="I162" t="s">
        <v>24</v>
      </c>
      <c r="J162" t="s">
        <v>24</v>
      </c>
      <c r="K162" t="s">
        <v>24</v>
      </c>
      <c r="L162" t="s">
        <v>24</v>
      </c>
      <c r="M162" t="s">
        <v>6</v>
      </c>
      <c r="N162" t="s">
        <v>6</v>
      </c>
      <c r="O162" t="s">
        <v>24</v>
      </c>
      <c r="P162" t="s">
        <v>24</v>
      </c>
      <c r="Q162" t="s">
        <v>60</v>
      </c>
      <c r="R162" t="s">
        <v>62</v>
      </c>
    </row>
    <row r="163" spans="4:18" x14ac:dyDescent="0.2">
      <c r="D163">
        <v>1.900401</v>
      </c>
      <c r="E163">
        <v>248.4</v>
      </c>
      <c r="F163">
        <v>130.70928599999999</v>
      </c>
      <c r="G163" t="s">
        <v>25</v>
      </c>
      <c r="H163">
        <v>2</v>
      </c>
      <c r="I163" t="s">
        <v>6</v>
      </c>
      <c r="J163" t="s">
        <v>6</v>
      </c>
      <c r="K163" t="s">
        <v>24</v>
      </c>
      <c r="L163" t="s">
        <v>24</v>
      </c>
      <c r="M163" t="s">
        <v>24</v>
      </c>
      <c r="N163" t="s">
        <v>24</v>
      </c>
      <c r="O163" t="s">
        <v>24</v>
      </c>
      <c r="P163" t="s">
        <v>24</v>
      </c>
      <c r="Q163" t="s">
        <v>60</v>
      </c>
      <c r="R163" t="s">
        <v>62</v>
      </c>
    </row>
    <row r="164" spans="4:18" x14ac:dyDescent="0.2">
      <c r="D164">
        <v>1.768983</v>
      </c>
      <c r="E164">
        <v>220.8</v>
      </c>
      <c r="F164">
        <v>124.817453</v>
      </c>
      <c r="G164" t="s">
        <v>25</v>
      </c>
      <c r="H164">
        <v>2</v>
      </c>
      <c r="I164" t="s">
        <v>6</v>
      </c>
      <c r="J164" t="s">
        <v>6</v>
      </c>
      <c r="K164" t="s">
        <v>24</v>
      </c>
      <c r="L164" t="s">
        <v>24</v>
      </c>
      <c r="M164" t="s">
        <v>24</v>
      </c>
      <c r="N164" t="s">
        <v>24</v>
      </c>
      <c r="O164" t="s">
        <v>24</v>
      </c>
      <c r="P164" t="s">
        <v>24</v>
      </c>
      <c r="Q164" t="s">
        <v>60</v>
      </c>
      <c r="R164" t="s">
        <v>62</v>
      </c>
    </row>
    <row r="165" spans="4:18" x14ac:dyDescent="0.2">
      <c r="D165">
        <v>1.7903</v>
      </c>
      <c r="E165">
        <v>220.8</v>
      </c>
      <c r="F165">
        <v>123.33129599999999</v>
      </c>
      <c r="G165" t="s">
        <v>25</v>
      </c>
      <c r="H165">
        <v>2</v>
      </c>
      <c r="I165" t="s">
        <v>6</v>
      </c>
      <c r="J165" t="s">
        <v>6</v>
      </c>
      <c r="K165" t="s">
        <v>24</v>
      </c>
      <c r="L165" t="s">
        <v>24</v>
      </c>
      <c r="M165" t="s">
        <v>24</v>
      </c>
      <c r="N165" t="s">
        <v>24</v>
      </c>
      <c r="O165" t="s">
        <v>24</v>
      </c>
      <c r="P165" t="s">
        <v>24</v>
      </c>
      <c r="Q165" t="s">
        <v>60</v>
      </c>
      <c r="R165" t="s">
        <v>62</v>
      </c>
    </row>
    <row r="166" spans="4:18" x14ac:dyDescent="0.2">
      <c r="D166">
        <v>1.7492780000000001</v>
      </c>
      <c r="E166">
        <v>220.8</v>
      </c>
      <c r="F166">
        <v>126.223539</v>
      </c>
      <c r="G166" t="s">
        <v>25</v>
      </c>
      <c r="H166">
        <v>2</v>
      </c>
      <c r="I166" t="s">
        <v>6</v>
      </c>
      <c r="J166" t="s">
        <v>6</v>
      </c>
      <c r="K166" t="s">
        <v>24</v>
      </c>
      <c r="L166" t="s">
        <v>24</v>
      </c>
      <c r="M166" t="s">
        <v>24</v>
      </c>
      <c r="N166" t="s">
        <v>24</v>
      </c>
      <c r="O166" t="s">
        <v>24</v>
      </c>
      <c r="P166" t="s">
        <v>24</v>
      </c>
      <c r="Q166" t="s">
        <v>60</v>
      </c>
      <c r="R166" t="s">
        <v>62</v>
      </c>
    </row>
    <row r="167" spans="4:18" x14ac:dyDescent="0.2">
      <c r="D167">
        <v>1.831893</v>
      </c>
      <c r="E167">
        <v>220.8</v>
      </c>
      <c r="F167">
        <v>120.531036</v>
      </c>
      <c r="G167" t="s">
        <v>25</v>
      </c>
      <c r="H167">
        <v>2</v>
      </c>
      <c r="I167" t="s">
        <v>6</v>
      </c>
      <c r="J167" t="s">
        <v>6</v>
      </c>
      <c r="K167" t="s">
        <v>24</v>
      </c>
      <c r="L167" t="s">
        <v>24</v>
      </c>
      <c r="M167" t="s">
        <v>24</v>
      </c>
      <c r="N167" t="s">
        <v>24</v>
      </c>
      <c r="O167" t="s">
        <v>24</v>
      </c>
      <c r="P167" t="s">
        <v>24</v>
      </c>
      <c r="Q167" t="s">
        <v>60</v>
      </c>
      <c r="R167" t="s">
        <v>62</v>
      </c>
    </row>
    <row r="168" spans="4:18" x14ac:dyDescent="0.2">
      <c r="D168">
        <v>1.9106300000000001</v>
      </c>
      <c r="E168">
        <v>248.4</v>
      </c>
      <c r="F168">
        <v>130.00947500000001</v>
      </c>
      <c r="G168" t="s">
        <v>25</v>
      </c>
      <c r="H168">
        <v>4</v>
      </c>
      <c r="I168" t="s">
        <v>6</v>
      </c>
      <c r="J168" t="s">
        <v>6</v>
      </c>
      <c r="K168" t="s">
        <v>24</v>
      </c>
      <c r="L168" t="s">
        <v>24</v>
      </c>
      <c r="M168" t="s">
        <v>6</v>
      </c>
      <c r="N168" t="s">
        <v>6</v>
      </c>
      <c r="O168" t="s">
        <v>24</v>
      </c>
      <c r="P168" t="s">
        <v>24</v>
      </c>
      <c r="Q168" t="s">
        <v>60</v>
      </c>
      <c r="R168" t="s">
        <v>62</v>
      </c>
    </row>
    <row r="169" spans="4:18" x14ac:dyDescent="0.2">
      <c r="D169">
        <v>1.860414</v>
      </c>
      <c r="E169">
        <v>248.4</v>
      </c>
      <c r="F169">
        <v>133.518663</v>
      </c>
      <c r="G169" t="s">
        <v>25</v>
      </c>
      <c r="H169">
        <v>4</v>
      </c>
      <c r="I169" t="s">
        <v>6</v>
      </c>
      <c r="J169" t="s">
        <v>6</v>
      </c>
      <c r="K169" t="s">
        <v>24</v>
      </c>
      <c r="L169" t="s">
        <v>24</v>
      </c>
      <c r="M169" t="s">
        <v>6</v>
      </c>
      <c r="N169" t="s">
        <v>6</v>
      </c>
      <c r="O169" t="s">
        <v>24</v>
      </c>
      <c r="P169" t="s">
        <v>24</v>
      </c>
      <c r="Q169" t="s">
        <v>60</v>
      </c>
      <c r="R169" t="s">
        <v>62</v>
      </c>
    </row>
    <row r="170" spans="4:18" x14ac:dyDescent="0.2">
      <c r="D170">
        <v>1.739671</v>
      </c>
      <c r="E170">
        <v>220.8</v>
      </c>
      <c r="F170">
        <v>126.92053199999999</v>
      </c>
      <c r="G170" t="s">
        <v>25</v>
      </c>
      <c r="H170">
        <v>4</v>
      </c>
      <c r="I170" t="s">
        <v>6</v>
      </c>
      <c r="J170" t="s">
        <v>6</v>
      </c>
      <c r="K170" t="s">
        <v>24</v>
      </c>
      <c r="L170" t="s">
        <v>24</v>
      </c>
      <c r="M170" t="s">
        <v>6</v>
      </c>
      <c r="N170" t="s">
        <v>6</v>
      </c>
      <c r="O170" t="s">
        <v>24</v>
      </c>
      <c r="P170" t="s">
        <v>24</v>
      </c>
      <c r="Q170" t="s">
        <v>60</v>
      </c>
      <c r="R170" t="s">
        <v>62</v>
      </c>
    </row>
    <row r="171" spans="4:18" x14ac:dyDescent="0.2">
      <c r="D171">
        <v>1.91073</v>
      </c>
      <c r="E171">
        <v>248.4</v>
      </c>
      <c r="F171">
        <v>130.00267700000001</v>
      </c>
      <c r="G171" t="s">
        <v>25</v>
      </c>
      <c r="H171">
        <v>4</v>
      </c>
      <c r="I171" t="s">
        <v>6</v>
      </c>
      <c r="J171" t="s">
        <v>6</v>
      </c>
      <c r="K171" t="s">
        <v>24</v>
      </c>
      <c r="L171" t="s">
        <v>24</v>
      </c>
      <c r="M171" t="s">
        <v>6</v>
      </c>
      <c r="N171" t="s">
        <v>6</v>
      </c>
      <c r="O171" t="s">
        <v>24</v>
      </c>
      <c r="P171" t="s">
        <v>24</v>
      </c>
      <c r="Q171" t="s">
        <v>60</v>
      </c>
      <c r="R171" t="s">
        <v>62</v>
      </c>
    </row>
    <row r="172" spans="4:18" x14ac:dyDescent="0.2">
      <c r="D172">
        <v>1.8840539999999999</v>
      </c>
      <c r="E172">
        <v>248.4</v>
      </c>
      <c r="F172">
        <v>131.843368</v>
      </c>
      <c r="G172" t="s">
        <v>25</v>
      </c>
      <c r="H172">
        <v>4</v>
      </c>
      <c r="I172" t="s">
        <v>6</v>
      </c>
      <c r="J172" t="s">
        <v>6</v>
      </c>
      <c r="K172" t="s">
        <v>24</v>
      </c>
      <c r="L172" t="s">
        <v>24</v>
      </c>
      <c r="M172" t="s">
        <v>6</v>
      </c>
      <c r="N172" t="s">
        <v>6</v>
      </c>
      <c r="O172" t="s">
        <v>24</v>
      </c>
      <c r="P172" t="s">
        <v>24</v>
      </c>
      <c r="Q172" t="s">
        <v>60</v>
      </c>
      <c r="R172" t="s">
        <v>62</v>
      </c>
    </row>
    <row r="173" spans="4:18" x14ac:dyDescent="0.2">
      <c r="D173">
        <v>1.816195</v>
      </c>
      <c r="E173">
        <v>220.8</v>
      </c>
      <c r="F173">
        <v>121.572817</v>
      </c>
      <c r="G173" t="s">
        <v>25</v>
      </c>
      <c r="H173">
        <v>4</v>
      </c>
      <c r="I173" t="s">
        <v>6</v>
      </c>
      <c r="J173" t="s">
        <v>6</v>
      </c>
      <c r="K173" t="s">
        <v>6</v>
      </c>
      <c r="L173" t="s">
        <v>6</v>
      </c>
      <c r="M173" t="s">
        <v>24</v>
      </c>
      <c r="N173" t="s">
        <v>24</v>
      </c>
      <c r="O173" t="s">
        <v>24</v>
      </c>
      <c r="P173" t="s">
        <v>24</v>
      </c>
      <c r="Q173" t="s">
        <v>60</v>
      </c>
      <c r="R173" t="s">
        <v>62</v>
      </c>
    </row>
    <row r="174" spans="4:18" x14ac:dyDescent="0.2">
      <c r="D174">
        <v>1.7751479999999999</v>
      </c>
      <c r="E174">
        <v>220.8</v>
      </c>
      <c r="F174">
        <v>124.38397500000001</v>
      </c>
      <c r="G174" t="s">
        <v>25</v>
      </c>
      <c r="H174">
        <v>4</v>
      </c>
      <c r="I174" t="s">
        <v>6</v>
      </c>
      <c r="J174" t="s">
        <v>6</v>
      </c>
      <c r="K174" t="s">
        <v>6</v>
      </c>
      <c r="L174" t="s">
        <v>6</v>
      </c>
      <c r="M174" t="s">
        <v>24</v>
      </c>
      <c r="N174" t="s">
        <v>24</v>
      </c>
      <c r="O174" t="s">
        <v>24</v>
      </c>
      <c r="P174" t="s">
        <v>24</v>
      </c>
      <c r="Q174" t="s">
        <v>60</v>
      </c>
      <c r="R174" t="s">
        <v>62</v>
      </c>
    </row>
    <row r="175" spans="4:18" x14ac:dyDescent="0.2">
      <c r="D175">
        <v>1.69733</v>
      </c>
      <c r="E175">
        <v>220.8</v>
      </c>
      <c r="F175">
        <v>130.08663300000001</v>
      </c>
      <c r="G175" t="s">
        <v>25</v>
      </c>
      <c r="H175">
        <v>4</v>
      </c>
      <c r="I175" t="s">
        <v>6</v>
      </c>
      <c r="J175" t="s">
        <v>6</v>
      </c>
      <c r="K175" t="s">
        <v>6</v>
      </c>
      <c r="L175" t="s">
        <v>6</v>
      </c>
      <c r="M175" t="s">
        <v>24</v>
      </c>
      <c r="N175" t="s">
        <v>24</v>
      </c>
      <c r="O175" t="s">
        <v>24</v>
      </c>
      <c r="P175" t="s">
        <v>24</v>
      </c>
      <c r="Q175" t="s">
        <v>60</v>
      </c>
      <c r="R175" t="s">
        <v>62</v>
      </c>
    </row>
    <row r="176" spans="4:18" x14ac:dyDescent="0.2">
      <c r="D176">
        <v>1.7641009999999999</v>
      </c>
      <c r="E176">
        <v>220.8</v>
      </c>
      <c r="F176">
        <v>125.16293400000001</v>
      </c>
      <c r="G176" t="s">
        <v>25</v>
      </c>
      <c r="H176">
        <v>4</v>
      </c>
      <c r="I176" t="s">
        <v>6</v>
      </c>
      <c r="J176" t="s">
        <v>6</v>
      </c>
      <c r="K176" t="s">
        <v>6</v>
      </c>
      <c r="L176" t="s">
        <v>6</v>
      </c>
      <c r="M176" t="s">
        <v>24</v>
      </c>
      <c r="N176" t="s">
        <v>24</v>
      </c>
      <c r="O176" t="s">
        <v>24</v>
      </c>
      <c r="P176" t="s">
        <v>24</v>
      </c>
      <c r="Q176" t="s">
        <v>60</v>
      </c>
      <c r="R176" t="s">
        <v>62</v>
      </c>
    </row>
    <row r="177" spans="4:18" x14ac:dyDescent="0.2">
      <c r="D177">
        <v>1.8070679999999999</v>
      </c>
      <c r="E177">
        <v>248.4</v>
      </c>
      <c r="F177">
        <v>137.460251</v>
      </c>
      <c r="G177" t="s">
        <v>25</v>
      </c>
      <c r="H177">
        <v>4</v>
      </c>
      <c r="I177" t="s">
        <v>6</v>
      </c>
      <c r="J177" t="s">
        <v>6</v>
      </c>
      <c r="K177" t="s">
        <v>6</v>
      </c>
      <c r="L177" t="s">
        <v>6</v>
      </c>
      <c r="M177" t="s">
        <v>24</v>
      </c>
      <c r="N177" t="s">
        <v>24</v>
      </c>
      <c r="O177" t="s">
        <v>24</v>
      </c>
      <c r="P177" t="s">
        <v>24</v>
      </c>
      <c r="Q177" t="s">
        <v>60</v>
      </c>
      <c r="R177" t="s">
        <v>62</v>
      </c>
    </row>
    <row r="178" spans="4:18" x14ac:dyDescent="0.2">
      <c r="D178">
        <v>1.8398509999999999</v>
      </c>
      <c r="E178">
        <v>248.4</v>
      </c>
      <c r="F178">
        <v>135.01094800000001</v>
      </c>
      <c r="G178" t="s">
        <v>25</v>
      </c>
      <c r="H178">
        <v>8</v>
      </c>
      <c r="I178" t="s">
        <v>6</v>
      </c>
      <c r="J178" t="s">
        <v>6</v>
      </c>
      <c r="K178" t="s">
        <v>6</v>
      </c>
      <c r="L178" t="s">
        <v>6</v>
      </c>
      <c r="M178" t="s">
        <v>6</v>
      </c>
      <c r="N178" t="s">
        <v>6</v>
      </c>
      <c r="O178" t="s">
        <v>6</v>
      </c>
      <c r="P178" t="s">
        <v>6</v>
      </c>
      <c r="Q178" t="s">
        <v>60</v>
      </c>
      <c r="R178" t="s">
        <v>62</v>
      </c>
    </row>
    <row r="179" spans="4:18" x14ac:dyDescent="0.2">
      <c r="D179">
        <v>1.6449339999999999</v>
      </c>
      <c r="E179">
        <v>220.8</v>
      </c>
      <c r="F179">
        <v>134.230279</v>
      </c>
      <c r="G179" t="s">
        <v>25</v>
      </c>
      <c r="H179">
        <v>8</v>
      </c>
      <c r="I179" t="s">
        <v>6</v>
      </c>
      <c r="J179" t="s">
        <v>6</v>
      </c>
      <c r="K179" t="s">
        <v>6</v>
      </c>
      <c r="L179" t="s">
        <v>6</v>
      </c>
      <c r="M179" t="s">
        <v>6</v>
      </c>
      <c r="N179" t="s">
        <v>6</v>
      </c>
      <c r="O179" t="s">
        <v>6</v>
      </c>
      <c r="P179" t="s">
        <v>6</v>
      </c>
      <c r="Q179" t="s">
        <v>60</v>
      </c>
      <c r="R179" t="s">
        <v>62</v>
      </c>
    </row>
    <row r="180" spans="4:18" x14ac:dyDescent="0.2">
      <c r="D180">
        <v>1.8800600000000001</v>
      </c>
      <c r="E180">
        <v>248.4</v>
      </c>
      <c r="F180">
        <v>132.12342899999999</v>
      </c>
      <c r="G180" t="s">
        <v>25</v>
      </c>
      <c r="H180">
        <v>8</v>
      </c>
      <c r="I180" t="s">
        <v>6</v>
      </c>
      <c r="J180" t="s">
        <v>6</v>
      </c>
      <c r="K180" t="s">
        <v>6</v>
      </c>
      <c r="L180" t="s">
        <v>6</v>
      </c>
      <c r="M180" t="s">
        <v>6</v>
      </c>
      <c r="N180" t="s">
        <v>6</v>
      </c>
      <c r="O180" t="s">
        <v>6</v>
      </c>
      <c r="P180" t="s">
        <v>6</v>
      </c>
      <c r="Q180" t="s">
        <v>60</v>
      </c>
      <c r="R180" t="s">
        <v>62</v>
      </c>
    </row>
    <row r="181" spans="4:18" x14ac:dyDescent="0.2">
      <c r="D181">
        <v>1.8056650000000001</v>
      </c>
      <c r="E181">
        <v>220.8</v>
      </c>
      <c r="F181">
        <v>122.281785</v>
      </c>
      <c r="G181" t="s">
        <v>25</v>
      </c>
      <c r="H181">
        <v>8</v>
      </c>
      <c r="I181" t="s">
        <v>6</v>
      </c>
      <c r="J181" t="s">
        <v>6</v>
      </c>
      <c r="K181" t="s">
        <v>6</v>
      </c>
      <c r="L181" t="s">
        <v>6</v>
      </c>
      <c r="M181" t="s">
        <v>6</v>
      </c>
      <c r="N181" t="s">
        <v>6</v>
      </c>
      <c r="O181" t="s">
        <v>6</v>
      </c>
      <c r="P181" t="s">
        <v>6</v>
      </c>
      <c r="Q181" t="s">
        <v>60</v>
      </c>
      <c r="R181" t="s">
        <v>62</v>
      </c>
    </row>
    <row r="182" spans="4:18" x14ac:dyDescent="0.2">
      <c r="D182">
        <v>1.839861</v>
      </c>
      <c r="E182">
        <v>248.4</v>
      </c>
      <c r="F182">
        <v>135.01018400000001</v>
      </c>
      <c r="G182" t="s">
        <v>25</v>
      </c>
      <c r="H182">
        <v>8</v>
      </c>
      <c r="I182" t="s">
        <v>6</v>
      </c>
      <c r="J182" t="s">
        <v>6</v>
      </c>
      <c r="K182" t="s">
        <v>6</v>
      </c>
      <c r="L182" t="s">
        <v>6</v>
      </c>
      <c r="M182" t="s">
        <v>6</v>
      </c>
      <c r="N182" t="s">
        <v>6</v>
      </c>
      <c r="O182" t="s">
        <v>6</v>
      </c>
      <c r="P182" t="s">
        <v>6</v>
      </c>
      <c r="Q182" t="s">
        <v>60</v>
      </c>
      <c r="R182" t="s">
        <v>62</v>
      </c>
    </row>
    <row r="183" spans="4:18" x14ac:dyDescent="0.2">
      <c r="D183">
        <v>0.66197799999999996</v>
      </c>
      <c r="E183">
        <v>82.8</v>
      </c>
      <c r="F183">
        <v>125.079667</v>
      </c>
      <c r="G183" t="s">
        <v>28</v>
      </c>
      <c r="H183">
        <v>8</v>
      </c>
      <c r="I183" t="s">
        <v>6</v>
      </c>
      <c r="J183" t="s">
        <v>6</v>
      </c>
      <c r="K183" t="s">
        <v>6</v>
      </c>
      <c r="L183" t="s">
        <v>6</v>
      </c>
      <c r="M183" t="s">
        <v>6</v>
      </c>
      <c r="N183" t="s">
        <v>6</v>
      </c>
      <c r="O183" t="s">
        <v>6</v>
      </c>
      <c r="P183" t="s">
        <v>6</v>
      </c>
      <c r="Q183" t="s">
        <v>60</v>
      </c>
      <c r="R183" t="s">
        <v>62</v>
      </c>
    </row>
    <row r="184" spans="4:18" x14ac:dyDescent="0.2">
      <c r="D184">
        <v>0.649227</v>
      </c>
      <c r="E184">
        <v>82.8</v>
      </c>
      <c r="F184">
        <v>127.536316</v>
      </c>
      <c r="G184" t="s">
        <v>28</v>
      </c>
      <c r="H184">
        <v>8</v>
      </c>
      <c r="I184" t="s">
        <v>6</v>
      </c>
      <c r="J184" t="s">
        <v>6</v>
      </c>
      <c r="K184" t="s">
        <v>6</v>
      </c>
      <c r="L184" t="s">
        <v>6</v>
      </c>
      <c r="M184" t="s">
        <v>6</v>
      </c>
      <c r="N184" t="s">
        <v>6</v>
      </c>
      <c r="O184" t="s">
        <v>6</v>
      </c>
      <c r="P184" t="s">
        <v>6</v>
      </c>
      <c r="Q184" t="s">
        <v>60</v>
      </c>
      <c r="R184" t="s">
        <v>62</v>
      </c>
    </row>
    <row r="185" spans="4:18" x14ac:dyDescent="0.2">
      <c r="D185">
        <v>0.65605000000000002</v>
      </c>
      <c r="E185">
        <v>82.8</v>
      </c>
      <c r="F185">
        <v>126.209852</v>
      </c>
      <c r="G185" t="s">
        <v>28</v>
      </c>
      <c r="H185">
        <v>8</v>
      </c>
      <c r="I185" t="s">
        <v>6</v>
      </c>
      <c r="J185" t="s">
        <v>6</v>
      </c>
      <c r="K185" t="s">
        <v>6</v>
      </c>
      <c r="L185" t="s">
        <v>6</v>
      </c>
      <c r="M185" t="s">
        <v>6</v>
      </c>
      <c r="N185" t="s">
        <v>6</v>
      </c>
      <c r="O185" t="s">
        <v>6</v>
      </c>
      <c r="P185" t="s">
        <v>6</v>
      </c>
      <c r="Q185" t="s">
        <v>60</v>
      </c>
      <c r="R185" t="s">
        <v>62</v>
      </c>
    </row>
    <row r="186" spans="4:18" x14ac:dyDescent="0.2">
      <c r="D186">
        <v>1.5360259999999999</v>
      </c>
      <c r="E186">
        <v>193.2</v>
      </c>
      <c r="F186">
        <v>125.779111</v>
      </c>
      <c r="G186" t="s">
        <v>29</v>
      </c>
      <c r="H186">
        <v>8</v>
      </c>
      <c r="I186" t="s">
        <v>6</v>
      </c>
      <c r="J186" t="s">
        <v>6</v>
      </c>
      <c r="K186" t="s">
        <v>6</v>
      </c>
      <c r="L186" t="s">
        <v>6</v>
      </c>
      <c r="M186" t="s">
        <v>6</v>
      </c>
      <c r="N186" t="s">
        <v>6</v>
      </c>
      <c r="O186" t="s">
        <v>6</v>
      </c>
      <c r="P186" t="s">
        <v>6</v>
      </c>
      <c r="Q186" t="s">
        <v>60</v>
      </c>
      <c r="R186" t="s">
        <v>62</v>
      </c>
    </row>
    <row r="187" spans="4:18" x14ac:dyDescent="0.2">
      <c r="D187">
        <v>1.3782110000000001</v>
      </c>
      <c r="E187">
        <v>165.6</v>
      </c>
      <c r="F187">
        <v>120.15573999999999</v>
      </c>
      <c r="G187" t="s">
        <v>29</v>
      </c>
      <c r="H187">
        <v>8</v>
      </c>
      <c r="I187" t="s">
        <v>6</v>
      </c>
      <c r="J187" t="s">
        <v>6</v>
      </c>
      <c r="K187" t="s">
        <v>6</v>
      </c>
      <c r="L187" t="s">
        <v>6</v>
      </c>
      <c r="M187" t="s">
        <v>6</v>
      </c>
      <c r="N187" t="s">
        <v>6</v>
      </c>
      <c r="O187" t="s">
        <v>6</v>
      </c>
      <c r="P187" t="s">
        <v>6</v>
      </c>
      <c r="Q187" t="s">
        <v>60</v>
      </c>
      <c r="R187" t="s">
        <v>62</v>
      </c>
    </row>
    <row r="188" spans="4:18" x14ac:dyDescent="0.2">
      <c r="D188">
        <v>1.4063950000000001</v>
      </c>
      <c r="E188">
        <v>193.2</v>
      </c>
      <c r="F188">
        <v>137.372533</v>
      </c>
      <c r="G188" t="s">
        <v>29</v>
      </c>
      <c r="H188">
        <v>8</v>
      </c>
      <c r="I188" t="s">
        <v>6</v>
      </c>
      <c r="J188" t="s">
        <v>6</v>
      </c>
      <c r="K188" t="s">
        <v>6</v>
      </c>
      <c r="L188" t="s">
        <v>6</v>
      </c>
      <c r="M188" t="s">
        <v>6</v>
      </c>
      <c r="N188" t="s">
        <v>6</v>
      </c>
      <c r="O188" t="s">
        <v>6</v>
      </c>
      <c r="P188" t="s">
        <v>6</v>
      </c>
      <c r="Q188" t="s">
        <v>60</v>
      </c>
      <c r="R188" t="s">
        <v>62</v>
      </c>
    </row>
    <row r="189" spans="4:18" x14ac:dyDescent="0.2">
      <c r="D189">
        <v>1.589272</v>
      </c>
      <c r="E189">
        <v>193.2</v>
      </c>
      <c r="F189">
        <v>121.56511399999999</v>
      </c>
      <c r="G189" t="s">
        <v>30</v>
      </c>
      <c r="H189">
        <v>8</v>
      </c>
      <c r="I189" t="s">
        <v>6</v>
      </c>
      <c r="J189" t="s">
        <v>6</v>
      </c>
      <c r="K189" t="s">
        <v>6</v>
      </c>
      <c r="L189" t="s">
        <v>6</v>
      </c>
      <c r="M189" t="s">
        <v>6</v>
      </c>
      <c r="N189" t="s">
        <v>6</v>
      </c>
      <c r="O189" t="s">
        <v>6</v>
      </c>
      <c r="P189" t="s">
        <v>6</v>
      </c>
      <c r="Q189" t="s">
        <v>60</v>
      </c>
      <c r="R189" t="s">
        <v>62</v>
      </c>
    </row>
    <row r="190" spans="4:18" x14ac:dyDescent="0.2">
      <c r="D190">
        <v>1.614587</v>
      </c>
      <c r="E190">
        <v>220.8</v>
      </c>
      <c r="F190">
        <v>136.75323399999999</v>
      </c>
      <c r="G190" t="s">
        <v>30</v>
      </c>
      <c r="H190">
        <v>8</v>
      </c>
      <c r="I190" t="s">
        <v>6</v>
      </c>
      <c r="J190" t="s">
        <v>6</v>
      </c>
      <c r="K190" t="s">
        <v>6</v>
      </c>
      <c r="L190" t="s">
        <v>6</v>
      </c>
      <c r="M190" t="s">
        <v>6</v>
      </c>
      <c r="N190" t="s">
        <v>6</v>
      </c>
      <c r="O190" t="s">
        <v>6</v>
      </c>
      <c r="P190" t="s">
        <v>6</v>
      </c>
      <c r="Q190" t="s">
        <v>60</v>
      </c>
      <c r="R190" t="s">
        <v>62</v>
      </c>
    </row>
    <row r="191" spans="4:18" x14ac:dyDescent="0.2">
      <c r="D191">
        <v>1.5990489999999999</v>
      </c>
      <c r="E191">
        <v>220.8</v>
      </c>
      <c r="F191">
        <v>138.082055</v>
      </c>
      <c r="G191" t="s">
        <v>30</v>
      </c>
      <c r="H191">
        <v>8</v>
      </c>
      <c r="I191" t="s">
        <v>6</v>
      </c>
      <c r="J191" t="s">
        <v>6</v>
      </c>
      <c r="K191" t="s">
        <v>6</v>
      </c>
      <c r="L191" t="s">
        <v>6</v>
      </c>
      <c r="M191" t="s">
        <v>6</v>
      </c>
      <c r="N191" t="s">
        <v>6</v>
      </c>
      <c r="O191" t="s">
        <v>6</v>
      </c>
      <c r="P191" t="s">
        <v>6</v>
      </c>
      <c r="Q191" t="s">
        <v>60</v>
      </c>
      <c r="R191" t="s">
        <v>62</v>
      </c>
    </row>
    <row r="192" spans="4:18" x14ac:dyDescent="0.2">
      <c r="D192">
        <v>0.40022400000000002</v>
      </c>
      <c r="E192">
        <v>82.8</v>
      </c>
      <c r="F192">
        <v>206.883928</v>
      </c>
      <c r="G192" t="s">
        <v>31</v>
      </c>
      <c r="H192">
        <v>8</v>
      </c>
      <c r="I192" t="s">
        <v>6</v>
      </c>
      <c r="J192" t="s">
        <v>6</v>
      </c>
      <c r="K192" t="s">
        <v>6</v>
      </c>
      <c r="L192" t="s">
        <v>6</v>
      </c>
      <c r="M192" t="s">
        <v>6</v>
      </c>
      <c r="N192" t="s">
        <v>6</v>
      </c>
      <c r="O192" t="s">
        <v>6</v>
      </c>
      <c r="P192" t="s">
        <v>6</v>
      </c>
      <c r="Q192" t="s">
        <v>60</v>
      </c>
      <c r="R192" t="s">
        <v>62</v>
      </c>
    </row>
    <row r="193" spans="4:18" x14ac:dyDescent="0.2">
      <c r="D193">
        <v>0.32867099999999999</v>
      </c>
      <c r="E193">
        <v>55.2</v>
      </c>
      <c r="F193">
        <v>167.948971</v>
      </c>
      <c r="G193" t="s">
        <v>31</v>
      </c>
      <c r="H193">
        <v>8</v>
      </c>
      <c r="I193" t="s">
        <v>6</v>
      </c>
      <c r="J193" t="s">
        <v>6</v>
      </c>
      <c r="K193" t="s">
        <v>6</v>
      </c>
      <c r="L193" t="s">
        <v>6</v>
      </c>
      <c r="M193" t="s">
        <v>6</v>
      </c>
      <c r="N193" t="s">
        <v>6</v>
      </c>
      <c r="O193" t="s">
        <v>6</v>
      </c>
      <c r="P193" t="s">
        <v>6</v>
      </c>
      <c r="Q193" t="s">
        <v>60</v>
      </c>
      <c r="R193" t="s">
        <v>62</v>
      </c>
    </row>
    <row r="194" spans="4:18" x14ac:dyDescent="0.2">
      <c r="D194">
        <v>0.30774499999999999</v>
      </c>
      <c r="E194">
        <v>55.2</v>
      </c>
      <c r="F194">
        <v>179.36955399999999</v>
      </c>
      <c r="G194" t="s">
        <v>31</v>
      </c>
      <c r="H194">
        <v>8</v>
      </c>
      <c r="I194" t="s">
        <v>6</v>
      </c>
      <c r="J194" t="s">
        <v>6</v>
      </c>
      <c r="K194" t="s">
        <v>6</v>
      </c>
      <c r="L194" t="s">
        <v>6</v>
      </c>
      <c r="M194" t="s">
        <v>6</v>
      </c>
      <c r="N194" t="s">
        <v>6</v>
      </c>
      <c r="O194" t="s">
        <v>6</v>
      </c>
      <c r="P194" t="s">
        <v>6</v>
      </c>
      <c r="Q194" t="s">
        <v>60</v>
      </c>
      <c r="R194" t="s">
        <v>62</v>
      </c>
    </row>
    <row r="195" spans="4:18" x14ac:dyDescent="0.2">
      <c r="D195">
        <v>3.13307</v>
      </c>
      <c r="E195">
        <v>386.4</v>
      </c>
      <c r="F195">
        <v>123.32949499999999</v>
      </c>
      <c r="G195" t="s">
        <v>32</v>
      </c>
      <c r="H195">
        <v>8</v>
      </c>
      <c r="I195" t="s">
        <v>6</v>
      </c>
      <c r="J195" t="s">
        <v>6</v>
      </c>
      <c r="K195" t="s">
        <v>6</v>
      </c>
      <c r="L195" t="s">
        <v>6</v>
      </c>
      <c r="M195" t="s">
        <v>6</v>
      </c>
      <c r="N195" t="s">
        <v>6</v>
      </c>
      <c r="O195" t="s">
        <v>6</v>
      </c>
      <c r="P195" t="s">
        <v>6</v>
      </c>
      <c r="Q195" t="s">
        <v>60</v>
      </c>
      <c r="R195" t="s">
        <v>62</v>
      </c>
    </row>
    <row r="196" spans="4:18" x14ac:dyDescent="0.2">
      <c r="D196">
        <v>3.0696400000000001</v>
      </c>
      <c r="E196">
        <v>386.4</v>
      </c>
      <c r="F196">
        <v>125.877951</v>
      </c>
      <c r="G196" t="s">
        <v>32</v>
      </c>
      <c r="H196">
        <v>8</v>
      </c>
      <c r="I196" t="s">
        <v>6</v>
      </c>
      <c r="J196" t="s">
        <v>6</v>
      </c>
      <c r="K196" t="s">
        <v>6</v>
      </c>
      <c r="L196" t="s">
        <v>6</v>
      </c>
      <c r="M196" t="s">
        <v>6</v>
      </c>
      <c r="N196" t="s">
        <v>6</v>
      </c>
      <c r="O196" t="s">
        <v>6</v>
      </c>
      <c r="P196" t="s">
        <v>6</v>
      </c>
      <c r="Q196" t="s">
        <v>60</v>
      </c>
      <c r="R196" t="s">
        <v>62</v>
      </c>
    </row>
    <row r="197" spans="4:18" x14ac:dyDescent="0.2">
      <c r="D197">
        <v>2.7898610000000001</v>
      </c>
      <c r="E197">
        <v>358.8</v>
      </c>
      <c r="F197">
        <v>128.608575</v>
      </c>
      <c r="G197" t="s">
        <v>32</v>
      </c>
      <c r="H197">
        <v>8</v>
      </c>
      <c r="I197" t="s">
        <v>6</v>
      </c>
      <c r="J197" t="s">
        <v>6</v>
      </c>
      <c r="K197" t="s">
        <v>6</v>
      </c>
      <c r="L197" t="s">
        <v>6</v>
      </c>
      <c r="M197" t="s">
        <v>6</v>
      </c>
      <c r="N197" t="s">
        <v>6</v>
      </c>
      <c r="O197" t="s">
        <v>6</v>
      </c>
      <c r="P197" t="s">
        <v>6</v>
      </c>
      <c r="Q197" t="s">
        <v>60</v>
      </c>
      <c r="R197" t="s">
        <v>62</v>
      </c>
    </row>
    <row r="198" spans="4:18" x14ac:dyDescent="0.2">
      <c r="D198">
        <v>1.845874</v>
      </c>
      <c r="E198">
        <v>248.4</v>
      </c>
      <c r="F198">
        <v>134.57040900000001</v>
      </c>
      <c r="G198" t="s">
        <v>33</v>
      </c>
      <c r="H198">
        <v>8</v>
      </c>
      <c r="I198" t="s">
        <v>6</v>
      </c>
      <c r="J198" t="s">
        <v>6</v>
      </c>
      <c r="K198" t="s">
        <v>6</v>
      </c>
      <c r="L198" t="s">
        <v>6</v>
      </c>
      <c r="M198" t="s">
        <v>6</v>
      </c>
      <c r="N198" t="s">
        <v>6</v>
      </c>
      <c r="O198" t="s">
        <v>6</v>
      </c>
      <c r="P198" t="s">
        <v>6</v>
      </c>
      <c r="Q198" t="s">
        <v>60</v>
      </c>
      <c r="R198" t="s">
        <v>62</v>
      </c>
    </row>
    <row r="199" spans="4:18" x14ac:dyDescent="0.2">
      <c r="D199">
        <v>1.6703049999999999</v>
      </c>
      <c r="E199">
        <v>220.8</v>
      </c>
      <c r="F199">
        <v>132.191428</v>
      </c>
      <c r="G199" t="s">
        <v>33</v>
      </c>
      <c r="H199">
        <v>8</v>
      </c>
      <c r="I199" t="s">
        <v>6</v>
      </c>
      <c r="J199" t="s">
        <v>6</v>
      </c>
      <c r="K199" t="s">
        <v>6</v>
      </c>
      <c r="L199" t="s">
        <v>6</v>
      </c>
      <c r="M199" t="s">
        <v>6</v>
      </c>
      <c r="N199" t="s">
        <v>6</v>
      </c>
      <c r="O199" t="s">
        <v>6</v>
      </c>
      <c r="P199" t="s">
        <v>6</v>
      </c>
      <c r="Q199" t="s">
        <v>60</v>
      </c>
      <c r="R199" t="s">
        <v>62</v>
      </c>
    </row>
    <row r="200" spans="4:18" x14ac:dyDescent="0.2">
      <c r="D200">
        <v>1.8362369999999999</v>
      </c>
      <c r="E200">
        <v>248.4</v>
      </c>
      <c r="F200">
        <v>135.276668</v>
      </c>
      <c r="G200" t="s">
        <v>33</v>
      </c>
      <c r="H200">
        <v>8</v>
      </c>
      <c r="I200" t="s">
        <v>6</v>
      </c>
      <c r="J200" t="s">
        <v>6</v>
      </c>
      <c r="K200" t="s">
        <v>6</v>
      </c>
      <c r="L200" t="s">
        <v>6</v>
      </c>
      <c r="M200" t="s">
        <v>6</v>
      </c>
      <c r="N200" t="s">
        <v>6</v>
      </c>
      <c r="O200" t="s">
        <v>6</v>
      </c>
      <c r="P200" t="s">
        <v>6</v>
      </c>
      <c r="Q200" t="s">
        <v>60</v>
      </c>
      <c r="R200" t="s">
        <v>62</v>
      </c>
    </row>
    <row r="201" spans="4:18" x14ac:dyDescent="0.2">
      <c r="D201">
        <v>0.84015300000000004</v>
      </c>
      <c r="E201">
        <v>110.4</v>
      </c>
      <c r="F201">
        <v>131.40471099999999</v>
      </c>
      <c r="G201" t="s">
        <v>28</v>
      </c>
      <c r="H201">
        <v>2</v>
      </c>
      <c r="I201" t="s">
        <v>6</v>
      </c>
      <c r="J201" t="s">
        <v>6</v>
      </c>
      <c r="K201" t="s">
        <v>24</v>
      </c>
      <c r="L201" t="s">
        <v>24</v>
      </c>
      <c r="M201" t="s">
        <v>24</v>
      </c>
      <c r="N201" t="s">
        <v>24</v>
      </c>
      <c r="O201" t="s">
        <v>24</v>
      </c>
      <c r="P201" t="s">
        <v>24</v>
      </c>
      <c r="Q201" t="s">
        <v>60</v>
      </c>
      <c r="R201" t="s">
        <v>62</v>
      </c>
    </row>
    <row r="202" spans="4:18" x14ac:dyDescent="0.2">
      <c r="D202">
        <v>0.53675799999999996</v>
      </c>
      <c r="E202">
        <v>82.8</v>
      </c>
      <c r="F202">
        <v>154.25945300000001</v>
      </c>
      <c r="G202" t="s">
        <v>28</v>
      </c>
      <c r="H202">
        <v>2</v>
      </c>
      <c r="I202" t="s">
        <v>6</v>
      </c>
      <c r="J202" t="s">
        <v>6</v>
      </c>
      <c r="K202" t="s">
        <v>24</v>
      </c>
      <c r="L202" t="s">
        <v>24</v>
      </c>
      <c r="M202" t="s">
        <v>24</v>
      </c>
      <c r="N202" t="s">
        <v>24</v>
      </c>
      <c r="O202" t="s">
        <v>24</v>
      </c>
      <c r="P202" t="s">
        <v>24</v>
      </c>
      <c r="Q202" t="s">
        <v>60</v>
      </c>
      <c r="R202" t="s">
        <v>62</v>
      </c>
    </row>
    <row r="203" spans="4:18" x14ac:dyDescent="0.2">
      <c r="D203">
        <v>0.70419200000000004</v>
      </c>
      <c r="E203">
        <v>110.4</v>
      </c>
      <c r="F203">
        <v>156.775532</v>
      </c>
      <c r="G203" t="s">
        <v>28</v>
      </c>
      <c r="H203">
        <v>2</v>
      </c>
      <c r="I203" t="s">
        <v>6</v>
      </c>
      <c r="J203" t="s">
        <v>6</v>
      </c>
      <c r="K203" t="s">
        <v>24</v>
      </c>
      <c r="L203" t="s">
        <v>24</v>
      </c>
      <c r="M203" t="s">
        <v>24</v>
      </c>
      <c r="N203" t="s">
        <v>24</v>
      </c>
      <c r="O203" t="s">
        <v>24</v>
      </c>
      <c r="P203" t="s">
        <v>24</v>
      </c>
      <c r="Q203" t="s">
        <v>60</v>
      </c>
      <c r="R203" t="s">
        <v>62</v>
      </c>
    </row>
    <row r="204" spans="4:18" x14ac:dyDescent="0.2">
      <c r="D204">
        <v>1.4547140000000001</v>
      </c>
      <c r="E204">
        <v>193.2</v>
      </c>
      <c r="F204">
        <v>132.809619</v>
      </c>
      <c r="G204" t="s">
        <v>29</v>
      </c>
      <c r="H204">
        <v>2</v>
      </c>
      <c r="I204" t="s">
        <v>6</v>
      </c>
      <c r="J204" t="s">
        <v>6</v>
      </c>
      <c r="K204" t="s">
        <v>24</v>
      </c>
      <c r="L204" t="s">
        <v>24</v>
      </c>
      <c r="M204" t="s">
        <v>24</v>
      </c>
      <c r="N204" t="s">
        <v>24</v>
      </c>
      <c r="O204" t="s">
        <v>24</v>
      </c>
      <c r="P204" t="s">
        <v>24</v>
      </c>
      <c r="Q204" t="s">
        <v>60</v>
      </c>
      <c r="R204" t="s">
        <v>62</v>
      </c>
    </row>
    <row r="205" spans="4:18" x14ac:dyDescent="0.2">
      <c r="D205">
        <v>1.3878239999999999</v>
      </c>
      <c r="E205">
        <v>193.2</v>
      </c>
      <c r="F205">
        <v>139.21077600000001</v>
      </c>
      <c r="G205" t="s">
        <v>29</v>
      </c>
      <c r="H205">
        <v>2</v>
      </c>
      <c r="I205" t="s">
        <v>6</v>
      </c>
      <c r="J205" t="s">
        <v>6</v>
      </c>
      <c r="K205" t="s">
        <v>24</v>
      </c>
      <c r="L205" t="s">
        <v>24</v>
      </c>
      <c r="M205" t="s">
        <v>24</v>
      </c>
      <c r="N205" t="s">
        <v>24</v>
      </c>
      <c r="O205" t="s">
        <v>24</v>
      </c>
      <c r="P205" t="s">
        <v>24</v>
      </c>
      <c r="Q205" t="s">
        <v>60</v>
      </c>
      <c r="R205" t="s">
        <v>62</v>
      </c>
    </row>
    <row r="206" spans="4:18" x14ac:dyDescent="0.2">
      <c r="D206">
        <v>1.3268930000000001</v>
      </c>
      <c r="E206">
        <v>165.6</v>
      </c>
      <c r="F206">
        <v>124.802817</v>
      </c>
      <c r="G206" t="s">
        <v>29</v>
      </c>
      <c r="H206">
        <v>2</v>
      </c>
      <c r="I206" t="s">
        <v>6</v>
      </c>
      <c r="J206" t="s">
        <v>6</v>
      </c>
      <c r="K206" t="s">
        <v>24</v>
      </c>
      <c r="L206" t="s">
        <v>24</v>
      </c>
      <c r="M206" t="s">
        <v>24</v>
      </c>
      <c r="N206" t="s">
        <v>24</v>
      </c>
      <c r="O206" t="s">
        <v>24</v>
      </c>
      <c r="P206" t="s">
        <v>24</v>
      </c>
      <c r="Q206" t="s">
        <v>60</v>
      </c>
      <c r="R206" t="s">
        <v>62</v>
      </c>
    </row>
    <row r="207" spans="4:18" x14ac:dyDescent="0.2">
      <c r="D207">
        <v>1.5801810000000001</v>
      </c>
      <c r="E207">
        <v>193.2</v>
      </c>
      <c r="F207">
        <v>122.264492</v>
      </c>
      <c r="G207" t="s">
        <v>30</v>
      </c>
      <c r="H207">
        <v>2</v>
      </c>
      <c r="I207" t="s">
        <v>6</v>
      </c>
      <c r="J207" t="s">
        <v>6</v>
      </c>
      <c r="K207" t="s">
        <v>24</v>
      </c>
      <c r="L207" t="s">
        <v>24</v>
      </c>
      <c r="M207" t="s">
        <v>24</v>
      </c>
      <c r="N207" t="s">
        <v>24</v>
      </c>
      <c r="O207" t="s">
        <v>24</v>
      </c>
      <c r="P207" t="s">
        <v>24</v>
      </c>
      <c r="Q207" t="s">
        <v>60</v>
      </c>
      <c r="R207" t="s">
        <v>62</v>
      </c>
    </row>
    <row r="208" spans="4:18" x14ac:dyDescent="0.2">
      <c r="D208">
        <v>1.4063129999999999</v>
      </c>
      <c r="E208">
        <v>193.2</v>
      </c>
      <c r="F208">
        <v>137.380528</v>
      </c>
      <c r="G208" t="s">
        <v>30</v>
      </c>
      <c r="H208">
        <v>2</v>
      </c>
      <c r="I208" t="s">
        <v>6</v>
      </c>
      <c r="J208" t="s">
        <v>6</v>
      </c>
      <c r="K208" t="s">
        <v>24</v>
      </c>
      <c r="L208" t="s">
        <v>24</v>
      </c>
      <c r="M208" t="s">
        <v>24</v>
      </c>
      <c r="N208" t="s">
        <v>24</v>
      </c>
      <c r="O208" t="s">
        <v>24</v>
      </c>
      <c r="P208" t="s">
        <v>24</v>
      </c>
      <c r="Q208" t="s">
        <v>60</v>
      </c>
      <c r="R208" t="s">
        <v>62</v>
      </c>
    </row>
    <row r="209" spans="4:18" x14ac:dyDescent="0.2">
      <c r="D209">
        <v>1.428193</v>
      </c>
      <c r="E209">
        <v>193.2</v>
      </c>
      <c r="F209">
        <v>135.27583999999999</v>
      </c>
      <c r="G209" t="s">
        <v>30</v>
      </c>
      <c r="H209">
        <v>2</v>
      </c>
      <c r="I209" t="s">
        <v>6</v>
      </c>
      <c r="J209" t="s">
        <v>6</v>
      </c>
      <c r="K209" t="s">
        <v>24</v>
      </c>
      <c r="L209" t="s">
        <v>24</v>
      </c>
      <c r="M209" t="s">
        <v>24</v>
      </c>
      <c r="N209" t="s">
        <v>24</v>
      </c>
      <c r="O209" t="s">
        <v>24</v>
      </c>
      <c r="P209" t="s">
        <v>24</v>
      </c>
      <c r="Q209" t="s">
        <v>60</v>
      </c>
      <c r="R209" t="s">
        <v>62</v>
      </c>
    </row>
    <row r="210" spans="4:18" x14ac:dyDescent="0.2">
      <c r="D210">
        <v>1.522276</v>
      </c>
      <c r="E210">
        <v>193.2</v>
      </c>
      <c r="F210">
        <v>126.915255</v>
      </c>
      <c r="G210" t="s">
        <v>33</v>
      </c>
      <c r="H210">
        <v>2</v>
      </c>
      <c r="I210" t="s">
        <v>6</v>
      </c>
      <c r="J210" t="s">
        <v>6</v>
      </c>
      <c r="K210" t="s">
        <v>24</v>
      </c>
      <c r="L210" t="s">
        <v>24</v>
      </c>
      <c r="M210" t="s">
        <v>24</v>
      </c>
      <c r="N210" t="s">
        <v>24</v>
      </c>
      <c r="O210" t="s">
        <v>24</v>
      </c>
      <c r="P210" t="s">
        <v>24</v>
      </c>
      <c r="Q210" t="s">
        <v>60</v>
      </c>
      <c r="R210" t="s">
        <v>62</v>
      </c>
    </row>
    <row r="211" spans="4:18" x14ac:dyDescent="0.2">
      <c r="D211">
        <v>1.497447</v>
      </c>
      <c r="E211">
        <v>193.2</v>
      </c>
      <c r="F211">
        <v>129.019623</v>
      </c>
      <c r="G211" t="s">
        <v>33</v>
      </c>
      <c r="H211">
        <v>2</v>
      </c>
      <c r="I211" t="s">
        <v>6</v>
      </c>
      <c r="J211" t="s">
        <v>6</v>
      </c>
      <c r="K211" t="s">
        <v>24</v>
      </c>
      <c r="L211" t="s">
        <v>24</v>
      </c>
      <c r="M211" t="s">
        <v>24</v>
      </c>
      <c r="N211" t="s">
        <v>24</v>
      </c>
      <c r="O211" t="s">
        <v>24</v>
      </c>
      <c r="P211" t="s">
        <v>24</v>
      </c>
      <c r="Q211" t="s">
        <v>60</v>
      </c>
      <c r="R211" t="s">
        <v>62</v>
      </c>
    </row>
    <row r="212" spans="4:18" x14ac:dyDescent="0.2">
      <c r="D212">
        <v>1.531739</v>
      </c>
      <c r="E212">
        <v>193.2</v>
      </c>
      <c r="F212">
        <v>126.131148</v>
      </c>
      <c r="G212" t="s">
        <v>33</v>
      </c>
      <c r="H212">
        <v>2</v>
      </c>
      <c r="I212" t="s">
        <v>6</v>
      </c>
      <c r="J212" t="s">
        <v>6</v>
      </c>
      <c r="K212" t="s">
        <v>24</v>
      </c>
      <c r="L212" t="s">
        <v>24</v>
      </c>
      <c r="M212" t="s">
        <v>24</v>
      </c>
      <c r="N212" t="s">
        <v>24</v>
      </c>
      <c r="O212" t="s">
        <v>24</v>
      </c>
      <c r="P212" t="s">
        <v>24</v>
      </c>
      <c r="Q212" t="s">
        <v>60</v>
      </c>
      <c r="R212" t="s">
        <v>62</v>
      </c>
    </row>
    <row r="213" spans="4:18" x14ac:dyDescent="0.2">
      <c r="D213">
        <v>0.3039</v>
      </c>
      <c r="E213">
        <v>55.2</v>
      </c>
      <c r="F213">
        <v>181.63859600000001</v>
      </c>
      <c r="G213" t="s">
        <v>31</v>
      </c>
      <c r="H213">
        <v>2</v>
      </c>
      <c r="I213" t="s">
        <v>6</v>
      </c>
      <c r="J213" t="s">
        <v>6</v>
      </c>
      <c r="K213" t="s">
        <v>24</v>
      </c>
      <c r="L213" t="s">
        <v>24</v>
      </c>
      <c r="M213" t="s">
        <v>24</v>
      </c>
      <c r="N213" t="s">
        <v>24</v>
      </c>
      <c r="O213" t="s">
        <v>24</v>
      </c>
      <c r="P213" t="s">
        <v>24</v>
      </c>
      <c r="Q213" t="s">
        <v>60</v>
      </c>
      <c r="R213" t="s">
        <v>62</v>
      </c>
    </row>
    <row r="214" spans="4:18" x14ac:dyDescent="0.2">
      <c r="D214">
        <v>0.342005</v>
      </c>
      <c r="E214">
        <v>55.2</v>
      </c>
      <c r="F214">
        <v>161.40113500000001</v>
      </c>
      <c r="G214" t="s">
        <v>31</v>
      </c>
      <c r="H214">
        <v>2</v>
      </c>
      <c r="I214" t="s">
        <v>6</v>
      </c>
      <c r="J214" t="s">
        <v>6</v>
      </c>
      <c r="K214" t="s">
        <v>24</v>
      </c>
      <c r="L214" t="s">
        <v>24</v>
      </c>
      <c r="M214" t="s">
        <v>24</v>
      </c>
      <c r="N214" t="s">
        <v>24</v>
      </c>
      <c r="O214" t="s">
        <v>24</v>
      </c>
      <c r="P214" t="s">
        <v>24</v>
      </c>
      <c r="Q214" t="s">
        <v>60</v>
      </c>
      <c r="R214" t="s">
        <v>62</v>
      </c>
    </row>
    <row r="215" spans="4:18" x14ac:dyDescent="0.2">
      <c r="D215">
        <v>0.47609000000000001</v>
      </c>
      <c r="E215">
        <v>82.8</v>
      </c>
      <c r="F215">
        <v>173.916526</v>
      </c>
      <c r="G215" t="s">
        <v>31</v>
      </c>
      <c r="H215">
        <v>2</v>
      </c>
      <c r="I215" t="s">
        <v>6</v>
      </c>
      <c r="J215" t="s">
        <v>6</v>
      </c>
      <c r="K215" t="s">
        <v>24</v>
      </c>
      <c r="L215" t="s">
        <v>24</v>
      </c>
      <c r="M215" t="s">
        <v>24</v>
      </c>
      <c r="N215" t="s">
        <v>24</v>
      </c>
      <c r="O215" t="s">
        <v>24</v>
      </c>
      <c r="P215" t="s">
        <v>24</v>
      </c>
      <c r="Q215" t="s">
        <v>60</v>
      </c>
      <c r="R215" t="s">
        <v>62</v>
      </c>
    </row>
    <row r="216" spans="4:18" x14ac:dyDescent="0.2">
      <c r="D216">
        <v>2.5177350000000001</v>
      </c>
      <c r="E216">
        <v>331.2</v>
      </c>
      <c r="F216">
        <v>131.546807</v>
      </c>
      <c r="G216" t="s">
        <v>32</v>
      </c>
      <c r="H216">
        <v>2</v>
      </c>
      <c r="I216" t="s">
        <v>6</v>
      </c>
      <c r="J216" t="s">
        <v>6</v>
      </c>
      <c r="K216" t="s">
        <v>24</v>
      </c>
      <c r="L216" t="s">
        <v>24</v>
      </c>
      <c r="M216" t="s">
        <v>24</v>
      </c>
      <c r="N216" t="s">
        <v>24</v>
      </c>
      <c r="O216" t="s">
        <v>24</v>
      </c>
      <c r="P216" t="s">
        <v>24</v>
      </c>
      <c r="Q216" t="s">
        <v>60</v>
      </c>
      <c r="R216" t="s">
        <v>62</v>
      </c>
    </row>
    <row r="217" spans="4:18" x14ac:dyDescent="0.2">
      <c r="D217">
        <v>2.9768669999999999</v>
      </c>
      <c r="E217">
        <v>358.8</v>
      </c>
      <c r="F217">
        <v>120.52940099999999</v>
      </c>
      <c r="G217" t="s">
        <v>32</v>
      </c>
      <c r="H217">
        <v>2</v>
      </c>
      <c r="I217" t="s">
        <v>6</v>
      </c>
      <c r="J217" t="s">
        <v>6</v>
      </c>
      <c r="K217" t="s">
        <v>24</v>
      </c>
      <c r="L217" t="s">
        <v>24</v>
      </c>
      <c r="M217" t="s">
        <v>24</v>
      </c>
      <c r="N217" t="s">
        <v>24</v>
      </c>
      <c r="O217" t="s">
        <v>24</v>
      </c>
      <c r="P217" t="s">
        <v>24</v>
      </c>
      <c r="Q217" t="s">
        <v>60</v>
      </c>
      <c r="R217" t="s">
        <v>62</v>
      </c>
    </row>
    <row r="218" spans="4:18" x14ac:dyDescent="0.2">
      <c r="D218">
        <v>3.0213450000000002</v>
      </c>
      <c r="E218">
        <v>386.4</v>
      </c>
      <c r="F218">
        <v>127.890074</v>
      </c>
      <c r="G218" t="s">
        <v>32</v>
      </c>
      <c r="H218">
        <v>2</v>
      </c>
      <c r="I218" t="s">
        <v>6</v>
      </c>
      <c r="J218" t="s">
        <v>6</v>
      </c>
      <c r="K218" t="s">
        <v>24</v>
      </c>
      <c r="L218" t="s">
        <v>24</v>
      </c>
      <c r="M218" t="s">
        <v>24</v>
      </c>
      <c r="N218" t="s">
        <v>24</v>
      </c>
      <c r="O218" t="s">
        <v>24</v>
      </c>
      <c r="P218" t="s">
        <v>24</v>
      </c>
      <c r="Q218" t="s">
        <v>60</v>
      </c>
      <c r="R218" t="s">
        <v>62</v>
      </c>
    </row>
    <row r="219" spans="4:18" x14ac:dyDescent="0.2">
      <c r="D219">
        <v>0.60859700000000005</v>
      </c>
      <c r="E219">
        <v>82.8</v>
      </c>
      <c r="F219">
        <v>136.05064999999999</v>
      </c>
      <c r="G219" t="s">
        <v>28</v>
      </c>
      <c r="H219">
        <v>4</v>
      </c>
      <c r="I219" t="s">
        <v>6</v>
      </c>
      <c r="J219" t="s">
        <v>6</v>
      </c>
      <c r="K219" t="s">
        <v>6</v>
      </c>
      <c r="L219" t="s">
        <v>6</v>
      </c>
      <c r="M219" t="s">
        <v>24</v>
      </c>
      <c r="N219" t="s">
        <v>24</v>
      </c>
      <c r="O219" t="s">
        <v>24</v>
      </c>
      <c r="P219" t="s">
        <v>24</v>
      </c>
      <c r="Q219" t="s">
        <v>60</v>
      </c>
      <c r="R219" t="s">
        <v>62</v>
      </c>
    </row>
    <row r="220" spans="4:18" x14ac:dyDescent="0.2">
      <c r="D220">
        <v>0.57031299999999996</v>
      </c>
      <c r="E220">
        <v>82.8</v>
      </c>
      <c r="F220">
        <v>145.183502</v>
      </c>
      <c r="G220" t="s">
        <v>28</v>
      </c>
      <c r="H220">
        <v>4</v>
      </c>
      <c r="I220" t="s">
        <v>6</v>
      </c>
      <c r="J220" t="s">
        <v>6</v>
      </c>
      <c r="K220" t="s">
        <v>6</v>
      </c>
      <c r="L220" t="s">
        <v>6</v>
      </c>
      <c r="M220" t="s">
        <v>24</v>
      </c>
      <c r="N220" t="s">
        <v>24</v>
      </c>
      <c r="O220" t="s">
        <v>24</v>
      </c>
      <c r="P220" t="s">
        <v>24</v>
      </c>
      <c r="Q220" t="s">
        <v>60</v>
      </c>
      <c r="R220" t="s">
        <v>62</v>
      </c>
    </row>
    <row r="221" spans="4:18" x14ac:dyDescent="0.2">
      <c r="D221">
        <v>0.65059699999999998</v>
      </c>
      <c r="E221">
        <v>82.8</v>
      </c>
      <c r="F221">
        <v>127.267645</v>
      </c>
      <c r="G221" t="s">
        <v>28</v>
      </c>
      <c r="H221">
        <v>4</v>
      </c>
      <c r="I221" t="s">
        <v>6</v>
      </c>
      <c r="J221" t="s">
        <v>6</v>
      </c>
      <c r="K221" t="s">
        <v>6</v>
      </c>
      <c r="L221" t="s">
        <v>6</v>
      </c>
      <c r="M221" t="s">
        <v>24</v>
      </c>
      <c r="N221" t="s">
        <v>24</v>
      </c>
      <c r="O221" t="s">
        <v>24</v>
      </c>
      <c r="P221" t="s">
        <v>24</v>
      </c>
      <c r="Q221" t="s">
        <v>60</v>
      </c>
      <c r="R221" t="s">
        <v>62</v>
      </c>
    </row>
    <row r="222" spans="4:18" x14ac:dyDescent="0.2">
      <c r="D222">
        <v>1.1190230000000001</v>
      </c>
      <c r="E222">
        <v>138</v>
      </c>
      <c r="F222">
        <v>123.32191400000001</v>
      </c>
      <c r="G222" t="s">
        <v>29</v>
      </c>
      <c r="H222">
        <v>4</v>
      </c>
      <c r="I222" t="s">
        <v>6</v>
      </c>
      <c r="J222" t="s">
        <v>6</v>
      </c>
      <c r="K222" t="s">
        <v>6</v>
      </c>
      <c r="L222" t="s">
        <v>6</v>
      </c>
      <c r="M222" t="s">
        <v>24</v>
      </c>
      <c r="N222" t="s">
        <v>24</v>
      </c>
      <c r="O222" t="s">
        <v>24</v>
      </c>
      <c r="P222" t="s">
        <v>24</v>
      </c>
      <c r="Q222" t="s">
        <v>60</v>
      </c>
      <c r="R222" t="s">
        <v>62</v>
      </c>
    </row>
    <row r="223" spans="4:18" x14ac:dyDescent="0.2">
      <c r="D223">
        <v>1.1095159999999999</v>
      </c>
      <c r="E223">
        <v>138</v>
      </c>
      <c r="F223">
        <v>124.378601</v>
      </c>
      <c r="G223" t="s">
        <v>29</v>
      </c>
      <c r="H223">
        <v>4</v>
      </c>
      <c r="I223" t="s">
        <v>6</v>
      </c>
      <c r="J223" t="s">
        <v>6</v>
      </c>
      <c r="K223" t="s">
        <v>6</v>
      </c>
      <c r="L223" t="s">
        <v>6</v>
      </c>
      <c r="M223" t="s">
        <v>24</v>
      </c>
      <c r="N223" t="s">
        <v>24</v>
      </c>
      <c r="O223" t="s">
        <v>24</v>
      </c>
      <c r="P223" t="s">
        <v>24</v>
      </c>
      <c r="Q223" t="s">
        <v>60</v>
      </c>
      <c r="R223" t="s">
        <v>62</v>
      </c>
    </row>
    <row r="224" spans="4:18" x14ac:dyDescent="0.2">
      <c r="D224">
        <v>1.096425</v>
      </c>
      <c r="E224">
        <v>138</v>
      </c>
      <c r="F224">
        <v>125.863592</v>
      </c>
      <c r="G224" t="s">
        <v>29</v>
      </c>
      <c r="H224">
        <v>4</v>
      </c>
      <c r="I224" t="s">
        <v>6</v>
      </c>
      <c r="J224" t="s">
        <v>6</v>
      </c>
      <c r="K224" t="s">
        <v>6</v>
      </c>
      <c r="L224" t="s">
        <v>6</v>
      </c>
      <c r="M224" t="s">
        <v>24</v>
      </c>
      <c r="N224" t="s">
        <v>24</v>
      </c>
      <c r="O224" t="s">
        <v>24</v>
      </c>
      <c r="P224" t="s">
        <v>24</v>
      </c>
      <c r="Q224" t="s">
        <v>60</v>
      </c>
      <c r="R224" t="s">
        <v>62</v>
      </c>
    </row>
    <row r="225" spans="4:18" x14ac:dyDescent="0.2">
      <c r="D225">
        <v>0.40283600000000003</v>
      </c>
      <c r="E225">
        <v>55.2</v>
      </c>
      <c r="F225">
        <v>137.02844300000001</v>
      </c>
      <c r="G225" t="s">
        <v>31</v>
      </c>
      <c r="H225">
        <v>4</v>
      </c>
      <c r="I225" t="s">
        <v>6</v>
      </c>
      <c r="J225" t="s">
        <v>6</v>
      </c>
      <c r="K225" t="s">
        <v>6</v>
      </c>
      <c r="L225" t="s">
        <v>6</v>
      </c>
      <c r="M225" t="s">
        <v>24</v>
      </c>
      <c r="N225" t="s">
        <v>24</v>
      </c>
      <c r="O225" t="s">
        <v>24</v>
      </c>
      <c r="P225" t="s">
        <v>24</v>
      </c>
      <c r="Q225" t="s">
        <v>60</v>
      </c>
      <c r="R225" t="s">
        <v>62</v>
      </c>
    </row>
    <row r="226" spans="4:18" x14ac:dyDescent="0.2">
      <c r="D226">
        <v>0.33194899999999999</v>
      </c>
      <c r="E226">
        <v>55.2</v>
      </c>
      <c r="F226">
        <v>166.29049499999999</v>
      </c>
      <c r="G226" t="s">
        <v>31</v>
      </c>
      <c r="H226">
        <v>4</v>
      </c>
      <c r="I226" t="s">
        <v>6</v>
      </c>
      <c r="J226" t="s">
        <v>6</v>
      </c>
      <c r="K226" t="s">
        <v>6</v>
      </c>
      <c r="L226" t="s">
        <v>6</v>
      </c>
      <c r="M226" t="s">
        <v>24</v>
      </c>
      <c r="N226" t="s">
        <v>24</v>
      </c>
      <c r="O226" t="s">
        <v>24</v>
      </c>
      <c r="P226" t="s">
        <v>24</v>
      </c>
      <c r="Q226" t="s">
        <v>60</v>
      </c>
      <c r="R226" t="s">
        <v>62</v>
      </c>
    </row>
    <row r="227" spans="4:18" x14ac:dyDescent="0.2">
      <c r="D227">
        <v>0.303564</v>
      </c>
      <c r="E227">
        <v>55.2</v>
      </c>
      <c r="F227">
        <v>181.83969500000001</v>
      </c>
      <c r="G227" t="s">
        <v>31</v>
      </c>
      <c r="H227">
        <v>4</v>
      </c>
      <c r="I227" t="s">
        <v>6</v>
      </c>
      <c r="J227" t="s">
        <v>6</v>
      </c>
      <c r="K227" t="s">
        <v>6</v>
      </c>
      <c r="L227" t="s">
        <v>6</v>
      </c>
      <c r="M227" t="s">
        <v>24</v>
      </c>
      <c r="N227" t="s">
        <v>24</v>
      </c>
      <c r="O227" t="s">
        <v>24</v>
      </c>
      <c r="P227" t="s">
        <v>24</v>
      </c>
      <c r="Q227" t="s">
        <v>60</v>
      </c>
      <c r="R227" t="s">
        <v>62</v>
      </c>
    </row>
    <row r="228" spans="4:18" x14ac:dyDescent="0.2">
      <c r="D228">
        <v>1.3054859999999999</v>
      </c>
      <c r="E228">
        <v>193.2</v>
      </c>
      <c r="F228">
        <v>147.99082899999999</v>
      </c>
      <c r="G228" t="s">
        <v>30</v>
      </c>
      <c r="H228">
        <v>4</v>
      </c>
      <c r="I228" t="s">
        <v>6</v>
      </c>
      <c r="J228" t="s">
        <v>6</v>
      </c>
      <c r="K228" t="s">
        <v>6</v>
      </c>
      <c r="L228" t="s">
        <v>6</v>
      </c>
      <c r="M228" t="s">
        <v>24</v>
      </c>
      <c r="N228" t="s">
        <v>24</v>
      </c>
      <c r="O228" t="s">
        <v>24</v>
      </c>
      <c r="P228" t="s">
        <v>24</v>
      </c>
      <c r="Q228" t="s">
        <v>60</v>
      </c>
      <c r="R228" t="s">
        <v>62</v>
      </c>
    </row>
    <row r="229" spans="4:18" x14ac:dyDescent="0.2">
      <c r="D229">
        <v>1.3020160000000001</v>
      </c>
      <c r="E229">
        <v>165.6</v>
      </c>
      <c r="F229">
        <v>127.18734600000001</v>
      </c>
      <c r="G229" t="s">
        <v>30</v>
      </c>
      <c r="H229">
        <v>4</v>
      </c>
      <c r="I229" t="s">
        <v>6</v>
      </c>
      <c r="J229" t="s">
        <v>6</v>
      </c>
      <c r="K229" t="s">
        <v>6</v>
      </c>
      <c r="L229" t="s">
        <v>6</v>
      </c>
      <c r="M229" t="s">
        <v>24</v>
      </c>
      <c r="N229" t="s">
        <v>24</v>
      </c>
      <c r="O229" t="s">
        <v>24</v>
      </c>
      <c r="P229" t="s">
        <v>24</v>
      </c>
      <c r="Q229" t="s">
        <v>60</v>
      </c>
      <c r="R229" t="s">
        <v>62</v>
      </c>
    </row>
    <row r="230" spans="4:18" x14ac:dyDescent="0.2">
      <c r="D230">
        <v>1.3603529999999999</v>
      </c>
      <c r="E230">
        <v>193.2</v>
      </c>
      <c r="F230">
        <v>142.02195599999999</v>
      </c>
      <c r="G230" t="s">
        <v>30</v>
      </c>
      <c r="H230">
        <v>4</v>
      </c>
      <c r="I230" t="s">
        <v>6</v>
      </c>
      <c r="J230" t="s">
        <v>6</v>
      </c>
      <c r="K230" t="s">
        <v>6</v>
      </c>
      <c r="L230" t="s">
        <v>6</v>
      </c>
      <c r="M230" t="s">
        <v>24</v>
      </c>
      <c r="N230" t="s">
        <v>24</v>
      </c>
      <c r="O230" t="s">
        <v>24</v>
      </c>
      <c r="P230" t="s">
        <v>24</v>
      </c>
      <c r="Q230" t="s">
        <v>60</v>
      </c>
      <c r="R230" t="s">
        <v>62</v>
      </c>
    </row>
    <row r="231" spans="4:18" x14ac:dyDescent="0.2">
      <c r="D231">
        <v>2.602382</v>
      </c>
      <c r="E231">
        <v>331.2</v>
      </c>
      <c r="F231">
        <v>127.268007</v>
      </c>
      <c r="G231" t="s">
        <v>32</v>
      </c>
      <c r="H231">
        <v>4</v>
      </c>
      <c r="I231" t="s">
        <v>6</v>
      </c>
      <c r="J231" t="s">
        <v>6</v>
      </c>
      <c r="K231" t="s">
        <v>6</v>
      </c>
      <c r="L231" t="s">
        <v>6</v>
      </c>
      <c r="M231" t="s">
        <v>24</v>
      </c>
      <c r="N231" t="s">
        <v>24</v>
      </c>
      <c r="O231" t="s">
        <v>24</v>
      </c>
      <c r="P231" t="s">
        <v>24</v>
      </c>
      <c r="Q231" t="s">
        <v>60</v>
      </c>
      <c r="R231" t="s">
        <v>62</v>
      </c>
    </row>
    <row r="232" spans="4:18" x14ac:dyDescent="0.2">
      <c r="D232">
        <v>2.7323059999999999</v>
      </c>
      <c r="E232">
        <v>331.2</v>
      </c>
      <c r="F232">
        <v>121.21628800000001</v>
      </c>
      <c r="G232" t="s">
        <v>32</v>
      </c>
      <c r="H232">
        <v>4</v>
      </c>
      <c r="I232" t="s">
        <v>6</v>
      </c>
      <c r="J232" t="s">
        <v>6</v>
      </c>
      <c r="K232" t="s">
        <v>6</v>
      </c>
      <c r="L232" t="s">
        <v>6</v>
      </c>
      <c r="M232" t="s">
        <v>24</v>
      </c>
      <c r="N232" t="s">
        <v>24</v>
      </c>
      <c r="O232" t="s">
        <v>24</v>
      </c>
      <c r="P232" t="s">
        <v>24</v>
      </c>
      <c r="Q232" t="s">
        <v>60</v>
      </c>
      <c r="R232" t="s">
        <v>62</v>
      </c>
    </row>
    <row r="233" spans="4:18" x14ac:dyDescent="0.2">
      <c r="D233">
        <v>1.370528</v>
      </c>
      <c r="E233">
        <v>193.2</v>
      </c>
      <c r="F233">
        <v>140.9676</v>
      </c>
      <c r="G233" t="s">
        <v>33</v>
      </c>
      <c r="H233">
        <v>4</v>
      </c>
      <c r="I233" t="s">
        <v>6</v>
      </c>
      <c r="J233" t="s">
        <v>6</v>
      </c>
      <c r="K233" t="s">
        <v>6</v>
      </c>
      <c r="L233" t="s">
        <v>6</v>
      </c>
      <c r="M233" t="s">
        <v>24</v>
      </c>
      <c r="N233" t="s">
        <v>24</v>
      </c>
      <c r="O233" t="s">
        <v>24</v>
      </c>
      <c r="P233" t="s">
        <v>24</v>
      </c>
      <c r="Q233" t="s">
        <v>60</v>
      </c>
      <c r="R233" t="s">
        <v>62</v>
      </c>
    </row>
    <row r="234" spans="4:18" x14ac:dyDescent="0.2">
      <c r="D234">
        <v>1.297642</v>
      </c>
      <c r="E234">
        <v>165.6</v>
      </c>
      <c r="F234">
        <v>127.616128</v>
      </c>
      <c r="G234" t="s">
        <v>33</v>
      </c>
      <c r="H234">
        <v>4</v>
      </c>
      <c r="I234" t="s">
        <v>6</v>
      </c>
      <c r="J234" t="s">
        <v>6</v>
      </c>
      <c r="K234" t="s">
        <v>6</v>
      </c>
      <c r="L234" t="s">
        <v>6</v>
      </c>
      <c r="M234" t="s">
        <v>24</v>
      </c>
      <c r="N234" t="s">
        <v>24</v>
      </c>
      <c r="O234" t="s">
        <v>24</v>
      </c>
      <c r="P234" t="s">
        <v>24</v>
      </c>
      <c r="Q234" t="s">
        <v>60</v>
      </c>
      <c r="R234" t="s">
        <v>62</v>
      </c>
    </row>
    <row r="235" spans="4:18" x14ac:dyDescent="0.2">
      <c r="D235">
        <v>1.42011</v>
      </c>
      <c r="E235">
        <v>193.2</v>
      </c>
      <c r="F235">
        <v>136.04576399999999</v>
      </c>
      <c r="G235" t="s">
        <v>33</v>
      </c>
      <c r="H235">
        <v>4</v>
      </c>
      <c r="I235" t="s">
        <v>6</v>
      </c>
      <c r="J235" t="s">
        <v>6</v>
      </c>
      <c r="K235" t="s">
        <v>6</v>
      </c>
      <c r="L235" t="s">
        <v>6</v>
      </c>
      <c r="M235" t="s">
        <v>24</v>
      </c>
      <c r="N235" t="s">
        <v>24</v>
      </c>
      <c r="O235" t="s">
        <v>24</v>
      </c>
      <c r="P235" t="s">
        <v>24</v>
      </c>
      <c r="Q235" t="s">
        <v>60</v>
      </c>
      <c r="R235" t="s">
        <v>62</v>
      </c>
    </row>
    <row r="236" spans="4:18" x14ac:dyDescent="0.2">
      <c r="D236">
        <v>0.65100499999999994</v>
      </c>
      <c r="E236">
        <v>82.8</v>
      </c>
      <c r="F236">
        <v>127.187996</v>
      </c>
      <c r="G236" t="s">
        <v>28</v>
      </c>
      <c r="H236">
        <v>4</v>
      </c>
      <c r="I236" t="s">
        <v>6</v>
      </c>
      <c r="J236" t="s">
        <v>6</v>
      </c>
      <c r="K236" t="s">
        <v>24</v>
      </c>
      <c r="L236" t="s">
        <v>24</v>
      </c>
      <c r="M236" t="s">
        <v>6</v>
      </c>
      <c r="N236" t="s">
        <v>6</v>
      </c>
      <c r="O236" t="s">
        <v>24</v>
      </c>
      <c r="P236" t="s">
        <v>24</v>
      </c>
      <c r="Q236" t="s">
        <v>60</v>
      </c>
      <c r="R236" t="s">
        <v>62</v>
      </c>
    </row>
    <row r="237" spans="4:18" x14ac:dyDescent="0.2">
      <c r="D237">
        <v>0.61656900000000003</v>
      </c>
      <c r="E237">
        <v>82.8</v>
      </c>
      <c r="F237">
        <v>134.29156900000001</v>
      </c>
      <c r="G237" t="s">
        <v>28</v>
      </c>
      <c r="H237">
        <v>4</v>
      </c>
      <c r="I237" t="s">
        <v>6</v>
      </c>
      <c r="J237" t="s">
        <v>6</v>
      </c>
      <c r="K237" t="s">
        <v>24</v>
      </c>
      <c r="L237" t="s">
        <v>24</v>
      </c>
      <c r="M237" t="s">
        <v>6</v>
      </c>
      <c r="N237" t="s">
        <v>6</v>
      </c>
      <c r="O237" t="s">
        <v>24</v>
      </c>
      <c r="P237" t="s">
        <v>24</v>
      </c>
      <c r="Q237" t="s">
        <v>60</v>
      </c>
      <c r="R237" t="s">
        <v>62</v>
      </c>
    </row>
    <row r="238" spans="4:18" x14ac:dyDescent="0.2">
      <c r="D238">
        <v>0.67524799999999996</v>
      </c>
      <c r="E238">
        <v>82.8</v>
      </c>
      <c r="F238">
        <v>122.621567</v>
      </c>
      <c r="G238" t="s">
        <v>28</v>
      </c>
      <c r="H238">
        <v>4</v>
      </c>
      <c r="I238" t="s">
        <v>6</v>
      </c>
      <c r="J238" t="s">
        <v>6</v>
      </c>
      <c r="K238" t="s">
        <v>24</v>
      </c>
      <c r="L238" t="s">
        <v>24</v>
      </c>
      <c r="M238" t="s">
        <v>6</v>
      </c>
      <c r="N238" t="s">
        <v>6</v>
      </c>
      <c r="O238" t="s">
        <v>24</v>
      </c>
      <c r="P238" t="s">
        <v>24</v>
      </c>
      <c r="Q238" t="s">
        <v>60</v>
      </c>
      <c r="R238" t="s">
        <v>62</v>
      </c>
    </row>
    <row r="239" spans="4:18" x14ac:dyDescent="0.2">
      <c r="D239">
        <v>1.1835519999999999</v>
      </c>
      <c r="E239">
        <v>165.6</v>
      </c>
      <c r="F239">
        <v>139.91784100000001</v>
      </c>
      <c r="G239" t="s">
        <v>29</v>
      </c>
      <c r="H239">
        <v>4</v>
      </c>
      <c r="I239" t="s">
        <v>6</v>
      </c>
      <c r="J239" t="s">
        <v>6</v>
      </c>
      <c r="K239" t="s">
        <v>24</v>
      </c>
      <c r="L239" t="s">
        <v>24</v>
      </c>
      <c r="M239" t="s">
        <v>6</v>
      </c>
      <c r="N239" t="s">
        <v>6</v>
      </c>
      <c r="O239" t="s">
        <v>24</v>
      </c>
      <c r="P239" t="s">
        <v>24</v>
      </c>
      <c r="Q239" t="s">
        <v>60</v>
      </c>
      <c r="R239" t="s">
        <v>62</v>
      </c>
    </row>
    <row r="240" spans="4:18" x14ac:dyDescent="0.2">
      <c r="D240">
        <v>1.1517569999999999</v>
      </c>
      <c r="E240">
        <v>165.6</v>
      </c>
      <c r="F240">
        <v>143.78035499999999</v>
      </c>
      <c r="G240" t="s">
        <v>29</v>
      </c>
      <c r="H240">
        <v>4</v>
      </c>
      <c r="I240" t="s">
        <v>6</v>
      </c>
      <c r="J240" t="s">
        <v>6</v>
      </c>
      <c r="K240" t="s">
        <v>24</v>
      </c>
      <c r="L240" t="s">
        <v>24</v>
      </c>
      <c r="M240" t="s">
        <v>6</v>
      </c>
      <c r="N240" t="s">
        <v>6</v>
      </c>
      <c r="O240" t="s">
        <v>24</v>
      </c>
      <c r="P240" t="s">
        <v>24</v>
      </c>
      <c r="Q240" t="s">
        <v>60</v>
      </c>
      <c r="R240" t="s">
        <v>62</v>
      </c>
    </row>
    <row r="241" spans="4:18" x14ac:dyDescent="0.2">
      <c r="D241">
        <v>1.1986159999999999</v>
      </c>
      <c r="E241">
        <v>165.6</v>
      </c>
      <c r="F241">
        <v>138.159325</v>
      </c>
      <c r="G241" t="s">
        <v>29</v>
      </c>
      <c r="H241">
        <v>4</v>
      </c>
      <c r="I241" t="s">
        <v>6</v>
      </c>
      <c r="J241" t="s">
        <v>6</v>
      </c>
      <c r="K241" t="s">
        <v>24</v>
      </c>
      <c r="L241" t="s">
        <v>24</v>
      </c>
      <c r="M241" t="s">
        <v>6</v>
      </c>
      <c r="N241" t="s">
        <v>6</v>
      </c>
      <c r="O241" t="s">
        <v>24</v>
      </c>
      <c r="P241" t="s">
        <v>24</v>
      </c>
      <c r="Q241" t="s">
        <v>60</v>
      </c>
      <c r="R241" t="s">
        <v>62</v>
      </c>
    </row>
    <row r="242" spans="4:18" x14ac:dyDescent="0.2">
      <c r="D242">
        <v>1.3774390000000001</v>
      </c>
      <c r="E242">
        <v>193.2</v>
      </c>
      <c r="F242">
        <v>140.26031900000001</v>
      </c>
      <c r="G242" t="s">
        <v>30</v>
      </c>
      <c r="H242">
        <v>4</v>
      </c>
      <c r="I242" t="s">
        <v>6</v>
      </c>
      <c r="J242" t="s">
        <v>6</v>
      </c>
      <c r="K242" t="s">
        <v>24</v>
      </c>
      <c r="L242" t="s">
        <v>24</v>
      </c>
      <c r="M242" t="s">
        <v>6</v>
      </c>
      <c r="N242" t="s">
        <v>6</v>
      </c>
      <c r="O242" t="s">
        <v>24</v>
      </c>
      <c r="P242" t="s">
        <v>24</v>
      </c>
      <c r="Q242" t="s">
        <v>60</v>
      </c>
      <c r="R242" t="s">
        <v>62</v>
      </c>
    </row>
    <row r="243" spans="4:18" x14ac:dyDescent="0.2">
      <c r="D243">
        <v>1.5181260000000001</v>
      </c>
      <c r="E243">
        <v>193.2</v>
      </c>
      <c r="F243">
        <v>127.262185</v>
      </c>
      <c r="G243" t="s">
        <v>30</v>
      </c>
      <c r="H243">
        <v>4</v>
      </c>
      <c r="I243" t="s">
        <v>6</v>
      </c>
      <c r="J243" t="s">
        <v>6</v>
      </c>
      <c r="K243" t="s">
        <v>24</v>
      </c>
      <c r="L243" t="s">
        <v>24</v>
      </c>
      <c r="M243" t="s">
        <v>6</v>
      </c>
      <c r="N243" t="s">
        <v>6</v>
      </c>
      <c r="O243" t="s">
        <v>24</v>
      </c>
      <c r="P243" t="s">
        <v>24</v>
      </c>
      <c r="Q243" t="s">
        <v>60</v>
      </c>
      <c r="R243" t="s">
        <v>62</v>
      </c>
    </row>
    <row r="244" spans="4:18" x14ac:dyDescent="0.2">
      <c r="D244">
        <v>1.535056</v>
      </c>
      <c r="E244">
        <v>193.2</v>
      </c>
      <c r="F244">
        <v>125.85861300000001</v>
      </c>
      <c r="G244" t="s">
        <v>30</v>
      </c>
      <c r="H244">
        <v>4</v>
      </c>
      <c r="I244" t="s">
        <v>6</v>
      </c>
      <c r="J244" t="s">
        <v>6</v>
      </c>
      <c r="K244" t="s">
        <v>24</v>
      </c>
      <c r="L244" t="s">
        <v>24</v>
      </c>
      <c r="M244" t="s">
        <v>6</v>
      </c>
      <c r="N244" t="s">
        <v>6</v>
      </c>
      <c r="O244" t="s">
        <v>24</v>
      </c>
      <c r="P244" t="s">
        <v>24</v>
      </c>
      <c r="Q244" t="s">
        <v>60</v>
      </c>
      <c r="R244" t="s">
        <v>62</v>
      </c>
    </row>
    <row r="245" spans="4:18" x14ac:dyDescent="0.2">
      <c r="D245">
        <v>0.31182100000000001</v>
      </c>
      <c r="E245">
        <v>55.2</v>
      </c>
      <c r="F245">
        <v>177.02488600000001</v>
      </c>
      <c r="G245" t="s">
        <v>31</v>
      </c>
      <c r="H245">
        <v>4</v>
      </c>
      <c r="I245" t="s">
        <v>6</v>
      </c>
      <c r="J245" t="s">
        <v>6</v>
      </c>
      <c r="K245" t="s">
        <v>24</v>
      </c>
      <c r="L245" t="s">
        <v>24</v>
      </c>
      <c r="M245" t="s">
        <v>6</v>
      </c>
      <c r="N245" t="s">
        <v>6</v>
      </c>
      <c r="O245" t="s">
        <v>24</v>
      </c>
      <c r="P245" t="s">
        <v>24</v>
      </c>
      <c r="Q245" t="s">
        <v>60</v>
      </c>
      <c r="R245" t="s">
        <v>62</v>
      </c>
    </row>
    <row r="246" spans="4:18" x14ac:dyDescent="0.2">
      <c r="D246">
        <v>0.32553799999999999</v>
      </c>
      <c r="E246">
        <v>55.2</v>
      </c>
      <c r="F246">
        <v>169.56535099999999</v>
      </c>
      <c r="G246" t="s">
        <v>31</v>
      </c>
      <c r="H246">
        <v>4</v>
      </c>
      <c r="I246" t="s">
        <v>6</v>
      </c>
      <c r="J246" t="s">
        <v>6</v>
      </c>
      <c r="K246" t="s">
        <v>24</v>
      </c>
      <c r="L246" t="s">
        <v>24</v>
      </c>
      <c r="M246" t="s">
        <v>6</v>
      </c>
      <c r="N246" t="s">
        <v>6</v>
      </c>
      <c r="O246" t="s">
        <v>24</v>
      </c>
      <c r="P246" t="s">
        <v>24</v>
      </c>
      <c r="Q246" t="s">
        <v>60</v>
      </c>
      <c r="R246" t="s">
        <v>62</v>
      </c>
    </row>
    <row r="247" spans="4:18" x14ac:dyDescent="0.2">
      <c r="D247">
        <v>0.42935899999999999</v>
      </c>
      <c r="E247">
        <v>82.8</v>
      </c>
      <c r="F247">
        <v>192.84571500000001</v>
      </c>
      <c r="G247" t="s">
        <v>31</v>
      </c>
      <c r="H247">
        <v>4</v>
      </c>
      <c r="I247" t="s">
        <v>6</v>
      </c>
      <c r="J247" t="s">
        <v>6</v>
      </c>
      <c r="K247" t="s">
        <v>24</v>
      </c>
      <c r="L247" t="s">
        <v>24</v>
      </c>
      <c r="M247" t="s">
        <v>6</v>
      </c>
      <c r="N247" t="s">
        <v>6</v>
      </c>
      <c r="O247" t="s">
        <v>24</v>
      </c>
      <c r="P247" t="s">
        <v>24</v>
      </c>
      <c r="Q247" t="s">
        <v>60</v>
      </c>
      <c r="R247" t="s">
        <v>62</v>
      </c>
    </row>
    <row r="248" spans="4:18" x14ac:dyDescent="0.2">
      <c r="D248">
        <v>1.6105039999999999</v>
      </c>
      <c r="E248">
        <v>220.8</v>
      </c>
      <c r="F248">
        <v>137.09996100000001</v>
      </c>
      <c r="G248" t="s">
        <v>33</v>
      </c>
      <c r="H248">
        <v>4</v>
      </c>
      <c r="I248" t="s">
        <v>6</v>
      </c>
      <c r="J248" t="s">
        <v>6</v>
      </c>
      <c r="K248" t="s">
        <v>24</v>
      </c>
      <c r="L248" t="s">
        <v>24</v>
      </c>
      <c r="M248" t="s">
        <v>6</v>
      </c>
      <c r="N248" t="s">
        <v>6</v>
      </c>
      <c r="O248" t="s">
        <v>24</v>
      </c>
      <c r="P248" t="s">
        <v>24</v>
      </c>
      <c r="Q248" t="s">
        <v>60</v>
      </c>
      <c r="R248" t="s">
        <v>62</v>
      </c>
    </row>
    <row r="249" spans="4:18" x14ac:dyDescent="0.2">
      <c r="D249">
        <v>1.5446310000000001</v>
      </c>
      <c r="E249">
        <v>193.2</v>
      </c>
      <c r="F249">
        <v>125.07838099999999</v>
      </c>
      <c r="G249" t="s">
        <v>33</v>
      </c>
      <c r="H249">
        <v>4</v>
      </c>
      <c r="I249" t="s">
        <v>6</v>
      </c>
      <c r="J249" t="s">
        <v>6</v>
      </c>
      <c r="K249" t="s">
        <v>24</v>
      </c>
      <c r="L249" t="s">
        <v>24</v>
      </c>
      <c r="M249" t="s">
        <v>6</v>
      </c>
      <c r="N249" t="s">
        <v>6</v>
      </c>
      <c r="O249" t="s">
        <v>24</v>
      </c>
      <c r="P249" t="s">
        <v>24</v>
      </c>
      <c r="Q249" t="s">
        <v>60</v>
      </c>
      <c r="R249" t="s">
        <v>62</v>
      </c>
    </row>
    <row r="250" spans="4:18" x14ac:dyDescent="0.2">
      <c r="D250">
        <v>1.607866</v>
      </c>
      <c r="E250">
        <v>193.2</v>
      </c>
      <c r="F250">
        <v>120.15929800000001</v>
      </c>
      <c r="G250" t="s">
        <v>33</v>
      </c>
      <c r="H250">
        <v>4</v>
      </c>
      <c r="I250" t="s">
        <v>6</v>
      </c>
      <c r="J250" t="s">
        <v>6</v>
      </c>
      <c r="K250" t="s">
        <v>24</v>
      </c>
      <c r="L250" t="s">
        <v>24</v>
      </c>
      <c r="M250" t="s">
        <v>6</v>
      </c>
      <c r="N250" t="s">
        <v>6</v>
      </c>
      <c r="O250" t="s">
        <v>24</v>
      </c>
      <c r="P250" t="s">
        <v>24</v>
      </c>
      <c r="Q250" t="s">
        <v>60</v>
      </c>
      <c r="R250" t="s">
        <v>62</v>
      </c>
    </row>
    <row r="251" spans="4:18" x14ac:dyDescent="0.2">
      <c r="D251">
        <v>3.159897</v>
      </c>
      <c r="E251">
        <v>386.4</v>
      </c>
      <c r="F251">
        <v>122.282471</v>
      </c>
      <c r="G251" t="s">
        <v>32</v>
      </c>
      <c r="H251">
        <v>4</v>
      </c>
      <c r="I251" t="s">
        <v>6</v>
      </c>
      <c r="J251" t="s">
        <v>6</v>
      </c>
      <c r="K251" t="s">
        <v>24</v>
      </c>
      <c r="L251" t="s">
        <v>24</v>
      </c>
      <c r="M251" t="s">
        <v>6</v>
      </c>
      <c r="N251" t="s">
        <v>6</v>
      </c>
      <c r="O251" t="s">
        <v>24</v>
      </c>
      <c r="P251" t="s">
        <v>24</v>
      </c>
      <c r="Q251" t="s">
        <v>60</v>
      </c>
      <c r="R251" t="s">
        <v>62</v>
      </c>
    </row>
    <row r="252" spans="4:18" x14ac:dyDescent="0.2">
      <c r="D252">
        <v>3.0803379999999998</v>
      </c>
      <c r="E252">
        <v>386.4</v>
      </c>
      <c r="F252">
        <v>125.440777</v>
      </c>
      <c r="G252" t="s">
        <v>32</v>
      </c>
      <c r="H252">
        <v>4</v>
      </c>
      <c r="I252" t="s">
        <v>6</v>
      </c>
      <c r="J252" t="s">
        <v>6</v>
      </c>
      <c r="K252" t="s">
        <v>24</v>
      </c>
      <c r="L252" t="s">
        <v>24</v>
      </c>
      <c r="M252" t="s">
        <v>6</v>
      </c>
      <c r="N252" t="s">
        <v>6</v>
      </c>
      <c r="O252" t="s">
        <v>24</v>
      </c>
      <c r="P252" t="s">
        <v>24</v>
      </c>
      <c r="Q252" t="s">
        <v>60</v>
      </c>
      <c r="R252" t="s">
        <v>62</v>
      </c>
    </row>
    <row r="253" spans="4:18" x14ac:dyDescent="0.2">
      <c r="D253">
        <v>2.842768</v>
      </c>
      <c r="E253">
        <v>358.8</v>
      </c>
      <c r="F253">
        <v>126.215002</v>
      </c>
      <c r="G253" t="s">
        <v>32</v>
      </c>
      <c r="H253">
        <v>4</v>
      </c>
      <c r="I253" t="s">
        <v>6</v>
      </c>
      <c r="J253" t="s">
        <v>6</v>
      </c>
      <c r="K253" t="s">
        <v>24</v>
      </c>
      <c r="L253" t="s">
        <v>24</v>
      </c>
      <c r="M253" t="s">
        <v>6</v>
      </c>
      <c r="N253" t="s">
        <v>6</v>
      </c>
      <c r="O253" t="s">
        <v>24</v>
      </c>
      <c r="P253" t="s">
        <v>24</v>
      </c>
      <c r="Q253" t="s">
        <v>60</v>
      </c>
      <c r="R253" t="s">
        <v>62</v>
      </c>
    </row>
    <row r="254" spans="4:18" x14ac:dyDescent="0.2">
      <c r="D254">
        <v>0.68311299999999997</v>
      </c>
      <c r="E254">
        <v>82.8</v>
      </c>
      <c r="F254">
        <v>121.209794</v>
      </c>
      <c r="G254" t="s">
        <v>28</v>
      </c>
      <c r="H254">
        <v>2</v>
      </c>
      <c r="I254" t="s">
        <v>24</v>
      </c>
      <c r="J254" t="s">
        <v>24</v>
      </c>
      <c r="K254" t="s">
        <v>24</v>
      </c>
      <c r="L254" t="s">
        <v>24</v>
      </c>
      <c r="M254" t="s">
        <v>6</v>
      </c>
      <c r="N254" t="s">
        <v>6</v>
      </c>
      <c r="O254" t="s">
        <v>24</v>
      </c>
      <c r="P254" t="s">
        <v>24</v>
      </c>
      <c r="Q254" t="s">
        <v>60</v>
      </c>
      <c r="R254" t="s">
        <v>62</v>
      </c>
    </row>
    <row r="255" spans="4:18" x14ac:dyDescent="0.2">
      <c r="D255">
        <v>0.64352100000000001</v>
      </c>
      <c r="E255">
        <v>82.8</v>
      </c>
      <c r="F255">
        <v>128.667226</v>
      </c>
      <c r="G255" t="s">
        <v>28</v>
      </c>
      <c r="H255">
        <v>2</v>
      </c>
      <c r="I255" t="s">
        <v>24</v>
      </c>
      <c r="J255" t="s">
        <v>24</v>
      </c>
      <c r="K255" t="s">
        <v>24</v>
      </c>
      <c r="L255" t="s">
        <v>24</v>
      </c>
      <c r="M255" t="s">
        <v>6</v>
      </c>
      <c r="N255" t="s">
        <v>6</v>
      </c>
      <c r="O255" t="s">
        <v>24</v>
      </c>
      <c r="P255" t="s">
        <v>24</v>
      </c>
      <c r="Q255" t="s">
        <v>60</v>
      </c>
      <c r="R255" t="s">
        <v>62</v>
      </c>
    </row>
    <row r="256" spans="4:18" x14ac:dyDescent="0.2">
      <c r="D256">
        <v>0.753548</v>
      </c>
      <c r="E256">
        <v>110.4</v>
      </c>
      <c r="F256">
        <v>146.506901</v>
      </c>
      <c r="G256" t="s">
        <v>28</v>
      </c>
      <c r="H256">
        <v>2</v>
      </c>
      <c r="I256" t="s">
        <v>24</v>
      </c>
      <c r="J256" t="s">
        <v>24</v>
      </c>
      <c r="K256" t="s">
        <v>24</v>
      </c>
      <c r="L256" t="s">
        <v>24</v>
      </c>
      <c r="M256" t="s">
        <v>6</v>
      </c>
      <c r="N256" t="s">
        <v>6</v>
      </c>
      <c r="O256" t="s">
        <v>24</v>
      </c>
      <c r="P256" t="s">
        <v>24</v>
      </c>
      <c r="Q256" t="s">
        <v>60</v>
      </c>
      <c r="R256" t="s">
        <v>62</v>
      </c>
    </row>
    <row r="257" spans="4:18" x14ac:dyDescent="0.2">
      <c r="D257">
        <v>1.5577289999999999</v>
      </c>
      <c r="E257">
        <v>193.2</v>
      </c>
      <c r="F257">
        <v>124.026712</v>
      </c>
      <c r="G257" t="s">
        <v>29</v>
      </c>
      <c r="H257">
        <v>2</v>
      </c>
      <c r="I257" t="s">
        <v>24</v>
      </c>
      <c r="J257" t="s">
        <v>24</v>
      </c>
      <c r="K257" t="s">
        <v>24</v>
      </c>
      <c r="L257" t="s">
        <v>24</v>
      </c>
      <c r="M257" t="s">
        <v>6</v>
      </c>
      <c r="N257" t="s">
        <v>6</v>
      </c>
      <c r="O257" t="s">
        <v>24</v>
      </c>
      <c r="P257" t="s">
        <v>24</v>
      </c>
      <c r="Q257" t="s">
        <v>60</v>
      </c>
      <c r="R257" t="s">
        <v>62</v>
      </c>
    </row>
    <row r="258" spans="4:18" x14ac:dyDescent="0.2">
      <c r="D258">
        <v>1.5223150000000001</v>
      </c>
      <c r="E258">
        <v>193.2</v>
      </c>
      <c r="F258">
        <v>126.912007</v>
      </c>
      <c r="G258" s="4" t="s">
        <v>29</v>
      </c>
      <c r="H258">
        <v>2</v>
      </c>
      <c r="I258" t="s">
        <v>24</v>
      </c>
      <c r="J258" t="s">
        <v>24</v>
      </c>
      <c r="K258" t="s">
        <v>24</v>
      </c>
      <c r="L258" t="s">
        <v>24</v>
      </c>
      <c r="M258" t="s">
        <v>6</v>
      </c>
      <c r="N258" t="s">
        <v>6</v>
      </c>
      <c r="O258" t="s">
        <v>24</v>
      </c>
      <c r="P258" t="s">
        <v>24</v>
      </c>
      <c r="Q258" t="s">
        <v>60</v>
      </c>
      <c r="R258" t="s">
        <v>62</v>
      </c>
    </row>
    <row r="259" spans="4:18" x14ac:dyDescent="0.2">
      <c r="D259">
        <v>1.5533380000000001</v>
      </c>
      <c r="E259">
        <v>193.2</v>
      </c>
      <c r="F259">
        <v>124.377281</v>
      </c>
      <c r="G259" s="4" t="s">
        <v>29</v>
      </c>
      <c r="H259">
        <v>2</v>
      </c>
      <c r="I259" t="s">
        <v>24</v>
      </c>
      <c r="J259" t="s">
        <v>24</v>
      </c>
      <c r="K259" t="s">
        <v>24</v>
      </c>
      <c r="L259" t="s">
        <v>24</v>
      </c>
      <c r="M259" t="s">
        <v>6</v>
      </c>
      <c r="N259" t="s">
        <v>6</v>
      </c>
      <c r="O259" t="s">
        <v>24</v>
      </c>
      <c r="P259" t="s">
        <v>24</v>
      </c>
      <c r="Q259" t="s">
        <v>60</v>
      </c>
      <c r="R259" t="s">
        <v>62</v>
      </c>
    </row>
    <row r="260" spans="4:18" x14ac:dyDescent="0.2">
      <c r="D260">
        <v>0.33771099999999998</v>
      </c>
      <c r="E260">
        <v>55.2</v>
      </c>
      <c r="F260">
        <v>163.45352600000001</v>
      </c>
      <c r="G260" t="s">
        <v>31</v>
      </c>
      <c r="H260">
        <v>2</v>
      </c>
      <c r="I260" t="s">
        <v>24</v>
      </c>
      <c r="J260" t="s">
        <v>24</v>
      </c>
      <c r="K260" t="s">
        <v>24</v>
      </c>
      <c r="L260" t="s">
        <v>24</v>
      </c>
      <c r="M260" t="s">
        <v>6</v>
      </c>
      <c r="N260" t="s">
        <v>6</v>
      </c>
      <c r="O260" t="s">
        <v>24</v>
      </c>
      <c r="P260" t="s">
        <v>24</v>
      </c>
      <c r="Q260" t="s">
        <v>60</v>
      </c>
      <c r="R260" t="s">
        <v>62</v>
      </c>
    </row>
    <row r="261" spans="4:18" x14ac:dyDescent="0.2">
      <c r="D261">
        <v>0.320913</v>
      </c>
      <c r="E261">
        <v>55.2</v>
      </c>
      <c r="F261">
        <v>172.009277</v>
      </c>
      <c r="G261" t="s">
        <v>31</v>
      </c>
      <c r="H261">
        <v>2</v>
      </c>
      <c r="I261" t="s">
        <v>24</v>
      </c>
      <c r="J261" t="s">
        <v>24</v>
      </c>
      <c r="K261" t="s">
        <v>24</v>
      </c>
      <c r="L261" t="s">
        <v>24</v>
      </c>
      <c r="M261" t="s">
        <v>6</v>
      </c>
      <c r="N261" t="s">
        <v>6</v>
      </c>
      <c r="O261" t="s">
        <v>24</v>
      </c>
      <c r="P261" t="s">
        <v>24</v>
      </c>
      <c r="Q261" t="s">
        <v>60</v>
      </c>
      <c r="R261" t="s">
        <v>62</v>
      </c>
    </row>
    <row r="262" spans="4:18" x14ac:dyDescent="0.2">
      <c r="D262">
        <v>0.41580400000000001</v>
      </c>
      <c r="E262">
        <v>82.8</v>
      </c>
      <c r="F262">
        <v>199.13233</v>
      </c>
      <c r="G262" t="s">
        <v>31</v>
      </c>
      <c r="H262">
        <v>2</v>
      </c>
      <c r="I262" t="s">
        <v>24</v>
      </c>
      <c r="J262" t="s">
        <v>24</v>
      </c>
      <c r="K262" t="s">
        <v>24</v>
      </c>
      <c r="L262" t="s">
        <v>24</v>
      </c>
      <c r="M262" t="s">
        <v>6</v>
      </c>
      <c r="N262" t="s">
        <v>6</v>
      </c>
      <c r="O262" t="s">
        <v>24</v>
      </c>
      <c r="P262" t="s">
        <v>24</v>
      </c>
      <c r="Q262" t="s">
        <v>60</v>
      </c>
      <c r="R262" t="s">
        <v>62</v>
      </c>
    </row>
    <row r="263" spans="4:18" x14ac:dyDescent="0.2">
      <c r="D263">
        <v>1.6571750000000001</v>
      </c>
      <c r="E263">
        <v>220.8</v>
      </c>
      <c r="F263">
        <v>133.23876799999999</v>
      </c>
      <c r="G263" t="s">
        <v>30</v>
      </c>
      <c r="H263">
        <v>2</v>
      </c>
      <c r="I263" t="s">
        <v>24</v>
      </c>
      <c r="J263" t="s">
        <v>24</v>
      </c>
      <c r="K263" t="s">
        <v>24</v>
      </c>
      <c r="L263" t="s">
        <v>24</v>
      </c>
      <c r="M263" t="s">
        <v>6</v>
      </c>
      <c r="N263" t="s">
        <v>6</v>
      </c>
      <c r="O263" t="s">
        <v>24</v>
      </c>
      <c r="P263" t="s">
        <v>24</v>
      </c>
      <c r="Q263" t="s">
        <v>60</v>
      </c>
      <c r="R263" t="s">
        <v>62</v>
      </c>
    </row>
    <row r="264" spans="4:18" x14ac:dyDescent="0.2">
      <c r="D264">
        <v>1.477314</v>
      </c>
      <c r="E264">
        <v>193.2</v>
      </c>
      <c r="F264">
        <v>130.77790200000001</v>
      </c>
      <c r="G264" t="s">
        <v>30</v>
      </c>
      <c r="H264">
        <v>2</v>
      </c>
      <c r="I264" t="s">
        <v>24</v>
      </c>
      <c r="J264" t="s">
        <v>24</v>
      </c>
      <c r="K264" t="s">
        <v>24</v>
      </c>
      <c r="L264" t="s">
        <v>24</v>
      </c>
      <c r="M264" t="s">
        <v>6</v>
      </c>
      <c r="N264" t="s">
        <v>6</v>
      </c>
      <c r="O264" t="s">
        <v>24</v>
      </c>
      <c r="P264" t="s">
        <v>24</v>
      </c>
      <c r="Q264" t="s">
        <v>60</v>
      </c>
      <c r="R264" t="s">
        <v>62</v>
      </c>
    </row>
    <row r="265" spans="4:18" x14ac:dyDescent="0.2">
      <c r="D265">
        <v>1.6883250000000001</v>
      </c>
      <c r="E265">
        <v>220.8</v>
      </c>
      <c r="F265">
        <v>130.78049100000001</v>
      </c>
      <c r="G265" t="s">
        <v>30</v>
      </c>
      <c r="H265">
        <v>2</v>
      </c>
      <c r="I265" t="s">
        <v>24</v>
      </c>
      <c r="J265" t="s">
        <v>24</v>
      </c>
      <c r="K265" t="s">
        <v>24</v>
      </c>
      <c r="L265" t="s">
        <v>24</v>
      </c>
      <c r="M265" t="s">
        <v>6</v>
      </c>
      <c r="N265" t="s">
        <v>6</v>
      </c>
      <c r="O265" t="s">
        <v>24</v>
      </c>
      <c r="P265" t="s">
        <v>24</v>
      </c>
      <c r="Q265" t="s">
        <v>60</v>
      </c>
      <c r="R265" t="s">
        <v>62</v>
      </c>
    </row>
    <row r="266" spans="4:18" x14ac:dyDescent="0.2">
      <c r="D266">
        <v>3.272259</v>
      </c>
      <c r="E266">
        <v>414</v>
      </c>
      <c r="F266">
        <v>126.518117</v>
      </c>
      <c r="G266" t="s">
        <v>32</v>
      </c>
      <c r="H266">
        <v>2</v>
      </c>
      <c r="I266" t="s">
        <v>24</v>
      </c>
      <c r="J266" t="s">
        <v>24</v>
      </c>
      <c r="K266" t="s">
        <v>24</v>
      </c>
      <c r="L266" t="s">
        <v>24</v>
      </c>
      <c r="M266" t="s">
        <v>6</v>
      </c>
      <c r="N266" t="s">
        <v>6</v>
      </c>
      <c r="O266" t="s">
        <v>24</v>
      </c>
      <c r="P266" t="s">
        <v>24</v>
      </c>
      <c r="Q266" t="s">
        <v>60</v>
      </c>
      <c r="R266" t="s">
        <v>62</v>
      </c>
    </row>
    <row r="267" spans="4:18" x14ac:dyDescent="0.2">
      <c r="D267">
        <v>3.0367790000000001</v>
      </c>
      <c r="E267">
        <v>386.4</v>
      </c>
      <c r="F267">
        <v>127.24006799999999</v>
      </c>
      <c r="G267" t="s">
        <v>32</v>
      </c>
      <c r="H267">
        <v>2</v>
      </c>
      <c r="I267" t="s">
        <v>24</v>
      </c>
      <c r="J267" t="s">
        <v>24</v>
      </c>
      <c r="K267" t="s">
        <v>24</v>
      </c>
      <c r="L267" t="s">
        <v>24</v>
      </c>
      <c r="M267" t="s">
        <v>6</v>
      </c>
      <c r="N267" t="s">
        <v>6</v>
      </c>
      <c r="O267" t="s">
        <v>24</v>
      </c>
      <c r="P267" t="s">
        <v>24</v>
      </c>
      <c r="Q267" t="s">
        <v>60</v>
      </c>
      <c r="R267" t="s">
        <v>62</v>
      </c>
    </row>
    <row r="268" spans="4:18" x14ac:dyDescent="0.2">
      <c r="D268">
        <v>3.0870500000000001</v>
      </c>
      <c r="E268">
        <v>386.4</v>
      </c>
      <c r="F268">
        <v>125.16804999999999</v>
      </c>
      <c r="G268" t="s">
        <v>32</v>
      </c>
      <c r="H268">
        <v>2</v>
      </c>
      <c r="I268" t="s">
        <v>24</v>
      </c>
      <c r="J268" t="s">
        <v>24</v>
      </c>
      <c r="K268" t="s">
        <v>24</v>
      </c>
      <c r="L268" t="s">
        <v>24</v>
      </c>
      <c r="M268" t="s">
        <v>6</v>
      </c>
      <c r="N268" t="s">
        <v>6</v>
      </c>
      <c r="O268" t="s">
        <v>24</v>
      </c>
      <c r="P268" t="s">
        <v>24</v>
      </c>
      <c r="Q268" t="s">
        <v>60</v>
      </c>
      <c r="R268" t="s">
        <v>62</v>
      </c>
    </row>
    <row r="269" spans="4:18" x14ac:dyDescent="0.2">
      <c r="D269">
        <v>1.805887</v>
      </c>
      <c r="E269">
        <v>220.8</v>
      </c>
      <c r="F269">
        <v>122.266786</v>
      </c>
      <c r="G269" t="s">
        <v>33</v>
      </c>
      <c r="H269">
        <v>2</v>
      </c>
      <c r="I269" t="s">
        <v>24</v>
      </c>
      <c r="J269" t="s">
        <v>24</v>
      </c>
      <c r="K269" t="s">
        <v>24</v>
      </c>
      <c r="L269" t="s">
        <v>24</v>
      </c>
      <c r="M269" t="s">
        <v>6</v>
      </c>
      <c r="N269" t="s">
        <v>6</v>
      </c>
      <c r="O269" t="s">
        <v>24</v>
      </c>
      <c r="P269" t="s">
        <v>24</v>
      </c>
      <c r="Q269" t="s">
        <v>60</v>
      </c>
      <c r="R269" t="s">
        <v>62</v>
      </c>
    </row>
    <row r="270" spans="4:18" x14ac:dyDescent="0.2">
      <c r="D270">
        <v>1.7752410000000001</v>
      </c>
      <c r="E270">
        <v>220.8</v>
      </c>
      <c r="F270">
        <v>124.377458</v>
      </c>
      <c r="G270" t="s">
        <v>33</v>
      </c>
      <c r="H270">
        <v>2</v>
      </c>
      <c r="I270" t="s">
        <v>24</v>
      </c>
      <c r="J270" t="s">
        <v>24</v>
      </c>
      <c r="K270" t="s">
        <v>24</v>
      </c>
      <c r="L270" t="s">
        <v>24</v>
      </c>
      <c r="M270" t="s">
        <v>6</v>
      </c>
      <c r="N270" t="s">
        <v>6</v>
      </c>
      <c r="O270" t="s">
        <v>24</v>
      </c>
      <c r="P270" t="s">
        <v>24</v>
      </c>
      <c r="Q270" t="s">
        <v>60</v>
      </c>
      <c r="R270" t="s">
        <v>62</v>
      </c>
    </row>
    <row r="271" spans="4:18" x14ac:dyDescent="0.2">
      <c r="D271">
        <v>1.8448640000000001</v>
      </c>
      <c r="E271">
        <v>248.4</v>
      </c>
      <c r="F271">
        <v>134.64406500000001</v>
      </c>
      <c r="G271" t="s">
        <v>33</v>
      </c>
      <c r="H271">
        <v>2</v>
      </c>
      <c r="I271" t="s">
        <v>24</v>
      </c>
      <c r="J271" t="s">
        <v>24</v>
      </c>
      <c r="K271" t="s">
        <v>24</v>
      </c>
      <c r="L271" t="s">
        <v>24</v>
      </c>
      <c r="M271" t="s">
        <v>6</v>
      </c>
      <c r="N271" t="s">
        <v>6</v>
      </c>
      <c r="O271" t="s">
        <v>24</v>
      </c>
      <c r="P271" t="s">
        <v>24</v>
      </c>
      <c r="Q271" t="s">
        <v>60</v>
      </c>
      <c r="R271" t="s">
        <v>62</v>
      </c>
    </row>
    <row r="272" spans="4:18" x14ac:dyDescent="0.2">
      <c r="D272">
        <v>0.80986400000000003</v>
      </c>
      <c r="E272">
        <v>110.4</v>
      </c>
      <c r="F272">
        <v>136.319254</v>
      </c>
      <c r="G272" t="s">
        <v>28</v>
      </c>
      <c r="H272">
        <v>2</v>
      </c>
      <c r="I272" t="s">
        <v>24</v>
      </c>
      <c r="J272" t="s">
        <v>24</v>
      </c>
      <c r="K272" t="s">
        <v>24</v>
      </c>
      <c r="L272" t="s">
        <v>24</v>
      </c>
      <c r="M272" t="s">
        <v>24</v>
      </c>
      <c r="N272" t="s">
        <v>24</v>
      </c>
      <c r="O272" t="s">
        <v>6</v>
      </c>
      <c r="P272" t="s">
        <v>6</v>
      </c>
      <c r="Q272" t="s">
        <v>60</v>
      </c>
      <c r="R272" t="s">
        <v>62</v>
      </c>
    </row>
    <row r="273" spans="4:18" x14ac:dyDescent="0.2">
      <c r="D273">
        <v>0.813581</v>
      </c>
      <c r="E273">
        <v>110.4</v>
      </c>
      <c r="F273">
        <v>135.69641200000001</v>
      </c>
      <c r="G273" t="s">
        <v>28</v>
      </c>
      <c r="H273">
        <v>2</v>
      </c>
      <c r="I273" t="s">
        <v>24</v>
      </c>
      <c r="J273" t="s">
        <v>24</v>
      </c>
      <c r="K273" t="s">
        <v>24</v>
      </c>
      <c r="L273" t="s">
        <v>24</v>
      </c>
      <c r="M273" t="s">
        <v>24</v>
      </c>
      <c r="N273" t="s">
        <v>24</v>
      </c>
      <c r="O273" t="s">
        <v>6</v>
      </c>
      <c r="P273" t="s">
        <v>6</v>
      </c>
      <c r="Q273" t="s">
        <v>60</v>
      </c>
      <c r="R273" t="s">
        <v>62</v>
      </c>
    </row>
    <row r="274" spans="4:18" x14ac:dyDescent="0.2">
      <c r="D274">
        <v>0.75494300000000003</v>
      </c>
      <c r="E274">
        <v>110.4</v>
      </c>
      <c r="F274">
        <v>146.236164</v>
      </c>
      <c r="G274" t="s">
        <v>28</v>
      </c>
      <c r="H274">
        <v>2</v>
      </c>
      <c r="I274" t="s">
        <v>24</v>
      </c>
      <c r="J274" t="s">
        <v>24</v>
      </c>
      <c r="K274" t="s">
        <v>24</v>
      </c>
      <c r="L274" t="s">
        <v>24</v>
      </c>
      <c r="M274" t="s">
        <v>24</v>
      </c>
      <c r="N274" t="s">
        <v>24</v>
      </c>
      <c r="O274" t="s">
        <v>6</v>
      </c>
      <c r="P274" t="s">
        <v>6</v>
      </c>
      <c r="Q274" t="s">
        <v>60</v>
      </c>
      <c r="R274" t="s">
        <v>62</v>
      </c>
    </row>
    <row r="275" spans="4:18" x14ac:dyDescent="0.2">
      <c r="D275">
        <v>1.5780700000000001</v>
      </c>
      <c r="E275">
        <v>220.8</v>
      </c>
      <c r="F275">
        <v>139.91773800000001</v>
      </c>
      <c r="G275" t="s">
        <v>29</v>
      </c>
      <c r="H275">
        <v>2</v>
      </c>
      <c r="I275" t="s">
        <v>24</v>
      </c>
      <c r="J275" t="s">
        <v>24</v>
      </c>
      <c r="K275" t="s">
        <v>24</v>
      </c>
      <c r="L275" t="s">
        <v>24</v>
      </c>
      <c r="M275" t="s">
        <v>24</v>
      </c>
      <c r="N275" t="s">
        <v>24</v>
      </c>
      <c r="O275" t="s">
        <v>6</v>
      </c>
      <c r="P275" t="s">
        <v>6</v>
      </c>
      <c r="Q275" t="s">
        <v>60</v>
      </c>
      <c r="R275" t="s">
        <v>62</v>
      </c>
    </row>
    <row r="276" spans="4:18" x14ac:dyDescent="0.2">
      <c r="D276">
        <v>1.5470159999999999</v>
      </c>
      <c r="E276">
        <v>220.8</v>
      </c>
      <c r="F276">
        <v>142.72642999999999</v>
      </c>
      <c r="G276" t="s">
        <v>29</v>
      </c>
      <c r="H276">
        <v>2</v>
      </c>
      <c r="I276" t="s">
        <v>24</v>
      </c>
      <c r="J276" t="s">
        <v>24</v>
      </c>
      <c r="K276" t="s">
        <v>24</v>
      </c>
      <c r="L276" t="s">
        <v>24</v>
      </c>
      <c r="M276" t="s">
        <v>24</v>
      </c>
      <c r="N276" t="s">
        <v>24</v>
      </c>
      <c r="O276" t="s">
        <v>6</v>
      </c>
      <c r="P276" t="s">
        <v>6</v>
      </c>
      <c r="Q276" t="s">
        <v>60</v>
      </c>
      <c r="R276" t="s">
        <v>62</v>
      </c>
    </row>
    <row r="277" spans="4:18" x14ac:dyDescent="0.2">
      <c r="D277">
        <v>1.5756030000000001</v>
      </c>
      <c r="E277">
        <v>193.2</v>
      </c>
      <c r="F277">
        <v>122.61971200000001</v>
      </c>
      <c r="G277" t="s">
        <v>29</v>
      </c>
      <c r="H277">
        <v>2</v>
      </c>
      <c r="I277" t="s">
        <v>24</v>
      </c>
      <c r="J277" t="s">
        <v>24</v>
      </c>
      <c r="K277" t="s">
        <v>24</v>
      </c>
      <c r="L277" t="s">
        <v>24</v>
      </c>
      <c r="M277" t="s">
        <v>24</v>
      </c>
      <c r="N277" t="s">
        <v>24</v>
      </c>
      <c r="O277" t="s">
        <v>6</v>
      </c>
      <c r="P277" t="s">
        <v>6</v>
      </c>
      <c r="Q277" t="s">
        <v>60</v>
      </c>
      <c r="R277" t="s">
        <v>62</v>
      </c>
    </row>
    <row r="278" spans="4:18" x14ac:dyDescent="0.2">
      <c r="D278">
        <v>0.39077000000000001</v>
      </c>
      <c r="E278">
        <v>55.2</v>
      </c>
      <c r="F278">
        <v>141.25964300000001</v>
      </c>
      <c r="G278" t="s">
        <v>31</v>
      </c>
      <c r="H278">
        <v>2</v>
      </c>
      <c r="I278" t="s">
        <v>24</v>
      </c>
      <c r="J278" t="s">
        <v>24</v>
      </c>
      <c r="K278" t="s">
        <v>24</v>
      </c>
      <c r="L278" t="s">
        <v>24</v>
      </c>
      <c r="M278" t="s">
        <v>24</v>
      </c>
      <c r="N278" t="s">
        <v>24</v>
      </c>
      <c r="O278" t="s">
        <v>6</v>
      </c>
      <c r="P278" t="s">
        <v>6</v>
      </c>
      <c r="Q278" t="s">
        <v>60</v>
      </c>
      <c r="R278" t="s">
        <v>62</v>
      </c>
    </row>
    <row r="279" spans="4:18" x14ac:dyDescent="0.2">
      <c r="D279">
        <v>0.41426000000000002</v>
      </c>
      <c r="E279">
        <v>55.2</v>
      </c>
      <c r="F279">
        <v>133.24954600000001</v>
      </c>
      <c r="G279" t="s">
        <v>31</v>
      </c>
      <c r="H279">
        <v>2</v>
      </c>
      <c r="I279" t="s">
        <v>24</v>
      </c>
      <c r="J279" t="s">
        <v>24</v>
      </c>
      <c r="K279" t="s">
        <v>24</v>
      </c>
      <c r="L279" t="s">
        <v>24</v>
      </c>
      <c r="M279" t="s">
        <v>24</v>
      </c>
      <c r="N279" t="s">
        <v>24</v>
      </c>
      <c r="O279" t="s">
        <v>6</v>
      </c>
      <c r="P279" t="s">
        <v>6</v>
      </c>
      <c r="Q279" t="s">
        <v>60</v>
      </c>
      <c r="R279" t="s">
        <v>62</v>
      </c>
    </row>
    <row r="280" spans="4:18" x14ac:dyDescent="0.2">
      <c r="D280">
        <v>0.48706899999999997</v>
      </c>
      <c r="E280">
        <v>82.8</v>
      </c>
      <c r="F280">
        <v>169.99650199999999</v>
      </c>
      <c r="G280" t="s">
        <v>31</v>
      </c>
      <c r="H280">
        <v>2</v>
      </c>
      <c r="I280" t="s">
        <v>24</v>
      </c>
      <c r="J280" t="s">
        <v>24</v>
      </c>
      <c r="K280" t="s">
        <v>24</v>
      </c>
      <c r="L280" t="s">
        <v>24</v>
      </c>
      <c r="M280" t="s">
        <v>24</v>
      </c>
      <c r="N280" t="s">
        <v>24</v>
      </c>
      <c r="O280" t="s">
        <v>6</v>
      </c>
      <c r="P280" t="s">
        <v>6</v>
      </c>
      <c r="Q280" t="s">
        <v>60</v>
      </c>
      <c r="R280" t="s">
        <v>62</v>
      </c>
    </row>
    <row r="281" spans="4:18" x14ac:dyDescent="0.2">
      <c r="D281">
        <v>1.6713089999999999</v>
      </c>
      <c r="E281">
        <v>220.8</v>
      </c>
      <c r="F281">
        <v>132.11200500000001</v>
      </c>
      <c r="G281" t="s">
        <v>30</v>
      </c>
      <c r="H281">
        <v>2</v>
      </c>
      <c r="I281" t="s">
        <v>24</v>
      </c>
      <c r="J281" t="s">
        <v>24</v>
      </c>
      <c r="K281" t="s">
        <v>24</v>
      </c>
      <c r="L281" t="s">
        <v>24</v>
      </c>
      <c r="M281" t="s">
        <v>24</v>
      </c>
      <c r="N281" t="s">
        <v>24</v>
      </c>
      <c r="O281" t="s">
        <v>6</v>
      </c>
      <c r="P281" t="s">
        <v>6</v>
      </c>
      <c r="Q281" t="s">
        <v>60</v>
      </c>
      <c r="R281" t="s">
        <v>62</v>
      </c>
    </row>
    <row r="282" spans="4:18" x14ac:dyDescent="0.2">
      <c r="D282">
        <v>1.644147</v>
      </c>
      <c r="E282">
        <v>220.8</v>
      </c>
      <c r="F282">
        <v>134.29454000000001</v>
      </c>
      <c r="G282" t="s">
        <v>30</v>
      </c>
      <c r="H282">
        <v>2</v>
      </c>
      <c r="I282" t="s">
        <v>24</v>
      </c>
      <c r="J282" t="s">
        <v>24</v>
      </c>
      <c r="K282" t="s">
        <v>24</v>
      </c>
      <c r="L282" t="s">
        <v>24</v>
      </c>
      <c r="M282" t="s">
        <v>24</v>
      </c>
      <c r="N282" t="s">
        <v>24</v>
      </c>
      <c r="O282" t="s">
        <v>6</v>
      </c>
      <c r="P282" t="s">
        <v>6</v>
      </c>
      <c r="Q282" t="s">
        <v>60</v>
      </c>
      <c r="R282" t="s">
        <v>62</v>
      </c>
    </row>
    <row r="283" spans="4:18" x14ac:dyDescent="0.2">
      <c r="D283">
        <v>1.865391</v>
      </c>
      <c r="E283">
        <v>248.4</v>
      </c>
      <c r="F283">
        <v>133.16242800000001</v>
      </c>
      <c r="G283" t="s">
        <v>30</v>
      </c>
      <c r="H283">
        <v>2</v>
      </c>
      <c r="I283" t="s">
        <v>24</v>
      </c>
      <c r="J283" t="s">
        <v>24</v>
      </c>
      <c r="K283" t="s">
        <v>24</v>
      </c>
      <c r="L283" t="s">
        <v>24</v>
      </c>
      <c r="M283" t="s">
        <v>24</v>
      </c>
      <c r="N283" t="s">
        <v>24</v>
      </c>
      <c r="O283" t="s">
        <v>6</v>
      </c>
      <c r="P283" t="s">
        <v>6</v>
      </c>
      <c r="Q283" t="s">
        <v>60</v>
      </c>
      <c r="R283" t="s">
        <v>62</v>
      </c>
    </row>
    <row r="284" spans="4:18" x14ac:dyDescent="0.2">
      <c r="D284">
        <v>3.3377340000000002</v>
      </c>
      <c r="E284">
        <v>414</v>
      </c>
      <c r="F284">
        <v>124.036249</v>
      </c>
      <c r="G284" t="s">
        <v>32</v>
      </c>
      <c r="H284">
        <v>2</v>
      </c>
      <c r="I284" t="s">
        <v>24</v>
      </c>
      <c r="J284" t="s">
        <v>24</v>
      </c>
      <c r="K284" t="s">
        <v>24</v>
      </c>
      <c r="L284" t="s">
        <v>24</v>
      </c>
      <c r="M284" t="s">
        <v>24</v>
      </c>
      <c r="N284" t="s">
        <v>24</v>
      </c>
      <c r="O284" t="s">
        <v>6</v>
      </c>
      <c r="P284" t="s">
        <v>6</v>
      </c>
      <c r="Q284" t="s">
        <v>60</v>
      </c>
      <c r="R284" t="s">
        <v>62</v>
      </c>
    </row>
    <row r="285" spans="4:18" x14ac:dyDescent="0.2">
      <c r="D285">
        <v>3.2526869999999999</v>
      </c>
      <c r="E285">
        <v>414</v>
      </c>
      <c r="F285">
        <v>127.279372</v>
      </c>
      <c r="G285" t="s">
        <v>32</v>
      </c>
      <c r="H285">
        <v>2</v>
      </c>
      <c r="I285" t="s">
        <v>24</v>
      </c>
      <c r="J285" t="s">
        <v>24</v>
      </c>
      <c r="K285" t="s">
        <v>24</v>
      </c>
      <c r="L285" t="s">
        <v>24</v>
      </c>
      <c r="M285" t="s">
        <v>24</v>
      </c>
      <c r="N285" t="s">
        <v>24</v>
      </c>
      <c r="O285" t="s">
        <v>6</v>
      </c>
      <c r="P285" t="s">
        <v>6</v>
      </c>
      <c r="Q285" t="s">
        <v>60</v>
      </c>
      <c r="R285" t="s">
        <v>62</v>
      </c>
    </row>
    <row r="286" spans="4:18" x14ac:dyDescent="0.2">
      <c r="D286">
        <v>3.6663000000000001</v>
      </c>
      <c r="E286">
        <v>469.2</v>
      </c>
      <c r="F286">
        <v>127.97641900000001</v>
      </c>
      <c r="G286" t="s">
        <v>32</v>
      </c>
      <c r="H286">
        <v>2</v>
      </c>
      <c r="I286" t="s">
        <v>24</v>
      </c>
      <c r="J286" t="s">
        <v>24</v>
      </c>
      <c r="K286" t="s">
        <v>24</v>
      </c>
      <c r="L286" t="s">
        <v>24</v>
      </c>
      <c r="M286" t="s">
        <v>24</v>
      </c>
      <c r="N286" t="s">
        <v>24</v>
      </c>
      <c r="O286" t="s">
        <v>6</v>
      </c>
      <c r="P286" t="s">
        <v>6</v>
      </c>
      <c r="Q286" t="s">
        <v>60</v>
      </c>
      <c r="R286" t="s">
        <v>62</v>
      </c>
    </row>
    <row r="287" spans="4:18" x14ac:dyDescent="0.2">
      <c r="D287">
        <v>2.2785169999999999</v>
      </c>
      <c r="E287">
        <v>303.60000000000002</v>
      </c>
      <c r="F287">
        <v>133.244552</v>
      </c>
      <c r="G287" t="s">
        <v>33</v>
      </c>
      <c r="H287">
        <v>2</v>
      </c>
      <c r="I287" t="s">
        <v>24</v>
      </c>
      <c r="J287" t="s">
        <v>24</v>
      </c>
      <c r="K287" t="s">
        <v>24</v>
      </c>
      <c r="L287" t="s">
        <v>24</v>
      </c>
      <c r="M287" t="s">
        <v>24</v>
      </c>
      <c r="N287" t="s">
        <v>24</v>
      </c>
      <c r="O287" t="s">
        <v>6</v>
      </c>
      <c r="P287" t="s">
        <v>6</v>
      </c>
      <c r="Q287" t="s">
        <v>60</v>
      </c>
      <c r="R287" t="s">
        <v>62</v>
      </c>
    </row>
    <row r="288" spans="4:18" x14ac:dyDescent="0.2">
      <c r="D288">
        <v>2.2051349999999998</v>
      </c>
      <c r="E288">
        <v>276</v>
      </c>
      <c r="F288">
        <v>125.16242099999999</v>
      </c>
      <c r="G288" t="s">
        <v>33</v>
      </c>
      <c r="H288">
        <v>2</v>
      </c>
      <c r="I288" t="s">
        <v>24</v>
      </c>
      <c r="J288" t="s">
        <v>24</v>
      </c>
      <c r="K288" t="s">
        <v>24</v>
      </c>
      <c r="L288" t="s">
        <v>24</v>
      </c>
      <c r="M288" t="s">
        <v>24</v>
      </c>
      <c r="N288" t="s">
        <v>24</v>
      </c>
      <c r="O288" t="s">
        <v>6</v>
      </c>
      <c r="P288" t="s">
        <v>6</v>
      </c>
      <c r="Q288" t="s">
        <v>60</v>
      </c>
      <c r="R288" t="s">
        <v>62</v>
      </c>
    </row>
    <row r="289" spans="4:18" x14ac:dyDescent="0.2">
      <c r="D289">
        <v>2.2050420000000002</v>
      </c>
      <c r="E289">
        <v>276</v>
      </c>
      <c r="F289">
        <v>125.16767</v>
      </c>
      <c r="G289" t="s">
        <v>33</v>
      </c>
      <c r="H289">
        <v>2</v>
      </c>
      <c r="I289" t="s">
        <v>24</v>
      </c>
      <c r="J289" t="s">
        <v>24</v>
      </c>
      <c r="K289" t="s">
        <v>24</v>
      </c>
      <c r="L289" t="s">
        <v>24</v>
      </c>
      <c r="M289" t="s">
        <v>24</v>
      </c>
      <c r="N289" t="s">
        <v>24</v>
      </c>
      <c r="O289" t="s">
        <v>6</v>
      </c>
      <c r="P289" t="s">
        <v>6</v>
      </c>
      <c r="Q289" t="s">
        <v>60</v>
      </c>
      <c r="R289" t="s">
        <v>62</v>
      </c>
    </row>
    <row r="290" spans="4:18" x14ac:dyDescent="0.2">
      <c r="D290">
        <v>0.56889599999999996</v>
      </c>
      <c r="E290">
        <v>82.8</v>
      </c>
      <c r="F290">
        <v>145.54499300000001</v>
      </c>
      <c r="G290" t="s">
        <v>17</v>
      </c>
      <c r="H290">
        <v>8</v>
      </c>
      <c r="I290" t="s">
        <v>6</v>
      </c>
      <c r="J290" t="s">
        <v>6</v>
      </c>
      <c r="K290" t="s">
        <v>6</v>
      </c>
      <c r="L290" t="s">
        <v>6</v>
      </c>
      <c r="M290" t="s">
        <v>6</v>
      </c>
      <c r="N290" t="s">
        <v>6</v>
      </c>
      <c r="O290" t="s">
        <v>6</v>
      </c>
      <c r="P290" t="s">
        <v>6</v>
      </c>
      <c r="Q290">
        <v>1</v>
      </c>
      <c r="R290" t="s">
        <v>62</v>
      </c>
    </row>
    <row r="291" spans="4:18" x14ac:dyDescent="0.2">
      <c r="D291">
        <v>0.49798700000000001</v>
      </c>
      <c r="E291">
        <v>82.8</v>
      </c>
      <c r="F291">
        <v>166.269544</v>
      </c>
      <c r="G291" t="s">
        <v>17</v>
      </c>
      <c r="H291">
        <v>8</v>
      </c>
      <c r="I291" t="s">
        <v>6</v>
      </c>
      <c r="J291" t="s">
        <v>6</v>
      </c>
      <c r="K291" t="s">
        <v>6</v>
      </c>
      <c r="L291" t="s">
        <v>6</v>
      </c>
      <c r="M291" t="s">
        <v>6</v>
      </c>
      <c r="N291" t="s">
        <v>6</v>
      </c>
      <c r="O291" t="s">
        <v>6</v>
      </c>
      <c r="P291" t="s">
        <v>6</v>
      </c>
      <c r="Q291">
        <v>1</v>
      </c>
      <c r="R291" t="s">
        <v>62</v>
      </c>
    </row>
    <row r="292" spans="4:18" x14ac:dyDescent="0.2">
      <c r="D292">
        <v>0.79300599999999999</v>
      </c>
      <c r="E292">
        <v>110.4</v>
      </c>
      <c r="F292">
        <v>139.21712600000001</v>
      </c>
      <c r="G292" t="s">
        <v>17</v>
      </c>
      <c r="H292">
        <v>8</v>
      </c>
      <c r="I292" t="s">
        <v>6</v>
      </c>
      <c r="J292" t="s">
        <v>6</v>
      </c>
      <c r="K292" t="s">
        <v>6</v>
      </c>
      <c r="L292" t="s">
        <v>6</v>
      </c>
      <c r="M292" t="s">
        <v>6</v>
      </c>
      <c r="N292" t="s">
        <v>6</v>
      </c>
      <c r="O292" t="s">
        <v>6</v>
      </c>
      <c r="P292" t="s">
        <v>6</v>
      </c>
      <c r="Q292">
        <v>1</v>
      </c>
      <c r="R292" t="s">
        <v>62</v>
      </c>
    </row>
    <row r="293" spans="4:18" x14ac:dyDescent="0.2">
      <c r="D293">
        <v>0.64042399999999999</v>
      </c>
      <c r="E293">
        <v>82.8</v>
      </c>
      <c r="F293">
        <v>129.289288</v>
      </c>
      <c r="G293" t="s">
        <v>17</v>
      </c>
      <c r="H293">
        <v>8</v>
      </c>
      <c r="I293" t="s">
        <v>6</v>
      </c>
      <c r="J293" t="s">
        <v>6</v>
      </c>
      <c r="K293" t="s">
        <v>6</v>
      </c>
      <c r="L293" t="s">
        <v>6</v>
      </c>
      <c r="M293" t="s">
        <v>6</v>
      </c>
      <c r="N293" t="s">
        <v>6</v>
      </c>
      <c r="O293" t="s">
        <v>6</v>
      </c>
      <c r="P293" t="s">
        <v>6</v>
      </c>
      <c r="Q293">
        <v>10</v>
      </c>
      <c r="R293" t="s">
        <v>62</v>
      </c>
    </row>
    <row r="294" spans="4:18" x14ac:dyDescent="0.2">
      <c r="D294">
        <v>0.64884200000000003</v>
      </c>
      <c r="E294">
        <v>82.8</v>
      </c>
      <c r="F294">
        <v>127.612005</v>
      </c>
      <c r="G294" t="s">
        <v>17</v>
      </c>
      <c r="H294">
        <v>8</v>
      </c>
      <c r="I294" t="s">
        <v>6</v>
      </c>
      <c r="J294" t="s">
        <v>6</v>
      </c>
      <c r="K294" t="s">
        <v>6</v>
      </c>
      <c r="L294" t="s">
        <v>6</v>
      </c>
      <c r="M294" t="s">
        <v>6</v>
      </c>
      <c r="N294" t="s">
        <v>6</v>
      </c>
      <c r="O294" t="s">
        <v>6</v>
      </c>
      <c r="P294" t="s">
        <v>6</v>
      </c>
      <c r="Q294">
        <v>10</v>
      </c>
      <c r="R294" t="s">
        <v>62</v>
      </c>
    </row>
    <row r="295" spans="4:18" x14ac:dyDescent="0.2">
      <c r="D295">
        <v>0.84875900000000004</v>
      </c>
      <c r="E295">
        <v>110.4</v>
      </c>
      <c r="F295">
        <v>130.072183</v>
      </c>
      <c r="G295" t="s">
        <v>17</v>
      </c>
      <c r="H295">
        <v>8</v>
      </c>
      <c r="I295" t="s">
        <v>6</v>
      </c>
      <c r="J295" t="s">
        <v>6</v>
      </c>
      <c r="K295" t="s">
        <v>6</v>
      </c>
      <c r="L295" t="s">
        <v>6</v>
      </c>
      <c r="M295" t="s">
        <v>6</v>
      </c>
      <c r="N295" t="s">
        <v>6</v>
      </c>
      <c r="O295" t="s">
        <v>6</v>
      </c>
      <c r="P295" t="s">
        <v>6</v>
      </c>
      <c r="Q295">
        <v>10</v>
      </c>
      <c r="R295" t="s">
        <v>62</v>
      </c>
    </row>
    <row r="296" spans="4:18" x14ac:dyDescent="0.2">
      <c r="D296">
        <v>0.66573199999999999</v>
      </c>
      <c r="E296">
        <v>82.8</v>
      </c>
      <c r="F296">
        <v>124.37428800000001</v>
      </c>
      <c r="G296" t="s">
        <v>17</v>
      </c>
      <c r="H296">
        <v>8</v>
      </c>
      <c r="I296" t="s">
        <v>6</v>
      </c>
      <c r="J296" t="s">
        <v>6</v>
      </c>
      <c r="K296" t="s">
        <v>6</v>
      </c>
      <c r="L296" t="s">
        <v>6</v>
      </c>
      <c r="M296" t="s">
        <v>6</v>
      </c>
      <c r="N296" t="s">
        <v>6</v>
      </c>
      <c r="O296" t="s">
        <v>6</v>
      </c>
      <c r="P296" t="s">
        <v>6</v>
      </c>
      <c r="Q296">
        <v>100</v>
      </c>
      <c r="R296" t="s">
        <v>62</v>
      </c>
    </row>
    <row r="297" spans="4:18" x14ac:dyDescent="0.2">
      <c r="D297">
        <v>0.65466000000000002</v>
      </c>
      <c r="E297">
        <v>82.8</v>
      </c>
      <c r="F297">
        <v>126.477912</v>
      </c>
      <c r="G297" t="s">
        <v>17</v>
      </c>
      <c r="H297">
        <v>8</v>
      </c>
      <c r="I297" t="s">
        <v>6</v>
      </c>
      <c r="J297" t="s">
        <v>6</v>
      </c>
      <c r="K297" t="s">
        <v>6</v>
      </c>
      <c r="L297" t="s">
        <v>6</v>
      </c>
      <c r="M297" t="s">
        <v>6</v>
      </c>
      <c r="N297" t="s">
        <v>6</v>
      </c>
      <c r="O297" t="s">
        <v>6</v>
      </c>
      <c r="P297" t="s">
        <v>6</v>
      </c>
      <c r="Q297">
        <v>100</v>
      </c>
      <c r="R297" t="s">
        <v>62</v>
      </c>
    </row>
    <row r="298" spans="4:18" x14ac:dyDescent="0.2">
      <c r="D298">
        <v>0.70613800000000004</v>
      </c>
      <c r="E298">
        <v>110.4</v>
      </c>
      <c r="F298">
        <v>156.343435</v>
      </c>
      <c r="G298" t="s">
        <v>17</v>
      </c>
      <c r="H298">
        <v>8</v>
      </c>
      <c r="I298" t="s">
        <v>6</v>
      </c>
      <c r="J298" t="s">
        <v>6</v>
      </c>
      <c r="K298" t="s">
        <v>6</v>
      </c>
      <c r="L298" t="s">
        <v>6</v>
      </c>
      <c r="M298" t="s">
        <v>6</v>
      </c>
      <c r="N298" t="s">
        <v>6</v>
      </c>
      <c r="O298" t="s">
        <v>6</v>
      </c>
      <c r="P298" t="s">
        <v>6</v>
      </c>
      <c r="Q298">
        <v>100</v>
      </c>
      <c r="R298" t="s">
        <v>62</v>
      </c>
    </row>
    <row r="299" spans="4:18" x14ac:dyDescent="0.2">
      <c r="D299">
        <v>1.5445880000000001</v>
      </c>
      <c r="E299">
        <v>193.2</v>
      </c>
      <c r="F299">
        <v>125.081883</v>
      </c>
      <c r="G299" t="s">
        <v>4</v>
      </c>
      <c r="H299">
        <v>8</v>
      </c>
      <c r="I299" t="s">
        <v>6</v>
      </c>
      <c r="J299" t="s">
        <v>6</v>
      </c>
      <c r="K299" t="s">
        <v>6</v>
      </c>
      <c r="L299" t="s">
        <v>6</v>
      </c>
      <c r="M299" t="s">
        <v>6</v>
      </c>
      <c r="N299" t="s">
        <v>6</v>
      </c>
      <c r="O299" t="s">
        <v>6</v>
      </c>
      <c r="P299" t="s">
        <v>6</v>
      </c>
      <c r="Q299">
        <v>1</v>
      </c>
      <c r="R299" t="s">
        <v>62</v>
      </c>
    </row>
    <row r="300" spans="4:18" x14ac:dyDescent="0.2">
      <c r="D300">
        <v>1.4891970000000001</v>
      </c>
      <c r="E300">
        <v>193.2</v>
      </c>
      <c r="F300">
        <v>129.73434700000001</v>
      </c>
      <c r="G300" t="s">
        <v>4</v>
      </c>
      <c r="H300">
        <v>8</v>
      </c>
      <c r="I300" t="s">
        <v>6</v>
      </c>
      <c r="J300" t="s">
        <v>6</v>
      </c>
      <c r="K300" t="s">
        <v>6</v>
      </c>
      <c r="L300" t="s">
        <v>6</v>
      </c>
      <c r="M300" t="s">
        <v>6</v>
      </c>
      <c r="N300" t="s">
        <v>6</v>
      </c>
      <c r="O300" t="s">
        <v>6</v>
      </c>
      <c r="P300" t="s">
        <v>6</v>
      </c>
      <c r="Q300">
        <v>1</v>
      </c>
      <c r="R300" t="s">
        <v>62</v>
      </c>
    </row>
    <row r="301" spans="4:18" x14ac:dyDescent="0.2">
      <c r="D301">
        <v>1.5096430000000001</v>
      </c>
      <c r="E301">
        <v>193.2</v>
      </c>
      <c r="F301">
        <v>127.977251</v>
      </c>
      <c r="G301" t="s">
        <v>4</v>
      </c>
      <c r="H301">
        <v>8</v>
      </c>
      <c r="I301" t="s">
        <v>6</v>
      </c>
      <c r="J301" t="s">
        <v>6</v>
      </c>
      <c r="K301" t="s">
        <v>6</v>
      </c>
      <c r="L301" t="s">
        <v>6</v>
      </c>
      <c r="M301" t="s">
        <v>6</v>
      </c>
      <c r="N301" t="s">
        <v>6</v>
      </c>
      <c r="O301" t="s">
        <v>6</v>
      </c>
      <c r="P301" t="s">
        <v>6</v>
      </c>
      <c r="Q301">
        <v>1</v>
      </c>
      <c r="R301" t="s">
        <v>62</v>
      </c>
    </row>
    <row r="302" spans="4:18" x14ac:dyDescent="0.2">
      <c r="D302">
        <v>1.4703459999999999</v>
      </c>
      <c r="E302">
        <v>193.2</v>
      </c>
      <c r="F302">
        <v>131.39767599999999</v>
      </c>
      <c r="G302" t="s">
        <v>4</v>
      </c>
      <c r="H302">
        <v>8</v>
      </c>
      <c r="I302" t="s">
        <v>6</v>
      </c>
      <c r="J302" t="s">
        <v>6</v>
      </c>
      <c r="K302" t="s">
        <v>6</v>
      </c>
      <c r="L302" t="s">
        <v>6</v>
      </c>
      <c r="M302" t="s">
        <v>6</v>
      </c>
      <c r="N302" t="s">
        <v>6</v>
      </c>
      <c r="O302" t="s">
        <v>6</v>
      </c>
      <c r="P302" t="s">
        <v>6</v>
      </c>
      <c r="Q302">
        <v>10</v>
      </c>
      <c r="R302" t="s">
        <v>62</v>
      </c>
    </row>
    <row r="303" spans="4:18" x14ac:dyDescent="0.2">
      <c r="D303">
        <v>1.4395739999999999</v>
      </c>
      <c r="E303">
        <v>193.2</v>
      </c>
      <c r="F303">
        <v>134.20639199999999</v>
      </c>
      <c r="G303" t="s">
        <v>4</v>
      </c>
      <c r="H303">
        <v>8</v>
      </c>
      <c r="I303" t="s">
        <v>6</v>
      </c>
      <c r="J303" t="s">
        <v>6</v>
      </c>
      <c r="K303" t="s">
        <v>6</v>
      </c>
      <c r="L303" t="s">
        <v>6</v>
      </c>
      <c r="M303" t="s">
        <v>6</v>
      </c>
      <c r="N303" t="s">
        <v>6</v>
      </c>
      <c r="O303" t="s">
        <v>6</v>
      </c>
      <c r="P303" t="s">
        <v>6</v>
      </c>
      <c r="Q303">
        <v>10</v>
      </c>
      <c r="R303" t="s">
        <v>62</v>
      </c>
    </row>
    <row r="304" spans="4:18" x14ac:dyDescent="0.2">
      <c r="D304">
        <v>1.420134</v>
      </c>
      <c r="E304">
        <v>193.2</v>
      </c>
      <c r="F304">
        <v>136.043522</v>
      </c>
      <c r="G304" t="s">
        <v>4</v>
      </c>
      <c r="H304">
        <v>8</v>
      </c>
      <c r="I304" t="s">
        <v>6</v>
      </c>
      <c r="J304" t="s">
        <v>6</v>
      </c>
      <c r="K304" t="s">
        <v>6</v>
      </c>
      <c r="L304" t="s">
        <v>6</v>
      </c>
      <c r="M304" t="s">
        <v>6</v>
      </c>
      <c r="N304" t="s">
        <v>6</v>
      </c>
      <c r="O304" t="s">
        <v>6</v>
      </c>
      <c r="P304" t="s">
        <v>6</v>
      </c>
      <c r="Q304">
        <v>10</v>
      </c>
      <c r="R304" t="s">
        <v>62</v>
      </c>
    </row>
    <row r="305" spans="4:18" x14ac:dyDescent="0.2">
      <c r="D305">
        <v>1.8942840000000001</v>
      </c>
      <c r="E305">
        <v>248.4</v>
      </c>
      <c r="F305">
        <v>131.13135500000001</v>
      </c>
      <c r="G305" t="s">
        <v>4</v>
      </c>
      <c r="H305">
        <v>8</v>
      </c>
      <c r="I305" t="s">
        <v>6</v>
      </c>
      <c r="J305" t="s">
        <v>6</v>
      </c>
      <c r="K305" t="s">
        <v>6</v>
      </c>
      <c r="L305" t="s">
        <v>6</v>
      </c>
      <c r="M305" t="s">
        <v>6</v>
      </c>
      <c r="N305" t="s">
        <v>6</v>
      </c>
      <c r="O305" t="s">
        <v>6</v>
      </c>
      <c r="P305" t="s">
        <v>6</v>
      </c>
      <c r="Q305">
        <v>100</v>
      </c>
      <c r="R305" t="s">
        <v>62</v>
      </c>
    </row>
    <row r="306" spans="4:18" x14ac:dyDescent="0.2">
      <c r="D306">
        <v>1.875256</v>
      </c>
      <c r="E306">
        <v>248.4</v>
      </c>
      <c r="F306">
        <v>132.46193700000001</v>
      </c>
      <c r="G306" t="s">
        <v>4</v>
      </c>
      <c r="H306">
        <v>8</v>
      </c>
      <c r="I306" t="s">
        <v>6</v>
      </c>
      <c r="J306" t="s">
        <v>6</v>
      </c>
      <c r="K306" t="s">
        <v>6</v>
      </c>
      <c r="L306" t="s">
        <v>6</v>
      </c>
      <c r="M306" t="s">
        <v>6</v>
      </c>
      <c r="N306" t="s">
        <v>6</v>
      </c>
      <c r="O306" t="s">
        <v>6</v>
      </c>
      <c r="P306" t="s">
        <v>6</v>
      </c>
      <c r="Q306">
        <v>100</v>
      </c>
      <c r="R306" t="s">
        <v>62</v>
      </c>
    </row>
    <row r="307" spans="4:18" x14ac:dyDescent="0.2">
      <c r="D307">
        <v>1.889184</v>
      </c>
      <c r="E307">
        <v>248.4</v>
      </c>
      <c r="F307">
        <v>131.48532499999999</v>
      </c>
      <c r="G307" t="s">
        <v>4</v>
      </c>
      <c r="H307">
        <v>8</v>
      </c>
      <c r="I307" t="s">
        <v>6</v>
      </c>
      <c r="J307" t="s">
        <v>6</v>
      </c>
      <c r="K307" t="s">
        <v>6</v>
      </c>
      <c r="L307" t="s">
        <v>6</v>
      </c>
      <c r="M307" t="s">
        <v>6</v>
      </c>
      <c r="N307" t="s">
        <v>6</v>
      </c>
      <c r="O307" t="s">
        <v>6</v>
      </c>
      <c r="P307" t="s">
        <v>6</v>
      </c>
      <c r="Q307">
        <v>100</v>
      </c>
      <c r="R307" t="s">
        <v>62</v>
      </c>
    </row>
    <row r="308" spans="4:18" x14ac:dyDescent="0.2">
      <c r="D308">
        <v>0.40493299999999999</v>
      </c>
      <c r="E308">
        <v>55.2</v>
      </c>
      <c r="F308">
        <v>136.31875099999999</v>
      </c>
      <c r="G308" t="s">
        <v>22</v>
      </c>
      <c r="H308">
        <v>8</v>
      </c>
      <c r="I308" t="s">
        <v>6</v>
      </c>
      <c r="J308" t="s">
        <v>6</v>
      </c>
      <c r="K308" t="s">
        <v>6</v>
      </c>
      <c r="L308" t="s">
        <v>6</v>
      </c>
      <c r="M308" t="s">
        <v>6</v>
      </c>
      <c r="N308" t="s">
        <v>6</v>
      </c>
      <c r="O308" t="s">
        <v>6</v>
      </c>
      <c r="P308" t="s">
        <v>6</v>
      </c>
      <c r="Q308">
        <v>1</v>
      </c>
      <c r="R308" t="s">
        <v>62</v>
      </c>
    </row>
    <row r="309" spans="4:18" x14ac:dyDescent="0.2">
      <c r="D309">
        <v>0.392569</v>
      </c>
      <c r="E309">
        <v>55.2</v>
      </c>
      <c r="F309">
        <v>140.61229</v>
      </c>
      <c r="G309" t="s">
        <v>22</v>
      </c>
      <c r="H309">
        <v>8</v>
      </c>
      <c r="I309" t="s">
        <v>6</v>
      </c>
      <c r="J309" t="s">
        <v>6</v>
      </c>
      <c r="K309" t="s">
        <v>6</v>
      </c>
      <c r="L309" t="s">
        <v>6</v>
      </c>
      <c r="M309" t="s">
        <v>6</v>
      </c>
      <c r="N309" t="s">
        <v>6</v>
      </c>
      <c r="O309" t="s">
        <v>6</v>
      </c>
      <c r="P309" t="s">
        <v>6</v>
      </c>
      <c r="Q309">
        <v>1</v>
      </c>
      <c r="R309" t="s">
        <v>62</v>
      </c>
    </row>
    <row r="310" spans="4:18" x14ac:dyDescent="0.2">
      <c r="D310">
        <v>0.47877900000000001</v>
      </c>
      <c r="E310">
        <v>82.8</v>
      </c>
      <c r="F310">
        <v>172.93994900000001</v>
      </c>
      <c r="G310" t="s">
        <v>22</v>
      </c>
      <c r="H310">
        <v>8</v>
      </c>
      <c r="I310" t="s">
        <v>6</v>
      </c>
      <c r="J310" t="s">
        <v>6</v>
      </c>
      <c r="K310" t="s">
        <v>6</v>
      </c>
      <c r="L310" t="s">
        <v>6</v>
      </c>
      <c r="M310" t="s">
        <v>6</v>
      </c>
      <c r="N310" t="s">
        <v>6</v>
      </c>
      <c r="O310" t="s">
        <v>6</v>
      </c>
      <c r="P310" t="s">
        <v>6</v>
      </c>
      <c r="Q310">
        <v>1</v>
      </c>
      <c r="R310" t="s">
        <v>62</v>
      </c>
    </row>
    <row r="311" spans="4:18" x14ac:dyDescent="0.2">
      <c r="D311">
        <v>0.31708599999999998</v>
      </c>
      <c r="E311">
        <v>55.2</v>
      </c>
      <c r="F311">
        <v>174.08509699999999</v>
      </c>
      <c r="G311" t="s">
        <v>22</v>
      </c>
      <c r="H311">
        <v>8</v>
      </c>
      <c r="I311" t="s">
        <v>6</v>
      </c>
      <c r="J311" t="s">
        <v>6</v>
      </c>
      <c r="K311" t="s">
        <v>6</v>
      </c>
      <c r="L311" t="s">
        <v>6</v>
      </c>
      <c r="M311" t="s">
        <v>6</v>
      </c>
      <c r="N311" t="s">
        <v>6</v>
      </c>
      <c r="O311" t="s">
        <v>6</v>
      </c>
      <c r="P311" t="s">
        <v>6</v>
      </c>
      <c r="Q311">
        <v>10</v>
      </c>
      <c r="R311" t="s">
        <v>62</v>
      </c>
    </row>
    <row r="312" spans="4:18" x14ac:dyDescent="0.2">
      <c r="D312">
        <v>0.32798300000000002</v>
      </c>
      <c r="E312">
        <v>55.2</v>
      </c>
      <c r="F312">
        <v>168.301301</v>
      </c>
      <c r="G312" t="s">
        <v>22</v>
      </c>
      <c r="H312">
        <v>8</v>
      </c>
      <c r="I312" t="s">
        <v>6</v>
      </c>
      <c r="J312" t="s">
        <v>6</v>
      </c>
      <c r="K312" t="s">
        <v>6</v>
      </c>
      <c r="L312" t="s">
        <v>6</v>
      </c>
      <c r="M312" t="s">
        <v>6</v>
      </c>
      <c r="N312" t="s">
        <v>6</v>
      </c>
      <c r="O312" t="s">
        <v>6</v>
      </c>
      <c r="P312" t="s">
        <v>6</v>
      </c>
      <c r="Q312">
        <v>10</v>
      </c>
      <c r="R312" t="s">
        <v>62</v>
      </c>
    </row>
    <row r="313" spans="4:18" x14ac:dyDescent="0.2">
      <c r="D313">
        <v>0.42105599999999999</v>
      </c>
      <c r="E313">
        <v>82.8</v>
      </c>
      <c r="F313">
        <v>196.64840899999999</v>
      </c>
      <c r="G313" t="s">
        <v>22</v>
      </c>
      <c r="H313">
        <v>8</v>
      </c>
      <c r="I313" t="s">
        <v>6</v>
      </c>
      <c r="J313" t="s">
        <v>6</v>
      </c>
      <c r="K313" t="s">
        <v>6</v>
      </c>
      <c r="L313" t="s">
        <v>6</v>
      </c>
      <c r="M313" t="s">
        <v>6</v>
      </c>
      <c r="N313" t="s">
        <v>6</v>
      </c>
      <c r="O313" t="s">
        <v>6</v>
      </c>
      <c r="P313" t="s">
        <v>6</v>
      </c>
      <c r="Q313">
        <v>10</v>
      </c>
      <c r="R313" t="s">
        <v>62</v>
      </c>
    </row>
    <row r="314" spans="4:18" x14ac:dyDescent="0.2">
      <c r="D314">
        <v>0.37340699999999999</v>
      </c>
      <c r="E314">
        <v>55.2</v>
      </c>
      <c r="F314">
        <v>147.82809800000001</v>
      </c>
      <c r="G314" t="s">
        <v>22</v>
      </c>
      <c r="H314">
        <v>8</v>
      </c>
      <c r="I314" t="s">
        <v>6</v>
      </c>
      <c r="J314" t="s">
        <v>6</v>
      </c>
      <c r="K314" t="s">
        <v>6</v>
      </c>
      <c r="L314" t="s">
        <v>6</v>
      </c>
      <c r="M314" t="s">
        <v>6</v>
      </c>
      <c r="N314" t="s">
        <v>6</v>
      </c>
      <c r="O314" t="s">
        <v>6</v>
      </c>
      <c r="P314" t="s">
        <v>6</v>
      </c>
      <c r="Q314">
        <v>100</v>
      </c>
      <c r="R314" t="s">
        <v>62</v>
      </c>
    </row>
    <row r="315" spans="4:18" x14ac:dyDescent="0.2">
      <c r="D315">
        <v>0.41725299999999999</v>
      </c>
      <c r="E315">
        <v>55.2</v>
      </c>
      <c r="F315">
        <v>132.293915</v>
      </c>
      <c r="G315" t="s">
        <v>22</v>
      </c>
      <c r="H315">
        <v>8</v>
      </c>
      <c r="I315" t="s">
        <v>6</v>
      </c>
      <c r="J315" t="s">
        <v>6</v>
      </c>
      <c r="K315" t="s">
        <v>6</v>
      </c>
      <c r="L315" t="s">
        <v>6</v>
      </c>
      <c r="M315" t="s">
        <v>6</v>
      </c>
      <c r="N315" t="s">
        <v>6</v>
      </c>
      <c r="O315" t="s">
        <v>6</v>
      </c>
      <c r="P315" t="s">
        <v>6</v>
      </c>
      <c r="Q315">
        <v>100</v>
      </c>
      <c r="R315" t="s">
        <v>62</v>
      </c>
    </row>
    <row r="316" spans="4:18" x14ac:dyDescent="0.2">
      <c r="D316">
        <v>0.38459700000000002</v>
      </c>
      <c r="E316">
        <v>55.2</v>
      </c>
      <c r="F316">
        <v>143.52676400000001</v>
      </c>
      <c r="G316" t="s">
        <v>22</v>
      </c>
      <c r="H316">
        <v>8</v>
      </c>
      <c r="I316" t="s">
        <v>6</v>
      </c>
      <c r="J316" t="s">
        <v>6</v>
      </c>
      <c r="K316" t="s">
        <v>6</v>
      </c>
      <c r="L316" t="s">
        <v>6</v>
      </c>
      <c r="M316" t="s">
        <v>6</v>
      </c>
      <c r="N316" t="s">
        <v>6</v>
      </c>
      <c r="O316" t="s">
        <v>6</v>
      </c>
      <c r="P316" t="s">
        <v>6</v>
      </c>
      <c r="Q316">
        <v>100</v>
      </c>
      <c r="R316" t="s">
        <v>62</v>
      </c>
    </row>
    <row r="317" spans="4:18" x14ac:dyDescent="0.2">
      <c r="D317">
        <v>1.9638439999999999</v>
      </c>
      <c r="E317">
        <v>248.4</v>
      </c>
      <c r="F317">
        <v>126.486637</v>
      </c>
      <c r="G317" t="s">
        <v>7</v>
      </c>
      <c r="H317">
        <v>8</v>
      </c>
      <c r="I317" t="s">
        <v>6</v>
      </c>
      <c r="J317" t="s">
        <v>6</v>
      </c>
      <c r="K317" t="s">
        <v>6</v>
      </c>
      <c r="L317" t="s">
        <v>6</v>
      </c>
      <c r="M317" t="s">
        <v>6</v>
      </c>
      <c r="N317" t="s">
        <v>6</v>
      </c>
      <c r="O317" t="s">
        <v>6</v>
      </c>
      <c r="P317" t="s">
        <v>6</v>
      </c>
      <c r="Q317">
        <v>1</v>
      </c>
      <c r="R317" t="s">
        <v>62</v>
      </c>
    </row>
    <row r="318" spans="4:18" x14ac:dyDescent="0.2">
      <c r="D318">
        <v>1.984626</v>
      </c>
      <c r="E318">
        <v>248.4</v>
      </c>
      <c r="F318">
        <v>125.162097</v>
      </c>
      <c r="G318" t="s">
        <v>7</v>
      </c>
      <c r="H318">
        <v>8</v>
      </c>
      <c r="I318" t="s">
        <v>6</v>
      </c>
      <c r="J318" t="s">
        <v>6</v>
      </c>
      <c r="K318" t="s">
        <v>6</v>
      </c>
      <c r="L318" t="s">
        <v>6</v>
      </c>
      <c r="M318" t="s">
        <v>6</v>
      </c>
      <c r="N318" t="s">
        <v>6</v>
      </c>
      <c r="O318" t="s">
        <v>6</v>
      </c>
      <c r="P318" t="s">
        <v>6</v>
      </c>
      <c r="Q318">
        <v>1</v>
      </c>
      <c r="R318" t="s">
        <v>62</v>
      </c>
    </row>
    <row r="319" spans="4:18" x14ac:dyDescent="0.2">
      <c r="D319">
        <v>1.8375049999999999</v>
      </c>
      <c r="E319">
        <v>220.8</v>
      </c>
      <c r="F319">
        <v>120.16297</v>
      </c>
      <c r="G319" t="s">
        <v>7</v>
      </c>
      <c r="H319">
        <v>8</v>
      </c>
      <c r="I319" t="s">
        <v>6</v>
      </c>
      <c r="J319" t="s">
        <v>6</v>
      </c>
      <c r="K319" t="s">
        <v>6</v>
      </c>
      <c r="L319" t="s">
        <v>6</v>
      </c>
      <c r="M319" t="s">
        <v>6</v>
      </c>
      <c r="N319" t="s">
        <v>6</v>
      </c>
      <c r="O319" t="s">
        <v>6</v>
      </c>
      <c r="P319" t="s">
        <v>6</v>
      </c>
      <c r="Q319">
        <v>1</v>
      </c>
      <c r="R319" t="s">
        <v>62</v>
      </c>
    </row>
    <row r="320" spans="4:18" x14ac:dyDescent="0.2">
      <c r="D320">
        <v>1.4200790000000001</v>
      </c>
      <c r="E320">
        <v>193.2</v>
      </c>
      <c r="F320">
        <v>136.048811</v>
      </c>
      <c r="G320" t="s">
        <v>7</v>
      </c>
      <c r="H320">
        <v>8</v>
      </c>
      <c r="I320" t="s">
        <v>6</v>
      </c>
      <c r="J320" t="s">
        <v>6</v>
      </c>
      <c r="K320" t="s">
        <v>6</v>
      </c>
      <c r="L320" t="s">
        <v>6</v>
      </c>
      <c r="M320" t="s">
        <v>6</v>
      </c>
      <c r="N320" t="s">
        <v>6</v>
      </c>
      <c r="O320" t="s">
        <v>6</v>
      </c>
      <c r="P320" t="s">
        <v>6</v>
      </c>
      <c r="Q320">
        <v>10</v>
      </c>
      <c r="R320" t="s">
        <v>62</v>
      </c>
    </row>
    <row r="321" spans="4:18" x14ac:dyDescent="0.2">
      <c r="D321">
        <v>1.5991150000000001</v>
      </c>
      <c r="E321">
        <v>220.8</v>
      </c>
      <c r="F321">
        <v>138.076412</v>
      </c>
      <c r="G321" t="s">
        <v>7</v>
      </c>
      <c r="H321">
        <v>8</v>
      </c>
      <c r="I321" t="s">
        <v>6</v>
      </c>
      <c r="J321" t="s">
        <v>6</v>
      </c>
      <c r="K321" t="s">
        <v>6</v>
      </c>
      <c r="L321" t="s">
        <v>6</v>
      </c>
      <c r="M321" t="s">
        <v>6</v>
      </c>
      <c r="N321" t="s">
        <v>6</v>
      </c>
      <c r="O321" t="s">
        <v>6</v>
      </c>
      <c r="P321" t="s">
        <v>6</v>
      </c>
      <c r="Q321">
        <v>10</v>
      </c>
      <c r="R321" t="s">
        <v>62</v>
      </c>
    </row>
    <row r="322" spans="4:18" x14ac:dyDescent="0.2">
      <c r="D322">
        <v>1.5742290000000001</v>
      </c>
      <c r="E322">
        <v>220.8</v>
      </c>
      <c r="F322">
        <v>140.25913600000001</v>
      </c>
      <c r="G322" t="s">
        <v>7</v>
      </c>
      <c r="H322">
        <v>8</v>
      </c>
      <c r="I322" t="s">
        <v>6</v>
      </c>
      <c r="J322" t="s">
        <v>6</v>
      </c>
      <c r="K322" t="s">
        <v>6</v>
      </c>
      <c r="L322" t="s">
        <v>6</v>
      </c>
      <c r="M322" t="s">
        <v>6</v>
      </c>
      <c r="N322" t="s">
        <v>6</v>
      </c>
      <c r="O322" t="s">
        <v>6</v>
      </c>
      <c r="P322" t="s">
        <v>6</v>
      </c>
      <c r="Q322">
        <v>10</v>
      </c>
      <c r="R322" t="s">
        <v>62</v>
      </c>
    </row>
    <row r="323" spans="4:18" x14ac:dyDescent="0.2">
      <c r="D323">
        <v>1.812767</v>
      </c>
      <c r="E323">
        <v>248.4</v>
      </c>
      <c r="F323">
        <v>137.02811</v>
      </c>
      <c r="G323" t="s">
        <v>7</v>
      </c>
      <c r="H323">
        <v>8</v>
      </c>
      <c r="I323" t="s">
        <v>6</v>
      </c>
      <c r="J323" t="s">
        <v>6</v>
      </c>
      <c r="K323" t="s">
        <v>6</v>
      </c>
      <c r="L323" t="s">
        <v>6</v>
      </c>
      <c r="M323" t="s">
        <v>6</v>
      </c>
      <c r="N323" t="s">
        <v>6</v>
      </c>
      <c r="O323" t="s">
        <v>6</v>
      </c>
      <c r="P323" t="s">
        <v>6</v>
      </c>
      <c r="Q323">
        <v>100</v>
      </c>
      <c r="R323" t="s">
        <v>62</v>
      </c>
    </row>
    <row r="324" spans="4:18" x14ac:dyDescent="0.2">
      <c r="D324">
        <v>1.7505109999999999</v>
      </c>
      <c r="E324">
        <v>220.8</v>
      </c>
      <c r="F324">
        <v>126.13459899999999</v>
      </c>
      <c r="G324" t="s">
        <v>7</v>
      </c>
      <c r="H324">
        <v>8</v>
      </c>
      <c r="I324" t="s">
        <v>6</v>
      </c>
      <c r="J324" t="s">
        <v>6</v>
      </c>
      <c r="K324" t="s">
        <v>6</v>
      </c>
      <c r="L324" t="s">
        <v>6</v>
      </c>
      <c r="M324" t="s">
        <v>6</v>
      </c>
      <c r="N324" t="s">
        <v>6</v>
      </c>
      <c r="O324" t="s">
        <v>6</v>
      </c>
      <c r="P324" t="s">
        <v>6</v>
      </c>
      <c r="Q324">
        <v>100</v>
      </c>
      <c r="R324" t="s">
        <v>62</v>
      </c>
    </row>
    <row r="325" spans="4:18" x14ac:dyDescent="0.2">
      <c r="D325">
        <v>1.7808120000000001</v>
      </c>
      <c r="E325">
        <v>248.4</v>
      </c>
      <c r="F325">
        <v>139.48695900000001</v>
      </c>
      <c r="G325" t="s">
        <v>7</v>
      </c>
      <c r="H325">
        <v>8</v>
      </c>
      <c r="I325" t="s">
        <v>6</v>
      </c>
      <c r="J325" t="s">
        <v>6</v>
      </c>
      <c r="K325" t="s">
        <v>6</v>
      </c>
      <c r="L325" t="s">
        <v>6</v>
      </c>
      <c r="M325" t="s">
        <v>6</v>
      </c>
      <c r="N325" t="s">
        <v>6</v>
      </c>
      <c r="O325" t="s">
        <v>6</v>
      </c>
      <c r="P325" t="s">
        <v>6</v>
      </c>
      <c r="Q325">
        <v>100</v>
      </c>
      <c r="R325" t="s">
        <v>62</v>
      </c>
    </row>
    <row r="326" spans="4:18" x14ac:dyDescent="0.2">
      <c r="D326">
        <v>3.4055080000000002</v>
      </c>
      <c r="E326">
        <v>414</v>
      </c>
      <c r="F326">
        <v>121.567761</v>
      </c>
      <c r="G326" t="s">
        <v>16</v>
      </c>
      <c r="H326">
        <v>8</v>
      </c>
      <c r="I326" t="s">
        <v>6</v>
      </c>
      <c r="J326" t="s">
        <v>6</v>
      </c>
      <c r="K326" t="s">
        <v>6</v>
      </c>
      <c r="L326" t="s">
        <v>6</v>
      </c>
      <c r="M326" t="s">
        <v>6</v>
      </c>
      <c r="N326" t="s">
        <v>6</v>
      </c>
      <c r="O326" t="s">
        <v>6</v>
      </c>
      <c r="P326" t="s">
        <v>6</v>
      </c>
      <c r="Q326">
        <v>1</v>
      </c>
      <c r="R326" t="s">
        <v>62</v>
      </c>
    </row>
    <row r="327" spans="4:18" x14ac:dyDescent="0.2">
      <c r="D327">
        <v>3.3675980000000001</v>
      </c>
      <c r="E327">
        <v>441.6</v>
      </c>
      <c r="F327">
        <v>131.132024</v>
      </c>
      <c r="G327" t="s">
        <v>16</v>
      </c>
      <c r="H327">
        <v>8</v>
      </c>
      <c r="I327" t="s">
        <v>6</v>
      </c>
      <c r="J327" t="s">
        <v>6</v>
      </c>
      <c r="K327" t="s">
        <v>6</v>
      </c>
      <c r="L327" t="s">
        <v>6</v>
      </c>
      <c r="M327" t="s">
        <v>6</v>
      </c>
      <c r="N327" t="s">
        <v>6</v>
      </c>
      <c r="O327" t="s">
        <v>6</v>
      </c>
      <c r="P327" t="s">
        <v>6</v>
      </c>
      <c r="Q327">
        <v>1</v>
      </c>
      <c r="R327" t="s">
        <v>62</v>
      </c>
    </row>
    <row r="328" spans="4:18" x14ac:dyDescent="0.2">
      <c r="D328">
        <v>1.6659489999999999</v>
      </c>
      <c r="E328">
        <v>220.8</v>
      </c>
      <c r="F328">
        <v>132.53706</v>
      </c>
      <c r="G328" t="s">
        <v>16</v>
      </c>
      <c r="H328">
        <v>8</v>
      </c>
      <c r="I328" t="s">
        <v>6</v>
      </c>
      <c r="J328" t="s">
        <v>6</v>
      </c>
      <c r="K328" t="s">
        <v>6</v>
      </c>
      <c r="L328" t="s">
        <v>6</v>
      </c>
      <c r="M328" t="s">
        <v>6</v>
      </c>
      <c r="N328" t="s">
        <v>6</v>
      </c>
      <c r="O328" t="s">
        <v>6</v>
      </c>
      <c r="P328" t="s">
        <v>6</v>
      </c>
      <c r="Q328">
        <v>1</v>
      </c>
      <c r="R328" t="s">
        <v>62</v>
      </c>
    </row>
    <row r="329" spans="4:18" x14ac:dyDescent="0.2">
      <c r="D329">
        <v>3.044543</v>
      </c>
      <c r="E329">
        <v>386.4</v>
      </c>
      <c r="F329">
        <v>126.915593</v>
      </c>
      <c r="G329" t="s">
        <v>16</v>
      </c>
      <c r="H329">
        <v>8</v>
      </c>
      <c r="I329" t="s">
        <v>6</v>
      </c>
      <c r="J329" t="s">
        <v>6</v>
      </c>
      <c r="K329" t="s">
        <v>6</v>
      </c>
      <c r="L329" t="s">
        <v>6</v>
      </c>
      <c r="M329" t="s">
        <v>6</v>
      </c>
      <c r="N329" t="s">
        <v>6</v>
      </c>
      <c r="O329" t="s">
        <v>6</v>
      </c>
      <c r="P329" t="s">
        <v>6</v>
      </c>
      <c r="Q329">
        <v>10</v>
      </c>
      <c r="R329" t="s">
        <v>62</v>
      </c>
    </row>
    <row r="330" spans="4:18" x14ac:dyDescent="0.2">
      <c r="D330">
        <v>2.9544969999999999</v>
      </c>
      <c r="E330">
        <v>386.4</v>
      </c>
      <c r="F330">
        <v>130.78369599999999</v>
      </c>
      <c r="G330" t="s">
        <v>16</v>
      </c>
      <c r="H330">
        <v>8</v>
      </c>
      <c r="I330" t="s">
        <v>6</v>
      </c>
      <c r="J330" t="s">
        <v>6</v>
      </c>
      <c r="K330" t="s">
        <v>6</v>
      </c>
      <c r="L330" t="s">
        <v>6</v>
      </c>
      <c r="M330" t="s">
        <v>6</v>
      </c>
      <c r="N330" t="s">
        <v>6</v>
      </c>
      <c r="O330" t="s">
        <v>6</v>
      </c>
      <c r="P330" t="s">
        <v>6</v>
      </c>
      <c r="Q330">
        <v>10</v>
      </c>
      <c r="R330" t="s">
        <v>62</v>
      </c>
    </row>
    <row r="331" spans="4:18" x14ac:dyDescent="0.2">
      <c r="D331">
        <v>2.9866389999999998</v>
      </c>
      <c r="E331">
        <v>386.4</v>
      </c>
      <c r="F331">
        <v>129.376206</v>
      </c>
      <c r="G331" t="s">
        <v>16</v>
      </c>
      <c r="H331">
        <v>8</v>
      </c>
      <c r="I331" t="s">
        <v>6</v>
      </c>
      <c r="J331" t="s">
        <v>6</v>
      </c>
      <c r="K331" t="s">
        <v>6</v>
      </c>
      <c r="L331" t="s">
        <v>6</v>
      </c>
      <c r="M331" t="s">
        <v>6</v>
      </c>
      <c r="N331" t="s">
        <v>6</v>
      </c>
      <c r="O331" t="s">
        <v>6</v>
      </c>
      <c r="P331" t="s">
        <v>6</v>
      </c>
      <c r="Q331">
        <v>10</v>
      </c>
      <c r="R331" t="s">
        <v>62</v>
      </c>
    </row>
    <row r="332" spans="4:18" x14ac:dyDescent="0.2">
      <c r="D332">
        <v>3.3097539999999999</v>
      </c>
      <c r="E332">
        <v>414</v>
      </c>
      <c r="F332">
        <v>125.084822</v>
      </c>
      <c r="G332" t="s">
        <v>16</v>
      </c>
      <c r="H332">
        <v>8</v>
      </c>
      <c r="I332" t="s">
        <v>6</v>
      </c>
      <c r="J332" t="s">
        <v>6</v>
      </c>
      <c r="K332" t="s">
        <v>6</v>
      </c>
      <c r="L332" t="s">
        <v>6</v>
      </c>
      <c r="M332" t="s">
        <v>6</v>
      </c>
      <c r="N332" t="s">
        <v>6</v>
      </c>
      <c r="O332" t="s">
        <v>6</v>
      </c>
      <c r="P332" t="s">
        <v>6</v>
      </c>
      <c r="Q332">
        <v>100</v>
      </c>
      <c r="R332" t="s">
        <v>62</v>
      </c>
    </row>
    <row r="333" spans="4:18" x14ac:dyDescent="0.2">
      <c r="D333">
        <v>3.281908</v>
      </c>
      <c r="E333">
        <v>414</v>
      </c>
      <c r="F333">
        <v>126.146146</v>
      </c>
      <c r="G333" t="s">
        <v>16</v>
      </c>
      <c r="H333">
        <v>8</v>
      </c>
      <c r="I333" t="s">
        <v>6</v>
      </c>
      <c r="J333" t="s">
        <v>6</v>
      </c>
      <c r="K333" t="s">
        <v>6</v>
      </c>
      <c r="L333" t="s">
        <v>6</v>
      </c>
      <c r="M333" t="s">
        <v>6</v>
      </c>
      <c r="N333" t="s">
        <v>6</v>
      </c>
      <c r="O333" t="s">
        <v>6</v>
      </c>
      <c r="P333" t="s">
        <v>6</v>
      </c>
      <c r="Q333">
        <v>100</v>
      </c>
      <c r="R333" t="s">
        <v>62</v>
      </c>
    </row>
    <row r="334" spans="4:18" x14ac:dyDescent="0.2">
      <c r="D334">
        <v>3.3097850000000002</v>
      </c>
      <c r="E334">
        <v>414</v>
      </c>
      <c r="F334">
        <v>125.083652</v>
      </c>
      <c r="G334" t="s">
        <v>16</v>
      </c>
      <c r="H334">
        <v>8</v>
      </c>
      <c r="I334" t="s">
        <v>6</v>
      </c>
      <c r="J334" t="s">
        <v>6</v>
      </c>
      <c r="K334" t="s">
        <v>6</v>
      </c>
      <c r="L334" t="s">
        <v>6</v>
      </c>
      <c r="M334" t="s">
        <v>6</v>
      </c>
      <c r="N334" t="s">
        <v>6</v>
      </c>
      <c r="O334" t="s">
        <v>6</v>
      </c>
      <c r="P334" t="s">
        <v>6</v>
      </c>
      <c r="Q334">
        <v>100</v>
      </c>
      <c r="R334" t="s">
        <v>62</v>
      </c>
    </row>
    <row r="335" spans="4:18" x14ac:dyDescent="0.2">
      <c r="D335">
        <v>2.2786330000000001</v>
      </c>
      <c r="E335">
        <v>303.60000000000002</v>
      </c>
      <c r="F335">
        <v>133.237798</v>
      </c>
      <c r="G335" t="s">
        <v>25</v>
      </c>
      <c r="H335">
        <v>8</v>
      </c>
      <c r="I335" t="s">
        <v>6</v>
      </c>
      <c r="J335" t="s">
        <v>6</v>
      </c>
      <c r="K335" t="s">
        <v>6</v>
      </c>
      <c r="L335" t="s">
        <v>6</v>
      </c>
      <c r="M335" t="s">
        <v>6</v>
      </c>
      <c r="N335" t="s">
        <v>6</v>
      </c>
      <c r="O335" t="s">
        <v>6</v>
      </c>
      <c r="P335" t="s">
        <v>6</v>
      </c>
      <c r="Q335">
        <v>1</v>
      </c>
      <c r="R335" t="s">
        <v>62</v>
      </c>
    </row>
    <row r="336" spans="4:18" x14ac:dyDescent="0.2">
      <c r="D336">
        <v>2.3804979999999998</v>
      </c>
      <c r="E336">
        <v>303.60000000000002</v>
      </c>
      <c r="F336">
        <v>127.53635800000001</v>
      </c>
      <c r="G336" t="s">
        <v>25</v>
      </c>
      <c r="H336">
        <v>8</v>
      </c>
      <c r="I336" t="s">
        <v>6</v>
      </c>
      <c r="J336" t="s">
        <v>6</v>
      </c>
      <c r="K336" t="s">
        <v>6</v>
      </c>
      <c r="L336" t="s">
        <v>6</v>
      </c>
      <c r="M336" t="s">
        <v>6</v>
      </c>
      <c r="N336" t="s">
        <v>6</v>
      </c>
      <c r="O336" t="s">
        <v>6</v>
      </c>
      <c r="P336" t="s">
        <v>6</v>
      </c>
      <c r="Q336">
        <v>1</v>
      </c>
      <c r="R336" t="s">
        <v>62</v>
      </c>
    </row>
    <row r="337" spans="4:18" x14ac:dyDescent="0.2">
      <c r="D337">
        <v>2.3921290000000002</v>
      </c>
      <c r="E337">
        <v>303.60000000000002</v>
      </c>
      <c r="F337">
        <v>126.916239</v>
      </c>
      <c r="G337" t="s">
        <v>25</v>
      </c>
      <c r="H337">
        <v>8</v>
      </c>
      <c r="I337" t="s">
        <v>6</v>
      </c>
      <c r="J337" t="s">
        <v>6</v>
      </c>
      <c r="K337" t="s">
        <v>6</v>
      </c>
      <c r="L337" t="s">
        <v>6</v>
      </c>
      <c r="M337" t="s">
        <v>6</v>
      </c>
      <c r="N337" t="s">
        <v>6</v>
      </c>
      <c r="O337" t="s">
        <v>6</v>
      </c>
      <c r="P337" t="s">
        <v>6</v>
      </c>
      <c r="Q337">
        <v>1</v>
      </c>
      <c r="R337" t="s">
        <v>62</v>
      </c>
    </row>
    <row r="338" spans="4:18" x14ac:dyDescent="0.2">
      <c r="D338">
        <v>2.6629360000000002</v>
      </c>
      <c r="E338">
        <v>331.2</v>
      </c>
      <c r="F338">
        <v>124.373985</v>
      </c>
      <c r="G338" t="s">
        <v>25</v>
      </c>
      <c r="H338">
        <v>8</v>
      </c>
      <c r="I338" t="s">
        <v>6</v>
      </c>
      <c r="J338" t="s">
        <v>6</v>
      </c>
      <c r="K338" t="s">
        <v>6</v>
      </c>
      <c r="L338" t="s">
        <v>6</v>
      </c>
      <c r="M338" t="s">
        <v>6</v>
      </c>
      <c r="N338" t="s">
        <v>6</v>
      </c>
      <c r="O338" t="s">
        <v>6</v>
      </c>
      <c r="P338" t="s">
        <v>6</v>
      </c>
      <c r="Q338">
        <v>10</v>
      </c>
      <c r="R338" t="s">
        <v>62</v>
      </c>
    </row>
    <row r="339" spans="4:18" x14ac:dyDescent="0.2">
      <c r="D339">
        <v>2.5461839999999998</v>
      </c>
      <c r="E339">
        <v>331.2</v>
      </c>
      <c r="F339">
        <v>130.076989</v>
      </c>
      <c r="G339" t="s">
        <v>25</v>
      </c>
      <c r="H339">
        <v>8</v>
      </c>
      <c r="I339" t="s">
        <v>6</v>
      </c>
      <c r="J339" t="s">
        <v>6</v>
      </c>
      <c r="K339" t="s">
        <v>6</v>
      </c>
      <c r="L339" t="s">
        <v>6</v>
      </c>
      <c r="M339" t="s">
        <v>6</v>
      </c>
      <c r="N339" t="s">
        <v>6</v>
      </c>
      <c r="O339" t="s">
        <v>6</v>
      </c>
      <c r="P339" t="s">
        <v>6</v>
      </c>
      <c r="Q339">
        <v>10</v>
      </c>
      <c r="R339" t="s">
        <v>62</v>
      </c>
    </row>
    <row r="340" spans="4:18" x14ac:dyDescent="0.2">
      <c r="D340">
        <v>2.6479059999999999</v>
      </c>
      <c r="E340">
        <v>331.2</v>
      </c>
      <c r="F340">
        <v>125.079964</v>
      </c>
      <c r="G340" t="s">
        <v>25</v>
      </c>
      <c r="H340">
        <v>8</v>
      </c>
      <c r="I340" t="s">
        <v>6</v>
      </c>
      <c r="J340" t="s">
        <v>6</v>
      </c>
      <c r="K340" t="s">
        <v>6</v>
      </c>
      <c r="L340" t="s">
        <v>6</v>
      </c>
      <c r="M340" t="s">
        <v>6</v>
      </c>
      <c r="N340" t="s">
        <v>6</v>
      </c>
      <c r="O340" t="s">
        <v>6</v>
      </c>
      <c r="P340" t="s">
        <v>6</v>
      </c>
      <c r="Q340">
        <v>10</v>
      </c>
      <c r="R340" t="s">
        <v>62</v>
      </c>
    </row>
    <row r="341" spans="4:18" x14ac:dyDescent="0.2">
      <c r="D341">
        <v>3.0376919999999998</v>
      </c>
      <c r="E341">
        <v>386.4</v>
      </c>
      <c r="F341">
        <v>127.201857</v>
      </c>
      <c r="G341" t="s">
        <v>25</v>
      </c>
      <c r="H341">
        <v>8</v>
      </c>
      <c r="I341" t="s">
        <v>6</v>
      </c>
      <c r="J341" t="s">
        <v>6</v>
      </c>
      <c r="K341" t="s">
        <v>6</v>
      </c>
      <c r="L341" t="s">
        <v>6</v>
      </c>
      <c r="M341" t="s">
        <v>6</v>
      </c>
      <c r="N341" t="s">
        <v>6</v>
      </c>
      <c r="O341" t="s">
        <v>6</v>
      </c>
      <c r="P341" t="s">
        <v>6</v>
      </c>
      <c r="Q341">
        <v>100</v>
      </c>
      <c r="R341" t="s">
        <v>62</v>
      </c>
    </row>
    <row r="342" spans="4:18" x14ac:dyDescent="0.2">
      <c r="D342">
        <v>2.8927010000000002</v>
      </c>
      <c r="E342">
        <v>358.8</v>
      </c>
      <c r="F342">
        <v>124.03633600000001</v>
      </c>
      <c r="G342" t="s">
        <v>25</v>
      </c>
      <c r="H342">
        <v>8</v>
      </c>
      <c r="I342" t="s">
        <v>6</v>
      </c>
      <c r="J342" t="s">
        <v>6</v>
      </c>
      <c r="K342" t="s">
        <v>6</v>
      </c>
      <c r="L342" t="s">
        <v>6</v>
      </c>
      <c r="M342" t="s">
        <v>6</v>
      </c>
      <c r="N342" t="s">
        <v>6</v>
      </c>
      <c r="O342" t="s">
        <v>6</v>
      </c>
      <c r="P342" t="s">
        <v>6</v>
      </c>
      <c r="Q342">
        <v>100</v>
      </c>
      <c r="R342" t="s">
        <v>62</v>
      </c>
    </row>
    <row r="343" spans="4:18" x14ac:dyDescent="0.2">
      <c r="D343">
        <v>3.0871189999999999</v>
      </c>
      <c r="E343">
        <v>386.4</v>
      </c>
      <c r="F343">
        <v>125.165246</v>
      </c>
      <c r="G343" t="s">
        <v>25</v>
      </c>
      <c r="H343">
        <v>8</v>
      </c>
      <c r="I343" t="s">
        <v>6</v>
      </c>
      <c r="J343" t="s">
        <v>6</v>
      </c>
      <c r="K343" t="s">
        <v>6</v>
      </c>
      <c r="L343" t="s">
        <v>6</v>
      </c>
      <c r="M343" t="s">
        <v>6</v>
      </c>
      <c r="N343" t="s">
        <v>6</v>
      </c>
      <c r="O343" t="s">
        <v>6</v>
      </c>
      <c r="P343" t="s">
        <v>6</v>
      </c>
      <c r="Q343">
        <v>100</v>
      </c>
      <c r="R343" t="s">
        <v>62</v>
      </c>
    </row>
    <row r="344" spans="4:18" x14ac:dyDescent="0.2">
      <c r="D344">
        <v>0.84242499999999998</v>
      </c>
      <c r="E344">
        <v>110.4</v>
      </c>
      <c r="F344">
        <v>131.050228</v>
      </c>
      <c r="G344" t="s">
        <v>58</v>
      </c>
      <c r="H344">
        <v>8</v>
      </c>
      <c r="I344" t="s">
        <v>6</v>
      </c>
      <c r="J344" t="s">
        <v>6</v>
      </c>
      <c r="K344" t="s">
        <v>6</v>
      </c>
      <c r="L344" t="s">
        <v>6</v>
      </c>
      <c r="M344" t="s">
        <v>6</v>
      </c>
      <c r="N344" t="s">
        <v>6</v>
      </c>
      <c r="O344" t="s">
        <v>6</v>
      </c>
      <c r="P344" t="s">
        <v>6</v>
      </c>
      <c r="Q344" t="s">
        <v>60</v>
      </c>
      <c r="R344" t="s">
        <v>62</v>
      </c>
    </row>
    <row r="345" spans="4:18" x14ac:dyDescent="0.2">
      <c r="D345">
        <v>0.93247800000000003</v>
      </c>
      <c r="E345">
        <v>138</v>
      </c>
      <c r="F345">
        <v>147.99283500000001</v>
      </c>
      <c r="G345" t="s">
        <v>58</v>
      </c>
      <c r="H345">
        <v>8</v>
      </c>
      <c r="I345" t="s">
        <v>6</v>
      </c>
      <c r="J345" t="s">
        <v>6</v>
      </c>
      <c r="K345" t="s">
        <v>6</v>
      </c>
      <c r="L345" t="s">
        <v>6</v>
      </c>
      <c r="M345" t="s">
        <v>6</v>
      </c>
      <c r="N345" t="s">
        <v>6</v>
      </c>
      <c r="O345" t="s">
        <v>6</v>
      </c>
      <c r="P345" t="s">
        <v>6</v>
      </c>
      <c r="Q345" t="s">
        <v>60</v>
      </c>
      <c r="R345" t="s">
        <v>62</v>
      </c>
    </row>
    <row r="346" spans="4:18" x14ac:dyDescent="0.2">
      <c r="D346">
        <v>0.809396</v>
      </c>
      <c r="E346">
        <v>110.4</v>
      </c>
      <c r="F346">
        <v>136.39806200000001</v>
      </c>
      <c r="G346" t="s">
        <v>58</v>
      </c>
      <c r="H346">
        <v>8</v>
      </c>
      <c r="I346" t="s">
        <v>6</v>
      </c>
      <c r="J346" t="s">
        <v>6</v>
      </c>
      <c r="K346" t="s">
        <v>6</v>
      </c>
      <c r="L346" t="s">
        <v>6</v>
      </c>
      <c r="M346" t="s">
        <v>6</v>
      </c>
      <c r="N346" t="s">
        <v>6</v>
      </c>
      <c r="O346" t="s">
        <v>6</v>
      </c>
      <c r="P346" t="s">
        <v>6</v>
      </c>
      <c r="Q346" t="s">
        <v>60</v>
      </c>
      <c r="R346" t="s">
        <v>62</v>
      </c>
    </row>
    <row r="347" spans="4:18" x14ac:dyDescent="0.2">
      <c r="D347">
        <v>0.94419900000000001</v>
      </c>
      <c r="E347">
        <v>138</v>
      </c>
      <c r="F347">
        <v>146.15565699999999</v>
      </c>
      <c r="G347" t="s">
        <v>58</v>
      </c>
      <c r="H347">
        <v>8</v>
      </c>
      <c r="I347" t="s">
        <v>6</v>
      </c>
      <c r="J347" t="s">
        <v>6</v>
      </c>
      <c r="K347" t="s">
        <v>6</v>
      </c>
      <c r="L347" t="s">
        <v>6</v>
      </c>
      <c r="M347" t="s">
        <v>6</v>
      </c>
      <c r="N347" t="s">
        <v>6</v>
      </c>
      <c r="O347" t="s">
        <v>6</v>
      </c>
      <c r="P347" t="s">
        <v>6</v>
      </c>
      <c r="Q347" t="s">
        <v>60</v>
      </c>
      <c r="R347" t="s">
        <v>62</v>
      </c>
    </row>
    <row r="348" spans="4:18" x14ac:dyDescent="0.2">
      <c r="D348">
        <v>0.86805699999999997</v>
      </c>
      <c r="E348">
        <v>110.4</v>
      </c>
      <c r="F348">
        <v>127.1806</v>
      </c>
      <c r="G348" t="s">
        <v>58</v>
      </c>
      <c r="H348">
        <v>8</v>
      </c>
      <c r="I348" t="s">
        <v>6</v>
      </c>
      <c r="J348" t="s">
        <v>6</v>
      </c>
      <c r="K348" t="s">
        <v>6</v>
      </c>
      <c r="L348" t="s">
        <v>6</v>
      </c>
      <c r="M348" t="s">
        <v>6</v>
      </c>
      <c r="N348" t="s">
        <v>6</v>
      </c>
      <c r="O348" t="s">
        <v>6</v>
      </c>
      <c r="P348" t="s">
        <v>6</v>
      </c>
      <c r="Q348" t="s">
        <v>60</v>
      </c>
      <c r="R348" t="s">
        <v>62</v>
      </c>
    </row>
    <row r="349" spans="4:18" x14ac:dyDescent="0.2">
      <c r="D349">
        <v>0.82642300000000002</v>
      </c>
      <c r="E349">
        <v>110.4</v>
      </c>
      <c r="F349">
        <v>133.58776700000001</v>
      </c>
      <c r="G349" t="s">
        <v>58</v>
      </c>
      <c r="H349">
        <v>8</v>
      </c>
      <c r="I349" t="s">
        <v>6</v>
      </c>
      <c r="J349" t="s">
        <v>6</v>
      </c>
      <c r="K349" t="s">
        <v>6</v>
      </c>
      <c r="L349" t="s">
        <v>6</v>
      </c>
      <c r="M349" t="s">
        <v>6</v>
      </c>
      <c r="N349" t="s">
        <v>6</v>
      </c>
      <c r="O349" t="s">
        <v>6</v>
      </c>
      <c r="P349" t="s">
        <v>6</v>
      </c>
      <c r="Q349" t="s">
        <v>60</v>
      </c>
      <c r="R349" t="s">
        <v>62</v>
      </c>
    </row>
    <row r="350" spans="4:18" x14ac:dyDescent="0.2">
      <c r="D350">
        <v>0.83521299999999998</v>
      </c>
      <c r="E350">
        <v>110.4</v>
      </c>
      <c r="F350">
        <v>132.18190799999999</v>
      </c>
      <c r="G350" t="s">
        <v>58</v>
      </c>
      <c r="H350">
        <v>8</v>
      </c>
      <c r="I350" t="s">
        <v>6</v>
      </c>
      <c r="J350" t="s">
        <v>6</v>
      </c>
      <c r="K350" t="s">
        <v>6</v>
      </c>
      <c r="L350" t="s">
        <v>6</v>
      </c>
      <c r="M350" t="s">
        <v>6</v>
      </c>
      <c r="N350" t="s">
        <v>6</v>
      </c>
      <c r="O350" t="s">
        <v>6</v>
      </c>
      <c r="P350" t="s">
        <v>6</v>
      </c>
      <c r="Q350" t="s">
        <v>60</v>
      </c>
      <c r="R350" t="s">
        <v>62</v>
      </c>
    </row>
    <row r="351" spans="4:18" x14ac:dyDescent="0.2">
      <c r="D351">
        <v>0.84699199999999997</v>
      </c>
      <c r="E351">
        <v>110.4</v>
      </c>
      <c r="F351">
        <v>130.343648</v>
      </c>
      <c r="G351" t="s">
        <v>58</v>
      </c>
      <c r="H351">
        <v>8</v>
      </c>
      <c r="I351" t="s">
        <v>6</v>
      </c>
      <c r="J351" t="s">
        <v>6</v>
      </c>
      <c r="K351" t="s">
        <v>6</v>
      </c>
      <c r="L351" t="s">
        <v>6</v>
      </c>
      <c r="M351" t="s">
        <v>6</v>
      </c>
      <c r="N351" t="s">
        <v>6</v>
      </c>
      <c r="O351" t="s">
        <v>6</v>
      </c>
      <c r="P351" t="s">
        <v>6</v>
      </c>
      <c r="Q351" t="s">
        <v>60</v>
      </c>
      <c r="R351" t="s">
        <v>62</v>
      </c>
    </row>
    <row r="352" spans="4:18" x14ac:dyDescent="0.2">
      <c r="D352">
        <v>0.86562600000000001</v>
      </c>
      <c r="E352">
        <v>110.4</v>
      </c>
      <c r="F352">
        <v>127.537767</v>
      </c>
      <c r="G352" t="s">
        <v>58</v>
      </c>
      <c r="H352">
        <v>8</v>
      </c>
      <c r="I352" t="s">
        <v>6</v>
      </c>
      <c r="J352" t="s">
        <v>6</v>
      </c>
      <c r="K352" t="s">
        <v>6</v>
      </c>
      <c r="L352" t="s">
        <v>6</v>
      </c>
      <c r="M352" t="s">
        <v>6</v>
      </c>
      <c r="N352" t="s">
        <v>6</v>
      </c>
      <c r="O352" t="s">
        <v>6</v>
      </c>
      <c r="P352" t="s">
        <v>6</v>
      </c>
      <c r="Q352" t="s">
        <v>60</v>
      </c>
      <c r="R352" t="s">
        <v>62</v>
      </c>
    </row>
    <row r="353" spans="4:18" x14ac:dyDescent="0.2">
      <c r="D353">
        <v>0.84471200000000002</v>
      </c>
      <c r="E353">
        <v>110.4</v>
      </c>
      <c r="F353">
        <v>130.69547399999999</v>
      </c>
      <c r="G353" t="s">
        <v>58</v>
      </c>
      <c r="H353">
        <v>8</v>
      </c>
      <c r="I353" t="s">
        <v>6</v>
      </c>
      <c r="J353" t="s">
        <v>6</v>
      </c>
      <c r="K353" t="s">
        <v>6</v>
      </c>
      <c r="L353" t="s">
        <v>6</v>
      </c>
      <c r="M353" t="s">
        <v>6</v>
      </c>
      <c r="N353" t="s">
        <v>6</v>
      </c>
      <c r="O353" t="s">
        <v>6</v>
      </c>
      <c r="P353" t="s">
        <v>6</v>
      </c>
      <c r="Q353" t="s">
        <v>60</v>
      </c>
      <c r="R353" t="s">
        <v>62</v>
      </c>
    </row>
    <row r="354" spans="4:18" x14ac:dyDescent="0.2">
      <c r="D354">
        <v>0.37476900000000002</v>
      </c>
      <c r="E354">
        <v>55.2</v>
      </c>
      <c r="F354">
        <v>147.290705</v>
      </c>
      <c r="G354" t="s">
        <v>59</v>
      </c>
      <c r="H354">
        <v>8</v>
      </c>
      <c r="I354" t="s">
        <v>6</v>
      </c>
      <c r="J354" t="s">
        <v>6</v>
      </c>
      <c r="K354" t="s">
        <v>6</v>
      </c>
      <c r="L354" t="s">
        <v>6</v>
      </c>
      <c r="M354" t="s">
        <v>6</v>
      </c>
      <c r="N354" t="s">
        <v>6</v>
      </c>
      <c r="O354" t="s">
        <v>6</v>
      </c>
      <c r="P354" t="s">
        <v>6</v>
      </c>
      <c r="Q354" t="s">
        <v>60</v>
      </c>
      <c r="R354" t="s">
        <v>62</v>
      </c>
    </row>
    <row r="355" spans="4:18" x14ac:dyDescent="0.2">
      <c r="D355">
        <v>0.36538100000000001</v>
      </c>
      <c r="E355">
        <v>55.2</v>
      </c>
      <c r="F355">
        <v>151.075176</v>
      </c>
      <c r="G355" t="s">
        <v>59</v>
      </c>
      <c r="H355">
        <v>8</v>
      </c>
      <c r="I355" t="s">
        <v>6</v>
      </c>
      <c r="J355" t="s">
        <v>6</v>
      </c>
      <c r="K355" t="s">
        <v>6</v>
      </c>
      <c r="L355" t="s">
        <v>6</v>
      </c>
      <c r="M355" t="s">
        <v>6</v>
      </c>
      <c r="N355" t="s">
        <v>6</v>
      </c>
      <c r="O355" t="s">
        <v>6</v>
      </c>
      <c r="P355" t="s">
        <v>6</v>
      </c>
      <c r="Q355" t="s">
        <v>60</v>
      </c>
      <c r="R355" t="s">
        <v>62</v>
      </c>
    </row>
    <row r="356" spans="4:18" x14ac:dyDescent="0.2">
      <c r="D356">
        <v>0.371228</v>
      </c>
      <c r="E356">
        <v>55.2</v>
      </c>
      <c r="F356">
        <v>148.69562999999999</v>
      </c>
      <c r="G356" t="s">
        <v>59</v>
      </c>
      <c r="H356">
        <v>8</v>
      </c>
      <c r="I356" t="s">
        <v>6</v>
      </c>
      <c r="J356" t="s">
        <v>6</v>
      </c>
      <c r="K356" t="s">
        <v>6</v>
      </c>
      <c r="L356" t="s">
        <v>6</v>
      </c>
      <c r="M356" t="s">
        <v>6</v>
      </c>
      <c r="N356" t="s">
        <v>6</v>
      </c>
      <c r="O356" t="s">
        <v>6</v>
      </c>
      <c r="P356" t="s">
        <v>6</v>
      </c>
      <c r="Q356" t="s">
        <v>60</v>
      </c>
      <c r="R356" t="s">
        <v>62</v>
      </c>
    </row>
    <row r="357" spans="4:18" x14ac:dyDescent="0.2">
      <c r="D357">
        <v>0.36708600000000002</v>
      </c>
      <c r="E357">
        <v>55.2</v>
      </c>
      <c r="F357">
        <v>150.37331399999999</v>
      </c>
      <c r="G357" t="s">
        <v>59</v>
      </c>
      <c r="H357">
        <v>8</v>
      </c>
      <c r="I357" t="s">
        <v>6</v>
      </c>
      <c r="J357" t="s">
        <v>6</v>
      </c>
      <c r="K357" t="s">
        <v>6</v>
      </c>
      <c r="L357" t="s">
        <v>6</v>
      </c>
      <c r="M357" t="s">
        <v>6</v>
      </c>
      <c r="N357" t="s">
        <v>6</v>
      </c>
      <c r="O357" t="s">
        <v>6</v>
      </c>
      <c r="P357" t="s">
        <v>6</v>
      </c>
      <c r="Q357" t="s">
        <v>60</v>
      </c>
      <c r="R357" t="s">
        <v>62</v>
      </c>
    </row>
    <row r="358" spans="4:18" x14ac:dyDescent="0.2">
      <c r="D358">
        <v>0.43373499999999998</v>
      </c>
      <c r="E358">
        <v>55.2</v>
      </c>
      <c r="F358">
        <v>127.266671</v>
      </c>
      <c r="G358" t="s">
        <v>59</v>
      </c>
      <c r="H358">
        <v>8</v>
      </c>
      <c r="I358" t="s">
        <v>6</v>
      </c>
      <c r="J358" t="s">
        <v>6</v>
      </c>
      <c r="K358" t="s">
        <v>6</v>
      </c>
      <c r="L358" t="s">
        <v>6</v>
      </c>
      <c r="M358" t="s">
        <v>6</v>
      </c>
      <c r="N358" t="s">
        <v>6</v>
      </c>
      <c r="O358" t="s">
        <v>6</v>
      </c>
      <c r="P358" t="s">
        <v>6</v>
      </c>
      <c r="Q358" t="s">
        <v>60</v>
      </c>
      <c r="R358" t="s">
        <v>62</v>
      </c>
    </row>
    <row r="359" spans="4:18" x14ac:dyDescent="0.2">
      <c r="D359">
        <v>0.38041999999999998</v>
      </c>
      <c r="E359">
        <v>55.2</v>
      </c>
      <c r="F359">
        <v>145.102611</v>
      </c>
      <c r="G359" t="s">
        <v>59</v>
      </c>
      <c r="H359">
        <v>8</v>
      </c>
      <c r="I359" t="s">
        <v>6</v>
      </c>
      <c r="J359" t="s">
        <v>6</v>
      </c>
      <c r="K359" t="s">
        <v>6</v>
      </c>
      <c r="L359" t="s">
        <v>6</v>
      </c>
      <c r="M359" t="s">
        <v>6</v>
      </c>
      <c r="N359" t="s">
        <v>6</v>
      </c>
      <c r="O359" t="s">
        <v>6</v>
      </c>
      <c r="P359" t="s">
        <v>6</v>
      </c>
      <c r="Q359" t="s">
        <v>60</v>
      </c>
      <c r="R359" t="s">
        <v>62</v>
      </c>
    </row>
    <row r="360" spans="4:18" x14ac:dyDescent="0.2">
      <c r="D360">
        <v>0.37121300000000002</v>
      </c>
      <c r="E360">
        <v>55.2</v>
      </c>
      <c r="F360">
        <v>148.70163600000001</v>
      </c>
      <c r="G360" t="s">
        <v>59</v>
      </c>
      <c r="H360">
        <v>8</v>
      </c>
      <c r="I360" t="s">
        <v>6</v>
      </c>
      <c r="J360" t="s">
        <v>6</v>
      </c>
      <c r="K360" t="s">
        <v>6</v>
      </c>
      <c r="L360" t="s">
        <v>6</v>
      </c>
      <c r="M360" t="s">
        <v>6</v>
      </c>
      <c r="N360" t="s">
        <v>6</v>
      </c>
      <c r="O360" t="s">
        <v>6</v>
      </c>
      <c r="P360" t="s">
        <v>6</v>
      </c>
      <c r="Q360" t="s">
        <v>60</v>
      </c>
      <c r="R360" t="s">
        <v>62</v>
      </c>
    </row>
    <row r="361" spans="4:18" x14ac:dyDescent="0.2">
      <c r="D361">
        <v>0.35305599999999998</v>
      </c>
      <c r="E361">
        <v>55.2</v>
      </c>
      <c r="F361">
        <v>156.34912299999999</v>
      </c>
      <c r="G361" t="s">
        <v>59</v>
      </c>
      <c r="H361">
        <v>8</v>
      </c>
      <c r="I361" t="s">
        <v>6</v>
      </c>
      <c r="J361" t="s">
        <v>6</v>
      </c>
      <c r="K361" t="s">
        <v>6</v>
      </c>
      <c r="L361" t="s">
        <v>6</v>
      </c>
      <c r="M361" t="s">
        <v>6</v>
      </c>
      <c r="N361" t="s">
        <v>6</v>
      </c>
      <c r="O361" t="s">
        <v>6</v>
      </c>
      <c r="P361" t="s">
        <v>6</v>
      </c>
      <c r="Q361" t="s">
        <v>60</v>
      </c>
      <c r="R361" t="s">
        <v>62</v>
      </c>
    </row>
    <row r="362" spans="4:18" x14ac:dyDescent="0.2">
      <c r="D362">
        <v>0.38298599999999999</v>
      </c>
      <c r="E362">
        <v>55.2</v>
      </c>
      <c r="F362">
        <v>144.13054299999999</v>
      </c>
      <c r="G362" t="s">
        <v>59</v>
      </c>
      <c r="H362">
        <v>8</v>
      </c>
      <c r="I362" t="s">
        <v>6</v>
      </c>
      <c r="J362" t="s">
        <v>6</v>
      </c>
      <c r="K362" t="s">
        <v>6</v>
      </c>
      <c r="L362" t="s">
        <v>6</v>
      </c>
      <c r="M362" t="s">
        <v>6</v>
      </c>
      <c r="N362" t="s">
        <v>6</v>
      </c>
      <c r="O362" t="s">
        <v>6</v>
      </c>
      <c r="P362" t="s">
        <v>6</v>
      </c>
      <c r="Q362" t="s">
        <v>60</v>
      </c>
      <c r="R362" t="s">
        <v>62</v>
      </c>
    </row>
    <row r="363" spans="4:18" x14ac:dyDescent="0.2">
      <c r="D363">
        <v>0.45937800000000001</v>
      </c>
      <c r="E363">
        <v>55.2</v>
      </c>
      <c r="F363">
        <v>120.162515</v>
      </c>
      <c r="G363" t="s">
        <v>59</v>
      </c>
      <c r="H363">
        <v>8</v>
      </c>
      <c r="I363" t="s">
        <v>6</v>
      </c>
      <c r="J363" t="s">
        <v>6</v>
      </c>
      <c r="K363" t="s">
        <v>6</v>
      </c>
      <c r="L363" t="s">
        <v>6</v>
      </c>
      <c r="M363" t="s">
        <v>6</v>
      </c>
      <c r="N363" t="s">
        <v>6</v>
      </c>
      <c r="O363" t="s">
        <v>6</v>
      </c>
      <c r="P363" t="s">
        <v>6</v>
      </c>
      <c r="Q363" t="s">
        <v>60</v>
      </c>
      <c r="R363" t="s">
        <v>62</v>
      </c>
    </row>
    <row r="364" spans="4:18" x14ac:dyDescent="0.2">
      <c r="D364">
        <v>1.721738</v>
      </c>
      <c r="E364">
        <v>220.8</v>
      </c>
      <c r="F364">
        <v>128.24251599999999</v>
      </c>
      <c r="G364" t="s">
        <v>17</v>
      </c>
      <c r="H364">
        <v>8</v>
      </c>
      <c r="I364" t="s">
        <v>6</v>
      </c>
      <c r="J364" t="s">
        <v>6</v>
      </c>
      <c r="K364" t="s">
        <v>6</v>
      </c>
      <c r="L364" t="s">
        <v>6</v>
      </c>
      <c r="M364" t="s">
        <v>6</v>
      </c>
      <c r="N364" t="s">
        <v>6</v>
      </c>
      <c r="O364" t="s">
        <v>6</v>
      </c>
      <c r="P364" t="s">
        <v>6</v>
      </c>
      <c r="Q364" t="s">
        <v>60</v>
      </c>
      <c r="R364" t="s">
        <v>63</v>
      </c>
    </row>
    <row r="365" spans="4:18" x14ac:dyDescent="0.2">
      <c r="D365">
        <v>1.277358</v>
      </c>
      <c r="E365">
        <v>165.6</v>
      </c>
      <c r="F365">
        <v>129.64259200000001</v>
      </c>
      <c r="G365" t="s">
        <v>17</v>
      </c>
      <c r="H365">
        <v>8</v>
      </c>
      <c r="I365" t="s">
        <v>6</v>
      </c>
      <c r="J365" t="s">
        <v>6</v>
      </c>
      <c r="K365" t="s">
        <v>6</v>
      </c>
      <c r="L365" t="s">
        <v>6</v>
      </c>
      <c r="M365" t="s">
        <v>6</v>
      </c>
      <c r="N365" t="s">
        <v>6</v>
      </c>
      <c r="O365" t="s">
        <v>6</v>
      </c>
      <c r="P365" t="s">
        <v>6</v>
      </c>
      <c r="Q365" t="s">
        <v>60</v>
      </c>
      <c r="R365" t="s">
        <v>63</v>
      </c>
    </row>
    <row r="366" spans="4:18" x14ac:dyDescent="0.2">
      <c r="D366">
        <v>1.277366</v>
      </c>
      <c r="E366">
        <v>165.6</v>
      </c>
      <c r="F366">
        <v>129.64181099999999</v>
      </c>
      <c r="G366" t="s">
        <v>17</v>
      </c>
      <c r="H366">
        <v>8</v>
      </c>
      <c r="I366" t="s">
        <v>6</v>
      </c>
      <c r="J366" t="s">
        <v>6</v>
      </c>
      <c r="K366" t="s">
        <v>6</v>
      </c>
      <c r="L366" t="s">
        <v>6</v>
      </c>
      <c r="M366" t="s">
        <v>6</v>
      </c>
      <c r="N366" t="s">
        <v>6</v>
      </c>
      <c r="O366" t="s">
        <v>6</v>
      </c>
      <c r="P366" t="s">
        <v>6</v>
      </c>
      <c r="Q366" t="s">
        <v>60</v>
      </c>
      <c r="R366" t="s">
        <v>63</v>
      </c>
    </row>
    <row r="367" spans="4:18" x14ac:dyDescent="0.2">
      <c r="D367">
        <v>1.22428</v>
      </c>
      <c r="E367">
        <v>165.6</v>
      </c>
      <c r="F367">
        <v>135.263184</v>
      </c>
      <c r="G367" t="s">
        <v>17</v>
      </c>
      <c r="H367">
        <v>8</v>
      </c>
      <c r="I367" t="s">
        <v>6</v>
      </c>
      <c r="J367" t="s">
        <v>6</v>
      </c>
      <c r="K367" t="s">
        <v>6</v>
      </c>
      <c r="L367" t="s">
        <v>6</v>
      </c>
      <c r="M367" t="s">
        <v>6</v>
      </c>
      <c r="N367" t="s">
        <v>6</v>
      </c>
      <c r="O367" t="s">
        <v>6</v>
      </c>
      <c r="P367" t="s">
        <v>6</v>
      </c>
      <c r="Q367" t="s">
        <v>60</v>
      </c>
      <c r="R367" t="s">
        <v>63</v>
      </c>
    </row>
    <row r="368" spans="4:18" x14ac:dyDescent="0.2">
      <c r="D368">
        <v>1.1776629999999999</v>
      </c>
      <c r="E368">
        <v>165.6</v>
      </c>
      <c r="F368">
        <v>140.61752000000001</v>
      </c>
      <c r="G368" t="s">
        <v>17</v>
      </c>
      <c r="H368">
        <v>8</v>
      </c>
      <c r="I368" t="s">
        <v>6</v>
      </c>
      <c r="J368" t="s">
        <v>6</v>
      </c>
      <c r="K368" t="s">
        <v>6</v>
      </c>
      <c r="L368" t="s">
        <v>6</v>
      </c>
      <c r="M368" t="s">
        <v>6</v>
      </c>
      <c r="N368" t="s">
        <v>6</v>
      </c>
      <c r="O368" t="s">
        <v>6</v>
      </c>
      <c r="P368" t="s">
        <v>6</v>
      </c>
      <c r="Q368" t="s">
        <v>60</v>
      </c>
      <c r="R368" t="s">
        <v>63</v>
      </c>
    </row>
    <row r="369" spans="4:18" x14ac:dyDescent="0.2">
      <c r="D369">
        <v>1.280783</v>
      </c>
      <c r="E369">
        <v>165.6</v>
      </c>
      <c r="F369">
        <v>129.29590300000001</v>
      </c>
      <c r="G369" t="s">
        <v>17</v>
      </c>
      <c r="H369">
        <v>8</v>
      </c>
      <c r="I369" t="s">
        <v>6</v>
      </c>
      <c r="J369" t="s">
        <v>6</v>
      </c>
      <c r="K369" t="s">
        <v>6</v>
      </c>
      <c r="L369" t="s">
        <v>6</v>
      </c>
      <c r="M369" t="s">
        <v>6</v>
      </c>
      <c r="N369" t="s">
        <v>6</v>
      </c>
      <c r="O369" t="s">
        <v>6</v>
      </c>
      <c r="P369" t="s">
        <v>6</v>
      </c>
      <c r="Q369" t="s">
        <v>60</v>
      </c>
      <c r="R369" t="s">
        <v>63</v>
      </c>
    </row>
    <row r="370" spans="4:18" x14ac:dyDescent="0.2">
      <c r="D370">
        <v>1.21475</v>
      </c>
      <c r="E370">
        <v>165.6</v>
      </c>
      <c r="F370">
        <v>136.32429099999999</v>
      </c>
      <c r="G370" t="s">
        <v>17</v>
      </c>
      <c r="H370">
        <v>8</v>
      </c>
      <c r="I370" t="s">
        <v>6</v>
      </c>
      <c r="J370" t="s">
        <v>6</v>
      </c>
      <c r="K370" t="s">
        <v>6</v>
      </c>
      <c r="L370" t="s">
        <v>6</v>
      </c>
      <c r="M370" t="s">
        <v>6</v>
      </c>
      <c r="N370" t="s">
        <v>6</v>
      </c>
      <c r="O370" t="s">
        <v>6</v>
      </c>
      <c r="P370" t="s">
        <v>6</v>
      </c>
      <c r="Q370" t="s">
        <v>60</v>
      </c>
      <c r="R370" t="s">
        <v>63</v>
      </c>
    </row>
    <row r="371" spans="4:18" x14ac:dyDescent="0.2">
      <c r="D371">
        <v>1.1871929999999999</v>
      </c>
      <c r="E371">
        <v>165.6</v>
      </c>
      <c r="F371">
        <v>139.48873699999999</v>
      </c>
      <c r="G371" t="s">
        <v>17</v>
      </c>
      <c r="H371">
        <v>8</v>
      </c>
      <c r="I371" t="s">
        <v>6</v>
      </c>
      <c r="J371" t="s">
        <v>6</v>
      </c>
      <c r="K371" t="s">
        <v>6</v>
      </c>
      <c r="L371" t="s">
        <v>6</v>
      </c>
      <c r="M371" t="s">
        <v>6</v>
      </c>
      <c r="N371" t="s">
        <v>6</v>
      </c>
      <c r="O371" t="s">
        <v>6</v>
      </c>
      <c r="P371" t="s">
        <v>6</v>
      </c>
      <c r="Q371" t="s">
        <v>60</v>
      </c>
      <c r="R371" t="s">
        <v>63</v>
      </c>
    </row>
    <row r="372" spans="4:18" x14ac:dyDescent="0.2">
      <c r="D372">
        <v>1.1026020000000001</v>
      </c>
      <c r="E372">
        <v>138</v>
      </c>
      <c r="F372">
        <v>125.158492</v>
      </c>
      <c r="G372" t="s">
        <v>17</v>
      </c>
      <c r="H372">
        <v>8</v>
      </c>
      <c r="I372" t="s">
        <v>6</v>
      </c>
      <c r="J372" t="s">
        <v>6</v>
      </c>
      <c r="K372" t="s">
        <v>6</v>
      </c>
      <c r="L372" t="s">
        <v>6</v>
      </c>
      <c r="M372" t="s">
        <v>6</v>
      </c>
      <c r="N372" t="s">
        <v>6</v>
      </c>
      <c r="O372" t="s">
        <v>6</v>
      </c>
      <c r="P372" t="s">
        <v>6</v>
      </c>
      <c r="Q372" t="s">
        <v>60</v>
      </c>
      <c r="R372" t="s">
        <v>63</v>
      </c>
    </row>
    <row r="373" spans="4:18" x14ac:dyDescent="0.2">
      <c r="D373">
        <v>1.169551</v>
      </c>
      <c r="E373">
        <v>165.6</v>
      </c>
      <c r="F373">
        <v>141.59283199999999</v>
      </c>
      <c r="G373" t="s">
        <v>17</v>
      </c>
      <c r="H373">
        <v>8</v>
      </c>
      <c r="I373" t="s">
        <v>6</v>
      </c>
      <c r="J373" t="s">
        <v>6</v>
      </c>
      <c r="K373" t="s">
        <v>6</v>
      </c>
      <c r="L373" t="s">
        <v>6</v>
      </c>
      <c r="M373" t="s">
        <v>6</v>
      </c>
      <c r="N373" t="s">
        <v>6</v>
      </c>
      <c r="O373" t="s">
        <v>6</v>
      </c>
      <c r="P373" t="s">
        <v>6</v>
      </c>
      <c r="Q373" t="s">
        <v>60</v>
      </c>
      <c r="R373" t="s">
        <v>63</v>
      </c>
    </row>
    <row r="374" spans="4:18" x14ac:dyDescent="0.2">
      <c r="D374">
        <v>2.2981600000000002</v>
      </c>
      <c r="E374">
        <v>303.60000000000002</v>
      </c>
      <c r="F374">
        <v>132.10571100000001</v>
      </c>
      <c r="G374" t="s">
        <v>4</v>
      </c>
      <c r="H374">
        <v>8</v>
      </c>
      <c r="I374" t="s">
        <v>6</v>
      </c>
      <c r="J374" t="s">
        <v>6</v>
      </c>
      <c r="K374" t="s">
        <v>6</v>
      </c>
      <c r="L374" t="s">
        <v>6</v>
      </c>
      <c r="M374" t="s">
        <v>6</v>
      </c>
      <c r="N374" t="s">
        <v>6</v>
      </c>
      <c r="O374" t="s">
        <v>6</v>
      </c>
      <c r="P374" t="s">
        <v>6</v>
      </c>
      <c r="Q374" t="s">
        <v>60</v>
      </c>
      <c r="R374" t="s">
        <v>63</v>
      </c>
    </row>
    <row r="375" spans="4:18" x14ac:dyDescent="0.2">
      <c r="D375">
        <v>2.334009</v>
      </c>
      <c r="E375">
        <v>303.60000000000002</v>
      </c>
      <c r="F375">
        <v>130.07661400000001</v>
      </c>
      <c r="G375" t="s">
        <v>4</v>
      </c>
      <c r="H375">
        <v>8</v>
      </c>
      <c r="I375" t="s">
        <v>6</v>
      </c>
      <c r="J375" t="s">
        <v>6</v>
      </c>
      <c r="K375" t="s">
        <v>6</v>
      </c>
      <c r="L375" t="s">
        <v>6</v>
      </c>
      <c r="M375" t="s">
        <v>6</v>
      </c>
      <c r="N375" t="s">
        <v>6</v>
      </c>
      <c r="O375" t="s">
        <v>6</v>
      </c>
      <c r="P375" t="s">
        <v>6</v>
      </c>
      <c r="Q375" t="s">
        <v>60</v>
      </c>
      <c r="R375" t="s">
        <v>63</v>
      </c>
    </row>
    <row r="376" spans="4:18" x14ac:dyDescent="0.2">
      <c r="D376">
        <v>2.3870200000000001</v>
      </c>
      <c r="E376">
        <v>303.60000000000002</v>
      </c>
      <c r="F376">
        <v>127.187855</v>
      </c>
      <c r="G376" t="s">
        <v>4</v>
      </c>
      <c r="H376">
        <v>8</v>
      </c>
      <c r="I376" t="s">
        <v>6</v>
      </c>
      <c r="J376" t="s">
        <v>6</v>
      </c>
      <c r="K376" t="s">
        <v>6</v>
      </c>
      <c r="L376" t="s">
        <v>6</v>
      </c>
      <c r="M376" t="s">
        <v>6</v>
      </c>
      <c r="N376" t="s">
        <v>6</v>
      </c>
      <c r="O376" t="s">
        <v>6</v>
      </c>
      <c r="P376" t="s">
        <v>6</v>
      </c>
      <c r="Q376" t="s">
        <v>60</v>
      </c>
      <c r="R376" t="s">
        <v>63</v>
      </c>
    </row>
    <row r="377" spans="4:18" x14ac:dyDescent="0.2">
      <c r="D377">
        <v>2.3339400000000001</v>
      </c>
      <c r="E377">
        <v>303.60000000000002</v>
      </c>
      <c r="F377">
        <v>130.08045799999999</v>
      </c>
      <c r="G377" t="s">
        <v>4</v>
      </c>
      <c r="H377">
        <v>8</v>
      </c>
      <c r="I377" t="s">
        <v>6</v>
      </c>
      <c r="J377" t="s">
        <v>6</v>
      </c>
      <c r="K377" t="s">
        <v>6</v>
      </c>
      <c r="L377" t="s">
        <v>6</v>
      </c>
      <c r="M377" t="s">
        <v>6</v>
      </c>
      <c r="N377" t="s">
        <v>6</v>
      </c>
      <c r="O377" t="s">
        <v>6</v>
      </c>
      <c r="P377" t="s">
        <v>6</v>
      </c>
      <c r="Q377" t="s">
        <v>60</v>
      </c>
      <c r="R377" t="s">
        <v>63</v>
      </c>
    </row>
    <row r="378" spans="4:18" x14ac:dyDescent="0.2">
      <c r="D378">
        <v>2.2740109999999998</v>
      </c>
      <c r="E378">
        <v>303.60000000000002</v>
      </c>
      <c r="F378">
        <v>133.50860299999999</v>
      </c>
      <c r="G378" t="s">
        <v>4</v>
      </c>
      <c r="H378">
        <v>8</v>
      </c>
      <c r="I378" t="s">
        <v>6</v>
      </c>
      <c r="J378" t="s">
        <v>6</v>
      </c>
      <c r="K378" t="s">
        <v>6</v>
      </c>
      <c r="L378" t="s">
        <v>6</v>
      </c>
      <c r="M378" t="s">
        <v>6</v>
      </c>
      <c r="N378" t="s">
        <v>6</v>
      </c>
      <c r="O378" t="s">
        <v>6</v>
      </c>
      <c r="P378" t="s">
        <v>6</v>
      </c>
      <c r="Q378" t="s">
        <v>60</v>
      </c>
      <c r="R378" t="s">
        <v>63</v>
      </c>
    </row>
    <row r="379" spans="4:18" x14ac:dyDescent="0.2">
      <c r="D379">
        <v>2.4002620000000001</v>
      </c>
      <c r="E379">
        <v>303.60000000000002</v>
      </c>
      <c r="F379">
        <v>126.486175</v>
      </c>
      <c r="G379" t="s">
        <v>4</v>
      </c>
      <c r="H379">
        <v>8</v>
      </c>
      <c r="I379" t="s">
        <v>6</v>
      </c>
      <c r="J379" t="s">
        <v>6</v>
      </c>
      <c r="K379" t="s">
        <v>6</v>
      </c>
      <c r="L379" t="s">
        <v>6</v>
      </c>
      <c r="M379" t="s">
        <v>6</v>
      </c>
      <c r="N379" t="s">
        <v>6</v>
      </c>
      <c r="O379" t="s">
        <v>6</v>
      </c>
      <c r="P379" t="s">
        <v>6</v>
      </c>
      <c r="Q379" t="s">
        <v>60</v>
      </c>
      <c r="R379" t="s">
        <v>63</v>
      </c>
    </row>
    <row r="380" spans="4:18" x14ac:dyDescent="0.2">
      <c r="D380">
        <v>2.15673</v>
      </c>
      <c r="E380">
        <v>276</v>
      </c>
      <c r="F380">
        <v>127.971508</v>
      </c>
      <c r="G380" t="s">
        <v>4</v>
      </c>
      <c r="H380">
        <v>8</v>
      </c>
      <c r="I380" t="s">
        <v>6</v>
      </c>
      <c r="J380" t="s">
        <v>6</v>
      </c>
      <c r="K380" t="s">
        <v>6</v>
      </c>
      <c r="L380" t="s">
        <v>6</v>
      </c>
      <c r="M380" t="s">
        <v>6</v>
      </c>
      <c r="N380" t="s">
        <v>6</v>
      </c>
      <c r="O380" t="s">
        <v>6</v>
      </c>
      <c r="P380" t="s">
        <v>6</v>
      </c>
      <c r="Q380" t="s">
        <v>60</v>
      </c>
      <c r="R380" t="s">
        <v>63</v>
      </c>
    </row>
    <row r="381" spans="4:18" x14ac:dyDescent="0.2">
      <c r="D381">
        <v>2.4069129999999999</v>
      </c>
      <c r="E381">
        <v>303.60000000000002</v>
      </c>
      <c r="F381">
        <v>126.136698</v>
      </c>
      <c r="G381" t="s">
        <v>4</v>
      </c>
      <c r="H381">
        <v>8</v>
      </c>
      <c r="I381" t="s">
        <v>6</v>
      </c>
      <c r="J381" t="s">
        <v>6</v>
      </c>
      <c r="K381" t="s">
        <v>6</v>
      </c>
      <c r="L381" t="s">
        <v>6</v>
      </c>
      <c r="M381" t="s">
        <v>6</v>
      </c>
      <c r="N381" t="s">
        <v>6</v>
      </c>
      <c r="O381" t="s">
        <v>6</v>
      </c>
      <c r="P381" t="s">
        <v>6</v>
      </c>
      <c r="Q381" t="s">
        <v>60</v>
      </c>
      <c r="R381" t="s">
        <v>63</v>
      </c>
    </row>
    <row r="382" spans="4:18" x14ac:dyDescent="0.2">
      <c r="D382">
        <v>2.2980299999999998</v>
      </c>
      <c r="E382">
        <v>303.60000000000002</v>
      </c>
      <c r="F382">
        <v>132.113136</v>
      </c>
      <c r="G382" t="s">
        <v>4</v>
      </c>
      <c r="H382">
        <v>8</v>
      </c>
      <c r="I382" t="s">
        <v>6</v>
      </c>
      <c r="J382" t="s">
        <v>6</v>
      </c>
      <c r="K382" t="s">
        <v>6</v>
      </c>
      <c r="L382" t="s">
        <v>6</v>
      </c>
      <c r="M382" t="s">
        <v>6</v>
      </c>
      <c r="N382" t="s">
        <v>6</v>
      </c>
      <c r="O382" t="s">
        <v>6</v>
      </c>
      <c r="P382" t="s">
        <v>6</v>
      </c>
      <c r="Q382" t="s">
        <v>60</v>
      </c>
      <c r="R382" t="s">
        <v>63</v>
      </c>
    </row>
    <row r="383" spans="4:18" x14ac:dyDescent="0.2">
      <c r="D383">
        <v>2.2547440000000001</v>
      </c>
      <c r="E383">
        <v>303.60000000000002</v>
      </c>
      <c r="F383">
        <v>134.64942199999999</v>
      </c>
      <c r="G383" t="s">
        <v>4</v>
      </c>
      <c r="H383">
        <v>8</v>
      </c>
      <c r="I383" t="s">
        <v>6</v>
      </c>
      <c r="J383" t="s">
        <v>6</v>
      </c>
      <c r="K383" t="s">
        <v>6</v>
      </c>
      <c r="L383" t="s">
        <v>6</v>
      </c>
      <c r="M383" t="s">
        <v>6</v>
      </c>
      <c r="N383" t="s">
        <v>6</v>
      </c>
      <c r="O383" t="s">
        <v>6</v>
      </c>
      <c r="P383" t="s">
        <v>6</v>
      </c>
      <c r="Q383" t="s">
        <v>60</v>
      </c>
      <c r="R383" t="s">
        <v>63</v>
      </c>
    </row>
    <row r="384" spans="4:18" x14ac:dyDescent="0.2">
      <c r="D384">
        <v>2.850562</v>
      </c>
      <c r="E384">
        <v>358.8</v>
      </c>
      <c r="F384">
        <v>125.869901</v>
      </c>
      <c r="G384" t="s">
        <v>7</v>
      </c>
      <c r="H384">
        <v>8</v>
      </c>
      <c r="I384" t="s">
        <v>6</v>
      </c>
      <c r="J384" t="s">
        <v>6</v>
      </c>
      <c r="K384" t="s">
        <v>6</v>
      </c>
      <c r="L384" t="s">
        <v>6</v>
      </c>
      <c r="M384" t="s">
        <v>6</v>
      </c>
      <c r="N384" t="s">
        <v>6</v>
      </c>
      <c r="O384" t="s">
        <v>6</v>
      </c>
      <c r="P384" t="s">
        <v>6</v>
      </c>
      <c r="Q384" t="s">
        <v>60</v>
      </c>
      <c r="R384" t="s">
        <v>63</v>
      </c>
    </row>
    <row r="385" spans="4:18" x14ac:dyDescent="0.2">
      <c r="D385">
        <v>2.9342100000000002</v>
      </c>
      <c r="E385">
        <v>358.8</v>
      </c>
      <c r="F385">
        <v>122.281634</v>
      </c>
      <c r="G385" t="s">
        <v>7</v>
      </c>
      <c r="H385">
        <v>8</v>
      </c>
      <c r="I385" t="s">
        <v>6</v>
      </c>
      <c r="J385" t="s">
        <v>6</v>
      </c>
      <c r="K385" t="s">
        <v>6</v>
      </c>
      <c r="L385" t="s">
        <v>6</v>
      </c>
      <c r="M385" t="s">
        <v>6</v>
      </c>
      <c r="N385" t="s">
        <v>6</v>
      </c>
      <c r="O385" t="s">
        <v>6</v>
      </c>
      <c r="P385" t="s">
        <v>6</v>
      </c>
      <c r="Q385" t="s">
        <v>60</v>
      </c>
      <c r="R385" t="s">
        <v>63</v>
      </c>
    </row>
    <row r="386" spans="4:18" x14ac:dyDescent="0.2">
      <c r="D386">
        <v>2.5895229999999998</v>
      </c>
      <c r="E386">
        <v>331.2</v>
      </c>
      <c r="F386">
        <v>127.90002200000001</v>
      </c>
      <c r="G386" t="s">
        <v>7</v>
      </c>
      <c r="H386">
        <v>8</v>
      </c>
      <c r="I386" t="s">
        <v>6</v>
      </c>
      <c r="J386" t="s">
        <v>6</v>
      </c>
      <c r="K386" t="s">
        <v>6</v>
      </c>
      <c r="L386" t="s">
        <v>6</v>
      </c>
      <c r="M386" t="s">
        <v>6</v>
      </c>
      <c r="N386" t="s">
        <v>6</v>
      </c>
      <c r="O386" t="s">
        <v>6</v>
      </c>
      <c r="P386" t="s">
        <v>6</v>
      </c>
      <c r="Q386" t="s">
        <v>60</v>
      </c>
      <c r="R386" t="s">
        <v>63</v>
      </c>
    </row>
    <row r="387" spans="4:18" x14ac:dyDescent="0.2">
      <c r="D387">
        <v>2.852287</v>
      </c>
      <c r="E387">
        <v>358.8</v>
      </c>
      <c r="F387">
        <v>125.793775</v>
      </c>
      <c r="G387" t="s">
        <v>7</v>
      </c>
      <c r="H387">
        <v>8</v>
      </c>
      <c r="I387" t="s">
        <v>6</v>
      </c>
      <c r="J387" t="s">
        <v>6</v>
      </c>
      <c r="K387" t="s">
        <v>6</v>
      </c>
      <c r="L387" t="s">
        <v>6</v>
      </c>
      <c r="M387" t="s">
        <v>6</v>
      </c>
      <c r="N387" t="s">
        <v>6</v>
      </c>
      <c r="O387" t="s">
        <v>6</v>
      </c>
      <c r="P387" t="s">
        <v>6</v>
      </c>
      <c r="Q387" t="s">
        <v>60</v>
      </c>
      <c r="R387" t="s">
        <v>63</v>
      </c>
    </row>
    <row r="388" spans="4:18" x14ac:dyDescent="0.2">
      <c r="D388">
        <v>2.942717</v>
      </c>
      <c r="E388">
        <v>358.8</v>
      </c>
      <c r="F388">
        <v>121.928127</v>
      </c>
      <c r="G388" t="s">
        <v>7</v>
      </c>
      <c r="H388">
        <v>8</v>
      </c>
      <c r="I388" t="s">
        <v>6</v>
      </c>
      <c r="J388" t="s">
        <v>6</v>
      </c>
      <c r="K388" t="s">
        <v>6</v>
      </c>
      <c r="L388" t="s">
        <v>6</v>
      </c>
      <c r="M388" t="s">
        <v>6</v>
      </c>
      <c r="N388" t="s">
        <v>6</v>
      </c>
      <c r="O388" t="s">
        <v>6</v>
      </c>
      <c r="P388" t="s">
        <v>6</v>
      </c>
      <c r="Q388" t="s">
        <v>60</v>
      </c>
      <c r="R388" t="s">
        <v>63</v>
      </c>
    </row>
    <row r="389" spans="4:18" x14ac:dyDescent="0.2">
      <c r="D389">
        <v>2.8505729999999998</v>
      </c>
      <c r="E389">
        <v>358.8</v>
      </c>
      <c r="F389">
        <v>125.86941899999999</v>
      </c>
      <c r="G389" t="s">
        <v>7</v>
      </c>
      <c r="H389">
        <v>8</v>
      </c>
      <c r="I389" t="s">
        <v>6</v>
      </c>
      <c r="J389" t="s">
        <v>6</v>
      </c>
      <c r="K389" t="s">
        <v>6</v>
      </c>
      <c r="L389" t="s">
        <v>6</v>
      </c>
      <c r="M389" t="s">
        <v>6</v>
      </c>
      <c r="N389" t="s">
        <v>6</v>
      </c>
      <c r="O389" t="s">
        <v>6</v>
      </c>
      <c r="P389" t="s">
        <v>6</v>
      </c>
      <c r="Q389" t="s">
        <v>60</v>
      </c>
      <c r="R389" t="s">
        <v>63</v>
      </c>
    </row>
    <row r="390" spans="4:18" x14ac:dyDescent="0.2">
      <c r="D390">
        <v>2.83657</v>
      </c>
      <c r="E390">
        <v>358.8</v>
      </c>
      <c r="F390">
        <v>126.490784</v>
      </c>
      <c r="G390" t="s">
        <v>7</v>
      </c>
      <c r="H390">
        <v>8</v>
      </c>
      <c r="I390" t="s">
        <v>6</v>
      </c>
      <c r="J390" t="s">
        <v>6</v>
      </c>
      <c r="K390" t="s">
        <v>6</v>
      </c>
      <c r="L390" t="s">
        <v>6</v>
      </c>
      <c r="M390" t="s">
        <v>6</v>
      </c>
      <c r="N390" t="s">
        <v>6</v>
      </c>
      <c r="O390" t="s">
        <v>6</v>
      </c>
      <c r="P390" t="s">
        <v>6</v>
      </c>
      <c r="Q390" t="s">
        <v>60</v>
      </c>
      <c r="R390" t="s">
        <v>63</v>
      </c>
    </row>
    <row r="391" spans="4:18" x14ac:dyDescent="0.2">
      <c r="D391">
        <v>2.6312310000000001</v>
      </c>
      <c r="E391">
        <v>331.2</v>
      </c>
      <c r="F391">
        <v>125.87263900000001</v>
      </c>
      <c r="G391" t="s">
        <v>7</v>
      </c>
      <c r="H391">
        <v>8</v>
      </c>
      <c r="I391" t="s">
        <v>6</v>
      </c>
      <c r="J391" t="s">
        <v>6</v>
      </c>
      <c r="K391" t="s">
        <v>6</v>
      </c>
      <c r="L391" t="s">
        <v>6</v>
      </c>
      <c r="M391" t="s">
        <v>6</v>
      </c>
      <c r="N391" t="s">
        <v>6</v>
      </c>
      <c r="O391" t="s">
        <v>6</v>
      </c>
      <c r="P391" t="s">
        <v>6</v>
      </c>
      <c r="Q391" t="s">
        <v>60</v>
      </c>
      <c r="R391" t="s">
        <v>63</v>
      </c>
    </row>
    <row r="392" spans="4:18" x14ac:dyDescent="0.2">
      <c r="D392">
        <v>3.0293230000000002</v>
      </c>
      <c r="E392">
        <v>386.4</v>
      </c>
      <c r="F392">
        <v>127.55327</v>
      </c>
      <c r="G392" t="s">
        <v>7</v>
      </c>
      <c r="H392">
        <v>8</v>
      </c>
      <c r="I392" t="s">
        <v>6</v>
      </c>
      <c r="J392" t="s">
        <v>6</v>
      </c>
      <c r="K392" t="s">
        <v>6</v>
      </c>
      <c r="L392" t="s">
        <v>6</v>
      </c>
      <c r="M392" t="s">
        <v>6</v>
      </c>
      <c r="N392" t="s">
        <v>6</v>
      </c>
      <c r="O392" t="s">
        <v>6</v>
      </c>
      <c r="P392" t="s">
        <v>6</v>
      </c>
      <c r="Q392" t="s">
        <v>60</v>
      </c>
      <c r="R392" t="s">
        <v>63</v>
      </c>
    </row>
    <row r="393" spans="4:18" x14ac:dyDescent="0.2">
      <c r="D393">
        <v>2.743169</v>
      </c>
      <c r="E393">
        <v>358.8</v>
      </c>
      <c r="F393">
        <v>130.797617</v>
      </c>
      <c r="G393" t="s">
        <v>7</v>
      </c>
      <c r="H393">
        <v>8</v>
      </c>
      <c r="I393" t="s">
        <v>6</v>
      </c>
      <c r="J393" t="s">
        <v>6</v>
      </c>
      <c r="K393" t="s">
        <v>6</v>
      </c>
      <c r="L393" t="s">
        <v>6</v>
      </c>
      <c r="M393" t="s">
        <v>6</v>
      </c>
      <c r="N393" t="s">
        <v>6</v>
      </c>
      <c r="O393" t="s">
        <v>6</v>
      </c>
      <c r="P393" t="s">
        <v>6</v>
      </c>
      <c r="Q393" t="s">
        <v>60</v>
      </c>
      <c r="R393" t="s">
        <v>63</v>
      </c>
    </row>
    <row r="394" spans="4:18" x14ac:dyDescent="0.2">
      <c r="D394">
        <v>4.0635669999999999</v>
      </c>
      <c r="E394">
        <v>524.4</v>
      </c>
      <c r="F394">
        <v>129.04916900000001</v>
      </c>
      <c r="G394" t="s">
        <v>25</v>
      </c>
      <c r="H394">
        <v>8</v>
      </c>
      <c r="I394" t="s">
        <v>6</v>
      </c>
      <c r="J394" t="s">
        <v>6</v>
      </c>
      <c r="K394" t="s">
        <v>6</v>
      </c>
      <c r="L394" t="s">
        <v>6</v>
      </c>
      <c r="M394" t="s">
        <v>6</v>
      </c>
      <c r="N394" t="s">
        <v>6</v>
      </c>
      <c r="O394" t="s">
        <v>6</v>
      </c>
      <c r="P394" t="s">
        <v>6</v>
      </c>
      <c r="Q394" t="s">
        <v>60</v>
      </c>
      <c r="R394" t="s">
        <v>63</v>
      </c>
    </row>
    <row r="395" spans="4:18" x14ac:dyDescent="0.2">
      <c r="D395">
        <v>3.6006209999999998</v>
      </c>
      <c r="E395">
        <v>441.6</v>
      </c>
      <c r="F395">
        <v>122.64550199999999</v>
      </c>
      <c r="G395" t="s">
        <v>25</v>
      </c>
      <c r="H395">
        <v>8</v>
      </c>
      <c r="I395" t="s">
        <v>6</v>
      </c>
      <c r="J395" t="s">
        <v>6</v>
      </c>
      <c r="K395" t="s">
        <v>6</v>
      </c>
      <c r="L395" t="s">
        <v>6</v>
      </c>
      <c r="M395" t="s">
        <v>6</v>
      </c>
      <c r="N395" t="s">
        <v>6</v>
      </c>
      <c r="O395" t="s">
        <v>6</v>
      </c>
      <c r="P395" t="s">
        <v>6</v>
      </c>
      <c r="Q395" t="s">
        <v>60</v>
      </c>
      <c r="R395" t="s">
        <v>63</v>
      </c>
    </row>
    <row r="396" spans="4:18" x14ac:dyDescent="0.2">
      <c r="D396">
        <v>4.0049070000000002</v>
      </c>
      <c r="E396">
        <v>496.8</v>
      </c>
      <c r="F396">
        <v>124.047814</v>
      </c>
      <c r="G396" t="s">
        <v>25</v>
      </c>
      <c r="H396">
        <v>8</v>
      </c>
      <c r="I396" t="s">
        <v>6</v>
      </c>
      <c r="J396" t="s">
        <v>6</v>
      </c>
      <c r="K396" t="s">
        <v>6</v>
      </c>
      <c r="L396" t="s">
        <v>6</v>
      </c>
      <c r="M396" t="s">
        <v>6</v>
      </c>
      <c r="N396" t="s">
        <v>6</v>
      </c>
      <c r="O396" t="s">
        <v>6</v>
      </c>
      <c r="P396" t="s">
        <v>6</v>
      </c>
      <c r="Q396" t="s">
        <v>60</v>
      </c>
      <c r="R396" t="s">
        <v>63</v>
      </c>
    </row>
    <row r="397" spans="4:18" x14ac:dyDescent="0.2">
      <c r="D397">
        <v>3.8600970000000001</v>
      </c>
      <c r="E397">
        <v>496.8</v>
      </c>
      <c r="F397">
        <v>128.70141899999999</v>
      </c>
      <c r="G397" t="s">
        <v>25</v>
      </c>
      <c r="H397">
        <v>8</v>
      </c>
      <c r="I397" t="s">
        <v>6</v>
      </c>
      <c r="J397" t="s">
        <v>6</v>
      </c>
      <c r="K397" t="s">
        <v>6</v>
      </c>
      <c r="L397" t="s">
        <v>6</v>
      </c>
      <c r="M397" t="s">
        <v>6</v>
      </c>
      <c r="N397" t="s">
        <v>6</v>
      </c>
      <c r="O397" t="s">
        <v>6</v>
      </c>
      <c r="P397" t="s">
        <v>6</v>
      </c>
      <c r="Q397" t="s">
        <v>60</v>
      </c>
      <c r="R397" t="s">
        <v>63</v>
      </c>
    </row>
    <row r="398" spans="4:18" x14ac:dyDescent="0.2">
      <c r="D398">
        <v>4.0160140000000002</v>
      </c>
      <c r="E398">
        <v>496.8</v>
      </c>
      <c r="F398">
        <v>123.704735</v>
      </c>
      <c r="G398" t="s">
        <v>25</v>
      </c>
      <c r="H398">
        <v>8</v>
      </c>
      <c r="I398" t="s">
        <v>6</v>
      </c>
      <c r="J398" t="s">
        <v>6</v>
      </c>
      <c r="K398" t="s">
        <v>6</v>
      </c>
      <c r="L398" t="s">
        <v>6</v>
      </c>
      <c r="M398" t="s">
        <v>6</v>
      </c>
      <c r="N398" t="s">
        <v>6</v>
      </c>
      <c r="O398" t="s">
        <v>6</v>
      </c>
      <c r="P398" t="s">
        <v>6</v>
      </c>
      <c r="Q398" t="s">
        <v>60</v>
      </c>
      <c r="R398" t="s">
        <v>63</v>
      </c>
    </row>
    <row r="399" spans="4:18" x14ac:dyDescent="0.2">
      <c r="D399">
        <v>3.663449</v>
      </c>
      <c r="E399">
        <v>441.6</v>
      </c>
      <c r="F399">
        <v>120.542129</v>
      </c>
      <c r="G399" t="s">
        <v>25</v>
      </c>
      <c r="H399">
        <v>8</v>
      </c>
      <c r="I399" t="s">
        <v>6</v>
      </c>
      <c r="J399" t="s">
        <v>6</v>
      </c>
      <c r="K399" t="s">
        <v>6</v>
      </c>
      <c r="L399" t="s">
        <v>6</v>
      </c>
      <c r="M399" t="s">
        <v>6</v>
      </c>
      <c r="N399" t="s">
        <v>6</v>
      </c>
      <c r="O399" t="s">
        <v>6</v>
      </c>
      <c r="P399" t="s">
        <v>6</v>
      </c>
      <c r="Q399" t="s">
        <v>60</v>
      </c>
      <c r="R399" t="s">
        <v>63</v>
      </c>
    </row>
    <row r="400" spans="4:18" x14ac:dyDescent="0.2">
      <c r="D400">
        <v>4.2390439999999998</v>
      </c>
      <c r="E400">
        <v>524.4</v>
      </c>
      <c r="F400">
        <v>123.70714</v>
      </c>
      <c r="G400" t="s">
        <v>25</v>
      </c>
      <c r="H400">
        <v>8</v>
      </c>
      <c r="I400" t="s">
        <v>6</v>
      </c>
      <c r="J400" t="s">
        <v>6</v>
      </c>
      <c r="K400" t="s">
        <v>6</v>
      </c>
      <c r="L400" t="s">
        <v>6</v>
      </c>
      <c r="M400" t="s">
        <v>6</v>
      </c>
      <c r="N400" t="s">
        <v>6</v>
      </c>
      <c r="O400" t="s">
        <v>6</v>
      </c>
      <c r="P400" t="s">
        <v>6</v>
      </c>
      <c r="Q400" t="s">
        <v>60</v>
      </c>
      <c r="R400" t="s">
        <v>63</v>
      </c>
    </row>
    <row r="401" spans="4:18" x14ac:dyDescent="0.2">
      <c r="D401">
        <v>3.9932970000000001</v>
      </c>
      <c r="E401">
        <v>496.8</v>
      </c>
      <c r="F401">
        <v>124.408469</v>
      </c>
      <c r="G401" t="s">
        <v>25</v>
      </c>
      <c r="H401">
        <v>8</v>
      </c>
      <c r="I401" t="s">
        <v>6</v>
      </c>
      <c r="J401" t="s">
        <v>6</v>
      </c>
      <c r="K401" t="s">
        <v>6</v>
      </c>
      <c r="L401" t="s">
        <v>6</v>
      </c>
      <c r="M401" t="s">
        <v>6</v>
      </c>
      <c r="N401" t="s">
        <v>6</v>
      </c>
      <c r="O401" t="s">
        <v>6</v>
      </c>
      <c r="P401" t="s">
        <v>6</v>
      </c>
      <c r="Q401" t="s">
        <v>60</v>
      </c>
      <c r="R401" t="s">
        <v>63</v>
      </c>
    </row>
    <row r="402" spans="4:18" x14ac:dyDescent="0.2">
      <c r="D402">
        <v>4.2510079999999997</v>
      </c>
      <c r="E402">
        <v>524.4</v>
      </c>
      <c r="F402">
        <v>123.358966</v>
      </c>
      <c r="G402" t="s">
        <v>25</v>
      </c>
      <c r="H402">
        <v>8</v>
      </c>
      <c r="I402" t="s">
        <v>6</v>
      </c>
      <c r="J402" t="s">
        <v>6</v>
      </c>
      <c r="K402" t="s">
        <v>6</v>
      </c>
      <c r="L402" t="s">
        <v>6</v>
      </c>
      <c r="M402" t="s">
        <v>6</v>
      </c>
      <c r="N402" t="s">
        <v>6</v>
      </c>
      <c r="O402" t="s">
        <v>6</v>
      </c>
      <c r="P402" t="s">
        <v>6</v>
      </c>
      <c r="Q402" t="s">
        <v>60</v>
      </c>
      <c r="R402" t="s">
        <v>63</v>
      </c>
    </row>
    <row r="403" spans="4:18" x14ac:dyDescent="0.2">
      <c r="D403">
        <v>4.1654470000000003</v>
      </c>
      <c r="E403">
        <v>524.4</v>
      </c>
      <c r="F403">
        <v>125.892848</v>
      </c>
      <c r="G403" t="s">
        <v>25</v>
      </c>
      <c r="H403">
        <v>8</v>
      </c>
      <c r="I403" t="s">
        <v>6</v>
      </c>
      <c r="J403" t="s">
        <v>6</v>
      </c>
      <c r="K403" t="s">
        <v>6</v>
      </c>
      <c r="L403" t="s">
        <v>6</v>
      </c>
      <c r="M403" t="s">
        <v>6</v>
      </c>
      <c r="N403" t="s">
        <v>6</v>
      </c>
      <c r="O403" t="s">
        <v>6</v>
      </c>
      <c r="P403" t="s">
        <v>6</v>
      </c>
      <c r="Q403" t="s">
        <v>60</v>
      </c>
      <c r="R403" t="s">
        <v>63</v>
      </c>
    </row>
    <row r="404" spans="4:18" x14ac:dyDescent="0.2">
      <c r="D404">
        <v>1.6657789999999999</v>
      </c>
      <c r="E404">
        <v>220.8</v>
      </c>
      <c r="F404">
        <v>132.55060800000001</v>
      </c>
      <c r="G404" t="s">
        <v>22</v>
      </c>
      <c r="H404">
        <v>8</v>
      </c>
      <c r="I404" t="s">
        <v>6</v>
      </c>
      <c r="J404" t="s">
        <v>6</v>
      </c>
      <c r="K404" t="s">
        <v>6</v>
      </c>
      <c r="L404" t="s">
        <v>6</v>
      </c>
      <c r="M404" t="s">
        <v>6</v>
      </c>
      <c r="N404" t="s">
        <v>6</v>
      </c>
      <c r="O404" t="s">
        <v>6</v>
      </c>
      <c r="P404" t="s">
        <v>6</v>
      </c>
      <c r="Q404" t="s">
        <v>60</v>
      </c>
      <c r="R404" t="s">
        <v>63</v>
      </c>
    </row>
    <row r="405" spans="4:18" x14ac:dyDescent="0.2">
      <c r="D405">
        <v>1.602117</v>
      </c>
      <c r="E405">
        <v>220.8</v>
      </c>
      <c r="F405">
        <v>137.81765300000001</v>
      </c>
      <c r="G405" t="s">
        <v>22</v>
      </c>
      <c r="H405">
        <v>8</v>
      </c>
      <c r="I405" t="s">
        <v>6</v>
      </c>
      <c r="J405" t="s">
        <v>6</v>
      </c>
      <c r="K405" t="s">
        <v>6</v>
      </c>
      <c r="L405" t="s">
        <v>6</v>
      </c>
      <c r="M405" t="s">
        <v>6</v>
      </c>
      <c r="N405" t="s">
        <v>6</v>
      </c>
      <c r="O405" t="s">
        <v>6</v>
      </c>
      <c r="P405" t="s">
        <v>6</v>
      </c>
      <c r="Q405" t="s">
        <v>60</v>
      </c>
      <c r="R405" t="s">
        <v>63</v>
      </c>
    </row>
    <row r="406" spans="4:18" x14ac:dyDescent="0.2">
      <c r="D406">
        <v>1.517973</v>
      </c>
      <c r="E406">
        <v>193.2</v>
      </c>
      <c r="F406">
        <v>127.275006</v>
      </c>
      <c r="G406" t="s">
        <v>22</v>
      </c>
      <c r="H406">
        <v>8</v>
      </c>
      <c r="I406" t="s">
        <v>6</v>
      </c>
      <c r="J406" t="s">
        <v>6</v>
      </c>
      <c r="K406" t="s">
        <v>6</v>
      </c>
      <c r="L406" t="s">
        <v>6</v>
      </c>
      <c r="M406" t="s">
        <v>6</v>
      </c>
      <c r="N406" t="s">
        <v>6</v>
      </c>
      <c r="O406" t="s">
        <v>6</v>
      </c>
      <c r="P406" t="s">
        <v>6</v>
      </c>
      <c r="Q406" t="s">
        <v>60</v>
      </c>
      <c r="R406" t="s">
        <v>63</v>
      </c>
    </row>
    <row r="407" spans="4:18" x14ac:dyDescent="0.2">
      <c r="D407">
        <v>1.5316259999999999</v>
      </c>
      <c r="E407">
        <v>193.2</v>
      </c>
      <c r="F407">
        <v>126.14046</v>
      </c>
      <c r="G407" t="s">
        <v>22</v>
      </c>
      <c r="H407">
        <v>8</v>
      </c>
      <c r="I407" t="s">
        <v>6</v>
      </c>
      <c r="J407" t="s">
        <v>6</v>
      </c>
      <c r="K407" t="s">
        <v>6</v>
      </c>
      <c r="L407" t="s">
        <v>6</v>
      </c>
      <c r="M407" t="s">
        <v>6</v>
      </c>
      <c r="N407" t="s">
        <v>6</v>
      </c>
      <c r="O407" t="s">
        <v>6</v>
      </c>
      <c r="P407" t="s">
        <v>6</v>
      </c>
      <c r="Q407" t="s">
        <v>60</v>
      </c>
      <c r="R407" t="s">
        <v>63</v>
      </c>
    </row>
    <row r="408" spans="4:18" x14ac:dyDescent="0.2">
      <c r="D408">
        <v>1.527377</v>
      </c>
      <c r="E408">
        <v>193.2</v>
      </c>
      <c r="F408">
        <v>126.49135</v>
      </c>
      <c r="G408" t="s">
        <v>22</v>
      </c>
      <c r="H408">
        <v>8</v>
      </c>
      <c r="I408" t="s">
        <v>6</v>
      </c>
      <c r="J408" t="s">
        <v>6</v>
      </c>
      <c r="K408" t="s">
        <v>6</v>
      </c>
      <c r="L408" t="s">
        <v>6</v>
      </c>
      <c r="M408" t="s">
        <v>6</v>
      </c>
      <c r="N408" t="s">
        <v>6</v>
      </c>
      <c r="O408" t="s">
        <v>6</v>
      </c>
      <c r="P408" t="s">
        <v>6</v>
      </c>
      <c r="Q408" t="s">
        <v>60</v>
      </c>
      <c r="R408" t="s">
        <v>63</v>
      </c>
    </row>
    <row r="409" spans="4:18" x14ac:dyDescent="0.2">
      <c r="D409">
        <v>1.477285</v>
      </c>
      <c r="E409">
        <v>193.2</v>
      </c>
      <c r="F409">
        <v>130.78045900000001</v>
      </c>
      <c r="G409" t="s">
        <v>22</v>
      </c>
      <c r="H409">
        <v>8</v>
      </c>
      <c r="I409" t="s">
        <v>6</v>
      </c>
      <c r="J409" t="s">
        <v>6</v>
      </c>
      <c r="K409" t="s">
        <v>6</v>
      </c>
      <c r="L409" t="s">
        <v>6</v>
      </c>
      <c r="M409" t="s">
        <v>6</v>
      </c>
      <c r="N409" t="s">
        <v>6</v>
      </c>
      <c r="O409" t="s">
        <v>6</v>
      </c>
      <c r="P409" t="s">
        <v>6</v>
      </c>
      <c r="Q409" t="s">
        <v>60</v>
      </c>
      <c r="R409" t="s">
        <v>63</v>
      </c>
    </row>
    <row r="410" spans="4:18" x14ac:dyDescent="0.2">
      <c r="D410">
        <v>1.461551</v>
      </c>
      <c r="E410">
        <v>193.2</v>
      </c>
      <c r="F410">
        <v>132.18831599999999</v>
      </c>
      <c r="G410" t="s">
        <v>22</v>
      </c>
      <c r="H410">
        <v>8</v>
      </c>
      <c r="I410" t="s">
        <v>6</v>
      </c>
      <c r="J410" t="s">
        <v>6</v>
      </c>
      <c r="K410" t="s">
        <v>6</v>
      </c>
      <c r="L410" t="s">
        <v>6</v>
      </c>
      <c r="M410" t="s">
        <v>6</v>
      </c>
      <c r="N410" t="s">
        <v>6</v>
      </c>
      <c r="O410" t="s">
        <v>6</v>
      </c>
      <c r="P410" t="s">
        <v>6</v>
      </c>
      <c r="Q410" t="s">
        <v>60</v>
      </c>
      <c r="R410" t="s">
        <v>63</v>
      </c>
    </row>
    <row r="411" spans="4:18" x14ac:dyDescent="0.2">
      <c r="D411">
        <v>1.619661</v>
      </c>
      <c r="E411">
        <v>220.8</v>
      </c>
      <c r="F411">
        <v>136.32481799999999</v>
      </c>
      <c r="G411" t="s">
        <v>22</v>
      </c>
      <c r="H411">
        <v>8</v>
      </c>
      <c r="I411" t="s">
        <v>6</v>
      </c>
      <c r="J411" t="s">
        <v>6</v>
      </c>
      <c r="K411" t="s">
        <v>6</v>
      </c>
      <c r="L411" t="s">
        <v>6</v>
      </c>
      <c r="M411" t="s">
        <v>6</v>
      </c>
      <c r="N411" t="s">
        <v>6</v>
      </c>
      <c r="O411" t="s">
        <v>6</v>
      </c>
      <c r="P411" t="s">
        <v>6</v>
      </c>
      <c r="Q411" t="s">
        <v>60</v>
      </c>
      <c r="R411" t="s">
        <v>63</v>
      </c>
    </row>
    <row r="412" spans="4:18" x14ac:dyDescent="0.2">
      <c r="D412">
        <v>1.5402720000000001</v>
      </c>
      <c r="E412">
        <v>193.2</v>
      </c>
      <c r="F412">
        <v>125.432385</v>
      </c>
      <c r="G412" t="s">
        <v>22</v>
      </c>
      <c r="H412">
        <v>8</v>
      </c>
      <c r="I412" t="s">
        <v>6</v>
      </c>
      <c r="J412" t="s">
        <v>6</v>
      </c>
      <c r="K412" t="s">
        <v>6</v>
      </c>
      <c r="L412" t="s">
        <v>6</v>
      </c>
      <c r="M412" t="s">
        <v>6</v>
      </c>
      <c r="N412" t="s">
        <v>6</v>
      </c>
      <c r="O412" t="s">
        <v>6</v>
      </c>
      <c r="P412" t="s">
        <v>6</v>
      </c>
      <c r="Q412" t="s">
        <v>60</v>
      </c>
      <c r="R412" t="s">
        <v>63</v>
      </c>
    </row>
    <row r="413" spans="4:18" x14ac:dyDescent="0.2">
      <c r="D413">
        <v>1.47722</v>
      </c>
      <c r="E413">
        <v>193.2</v>
      </c>
      <c r="F413">
        <v>130.786181</v>
      </c>
      <c r="G413" t="s">
        <v>22</v>
      </c>
      <c r="H413">
        <v>8</v>
      </c>
      <c r="I413" t="s">
        <v>6</v>
      </c>
      <c r="J413" t="s">
        <v>6</v>
      </c>
      <c r="K413" t="s">
        <v>6</v>
      </c>
      <c r="L413" t="s">
        <v>6</v>
      </c>
      <c r="M413" t="s">
        <v>6</v>
      </c>
      <c r="N413" t="s">
        <v>6</v>
      </c>
      <c r="O413" t="s">
        <v>6</v>
      </c>
      <c r="P413" t="s">
        <v>6</v>
      </c>
      <c r="Q413" t="s">
        <v>60</v>
      </c>
      <c r="R413" t="s">
        <v>63</v>
      </c>
    </row>
    <row r="414" spans="4:18" x14ac:dyDescent="0.2">
      <c r="D414">
        <v>4.5916449999999998</v>
      </c>
      <c r="E414">
        <v>579.6</v>
      </c>
      <c r="F414">
        <v>126.229274</v>
      </c>
      <c r="G414" t="s">
        <v>16</v>
      </c>
      <c r="H414">
        <v>8</v>
      </c>
      <c r="I414" t="s">
        <v>6</v>
      </c>
      <c r="J414" t="s">
        <v>6</v>
      </c>
      <c r="K414" t="s">
        <v>6</v>
      </c>
      <c r="L414" t="s">
        <v>6</v>
      </c>
      <c r="M414" t="s">
        <v>6</v>
      </c>
      <c r="N414" t="s">
        <v>6</v>
      </c>
      <c r="O414" t="s">
        <v>6</v>
      </c>
      <c r="P414" t="s">
        <v>6</v>
      </c>
      <c r="Q414" t="s">
        <v>60</v>
      </c>
      <c r="R414" t="s">
        <v>63</v>
      </c>
    </row>
    <row r="415" spans="4:18" x14ac:dyDescent="0.2">
      <c r="D415">
        <v>4.7804960000000003</v>
      </c>
      <c r="E415">
        <v>579.6</v>
      </c>
      <c r="F415">
        <v>121.242651</v>
      </c>
      <c r="G415" t="s">
        <v>16</v>
      </c>
      <c r="H415">
        <v>8</v>
      </c>
      <c r="I415" t="s">
        <v>6</v>
      </c>
      <c r="J415" t="s">
        <v>6</v>
      </c>
      <c r="K415" t="s">
        <v>6</v>
      </c>
      <c r="L415" t="s">
        <v>6</v>
      </c>
      <c r="M415" t="s">
        <v>6</v>
      </c>
      <c r="N415" t="s">
        <v>6</v>
      </c>
      <c r="O415" t="s">
        <v>6</v>
      </c>
      <c r="P415" t="s">
        <v>6</v>
      </c>
      <c r="Q415" t="s">
        <v>60</v>
      </c>
      <c r="R415" t="s">
        <v>63</v>
      </c>
    </row>
    <row r="416" spans="4:18" x14ac:dyDescent="0.2">
      <c r="D416">
        <v>4.6722859999999997</v>
      </c>
      <c r="E416">
        <v>579.6</v>
      </c>
      <c r="F416">
        <v>124.050631</v>
      </c>
      <c r="G416" t="s">
        <v>16</v>
      </c>
      <c r="H416">
        <v>8</v>
      </c>
      <c r="I416" t="s">
        <v>6</v>
      </c>
      <c r="J416" t="s">
        <v>6</v>
      </c>
      <c r="K416" t="s">
        <v>6</v>
      </c>
      <c r="L416" t="s">
        <v>6</v>
      </c>
      <c r="M416" t="s">
        <v>6</v>
      </c>
      <c r="N416" t="s">
        <v>6</v>
      </c>
      <c r="O416" t="s">
        <v>6</v>
      </c>
      <c r="P416" t="s">
        <v>6</v>
      </c>
      <c r="Q416" t="s">
        <v>60</v>
      </c>
      <c r="R416" t="s">
        <v>63</v>
      </c>
    </row>
    <row r="417" spans="4:18" x14ac:dyDescent="0.2">
      <c r="D417">
        <v>4.8531810000000002</v>
      </c>
      <c r="E417">
        <v>607.20000000000005</v>
      </c>
      <c r="F417">
        <v>125.113806</v>
      </c>
      <c r="G417" t="s">
        <v>16</v>
      </c>
      <c r="H417">
        <v>8</v>
      </c>
      <c r="I417" t="s">
        <v>6</v>
      </c>
      <c r="J417" t="s">
        <v>6</v>
      </c>
      <c r="K417" t="s">
        <v>6</v>
      </c>
      <c r="L417" t="s">
        <v>6</v>
      </c>
      <c r="M417" t="s">
        <v>6</v>
      </c>
      <c r="N417" t="s">
        <v>6</v>
      </c>
      <c r="O417" t="s">
        <v>6</v>
      </c>
      <c r="P417" t="s">
        <v>6</v>
      </c>
      <c r="Q417" t="s">
        <v>60</v>
      </c>
      <c r="R417" t="s">
        <v>63</v>
      </c>
    </row>
    <row r="418" spans="4:18" x14ac:dyDescent="0.2">
      <c r="D418">
        <v>4.8228359999999997</v>
      </c>
      <c r="E418">
        <v>607.20000000000005</v>
      </c>
      <c r="F418">
        <v>125.901032</v>
      </c>
      <c r="G418" t="s">
        <v>16</v>
      </c>
      <c r="H418">
        <v>8</v>
      </c>
      <c r="I418" t="s">
        <v>6</v>
      </c>
      <c r="J418" t="s">
        <v>6</v>
      </c>
      <c r="K418" t="s">
        <v>6</v>
      </c>
      <c r="L418" t="s">
        <v>6</v>
      </c>
      <c r="M418" t="s">
        <v>6</v>
      </c>
      <c r="N418" t="s">
        <v>6</v>
      </c>
      <c r="O418" t="s">
        <v>6</v>
      </c>
      <c r="P418" t="s">
        <v>6</v>
      </c>
      <c r="Q418" t="s">
        <v>60</v>
      </c>
      <c r="R418" t="s">
        <v>63</v>
      </c>
    </row>
    <row r="419" spans="4:18" x14ac:dyDescent="0.2">
      <c r="D419">
        <v>4.9929990000000002</v>
      </c>
      <c r="E419">
        <v>607.20000000000005</v>
      </c>
      <c r="F419">
        <v>121.610286</v>
      </c>
      <c r="G419" t="s">
        <v>16</v>
      </c>
      <c r="H419">
        <v>8</v>
      </c>
      <c r="I419" t="s">
        <v>6</v>
      </c>
      <c r="J419" t="s">
        <v>6</v>
      </c>
      <c r="K419" t="s">
        <v>6</v>
      </c>
      <c r="L419" t="s">
        <v>6</v>
      </c>
      <c r="M419" t="s">
        <v>6</v>
      </c>
      <c r="N419" t="s">
        <v>6</v>
      </c>
      <c r="O419" t="s">
        <v>6</v>
      </c>
      <c r="P419" t="s">
        <v>6</v>
      </c>
      <c r="Q419" t="s">
        <v>60</v>
      </c>
      <c r="R419" t="s">
        <v>63</v>
      </c>
    </row>
    <row r="420" spans="4:18" x14ac:dyDescent="0.2">
      <c r="D420">
        <v>4.7172640000000001</v>
      </c>
      <c r="E420">
        <v>607.20000000000005</v>
      </c>
      <c r="F420">
        <v>128.71867599999999</v>
      </c>
      <c r="G420" t="s">
        <v>16</v>
      </c>
      <c r="H420">
        <v>8</v>
      </c>
      <c r="I420" t="s">
        <v>6</v>
      </c>
      <c r="J420" t="s">
        <v>6</v>
      </c>
      <c r="K420" t="s">
        <v>6</v>
      </c>
      <c r="L420" t="s">
        <v>6</v>
      </c>
      <c r="M420" t="s">
        <v>6</v>
      </c>
      <c r="N420" t="s">
        <v>6</v>
      </c>
      <c r="O420" t="s">
        <v>6</v>
      </c>
      <c r="P420" t="s">
        <v>6</v>
      </c>
      <c r="Q420" t="s">
        <v>60</v>
      </c>
      <c r="R420" t="s">
        <v>63</v>
      </c>
    </row>
    <row r="421" spans="4:18" x14ac:dyDescent="0.2">
      <c r="D421">
        <v>4.9220449999999998</v>
      </c>
      <c r="E421">
        <v>607.20000000000005</v>
      </c>
      <c r="F421">
        <v>123.363353</v>
      </c>
      <c r="G421" t="s">
        <v>16</v>
      </c>
      <c r="H421">
        <v>8</v>
      </c>
      <c r="I421" t="s">
        <v>6</v>
      </c>
      <c r="J421" t="s">
        <v>6</v>
      </c>
      <c r="K421" t="s">
        <v>6</v>
      </c>
      <c r="L421" t="s">
        <v>6</v>
      </c>
      <c r="M421" t="s">
        <v>6</v>
      </c>
      <c r="N421" t="s">
        <v>6</v>
      </c>
      <c r="O421" t="s">
        <v>6</v>
      </c>
      <c r="P421" t="s">
        <v>6</v>
      </c>
      <c r="Q421" t="s">
        <v>60</v>
      </c>
      <c r="R421" t="s">
        <v>63</v>
      </c>
    </row>
    <row r="422" spans="4:18" x14ac:dyDescent="0.2">
      <c r="D422">
        <v>4.9356039999999997</v>
      </c>
      <c r="E422">
        <v>607.20000000000005</v>
      </c>
      <c r="F422">
        <v>123.024458</v>
      </c>
      <c r="G422" t="s">
        <v>16</v>
      </c>
      <c r="H422">
        <v>8</v>
      </c>
      <c r="I422" t="s">
        <v>6</v>
      </c>
      <c r="J422" t="s">
        <v>6</v>
      </c>
      <c r="K422" t="s">
        <v>6</v>
      </c>
      <c r="L422" t="s">
        <v>6</v>
      </c>
      <c r="M422" t="s">
        <v>6</v>
      </c>
      <c r="N422" t="s">
        <v>6</v>
      </c>
      <c r="O422" t="s">
        <v>6</v>
      </c>
      <c r="P422" t="s">
        <v>6</v>
      </c>
      <c r="Q422" t="s">
        <v>60</v>
      </c>
      <c r="R422" t="s">
        <v>63</v>
      </c>
    </row>
    <row r="423" spans="4:18" x14ac:dyDescent="0.2">
      <c r="D423">
        <v>5.0699209999999999</v>
      </c>
      <c r="E423">
        <v>634.79999999999995</v>
      </c>
      <c r="F423">
        <v>125.20905999999999</v>
      </c>
      <c r="G423" t="s">
        <v>16</v>
      </c>
      <c r="H423">
        <v>8</v>
      </c>
      <c r="I423" t="s">
        <v>6</v>
      </c>
      <c r="J423" t="s">
        <v>6</v>
      </c>
      <c r="K423" t="s">
        <v>6</v>
      </c>
      <c r="L423" t="s">
        <v>6</v>
      </c>
      <c r="M423" t="s">
        <v>6</v>
      </c>
      <c r="N423" t="s">
        <v>6</v>
      </c>
      <c r="O423" t="s">
        <v>6</v>
      </c>
      <c r="P423" t="s">
        <v>6</v>
      </c>
      <c r="Q423" t="s">
        <v>60</v>
      </c>
      <c r="R423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91820-23B8-B243-8ED6-E6F6E289C662}">
  <dimension ref="A2:N56"/>
  <sheetViews>
    <sheetView topLeftCell="A36" zoomScale="83" workbookViewId="0">
      <selection activeCell="D12" sqref="D12"/>
    </sheetView>
  </sheetViews>
  <sheetFormatPr baseColWidth="10" defaultRowHeight="16" x14ac:dyDescent="0.2"/>
  <cols>
    <col min="1" max="1" width="30.1640625" bestFit="1" customWidth="1"/>
    <col min="2" max="2" width="16" bestFit="1" customWidth="1"/>
    <col min="3" max="3" width="12.6640625" bestFit="1" customWidth="1"/>
    <col min="4" max="4" width="15" bestFit="1" customWidth="1"/>
    <col min="5" max="12" width="14.5" bestFit="1" customWidth="1"/>
  </cols>
  <sheetData>
    <row r="2" spans="1:3" x14ac:dyDescent="0.2">
      <c r="A2" s="2" t="s">
        <v>5</v>
      </c>
      <c r="B2" t="s">
        <v>26</v>
      </c>
    </row>
    <row r="3" spans="1:3" x14ac:dyDescent="0.2">
      <c r="A3" s="2" t="s">
        <v>8</v>
      </c>
      <c r="B3" t="s">
        <v>6</v>
      </c>
    </row>
    <row r="4" spans="1:3" x14ac:dyDescent="0.2">
      <c r="A4" s="2" t="s">
        <v>9</v>
      </c>
      <c r="B4" t="s">
        <v>6</v>
      </c>
    </row>
    <row r="5" spans="1:3" x14ac:dyDescent="0.2">
      <c r="A5" s="2" t="s">
        <v>10</v>
      </c>
      <c r="B5" t="s">
        <v>6</v>
      </c>
    </row>
    <row r="6" spans="1:3" x14ac:dyDescent="0.2">
      <c r="A6" s="2" t="s">
        <v>11</v>
      </c>
      <c r="B6" t="s">
        <v>6</v>
      </c>
    </row>
    <row r="7" spans="1:3" x14ac:dyDescent="0.2">
      <c r="A7" s="2" t="s">
        <v>15</v>
      </c>
      <c r="B7" t="s">
        <v>26</v>
      </c>
    </row>
    <row r="8" spans="1:3" x14ac:dyDescent="0.2">
      <c r="A8" s="2" t="s">
        <v>14</v>
      </c>
      <c r="B8" t="s">
        <v>26</v>
      </c>
    </row>
    <row r="9" spans="1:3" x14ac:dyDescent="0.2">
      <c r="A9" s="2" t="s">
        <v>12</v>
      </c>
      <c r="B9" t="s">
        <v>6</v>
      </c>
    </row>
    <row r="10" spans="1:3" x14ac:dyDescent="0.2">
      <c r="A10" s="2" t="s">
        <v>13</v>
      </c>
      <c r="B10" t="s">
        <v>6</v>
      </c>
    </row>
    <row r="12" spans="1:3" x14ac:dyDescent="0.2">
      <c r="A12" s="2" t="s">
        <v>18</v>
      </c>
      <c r="B12" t="s">
        <v>20</v>
      </c>
      <c r="C12" t="s">
        <v>23</v>
      </c>
    </row>
    <row r="13" spans="1:3" x14ac:dyDescent="0.2">
      <c r="A13" s="3" t="s">
        <v>17</v>
      </c>
      <c r="B13">
        <v>0.97075316666666633</v>
      </c>
      <c r="C13">
        <v>128.80000000000007</v>
      </c>
    </row>
    <row r="14" spans="1:3" x14ac:dyDescent="0.2">
      <c r="A14" s="25" t="s">
        <v>63</v>
      </c>
      <c r="B14">
        <v>1.2633284</v>
      </c>
      <c r="C14">
        <v>168.35999999999999</v>
      </c>
    </row>
    <row r="15" spans="1:3" x14ac:dyDescent="0.2">
      <c r="A15" s="25" t="s">
        <v>62</v>
      </c>
      <c r="B15">
        <v>0.76177085714285719</v>
      </c>
      <c r="C15">
        <v>100.54285714285713</v>
      </c>
    </row>
    <row r="16" spans="1:3" x14ac:dyDescent="0.2">
      <c r="A16" s="3" t="s">
        <v>4</v>
      </c>
      <c r="B16">
        <v>1.8696725416666657</v>
      </c>
      <c r="C16">
        <v>244.94999999999985</v>
      </c>
    </row>
    <row r="17" spans="1:5" x14ac:dyDescent="0.2">
      <c r="A17" s="25" t="s">
        <v>63</v>
      </c>
      <c r="B17">
        <v>2.3143818999999999</v>
      </c>
      <c r="C17">
        <v>300.83999999999997</v>
      </c>
    </row>
    <row r="18" spans="1:5" x14ac:dyDescent="0.2">
      <c r="A18" s="25" t="s">
        <v>62</v>
      </c>
      <c r="B18">
        <v>1.5520230000000002</v>
      </c>
      <c r="C18">
        <v>205.02857142857141</v>
      </c>
      <c r="E18">
        <f>((GETPIVOTDATA("ave of energy",$A$11,"app","BatterySaver_backgroundmusic")-GETPIVOTDATA("ave of energy",$A$11,"app","background_music"))/GETPIVOTDATA("ave of energy",$A$11,"app","background_music"))*100</f>
        <v>-35.714285714285751</v>
      </c>
    </row>
    <row r="19" spans="1:5" x14ac:dyDescent="0.2">
      <c r="A19" s="3" t="s">
        <v>7</v>
      </c>
      <c r="B19">
        <v>2.1368915833333335</v>
      </c>
      <c r="C19">
        <v>277.14999999999998</v>
      </c>
      <c r="E19">
        <f>((GETPIVOTDATA("ave of energy",$A$11,"app","BatterySaver_game")-GETPIVOTDATA("ave of energy",$A$11,"app","game"))/GETPIVOTDATA("ave of energy",$A$11,"app","game"))*100</f>
        <v>-24.882629107981174</v>
      </c>
    </row>
    <row r="20" spans="1:5" x14ac:dyDescent="0.2">
      <c r="A20" s="25" t="s">
        <v>63</v>
      </c>
      <c r="B20">
        <v>2.8260165000000002</v>
      </c>
      <c r="C20">
        <v>356.04000000000008</v>
      </c>
      <c r="E20">
        <f>((GETPIVOTDATA("ave of energy",$A$11,"app","BatterySaver_socialmedia")-GETPIVOTDATA("ave of energy",$A$11,"app","social_media"))/GETPIVOTDATA("ave of energy",$A$11,"app","social_media"))*100</f>
        <v>-23.651452282157674</v>
      </c>
    </row>
    <row r="21" spans="1:5" x14ac:dyDescent="0.2">
      <c r="A21" s="25" t="s">
        <v>62</v>
      </c>
      <c r="B21">
        <v>1.6446594999999999</v>
      </c>
      <c r="C21">
        <v>220.8</v>
      </c>
      <c r="E21">
        <f>((GETPIVOTDATA("ave of energy",$A$11,"app","BatterySaver_idle")-GETPIVOTDATA("ave of energy",$A$11,"app","idle"))/GETPIVOTDATA("ave of energy",$A$11,"app","idle"))*100</f>
        <v>-46.666666666666657</v>
      </c>
    </row>
    <row r="22" spans="1:5" x14ac:dyDescent="0.2">
      <c r="A22" s="3" t="s">
        <v>16</v>
      </c>
      <c r="B22">
        <v>3.7818950416666666</v>
      </c>
      <c r="C22">
        <v>476.09999999999991</v>
      </c>
      <c r="E22">
        <f>((GETPIVOTDATA("ave of energy",$A$11,"app","BatterySaver_videocall")-GETPIVOTDATA("ave of energy",$A$11,"app","video_call"))/GETPIVOTDATA("ave of energy",$A$11,"app","video_call"))*100</f>
        <v>-20.772946859903367</v>
      </c>
    </row>
    <row r="23" spans="1:5" x14ac:dyDescent="0.2">
      <c r="A23" s="25" t="s">
        <v>63</v>
      </c>
      <c r="B23">
        <v>4.8358277000000003</v>
      </c>
      <c r="C23">
        <v>601.68000000000006</v>
      </c>
      <c r="E23">
        <f>((GETPIVOTDATA("ave of energy",$A$11,"app","BatterySaver_web")-GETPIVOTDATA("ave of energy",$A$11,"app","web"))/GETPIVOTDATA("ave of energy",$A$11,"app","web"))*100</f>
        <v>-37.53753753753751</v>
      </c>
    </row>
    <row r="24" spans="1:5" x14ac:dyDescent="0.2">
      <c r="A24" s="25" t="s">
        <v>62</v>
      </c>
      <c r="B24">
        <v>3.0290859999999995</v>
      </c>
      <c r="C24">
        <v>386.40000000000003</v>
      </c>
    </row>
    <row r="25" spans="1:5" x14ac:dyDescent="0.2">
      <c r="A25" s="3" t="s">
        <v>22</v>
      </c>
      <c r="B25">
        <v>0.87817829166666661</v>
      </c>
      <c r="C25">
        <v>120.74999999999996</v>
      </c>
    </row>
    <row r="26" spans="1:5" x14ac:dyDescent="0.2">
      <c r="A26" s="25" t="s">
        <v>63</v>
      </c>
      <c r="B26">
        <v>1.5420860999999999</v>
      </c>
      <c r="C26">
        <v>201.48000000000002</v>
      </c>
    </row>
    <row r="27" spans="1:5" x14ac:dyDescent="0.2">
      <c r="A27" s="25" t="s">
        <v>62</v>
      </c>
      <c r="B27">
        <v>0.40395842857142855</v>
      </c>
      <c r="C27">
        <v>63.085714285714296</v>
      </c>
    </row>
    <row r="28" spans="1:5" x14ac:dyDescent="0.2">
      <c r="A28" s="3" t="s">
        <v>25</v>
      </c>
      <c r="B28">
        <v>3.0330675</v>
      </c>
      <c r="C28">
        <v>382.94999999999987</v>
      </c>
    </row>
    <row r="29" spans="1:5" x14ac:dyDescent="0.2">
      <c r="A29" s="25" t="s">
        <v>63</v>
      </c>
      <c r="B29">
        <v>3.985745099999999</v>
      </c>
      <c r="C29">
        <v>496.8</v>
      </c>
    </row>
    <row r="30" spans="1:5" x14ac:dyDescent="0.2">
      <c r="A30" s="25" t="s">
        <v>62</v>
      </c>
      <c r="B30">
        <v>2.3525835000000002</v>
      </c>
      <c r="C30">
        <v>301.62857142857143</v>
      </c>
    </row>
    <row r="31" spans="1:5" x14ac:dyDescent="0.2">
      <c r="A31" s="3" t="s">
        <v>28</v>
      </c>
      <c r="B31">
        <v>0.65575166666666662</v>
      </c>
      <c r="C31">
        <v>82.8</v>
      </c>
    </row>
    <row r="32" spans="1:5" x14ac:dyDescent="0.2">
      <c r="A32" s="25" t="s">
        <v>62</v>
      </c>
      <c r="B32">
        <v>0.65575166666666662</v>
      </c>
      <c r="C32">
        <v>82.8</v>
      </c>
    </row>
    <row r="33" spans="1:3" x14ac:dyDescent="0.2">
      <c r="A33" s="3" t="s">
        <v>29</v>
      </c>
      <c r="B33">
        <v>1.4402106666666665</v>
      </c>
      <c r="C33">
        <v>184</v>
      </c>
    </row>
    <row r="34" spans="1:3" x14ac:dyDescent="0.2">
      <c r="A34" s="25" t="s">
        <v>62</v>
      </c>
      <c r="B34">
        <v>1.4402106666666665</v>
      </c>
      <c r="C34">
        <v>184</v>
      </c>
    </row>
    <row r="35" spans="1:3" x14ac:dyDescent="0.2">
      <c r="A35" s="3" t="s">
        <v>30</v>
      </c>
      <c r="B35">
        <v>1.6009693333333335</v>
      </c>
      <c r="C35">
        <v>211.6</v>
      </c>
    </row>
    <row r="36" spans="1:3" x14ac:dyDescent="0.2">
      <c r="A36" s="25" t="s">
        <v>62</v>
      </c>
      <c r="B36">
        <v>1.6009693333333335</v>
      </c>
      <c r="C36">
        <v>211.6</v>
      </c>
    </row>
    <row r="37" spans="1:3" x14ac:dyDescent="0.2">
      <c r="A37" s="3" t="s">
        <v>31</v>
      </c>
      <c r="B37">
        <v>0.34554666666666667</v>
      </c>
      <c r="C37">
        <v>64.399999999999991</v>
      </c>
    </row>
    <row r="38" spans="1:3" x14ac:dyDescent="0.2">
      <c r="A38" s="25" t="s">
        <v>62</v>
      </c>
      <c r="B38">
        <v>0.34554666666666667</v>
      </c>
      <c r="C38">
        <v>64.399999999999991</v>
      </c>
    </row>
    <row r="39" spans="1:3" x14ac:dyDescent="0.2">
      <c r="A39" s="3" t="s">
        <v>32</v>
      </c>
      <c r="B39">
        <v>2.9975236666666665</v>
      </c>
      <c r="C39">
        <v>377.2</v>
      </c>
    </row>
    <row r="40" spans="1:3" x14ac:dyDescent="0.2">
      <c r="A40" s="25" t="s">
        <v>62</v>
      </c>
      <c r="B40">
        <v>2.9975236666666665</v>
      </c>
      <c r="C40">
        <v>377.2</v>
      </c>
    </row>
    <row r="41" spans="1:3" x14ac:dyDescent="0.2">
      <c r="A41" s="3" t="s">
        <v>33</v>
      </c>
      <c r="B41">
        <v>1.7841386666666665</v>
      </c>
      <c r="C41">
        <v>239.20000000000002</v>
      </c>
    </row>
    <row r="42" spans="1:3" x14ac:dyDescent="0.2">
      <c r="A42" s="25" t="s">
        <v>62</v>
      </c>
      <c r="B42">
        <v>1.7841386666666665</v>
      </c>
      <c r="C42">
        <v>239.20000000000002</v>
      </c>
    </row>
    <row r="43" spans="1:3" x14ac:dyDescent="0.2">
      <c r="A43" s="3" t="s">
        <v>58</v>
      </c>
      <c r="B43">
        <v>0.86155210000000015</v>
      </c>
      <c r="C43">
        <v>115.92</v>
      </c>
    </row>
    <row r="44" spans="1:3" x14ac:dyDescent="0.2">
      <c r="A44" s="25" t="s">
        <v>62</v>
      </c>
      <c r="B44">
        <v>0.86155210000000015</v>
      </c>
      <c r="C44">
        <v>115.92</v>
      </c>
    </row>
    <row r="45" spans="1:3" x14ac:dyDescent="0.2">
      <c r="A45" s="3" t="s">
        <v>59</v>
      </c>
      <c r="B45">
        <v>0.38592520000000002</v>
      </c>
      <c r="C45">
        <v>55.2</v>
      </c>
    </row>
    <row r="46" spans="1:3" x14ac:dyDescent="0.2">
      <c r="A46" s="25" t="s">
        <v>62</v>
      </c>
      <c r="B46">
        <v>0.38592520000000002</v>
      </c>
      <c r="C46">
        <v>55.2</v>
      </c>
    </row>
    <row r="47" spans="1:3" x14ac:dyDescent="0.2">
      <c r="A47" s="3" t="s">
        <v>19</v>
      </c>
      <c r="B47">
        <v>1.8848252197802184</v>
      </c>
      <c r="C47">
        <v>243.54725274725286</v>
      </c>
    </row>
    <row r="48" spans="1:3" x14ac:dyDescent="0.2">
      <c r="A48" s="3"/>
    </row>
    <row r="49" spans="1:14" x14ac:dyDescent="0.2">
      <c r="A49" s="3"/>
    </row>
    <row r="50" spans="1:14" x14ac:dyDescent="0.2">
      <c r="K50" t="s">
        <v>27</v>
      </c>
      <c r="L50" s="1" t="s">
        <v>20</v>
      </c>
      <c r="M50" s="1" t="s">
        <v>21</v>
      </c>
      <c r="N50" s="1" t="s">
        <v>23</v>
      </c>
    </row>
    <row r="51" spans="1:14" x14ac:dyDescent="0.2">
      <c r="K51" s="3" t="s">
        <v>17</v>
      </c>
      <c r="L51">
        <v>0.92806960000000005</v>
      </c>
      <c r="M51">
        <v>124.667174</v>
      </c>
      <c r="N51">
        <v>115.92</v>
      </c>
    </row>
    <row r="52" spans="1:14" x14ac:dyDescent="0.2">
      <c r="K52" s="3" t="s">
        <v>4</v>
      </c>
      <c r="L52">
        <v>1.4392232</v>
      </c>
      <c r="M52">
        <v>134.31204499999998</v>
      </c>
      <c r="N52">
        <v>193.2</v>
      </c>
    </row>
    <row r="53" spans="1:14" x14ac:dyDescent="0.2">
      <c r="K53" s="3" t="s">
        <v>7</v>
      </c>
      <c r="L53">
        <v>1.4603489999999999</v>
      </c>
      <c r="M53">
        <v>139.878828</v>
      </c>
      <c r="N53">
        <v>204.24</v>
      </c>
    </row>
    <row r="54" spans="1:14" x14ac:dyDescent="0.2">
      <c r="K54" s="3" t="s">
        <v>16</v>
      </c>
      <c r="L54">
        <v>3.0162046</v>
      </c>
      <c r="M54">
        <v>128.15018519999998</v>
      </c>
      <c r="N54">
        <v>386.4</v>
      </c>
    </row>
    <row r="55" spans="1:14" x14ac:dyDescent="0.2">
      <c r="K55" s="3" t="s">
        <v>22</v>
      </c>
      <c r="L55">
        <v>0.42755100000000007</v>
      </c>
      <c r="M55">
        <v>155.7137366</v>
      </c>
      <c r="N55">
        <v>66.240000000000009</v>
      </c>
    </row>
    <row r="56" spans="1:14" x14ac:dyDescent="0.2">
      <c r="K56" s="3" t="s">
        <v>25</v>
      </c>
      <c r="L56">
        <v>1.8020742000000003</v>
      </c>
      <c r="M56">
        <v>131.731325</v>
      </c>
      <c r="N56">
        <v>237.36000000000004</v>
      </c>
    </row>
  </sheetData>
  <pageMargins left="0.7" right="0.7" top="0.75" bottom="0.75" header="0.3" footer="0.3"/>
  <pageSetup paperSize="9" orientation="portrait" horizontalDpi="0" verticalDpi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4B144-EB39-2C40-BD56-F415EA0167F6}">
  <dimension ref="C3:AH69"/>
  <sheetViews>
    <sheetView topLeftCell="J1" zoomScale="75" workbookViewId="0">
      <selection activeCell="X38" sqref="X38"/>
    </sheetView>
  </sheetViews>
  <sheetFormatPr baseColWidth="10" defaultRowHeight="16" x14ac:dyDescent="0.2"/>
  <cols>
    <col min="8" max="8" width="17.1640625" customWidth="1"/>
    <col min="23" max="23" width="21.1640625" customWidth="1"/>
    <col min="24" max="24" width="12.6640625" customWidth="1"/>
    <col min="25" max="25" width="6.33203125" customWidth="1"/>
    <col min="26" max="26" width="6.5" customWidth="1"/>
    <col min="27" max="28" width="6.6640625" customWidth="1"/>
    <col min="29" max="29" width="7.5" customWidth="1"/>
    <col min="30" max="30" width="8" customWidth="1"/>
    <col min="31" max="31" width="6.5" customWidth="1"/>
    <col min="32" max="32" width="7.6640625" customWidth="1"/>
    <col min="33" max="33" width="6.6640625" customWidth="1"/>
    <col min="34" max="34" width="7.1640625" customWidth="1"/>
  </cols>
  <sheetData>
    <row r="3" spans="4:34" x14ac:dyDescent="0.2">
      <c r="E3" s="34" t="s">
        <v>52</v>
      </c>
      <c r="F3" s="34"/>
      <c r="G3" s="34"/>
      <c r="H3" s="34"/>
      <c r="I3" s="34"/>
      <c r="J3" s="34" t="s">
        <v>54</v>
      </c>
      <c r="K3" s="34"/>
      <c r="L3" s="34" t="s">
        <v>1</v>
      </c>
      <c r="M3" s="34"/>
      <c r="P3" s="34" t="s">
        <v>53</v>
      </c>
      <c r="Q3" s="34"/>
      <c r="R3" s="34"/>
      <c r="S3" s="34" t="s">
        <v>54</v>
      </c>
      <c r="T3" s="34"/>
      <c r="U3" s="34" t="s">
        <v>1</v>
      </c>
      <c r="V3" s="34"/>
    </row>
    <row r="4" spans="4:34" x14ac:dyDescent="0.2">
      <c r="E4" t="s">
        <v>0</v>
      </c>
      <c r="F4" t="s">
        <v>1</v>
      </c>
      <c r="G4" t="s">
        <v>2</v>
      </c>
      <c r="H4" t="s">
        <v>3</v>
      </c>
      <c r="I4" t="s">
        <v>34</v>
      </c>
      <c r="J4" s="5" t="s">
        <v>38</v>
      </c>
      <c r="K4" t="s">
        <v>44</v>
      </c>
      <c r="L4" s="5" t="s">
        <v>38</v>
      </c>
      <c r="M4" t="s">
        <v>44</v>
      </c>
      <c r="P4" t="s">
        <v>0</v>
      </c>
      <c r="Q4" t="s">
        <v>1</v>
      </c>
      <c r="R4" t="s">
        <v>2</v>
      </c>
      <c r="S4" s="5" t="s">
        <v>38</v>
      </c>
      <c r="T4" t="s">
        <v>44</v>
      </c>
      <c r="U4" s="5" t="s">
        <v>38</v>
      </c>
      <c r="V4" t="s">
        <v>44</v>
      </c>
    </row>
    <row r="5" spans="4:34" ht="17" thickBot="1" x14ac:dyDescent="0.25">
      <c r="D5">
        <v>1</v>
      </c>
      <c r="E5" s="6">
        <v>0.84875900000000004</v>
      </c>
      <c r="F5" s="6">
        <v>110.4</v>
      </c>
      <c r="G5" s="6">
        <v>130.072183</v>
      </c>
      <c r="H5" s="6" t="s">
        <v>17</v>
      </c>
      <c r="I5" s="6">
        <v>8</v>
      </c>
      <c r="J5">
        <f>AVERAGE(E5:E14)</f>
        <v>0.76983529999999989</v>
      </c>
      <c r="K5">
        <f>STDEV(E5:E14)</f>
        <v>0.11077911733219498</v>
      </c>
      <c r="L5">
        <f>AVERAGE(F5:F14)</f>
        <v>104.88</v>
      </c>
      <c r="M5">
        <f>STDEV(F5:F14)</f>
        <v>11.637181789419735</v>
      </c>
      <c r="P5" s="6">
        <v>0.72573100000000001</v>
      </c>
      <c r="Q5" s="6">
        <v>110.4</v>
      </c>
      <c r="R5" s="6">
        <v>152.12255400000001</v>
      </c>
      <c r="S5">
        <f>AVERAGE(P5:P14)</f>
        <v>0.71014179999999993</v>
      </c>
      <c r="T5">
        <f>_xlfn.STDEV.S(P5:P14)</f>
        <v>4.4469593521366466E-2</v>
      </c>
      <c r="U5">
        <f>AVERAGE(Q5:Q14)</f>
        <v>102.11999999999999</v>
      </c>
      <c r="V5">
        <f>_xlfn.STDEV.S(Q5:Q14)</f>
        <v>13.332066606494388</v>
      </c>
    </row>
    <row r="6" spans="4:34" ht="17" thickBot="1" x14ac:dyDescent="0.25">
      <c r="D6">
        <v>2</v>
      </c>
      <c r="E6" s="6">
        <v>0.68901999999999997</v>
      </c>
      <c r="F6" s="6">
        <v>82.8</v>
      </c>
      <c r="G6" s="6">
        <v>120.170683</v>
      </c>
      <c r="H6" s="6" t="s">
        <v>17</v>
      </c>
      <c r="I6" s="6">
        <v>8</v>
      </c>
      <c r="P6" s="6">
        <v>0.64707099999999995</v>
      </c>
      <c r="Q6" s="6">
        <v>82.8</v>
      </c>
      <c r="R6" s="6">
        <v>127.961207</v>
      </c>
      <c r="X6" s="38" t="s">
        <v>39</v>
      </c>
      <c r="Y6" s="35" t="s">
        <v>45</v>
      </c>
      <c r="Z6" s="41"/>
      <c r="AA6" s="41"/>
      <c r="AB6" s="41"/>
      <c r="AC6" s="37"/>
      <c r="AD6" s="35" t="s">
        <v>46</v>
      </c>
      <c r="AE6" s="41"/>
      <c r="AF6" s="41"/>
      <c r="AG6" s="41"/>
      <c r="AH6" s="37"/>
    </row>
    <row r="7" spans="4:34" ht="17" thickBot="1" x14ac:dyDescent="0.25">
      <c r="D7">
        <v>3</v>
      </c>
      <c r="E7" s="6">
        <v>0.88212599999999997</v>
      </c>
      <c r="F7" s="6">
        <v>110.4</v>
      </c>
      <c r="G7" s="6">
        <v>125.15219</v>
      </c>
      <c r="H7" s="6" t="s">
        <v>17</v>
      </c>
      <c r="I7" s="6">
        <v>8</v>
      </c>
      <c r="P7" s="6">
        <v>0.72367099999999995</v>
      </c>
      <c r="Q7" s="6">
        <v>110.4</v>
      </c>
      <c r="R7" s="6">
        <v>152.555452</v>
      </c>
      <c r="X7" s="39"/>
      <c r="Y7" s="35" t="s">
        <v>40</v>
      </c>
      <c r="Z7" s="37"/>
      <c r="AA7" s="35" t="s">
        <v>41</v>
      </c>
      <c r="AB7" s="36"/>
      <c r="AC7" s="11" t="s">
        <v>55</v>
      </c>
      <c r="AD7" s="35" t="s">
        <v>40</v>
      </c>
      <c r="AE7" s="37"/>
      <c r="AF7" s="35" t="s">
        <v>41</v>
      </c>
      <c r="AG7" s="37"/>
      <c r="AH7" s="12" t="s">
        <v>42</v>
      </c>
    </row>
    <row r="8" spans="4:34" ht="17" thickBot="1" x14ac:dyDescent="0.25">
      <c r="D8">
        <v>4</v>
      </c>
      <c r="E8" s="6">
        <v>0.777281</v>
      </c>
      <c r="F8" s="6">
        <v>110.4</v>
      </c>
      <c r="G8" s="6">
        <v>142.03363100000001</v>
      </c>
      <c r="H8" s="6" t="s">
        <v>17</v>
      </c>
      <c r="I8" s="6">
        <v>8</v>
      </c>
      <c r="P8" s="6">
        <v>0.65600099999999995</v>
      </c>
      <c r="Q8" s="6">
        <v>82.8</v>
      </c>
      <c r="R8" s="6">
        <v>126.219352</v>
      </c>
      <c r="X8" s="40"/>
      <c r="Y8" s="13" t="s">
        <v>43</v>
      </c>
      <c r="Z8" s="13" t="s">
        <v>44</v>
      </c>
      <c r="AA8" s="13" t="s">
        <v>43</v>
      </c>
      <c r="AB8" s="13" t="s">
        <v>44</v>
      </c>
      <c r="AC8" s="13" t="s">
        <v>56</v>
      </c>
      <c r="AD8" s="13" t="s">
        <v>43</v>
      </c>
      <c r="AE8" s="13" t="s">
        <v>44</v>
      </c>
      <c r="AF8" s="13" t="s">
        <v>43</v>
      </c>
      <c r="AG8" s="13" t="s">
        <v>44</v>
      </c>
      <c r="AH8" s="13" t="s">
        <v>56</v>
      </c>
    </row>
    <row r="9" spans="4:34" x14ac:dyDescent="0.2">
      <c r="D9">
        <v>5</v>
      </c>
      <c r="E9" s="6">
        <v>0.91082099999999999</v>
      </c>
      <c r="F9" s="6">
        <v>110.4</v>
      </c>
      <c r="G9" s="6">
        <v>121.209337</v>
      </c>
      <c r="H9" s="6" t="s">
        <v>17</v>
      </c>
      <c r="I9" s="6">
        <v>8</v>
      </c>
      <c r="P9" s="6">
        <v>0.69828400000000002</v>
      </c>
      <c r="Q9" s="6">
        <v>110.4</v>
      </c>
      <c r="R9" s="6">
        <v>158.10188400000001</v>
      </c>
      <c r="X9" s="14" t="s">
        <v>47</v>
      </c>
      <c r="Y9" s="15">
        <v>0.76980000000000004</v>
      </c>
      <c r="Z9" s="16">
        <v>0.1108</v>
      </c>
      <c r="AA9" s="17">
        <v>0.71009999999999995</v>
      </c>
      <c r="AB9" s="16">
        <v>4.4499999999999998E-2</v>
      </c>
      <c r="AC9" s="18">
        <v>-7.7499999999999999E-2</v>
      </c>
      <c r="AD9" s="17">
        <v>104.88</v>
      </c>
      <c r="AE9" s="16">
        <v>11.6372</v>
      </c>
      <c r="AF9" s="17">
        <v>102.12</v>
      </c>
      <c r="AG9" s="16">
        <v>13.332100000000001</v>
      </c>
      <c r="AH9" s="18">
        <v>-2.63E-2</v>
      </c>
    </row>
    <row r="10" spans="4:34" x14ac:dyDescent="0.2">
      <c r="D10">
        <v>6</v>
      </c>
      <c r="E10" s="6">
        <v>0.79306100000000002</v>
      </c>
      <c r="F10" s="6">
        <v>110.4</v>
      </c>
      <c r="G10" s="6">
        <v>139.207446</v>
      </c>
      <c r="H10" s="6" t="s">
        <v>17</v>
      </c>
      <c r="I10" s="6">
        <v>8</v>
      </c>
      <c r="P10" s="6">
        <v>0.65242199999999995</v>
      </c>
      <c r="Q10" s="6">
        <v>82.8</v>
      </c>
      <c r="R10" s="6">
        <v>126.911727</v>
      </c>
      <c r="X10" s="14" t="s">
        <v>48</v>
      </c>
      <c r="Y10" s="15">
        <v>1.5265</v>
      </c>
      <c r="Z10" s="16">
        <v>9.7699999999999995E-2</v>
      </c>
      <c r="AA10" s="17">
        <v>1.3444</v>
      </c>
      <c r="AB10" s="16">
        <v>3.2899999999999999E-2</v>
      </c>
      <c r="AC10" s="18">
        <v>-0.1193</v>
      </c>
      <c r="AD10" s="17">
        <v>198.72</v>
      </c>
      <c r="AE10" s="16">
        <v>17.4558</v>
      </c>
      <c r="AF10" s="17">
        <v>182.16</v>
      </c>
      <c r="AG10" s="16">
        <v>14.252599999999999</v>
      </c>
      <c r="AH10" s="18">
        <v>-8.3299999999999999E-2</v>
      </c>
    </row>
    <row r="11" spans="4:34" x14ac:dyDescent="0.2">
      <c r="D11">
        <v>7</v>
      </c>
      <c r="E11" s="6">
        <v>0.52721200000000001</v>
      </c>
      <c r="F11" s="6">
        <v>82.8</v>
      </c>
      <c r="G11" s="6">
        <v>157.052685</v>
      </c>
      <c r="H11" s="6" t="s">
        <v>17</v>
      </c>
      <c r="I11" s="6">
        <v>8</v>
      </c>
      <c r="P11" s="6">
        <v>0.73934200000000005</v>
      </c>
      <c r="Q11" s="6">
        <v>110.4</v>
      </c>
      <c r="R11" s="6">
        <v>149.321943</v>
      </c>
      <c r="X11" s="14" t="s">
        <v>49</v>
      </c>
      <c r="Y11" s="15">
        <v>1.7797000000000001</v>
      </c>
      <c r="Z11" s="16">
        <v>0.1613</v>
      </c>
      <c r="AA11" s="17">
        <v>1.2854000000000001</v>
      </c>
      <c r="AB11" s="19">
        <v>9.1200000000000003E-2</v>
      </c>
      <c r="AC11" s="18">
        <v>-0.27779999999999999</v>
      </c>
      <c r="AD11" s="17">
        <v>234.6</v>
      </c>
      <c r="AE11" s="16">
        <v>14.5465</v>
      </c>
      <c r="AF11" s="17">
        <v>171.12</v>
      </c>
      <c r="AG11" s="16">
        <v>11.6372</v>
      </c>
      <c r="AH11" s="18">
        <v>-0.27060000000000001</v>
      </c>
    </row>
    <row r="12" spans="4:34" x14ac:dyDescent="0.2">
      <c r="D12">
        <v>8</v>
      </c>
      <c r="E12" s="6">
        <v>0.81566000000000005</v>
      </c>
      <c r="F12" s="6">
        <v>110.4</v>
      </c>
      <c r="G12" s="6">
        <v>135.350549</v>
      </c>
      <c r="H12" s="6" t="s">
        <v>17</v>
      </c>
      <c r="I12" s="6">
        <v>8</v>
      </c>
      <c r="P12" s="6">
        <v>0.77356000000000003</v>
      </c>
      <c r="Q12" s="6">
        <v>110.4</v>
      </c>
      <c r="R12" s="6">
        <v>142.716837</v>
      </c>
      <c r="X12" s="14" t="s">
        <v>50</v>
      </c>
      <c r="Y12" s="15">
        <v>2.3784000000000001</v>
      </c>
      <c r="Z12" s="16">
        <v>0.14879999999999999</v>
      </c>
      <c r="AA12" s="17">
        <v>2.6858</v>
      </c>
      <c r="AB12" s="16">
        <v>0.12620000000000001</v>
      </c>
      <c r="AC12" s="18">
        <v>0.12920000000000001</v>
      </c>
      <c r="AD12" s="17">
        <v>295.32</v>
      </c>
      <c r="AE12" s="16">
        <v>13.332100000000001</v>
      </c>
      <c r="AF12" s="17">
        <v>342.24</v>
      </c>
      <c r="AG12" s="16">
        <v>14.252599999999999</v>
      </c>
      <c r="AH12" s="18">
        <v>0.15890000000000001</v>
      </c>
    </row>
    <row r="13" spans="4:34" x14ac:dyDescent="0.2">
      <c r="D13">
        <v>9</v>
      </c>
      <c r="E13" s="6">
        <v>0.72902500000000003</v>
      </c>
      <c r="F13" s="6">
        <v>110.4</v>
      </c>
      <c r="G13" s="6">
        <v>151.43511599999999</v>
      </c>
      <c r="H13" s="6" t="s">
        <v>17</v>
      </c>
      <c r="I13" s="6">
        <v>8</v>
      </c>
      <c r="P13" s="6">
        <v>0.74286600000000003</v>
      </c>
      <c r="Q13" s="6">
        <v>110.4</v>
      </c>
      <c r="R13" s="6">
        <v>148.61358999999999</v>
      </c>
      <c r="X13" s="14" t="s">
        <v>51</v>
      </c>
      <c r="Y13" s="15">
        <v>3.2019000000000002</v>
      </c>
      <c r="Z13" s="16">
        <v>0.13930000000000001</v>
      </c>
      <c r="AA13" s="17">
        <v>3.2054</v>
      </c>
      <c r="AB13" s="16">
        <v>5.91E-2</v>
      </c>
      <c r="AC13" s="18">
        <v>1.07E-3</v>
      </c>
      <c r="AD13" s="17">
        <v>408.48</v>
      </c>
      <c r="AE13" s="16">
        <v>11.6372</v>
      </c>
      <c r="AF13" s="17">
        <v>405.72</v>
      </c>
      <c r="AG13" s="16">
        <v>13.332100000000001</v>
      </c>
      <c r="AH13" s="18">
        <v>-6.7000000000000002E-3</v>
      </c>
    </row>
    <row r="14" spans="4:34" ht="17" thickBot="1" x14ac:dyDescent="0.25">
      <c r="D14">
        <v>10</v>
      </c>
      <c r="E14" s="6">
        <v>0.72538800000000003</v>
      </c>
      <c r="F14" s="6">
        <v>110.4</v>
      </c>
      <c r="G14" s="6">
        <v>152.194413</v>
      </c>
      <c r="H14" s="6" t="s">
        <v>17</v>
      </c>
      <c r="I14" s="6">
        <v>8</v>
      </c>
      <c r="P14" s="6">
        <v>0.74246999999999996</v>
      </c>
      <c r="Q14" s="6">
        <v>110.4</v>
      </c>
      <c r="R14" s="6">
        <v>148.69296600000001</v>
      </c>
      <c r="X14" s="20" t="s">
        <v>36</v>
      </c>
      <c r="Y14" s="21">
        <v>0.45879999999999999</v>
      </c>
      <c r="Z14" s="22">
        <v>7.5999999999999998E-2</v>
      </c>
      <c r="AA14" s="23">
        <v>0.28460000000000002</v>
      </c>
      <c r="AB14" s="22">
        <v>4.8300000000000003E-2</v>
      </c>
      <c r="AC14" s="24">
        <v>-0.37969999999999998</v>
      </c>
      <c r="AD14" s="23">
        <v>77.28</v>
      </c>
      <c r="AE14" s="22">
        <v>21.7712</v>
      </c>
      <c r="AF14" s="23">
        <v>57.96</v>
      </c>
      <c r="AG14" s="22">
        <v>8.7279</v>
      </c>
      <c r="AH14" s="24">
        <v>-0.25</v>
      </c>
    </row>
    <row r="15" spans="4:34" x14ac:dyDescent="0.2">
      <c r="D15">
        <v>1</v>
      </c>
      <c r="E15" s="7">
        <v>1.770926</v>
      </c>
      <c r="F15" s="7">
        <v>248.4</v>
      </c>
      <c r="G15" s="7">
        <v>140.26563100000001</v>
      </c>
      <c r="H15" s="7" t="s">
        <v>35</v>
      </c>
      <c r="I15" s="7">
        <v>8</v>
      </c>
      <c r="J15">
        <f>AVERAGE(E15:E24)</f>
        <v>1.5265120999999999</v>
      </c>
      <c r="K15">
        <f>_xlfn.STDEV.S(E15:E24)</f>
        <v>9.7662820740488987E-2</v>
      </c>
      <c r="L15">
        <f>AVERAGE(F15:F24)</f>
        <v>198.72000000000003</v>
      </c>
      <c r="M15">
        <f>_xlfn.STDEV.S(F15:F24)</f>
        <v>17.455772684129464</v>
      </c>
      <c r="P15" s="7">
        <v>1.360438</v>
      </c>
      <c r="Q15" s="7">
        <v>193.2</v>
      </c>
      <c r="R15" s="7">
        <v>142.013071</v>
      </c>
      <c r="S15">
        <f>AVERAGE(P15:P24)</f>
        <v>1.3443513000000002</v>
      </c>
      <c r="T15">
        <f>_xlfn.STDEV.S(P15:P24)</f>
        <v>3.2865592622917265E-2</v>
      </c>
      <c r="U15">
        <f>AVERAGE(Q15:Q24)</f>
        <v>182.16</v>
      </c>
      <c r="V15">
        <f>_xlfn.STDEV.S(Q15:Q24)</f>
        <v>14.252578714043288</v>
      </c>
    </row>
    <row r="16" spans="4:34" x14ac:dyDescent="0.2">
      <c r="D16">
        <v>2</v>
      </c>
      <c r="E16" s="7">
        <v>1.5445709999999999</v>
      </c>
      <c r="F16" s="7">
        <v>193.2</v>
      </c>
      <c r="G16" s="7">
        <v>125.083314</v>
      </c>
      <c r="H16" s="7" t="s">
        <v>35</v>
      </c>
      <c r="I16" s="7">
        <v>8</v>
      </c>
      <c r="P16" s="7">
        <v>1.360436</v>
      </c>
      <c r="Q16" s="7">
        <v>193.2</v>
      </c>
      <c r="R16" s="7">
        <v>142.01333700000001</v>
      </c>
    </row>
    <row r="17" spans="4:24" x14ac:dyDescent="0.2">
      <c r="D17">
        <v>3</v>
      </c>
      <c r="E17" s="7">
        <v>1.4311529999999999</v>
      </c>
      <c r="F17" s="7">
        <v>193.2</v>
      </c>
      <c r="G17" s="7">
        <v>134.99605099999999</v>
      </c>
      <c r="H17" s="7" t="s">
        <v>35</v>
      </c>
      <c r="I17" s="7">
        <v>8</v>
      </c>
      <c r="P17" s="7">
        <v>1.304886</v>
      </c>
      <c r="Q17" s="7">
        <v>165.6</v>
      </c>
      <c r="R17" s="7">
        <v>126.90766600000001</v>
      </c>
    </row>
    <row r="18" spans="4:24" x14ac:dyDescent="0.2">
      <c r="D18">
        <v>4</v>
      </c>
      <c r="E18" s="7">
        <v>1.485255</v>
      </c>
      <c r="F18" s="7">
        <v>193.2</v>
      </c>
      <c r="G18" s="7">
        <v>130.078698</v>
      </c>
      <c r="H18" s="7" t="s">
        <v>35</v>
      </c>
      <c r="I18" s="7">
        <v>8</v>
      </c>
      <c r="P18" s="7">
        <v>1.3886559999999999</v>
      </c>
      <c r="Q18" s="7">
        <v>193.2</v>
      </c>
      <c r="R18" s="7">
        <v>139.12732199999999</v>
      </c>
    </row>
    <row r="19" spans="4:24" x14ac:dyDescent="0.2">
      <c r="D19">
        <v>5</v>
      </c>
      <c r="E19" s="7">
        <v>1.5533870000000001</v>
      </c>
      <c r="F19" s="7">
        <v>193.2</v>
      </c>
      <c r="G19" s="7">
        <v>124.37336500000001</v>
      </c>
      <c r="H19" s="7" t="s">
        <v>35</v>
      </c>
      <c r="I19" s="7">
        <v>8</v>
      </c>
      <c r="P19" s="7">
        <v>1.377448</v>
      </c>
      <c r="Q19" s="7">
        <v>193.2</v>
      </c>
      <c r="R19" s="7">
        <v>140.259379</v>
      </c>
    </row>
    <row r="20" spans="4:24" x14ac:dyDescent="0.2">
      <c r="D20">
        <v>6</v>
      </c>
      <c r="E20" s="7">
        <v>1.423724</v>
      </c>
      <c r="F20" s="7">
        <v>193.2</v>
      </c>
      <c r="G20" s="7">
        <v>135.70047400000001</v>
      </c>
      <c r="H20" s="7" t="s">
        <v>35</v>
      </c>
      <c r="I20" s="7">
        <v>8</v>
      </c>
      <c r="P20" s="7">
        <v>1.3048690000000001</v>
      </c>
      <c r="Q20" s="7">
        <v>165.6</v>
      </c>
      <c r="R20" s="7">
        <v>126.909305</v>
      </c>
    </row>
    <row r="21" spans="4:24" x14ac:dyDescent="0.2">
      <c r="D21">
        <v>7</v>
      </c>
      <c r="E21" s="7">
        <v>1.5014730000000001</v>
      </c>
      <c r="F21" s="7">
        <v>193.2</v>
      </c>
      <c r="G21" s="7">
        <v>128.67363499999999</v>
      </c>
      <c r="H21" s="7" t="s">
        <v>35</v>
      </c>
      <c r="I21" s="7">
        <v>8</v>
      </c>
      <c r="P21" s="7">
        <v>1.301258</v>
      </c>
      <c r="Q21" s="7">
        <v>165.6</v>
      </c>
      <c r="R21" s="7">
        <v>127.261478</v>
      </c>
    </row>
    <row r="22" spans="4:24" x14ac:dyDescent="0.2">
      <c r="D22">
        <v>8</v>
      </c>
      <c r="E22" s="7">
        <v>1.5532999999999999</v>
      </c>
      <c r="F22" s="7">
        <v>193.2</v>
      </c>
      <c r="G22" s="7">
        <v>124.380377</v>
      </c>
      <c r="H22" s="7" t="s">
        <v>35</v>
      </c>
      <c r="I22" s="7">
        <v>8</v>
      </c>
      <c r="P22" s="7">
        <v>1.327566</v>
      </c>
      <c r="Q22" s="7">
        <v>193.2</v>
      </c>
      <c r="R22" s="7">
        <v>145.52945600000001</v>
      </c>
    </row>
    <row r="23" spans="4:24" x14ac:dyDescent="0.2">
      <c r="D23">
        <v>9</v>
      </c>
      <c r="E23" s="7">
        <v>1.523185</v>
      </c>
      <c r="F23" s="7">
        <v>193.2</v>
      </c>
      <c r="G23" s="7">
        <v>126.83952499999999</v>
      </c>
      <c r="H23" s="7" t="s">
        <v>35</v>
      </c>
      <c r="I23" s="7">
        <v>8</v>
      </c>
      <c r="P23" s="7">
        <v>1.374185</v>
      </c>
      <c r="Q23" s="7">
        <v>165.6</v>
      </c>
      <c r="R23" s="7">
        <v>120.507835</v>
      </c>
    </row>
    <row r="24" spans="4:24" x14ac:dyDescent="0.2">
      <c r="D24">
        <v>10</v>
      </c>
      <c r="E24" s="7">
        <v>1.4781470000000001</v>
      </c>
      <c r="F24" s="7">
        <v>193.2</v>
      </c>
      <c r="G24" s="7">
        <v>130.70416299999999</v>
      </c>
      <c r="H24" s="7" t="s">
        <v>35</v>
      </c>
      <c r="I24" s="7">
        <v>8</v>
      </c>
      <c r="P24" s="7">
        <v>1.343771</v>
      </c>
      <c r="Q24" s="7">
        <v>193.2</v>
      </c>
      <c r="R24" s="7">
        <v>143.774486</v>
      </c>
    </row>
    <row r="25" spans="4:24" x14ac:dyDescent="0.2">
      <c r="D25">
        <v>1</v>
      </c>
      <c r="E25" s="8">
        <v>0.570608</v>
      </c>
      <c r="F25" s="8">
        <v>82.8</v>
      </c>
      <c r="G25" s="8">
        <v>145.10827499999999</v>
      </c>
      <c r="H25" s="8" t="s">
        <v>36</v>
      </c>
      <c r="I25" s="8">
        <v>8</v>
      </c>
      <c r="J25">
        <f>AVERAGE(E25:E34)</f>
        <v>0.45879729999999996</v>
      </c>
      <c r="K25">
        <f>_xlfn.STDEV.S(E25:E34)</f>
        <v>7.603472081745874E-2</v>
      </c>
      <c r="L25">
        <f>AVERAGE(F25:F34)</f>
        <v>77.279999999999987</v>
      </c>
      <c r="M25">
        <f>_xlfn.STDEV.S(F25:F34)</f>
        <v>21.771173601806641</v>
      </c>
      <c r="P25" s="8">
        <v>0.39878799999999998</v>
      </c>
      <c r="Q25" s="8">
        <v>82.8</v>
      </c>
      <c r="R25" s="8">
        <v>207.62911</v>
      </c>
      <c r="S25">
        <f>AVERAGE(P25:P34)</f>
        <v>0.28458270000000002</v>
      </c>
      <c r="T25">
        <f>_xlfn.STDEV.S(P25:P34)</f>
        <v>4.8334799835338019E-2</v>
      </c>
      <c r="U25">
        <f>AVERAGE(Q25:Q34)</f>
        <v>57.96</v>
      </c>
      <c r="V25">
        <f>_xlfn.STDEV.S(Q25:Q34)</f>
        <v>8.7278863420647426</v>
      </c>
    </row>
    <row r="26" spans="4:24" x14ac:dyDescent="0.2">
      <c r="D26">
        <v>2</v>
      </c>
      <c r="E26" s="8">
        <v>0.41212599999999999</v>
      </c>
      <c r="F26" s="8">
        <v>55.2</v>
      </c>
      <c r="G26" s="8">
        <v>133.939739</v>
      </c>
      <c r="H26" s="8" t="s">
        <v>36</v>
      </c>
      <c r="I26" s="8">
        <v>8</v>
      </c>
      <c r="P26" s="8">
        <v>0.29174</v>
      </c>
      <c r="Q26" s="8">
        <v>55.2</v>
      </c>
      <c r="R26" s="8">
        <v>189.209554</v>
      </c>
    </row>
    <row r="27" spans="4:24" x14ac:dyDescent="0.2">
      <c r="D27">
        <v>3</v>
      </c>
      <c r="E27" s="8">
        <v>0.55690899999999999</v>
      </c>
      <c r="F27" s="8">
        <v>110.4</v>
      </c>
      <c r="G27" s="8">
        <v>198.237111</v>
      </c>
      <c r="H27" s="8" t="s">
        <v>36</v>
      </c>
      <c r="I27" s="8">
        <v>8</v>
      </c>
      <c r="P27" s="8">
        <v>0.28360299999999999</v>
      </c>
      <c r="Q27" s="8">
        <v>55.2</v>
      </c>
      <c r="R27" s="8">
        <v>194.63797</v>
      </c>
      <c r="U27" s="5"/>
      <c r="V27" s="5"/>
      <c r="W27" s="34"/>
      <c r="X27" s="34"/>
    </row>
    <row r="28" spans="4:24" x14ac:dyDescent="0.2">
      <c r="D28">
        <v>4</v>
      </c>
      <c r="E28" s="8">
        <v>0.467389</v>
      </c>
      <c r="F28" s="8">
        <v>82.8</v>
      </c>
      <c r="G28" s="8">
        <v>177.154189</v>
      </c>
      <c r="H28" s="8" t="s">
        <v>36</v>
      </c>
      <c r="I28" s="8">
        <v>8</v>
      </c>
      <c r="P28" s="8">
        <v>0.31453399999999998</v>
      </c>
      <c r="Q28" s="8">
        <v>55.2</v>
      </c>
      <c r="R28" s="8">
        <v>175.49762699999999</v>
      </c>
    </row>
    <row r="29" spans="4:24" x14ac:dyDescent="0.2">
      <c r="D29">
        <v>5</v>
      </c>
      <c r="E29" s="8">
        <v>0.38985700000000001</v>
      </c>
      <c r="F29" s="8">
        <v>55.2</v>
      </c>
      <c r="G29" s="8">
        <v>141.590372</v>
      </c>
      <c r="H29" s="8" t="s">
        <v>36</v>
      </c>
      <c r="I29" s="8">
        <v>8</v>
      </c>
      <c r="P29" s="8">
        <v>0.29612300000000003</v>
      </c>
      <c r="Q29" s="8">
        <v>55.2</v>
      </c>
      <c r="R29" s="8">
        <v>186.40896699999999</v>
      </c>
    </row>
    <row r="30" spans="4:24" x14ac:dyDescent="0.2">
      <c r="D30">
        <v>6</v>
      </c>
      <c r="E30" s="8">
        <v>0.36265399999999998</v>
      </c>
      <c r="F30" s="8">
        <v>55.2</v>
      </c>
      <c r="G30" s="8">
        <v>152.211116</v>
      </c>
      <c r="H30" s="8" t="s">
        <v>36</v>
      </c>
      <c r="I30" s="8">
        <v>8</v>
      </c>
      <c r="P30" s="8">
        <v>0.26716499999999999</v>
      </c>
      <c r="Q30" s="8">
        <v>55.2</v>
      </c>
      <c r="R30" s="8">
        <v>206.614161</v>
      </c>
    </row>
    <row r="31" spans="4:24" x14ac:dyDescent="0.2">
      <c r="D31">
        <v>7</v>
      </c>
      <c r="E31" s="8">
        <v>0.40914099999999998</v>
      </c>
      <c r="F31" s="8">
        <v>55.2</v>
      </c>
      <c r="G31" s="8">
        <v>134.91679999999999</v>
      </c>
      <c r="H31" s="8" t="s">
        <v>36</v>
      </c>
      <c r="I31" s="8">
        <v>8</v>
      </c>
      <c r="P31" s="8">
        <v>0.27495700000000001</v>
      </c>
      <c r="Q31" s="8">
        <v>55.2</v>
      </c>
      <c r="R31" s="8">
        <v>200.75841299999999</v>
      </c>
    </row>
    <row r="32" spans="4:24" x14ac:dyDescent="0.2">
      <c r="D32">
        <v>8</v>
      </c>
      <c r="E32" s="8">
        <v>0.42676399999999998</v>
      </c>
      <c r="F32" s="8">
        <v>82.8</v>
      </c>
      <c r="G32" s="8">
        <v>194.01834700000001</v>
      </c>
      <c r="H32" s="8" t="s">
        <v>36</v>
      </c>
      <c r="I32" s="8">
        <v>8</v>
      </c>
      <c r="P32" s="8">
        <v>0.25594699999999998</v>
      </c>
      <c r="Q32" s="8">
        <v>55.2</v>
      </c>
      <c r="R32" s="8">
        <v>215.669918</v>
      </c>
    </row>
    <row r="33" spans="4:22" x14ac:dyDescent="0.2">
      <c r="D33">
        <v>9</v>
      </c>
      <c r="E33" s="8">
        <v>0.435614</v>
      </c>
      <c r="F33" s="8">
        <v>82.8</v>
      </c>
      <c r="G33" s="8">
        <v>190.07647</v>
      </c>
      <c r="H33" s="8" t="s">
        <v>36</v>
      </c>
      <c r="I33" s="8">
        <v>8</v>
      </c>
      <c r="P33" s="8">
        <v>0.236292</v>
      </c>
      <c r="Q33" s="8">
        <v>55.2</v>
      </c>
      <c r="R33" s="8">
        <v>233.60929400000001</v>
      </c>
    </row>
    <row r="34" spans="4:22" x14ac:dyDescent="0.2">
      <c r="D34">
        <v>10</v>
      </c>
      <c r="E34" s="8">
        <v>0.55691100000000004</v>
      </c>
      <c r="F34" s="8">
        <v>110.4</v>
      </c>
      <c r="G34" s="8">
        <v>198.236321</v>
      </c>
      <c r="H34" s="8" t="s">
        <v>36</v>
      </c>
      <c r="I34" s="8">
        <v>8</v>
      </c>
      <c r="P34" s="8">
        <v>0.22667799999999999</v>
      </c>
      <c r="Q34" s="8">
        <v>55.2</v>
      </c>
      <c r="R34" s="8">
        <v>243.51707500000001</v>
      </c>
    </row>
    <row r="35" spans="4:22" x14ac:dyDescent="0.2">
      <c r="D35">
        <v>1</v>
      </c>
      <c r="E35" s="9">
        <v>1.9316390000000001</v>
      </c>
      <c r="F35" s="9">
        <v>248.4</v>
      </c>
      <c r="G35" s="9">
        <v>128.59545900000001</v>
      </c>
      <c r="H35" s="9" t="s">
        <v>7</v>
      </c>
      <c r="I35" s="9">
        <v>8</v>
      </c>
      <c r="J35">
        <f>AVERAGE(E35:E44)</f>
        <v>1.7797374000000001</v>
      </c>
      <c r="K35">
        <f>_xlfn.STDEV.S(E35:E44)</f>
        <v>0.16129962317872915</v>
      </c>
      <c r="L35">
        <f>AVERAGE(F35:F44)</f>
        <v>234.60000000000005</v>
      </c>
      <c r="M35">
        <f>_xlfn.STDEV.S(F35:F44)</f>
        <v>14.546477236774543</v>
      </c>
      <c r="P35" s="9">
        <v>1.291361</v>
      </c>
      <c r="Q35" s="9">
        <v>165.6</v>
      </c>
      <c r="R35" s="9">
        <v>128.23677699999999</v>
      </c>
      <c r="S35">
        <f>AVERAGE(P35:P44)</f>
        <v>1.285363</v>
      </c>
      <c r="T35">
        <f>_xlfn.STDEV.S(P35:P44)</f>
        <v>9.1165943874039104E-2</v>
      </c>
      <c r="U35">
        <f>AVERAGE(Q35:Q44)</f>
        <v>171.11999999999998</v>
      </c>
      <c r="V35">
        <f>_xlfn.STDEV.S(Q35:Q44)</f>
        <v>11.637181789419634</v>
      </c>
    </row>
    <row r="36" spans="4:22" x14ac:dyDescent="0.2">
      <c r="D36">
        <v>2</v>
      </c>
      <c r="E36" s="9">
        <v>1.9529380000000001</v>
      </c>
      <c r="F36" s="9">
        <v>248.4</v>
      </c>
      <c r="G36" s="9">
        <v>127.19295099999999</v>
      </c>
      <c r="H36" s="9" t="s">
        <v>7</v>
      </c>
      <c r="I36" s="9">
        <v>8</v>
      </c>
      <c r="P36" s="9">
        <v>1.263684</v>
      </c>
      <c r="Q36" s="9">
        <v>165.6</v>
      </c>
      <c r="R36" s="9">
        <v>131.04547099999999</v>
      </c>
    </row>
    <row r="37" spans="4:22" x14ac:dyDescent="0.2">
      <c r="D37">
        <v>3</v>
      </c>
      <c r="E37" s="9">
        <v>1.8604240000000001</v>
      </c>
      <c r="F37" s="9">
        <v>248.4</v>
      </c>
      <c r="G37" s="9">
        <v>133.517921</v>
      </c>
      <c r="H37" s="9" t="s">
        <v>7</v>
      </c>
      <c r="I37" s="9">
        <v>8</v>
      </c>
      <c r="P37" s="9">
        <v>1.3604039999999999</v>
      </c>
      <c r="Q37" s="9">
        <v>193.2</v>
      </c>
      <c r="R37" s="9">
        <v>142.01660999999999</v>
      </c>
    </row>
    <row r="38" spans="4:22" x14ac:dyDescent="0.2">
      <c r="D38">
        <v>4</v>
      </c>
      <c r="E38" s="9">
        <v>1.780149</v>
      </c>
      <c r="F38" s="9">
        <v>220.8</v>
      </c>
      <c r="G38" s="9">
        <v>124.034595</v>
      </c>
      <c r="H38" s="9" t="s">
        <v>7</v>
      </c>
      <c r="I38" s="9">
        <v>8</v>
      </c>
      <c r="P38" s="9">
        <v>1.2835559999999999</v>
      </c>
      <c r="Q38" s="9">
        <v>165.6</v>
      </c>
      <c r="R38" s="9">
        <v>129.01661200000001</v>
      </c>
    </row>
    <row r="39" spans="4:22" x14ac:dyDescent="0.2">
      <c r="D39">
        <v>5</v>
      </c>
      <c r="E39" s="9">
        <v>1.5584659999999999</v>
      </c>
      <c r="F39" s="9">
        <v>220.8</v>
      </c>
      <c r="G39" s="9">
        <v>141.677786</v>
      </c>
      <c r="H39" s="9" t="s">
        <v>7</v>
      </c>
      <c r="I39" s="9">
        <v>8</v>
      </c>
      <c r="P39" s="9">
        <v>1.111073</v>
      </c>
      <c r="Q39" s="9">
        <v>165.6</v>
      </c>
      <c r="R39" s="9">
        <v>149.04513800000001</v>
      </c>
    </row>
    <row r="40" spans="4:22" x14ac:dyDescent="0.2">
      <c r="D40">
        <v>6</v>
      </c>
      <c r="E40" s="9">
        <v>1.775345</v>
      </c>
      <c r="F40" s="9">
        <v>248.4</v>
      </c>
      <c r="G40" s="9">
        <v>139.916496</v>
      </c>
      <c r="H40" s="9" t="s">
        <v>7</v>
      </c>
      <c r="I40" s="9">
        <v>8</v>
      </c>
      <c r="P40" s="9">
        <v>1.33152</v>
      </c>
      <c r="Q40" s="9">
        <v>165.6</v>
      </c>
      <c r="R40" s="9">
        <v>124.369111</v>
      </c>
    </row>
    <row r="41" spans="4:22" x14ac:dyDescent="0.2">
      <c r="D41">
        <v>7</v>
      </c>
      <c r="E41" s="9">
        <v>2.0142229999999999</v>
      </c>
      <c r="F41" s="9">
        <v>248.4</v>
      </c>
      <c r="G41" s="9">
        <v>123.322963</v>
      </c>
      <c r="H41" s="9" t="s">
        <v>7</v>
      </c>
      <c r="I41" s="9">
        <v>8</v>
      </c>
      <c r="P41" s="9">
        <v>1.23963</v>
      </c>
      <c r="Q41" s="9">
        <v>165.6</v>
      </c>
      <c r="R41" s="9">
        <v>133.58825899999999</v>
      </c>
    </row>
    <row r="42" spans="4:22" x14ac:dyDescent="0.2">
      <c r="D42">
        <v>8</v>
      </c>
      <c r="E42" s="9">
        <v>1.725376</v>
      </c>
      <c r="F42" s="9">
        <v>220.8</v>
      </c>
      <c r="G42" s="9">
        <v>127.972104</v>
      </c>
      <c r="H42" s="9" t="s">
        <v>7</v>
      </c>
      <c r="I42" s="9">
        <v>8</v>
      </c>
      <c r="P42" s="9">
        <v>1.3129230000000001</v>
      </c>
      <c r="Q42" s="9">
        <v>165.6</v>
      </c>
      <c r="R42" s="9">
        <v>126.130765</v>
      </c>
    </row>
    <row r="43" spans="4:22" x14ac:dyDescent="0.2">
      <c r="D43">
        <v>9</v>
      </c>
      <c r="E43" s="9">
        <v>1.5632269999999999</v>
      </c>
      <c r="F43" s="9">
        <v>220.8</v>
      </c>
      <c r="G43" s="9">
        <v>141.24624399999999</v>
      </c>
      <c r="H43" s="9" t="s">
        <v>7</v>
      </c>
      <c r="I43" s="9">
        <v>8</v>
      </c>
      <c r="P43" s="9">
        <v>1.2085710000000001</v>
      </c>
      <c r="Q43" s="9">
        <v>165.6</v>
      </c>
      <c r="R43" s="9">
        <v>137.021289</v>
      </c>
    </row>
    <row r="44" spans="4:22" x14ac:dyDescent="0.2">
      <c r="D44">
        <v>10</v>
      </c>
      <c r="E44" s="9">
        <v>1.6355869999999999</v>
      </c>
      <c r="F44" s="9">
        <v>220.8</v>
      </c>
      <c r="G44" s="9">
        <v>134.99737099999999</v>
      </c>
      <c r="H44" s="9" t="s">
        <v>7</v>
      </c>
      <c r="I44" s="9">
        <v>8</v>
      </c>
      <c r="P44" s="9">
        <v>1.4509080000000001</v>
      </c>
      <c r="Q44" s="9">
        <v>193.2</v>
      </c>
      <c r="R44" s="9">
        <v>133.15798899999999</v>
      </c>
    </row>
    <row r="45" spans="4:22" x14ac:dyDescent="0.2">
      <c r="D45">
        <v>1</v>
      </c>
      <c r="E45" s="10">
        <v>3.1569539999999998</v>
      </c>
      <c r="F45" s="10">
        <v>414</v>
      </c>
      <c r="G45" s="10">
        <v>131.13906800000001</v>
      </c>
      <c r="H45" s="10" t="s">
        <v>16</v>
      </c>
      <c r="I45" s="10">
        <v>8</v>
      </c>
      <c r="J45">
        <f>AVERAGE(E45:E54)</f>
        <v>3.2019495</v>
      </c>
      <c r="K45">
        <f>_xlfn.STDEV.S(E45:E54)</f>
        <v>0.13927428088188673</v>
      </c>
      <c r="L45">
        <f>AVERAGE(F45:F54)</f>
        <v>408.48</v>
      </c>
      <c r="M45">
        <f>_xlfn.STDEV.S(F45:F54)</f>
        <v>11.637181789419643</v>
      </c>
      <c r="P45" s="10">
        <v>3.1969810000000001</v>
      </c>
      <c r="Q45" s="10">
        <v>386.4</v>
      </c>
      <c r="R45" s="10">
        <v>120.86402200000001</v>
      </c>
      <c r="S45">
        <f>AVERAGE(P45:P54)</f>
        <v>3.2053658999999994</v>
      </c>
      <c r="T45">
        <f>_xlfn.STDEV.S(P45:P54)</f>
        <v>5.9091693594597275E-2</v>
      </c>
      <c r="U45">
        <f>AVERAGE(Q45:Q54)</f>
        <v>405.71999999999997</v>
      </c>
      <c r="V45">
        <f>_xlfn.STDEV.S(Q45:Q54)</f>
        <v>13.332066606494296</v>
      </c>
    </row>
    <row r="46" spans="4:22" x14ac:dyDescent="0.2">
      <c r="D46">
        <v>2</v>
      </c>
      <c r="E46" s="10">
        <v>3.1824650000000001</v>
      </c>
      <c r="F46" s="10">
        <v>414</v>
      </c>
      <c r="G46" s="10">
        <v>130.08786000000001</v>
      </c>
      <c r="H46" s="10" t="s">
        <v>16</v>
      </c>
      <c r="I46" s="10">
        <v>8</v>
      </c>
      <c r="P46" s="10">
        <v>3.1512709999999999</v>
      </c>
      <c r="Q46" s="10">
        <v>386.4</v>
      </c>
      <c r="R46" s="10">
        <v>122.617189</v>
      </c>
    </row>
    <row r="47" spans="4:22" x14ac:dyDescent="0.2">
      <c r="D47">
        <v>3</v>
      </c>
      <c r="E47" s="10">
        <v>2.907438</v>
      </c>
      <c r="F47" s="10">
        <v>386.4</v>
      </c>
      <c r="G47" s="10">
        <v>132.900532</v>
      </c>
      <c r="H47" s="10" t="s">
        <v>16</v>
      </c>
      <c r="I47" s="10">
        <v>8</v>
      </c>
      <c r="P47" s="10">
        <v>3.254934</v>
      </c>
      <c r="Q47" s="10">
        <v>414</v>
      </c>
      <c r="R47" s="10">
        <v>127.191508</v>
      </c>
    </row>
    <row r="48" spans="4:22" x14ac:dyDescent="0.2">
      <c r="D48">
        <v>4</v>
      </c>
      <c r="E48" s="10">
        <v>3.0377869999999998</v>
      </c>
      <c r="F48" s="10">
        <v>386.4</v>
      </c>
      <c r="G48" s="10">
        <v>127.19785400000001</v>
      </c>
      <c r="H48" s="10" t="s">
        <v>16</v>
      </c>
      <c r="I48" s="10">
        <v>8</v>
      </c>
      <c r="P48" s="10">
        <v>3.1043980000000002</v>
      </c>
      <c r="Q48" s="10">
        <v>386.4</v>
      </c>
      <c r="R48" s="10">
        <v>124.46859000000001</v>
      </c>
    </row>
    <row r="49" spans="4:22" x14ac:dyDescent="0.2">
      <c r="D49">
        <v>5</v>
      </c>
      <c r="E49" s="10">
        <v>3.261619</v>
      </c>
      <c r="F49" s="10">
        <v>414</v>
      </c>
      <c r="G49" s="10">
        <v>126.930846</v>
      </c>
      <c r="H49" s="10" t="s">
        <v>16</v>
      </c>
      <c r="I49" s="10">
        <v>8</v>
      </c>
      <c r="P49" s="10">
        <v>3.2548439999999998</v>
      </c>
      <c r="Q49" s="10">
        <v>414</v>
      </c>
      <c r="R49" s="10">
        <v>127.195021</v>
      </c>
    </row>
    <row r="50" spans="4:22" x14ac:dyDescent="0.2">
      <c r="D50">
        <v>6</v>
      </c>
      <c r="E50" s="10">
        <v>3.3472659999999999</v>
      </c>
      <c r="F50" s="10">
        <v>414</v>
      </c>
      <c r="G50" s="10">
        <v>123.683018</v>
      </c>
      <c r="H50" s="10" t="s">
        <v>16</v>
      </c>
      <c r="I50" s="10">
        <v>8</v>
      </c>
      <c r="P50" s="10">
        <v>3.2820019999999999</v>
      </c>
      <c r="Q50" s="10">
        <v>414</v>
      </c>
      <c r="R50" s="10">
        <v>126.14251299999999</v>
      </c>
    </row>
    <row r="51" spans="4:22" x14ac:dyDescent="0.2">
      <c r="D51">
        <v>7</v>
      </c>
      <c r="E51" s="10">
        <v>3.3376570000000001</v>
      </c>
      <c r="F51" s="10">
        <v>414</v>
      </c>
      <c r="G51" s="10">
        <v>124.039115</v>
      </c>
      <c r="H51" s="10" t="s">
        <v>16</v>
      </c>
      <c r="I51" s="10">
        <v>8</v>
      </c>
      <c r="P51" s="10">
        <v>3.16533</v>
      </c>
      <c r="Q51" s="10">
        <v>414</v>
      </c>
      <c r="R51" s="10">
        <v>130.79206600000001</v>
      </c>
    </row>
    <row r="52" spans="4:22" x14ac:dyDescent="0.2">
      <c r="D52">
        <v>8</v>
      </c>
      <c r="E52" s="10">
        <v>3.309647</v>
      </c>
      <c r="F52" s="10">
        <v>414</v>
      </c>
      <c r="G52" s="10">
        <v>125.08886800000001</v>
      </c>
      <c r="H52" s="10" t="s">
        <v>16</v>
      </c>
      <c r="I52" s="10">
        <v>8</v>
      </c>
      <c r="P52" s="10">
        <v>3.165197</v>
      </c>
      <c r="Q52" s="10">
        <v>414</v>
      </c>
      <c r="R52" s="10">
        <v>130.79756399999999</v>
      </c>
    </row>
    <row r="53" spans="4:22" x14ac:dyDescent="0.2">
      <c r="D53">
        <v>9</v>
      </c>
      <c r="E53" s="10">
        <v>3.2616689999999999</v>
      </c>
      <c r="F53" s="10">
        <v>414</v>
      </c>
      <c r="G53" s="10">
        <v>126.928883</v>
      </c>
      <c r="H53" s="10" t="s">
        <v>16</v>
      </c>
      <c r="I53" s="10">
        <v>8</v>
      </c>
      <c r="P53" s="10">
        <v>3.2082799999999998</v>
      </c>
      <c r="Q53" s="10">
        <v>414</v>
      </c>
      <c r="R53" s="10">
        <v>129.041123</v>
      </c>
    </row>
    <row r="54" spans="4:22" x14ac:dyDescent="0.2">
      <c r="D54">
        <v>10</v>
      </c>
      <c r="E54" s="10">
        <v>3.216993</v>
      </c>
      <c r="F54" s="10">
        <v>414</v>
      </c>
      <c r="G54" s="10">
        <v>128.691619</v>
      </c>
      <c r="H54" s="10" t="s">
        <v>16</v>
      </c>
      <c r="I54" s="10">
        <v>8</v>
      </c>
      <c r="P54" s="10">
        <v>3.2704219999999999</v>
      </c>
      <c r="Q54" s="10">
        <v>414</v>
      </c>
      <c r="R54" s="10">
        <v>126.58916600000001</v>
      </c>
    </row>
    <row r="55" spans="4:22" x14ac:dyDescent="0.2">
      <c r="D55">
        <v>1</v>
      </c>
      <c r="E55">
        <v>2.4053969999999998</v>
      </c>
      <c r="F55">
        <v>303.60000000000002</v>
      </c>
      <c r="G55">
        <v>126.21616299999999</v>
      </c>
      <c r="H55" t="s">
        <v>25</v>
      </c>
      <c r="I55">
        <v>8</v>
      </c>
      <c r="J55">
        <f>AVERAGE(E55:E64)</f>
        <v>2.3784163999999999</v>
      </c>
      <c r="K55">
        <f>_xlfn.STDEV.S(E55:E64)</f>
        <v>0.14883313766482095</v>
      </c>
      <c r="L55">
        <f>AVERAGE(F55:F64)</f>
        <v>295.32</v>
      </c>
      <c r="M55">
        <f>_xlfn.STDEV.S(F55:F64)</f>
        <v>13.332066606494294</v>
      </c>
      <c r="P55">
        <v>2.732313</v>
      </c>
      <c r="Q55">
        <v>331.2</v>
      </c>
      <c r="R55">
        <v>121.21596099999999</v>
      </c>
      <c r="S55">
        <f>AVERAGE(P55:P64)</f>
        <v>2.6857847000000006</v>
      </c>
      <c r="T55">
        <f>_xlfn.STDEV.S(P55:P64)</f>
        <v>0.12621801269060876</v>
      </c>
      <c r="U55">
        <f>AVERAGE(Q55:Q64)</f>
        <v>342.2399999999999</v>
      </c>
      <c r="V55">
        <f>_xlfn.STDEV.S(Q55:Q64)</f>
        <v>14.252578714043304</v>
      </c>
    </row>
    <row r="56" spans="4:22" x14ac:dyDescent="0.2">
      <c r="D56">
        <v>2</v>
      </c>
      <c r="E56">
        <v>2.5265909999999998</v>
      </c>
      <c r="F56">
        <v>303.60000000000002</v>
      </c>
      <c r="G56">
        <v>120.161922</v>
      </c>
      <c r="H56" t="s">
        <v>25</v>
      </c>
      <c r="I56">
        <v>8</v>
      </c>
      <c r="P56">
        <v>2.8445339999999999</v>
      </c>
      <c r="Q56">
        <v>358.8</v>
      </c>
      <c r="R56">
        <v>126.136639</v>
      </c>
    </row>
    <row r="57" spans="4:22" x14ac:dyDescent="0.2">
      <c r="D57">
        <v>3</v>
      </c>
      <c r="E57">
        <v>2.412102</v>
      </c>
      <c r="F57">
        <v>303.60000000000002</v>
      </c>
      <c r="G57">
        <v>125.865335</v>
      </c>
      <c r="H57" t="s">
        <v>25</v>
      </c>
      <c r="I57">
        <v>8</v>
      </c>
      <c r="P57">
        <v>2.8666160000000001</v>
      </c>
      <c r="Q57">
        <v>358.8</v>
      </c>
      <c r="R57">
        <v>125.164995</v>
      </c>
    </row>
    <row r="58" spans="4:22" x14ac:dyDescent="0.2">
      <c r="D58">
        <v>4</v>
      </c>
      <c r="E58">
        <v>2.2003370000000002</v>
      </c>
      <c r="F58">
        <v>276</v>
      </c>
      <c r="G58">
        <v>125.435312</v>
      </c>
      <c r="H58" t="s">
        <v>25</v>
      </c>
      <c r="I58">
        <v>8</v>
      </c>
      <c r="P58">
        <v>2.7142019999999998</v>
      </c>
      <c r="Q58">
        <v>358.8</v>
      </c>
      <c r="R58">
        <v>132.193547</v>
      </c>
    </row>
    <row r="59" spans="4:22" x14ac:dyDescent="0.2">
      <c r="D59">
        <v>5</v>
      </c>
      <c r="E59">
        <v>2.3402349999999998</v>
      </c>
      <c r="F59">
        <v>303.60000000000002</v>
      </c>
      <c r="G59">
        <v>129.730557</v>
      </c>
      <c r="H59" t="s">
        <v>25</v>
      </c>
      <c r="I59">
        <v>8</v>
      </c>
      <c r="P59">
        <v>2.6022650000000001</v>
      </c>
      <c r="Q59">
        <v>331.2</v>
      </c>
      <c r="R59">
        <v>127.27372200000001</v>
      </c>
    </row>
    <row r="60" spans="4:22" x14ac:dyDescent="0.2">
      <c r="D60">
        <v>6</v>
      </c>
      <c r="E60">
        <v>2.5045039999999998</v>
      </c>
      <c r="F60">
        <v>303.60000000000002</v>
      </c>
      <c r="G60">
        <v>121.22159000000001</v>
      </c>
      <c r="H60" t="s">
        <v>25</v>
      </c>
      <c r="I60">
        <v>8</v>
      </c>
      <c r="P60">
        <v>2.7748710000000001</v>
      </c>
      <c r="Q60">
        <v>358.8</v>
      </c>
      <c r="R60">
        <v>129.30330699999999</v>
      </c>
    </row>
    <row r="61" spans="4:22" x14ac:dyDescent="0.2">
      <c r="D61">
        <v>7</v>
      </c>
      <c r="E61">
        <v>2.0947079999999998</v>
      </c>
      <c r="F61">
        <v>276</v>
      </c>
      <c r="G61">
        <v>131.76059799999999</v>
      </c>
      <c r="H61" t="s">
        <v>25</v>
      </c>
      <c r="I61">
        <v>8</v>
      </c>
      <c r="P61">
        <v>2.5054639999999999</v>
      </c>
      <c r="Q61">
        <v>331.2</v>
      </c>
      <c r="R61">
        <v>132.191059</v>
      </c>
    </row>
    <row r="62" spans="4:22" x14ac:dyDescent="0.2">
      <c r="D62">
        <v>8</v>
      </c>
      <c r="E62">
        <v>2.276802</v>
      </c>
      <c r="F62">
        <v>276</v>
      </c>
      <c r="G62">
        <v>121.222639</v>
      </c>
      <c r="H62" t="s">
        <v>25</v>
      </c>
      <c r="I62">
        <v>8</v>
      </c>
      <c r="P62">
        <v>2.5476019999999999</v>
      </c>
      <c r="Q62">
        <v>331.2</v>
      </c>
      <c r="R62">
        <v>130.004626</v>
      </c>
    </row>
    <row r="63" spans="4:22" x14ac:dyDescent="0.2">
      <c r="D63">
        <v>9</v>
      </c>
      <c r="E63">
        <v>2.5190489999999999</v>
      </c>
      <c r="F63">
        <v>303.60000000000002</v>
      </c>
      <c r="G63">
        <v>120.52167799999999</v>
      </c>
      <c r="H63" t="s">
        <v>25</v>
      </c>
      <c r="I63">
        <v>8</v>
      </c>
      <c r="P63">
        <v>2.5614270000000001</v>
      </c>
      <c r="Q63">
        <v>331.2</v>
      </c>
      <c r="R63">
        <v>129.30294499999999</v>
      </c>
    </row>
    <row r="64" spans="4:22" x14ac:dyDescent="0.2">
      <c r="D64">
        <v>10</v>
      </c>
      <c r="E64">
        <v>2.5044390000000001</v>
      </c>
      <c r="F64">
        <v>303.60000000000002</v>
      </c>
      <c r="G64">
        <v>121.224765</v>
      </c>
      <c r="H64" t="s">
        <v>25</v>
      </c>
      <c r="I64">
        <v>8</v>
      </c>
      <c r="P64">
        <v>2.7085530000000002</v>
      </c>
      <c r="Q64">
        <v>331.2</v>
      </c>
      <c r="R64">
        <v>122.279307</v>
      </c>
    </row>
    <row r="69" spans="3:3" x14ac:dyDescent="0.2">
      <c r="C69" t="s">
        <v>37</v>
      </c>
    </row>
  </sheetData>
  <mergeCells count="14">
    <mergeCell ref="W27:X27"/>
    <mergeCell ref="AA7:AB7"/>
    <mergeCell ref="AF7:AG7"/>
    <mergeCell ref="X6:X8"/>
    <mergeCell ref="S3:T3"/>
    <mergeCell ref="Y7:Z7"/>
    <mergeCell ref="AD7:AE7"/>
    <mergeCell ref="Y6:AC6"/>
    <mergeCell ref="AD6:AH6"/>
    <mergeCell ref="P3:R3"/>
    <mergeCell ref="E3:I3"/>
    <mergeCell ref="U3:V3"/>
    <mergeCell ref="J3:K3"/>
    <mergeCell ref="L3:M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9BCBC-716A-5940-81AB-4D60E7D624CF}">
  <dimension ref="C1:X124"/>
  <sheetViews>
    <sheetView zoomScale="86" workbookViewId="0">
      <selection activeCell="C1" sqref="C1:X1"/>
    </sheetView>
  </sheetViews>
  <sheetFormatPr baseColWidth="10" defaultRowHeight="16" x14ac:dyDescent="0.2"/>
  <cols>
    <col min="3" max="3" width="18.5" customWidth="1"/>
    <col min="4" max="7" width="11" bestFit="1" customWidth="1"/>
    <col min="8" max="8" width="15.83203125" customWidth="1"/>
    <col min="9" max="9" width="18.5" customWidth="1"/>
    <col min="10" max="10" width="26" customWidth="1"/>
    <col min="11" max="11" width="25.33203125" customWidth="1"/>
    <col min="12" max="12" width="11" bestFit="1" customWidth="1"/>
    <col min="13" max="13" width="17.1640625" customWidth="1"/>
    <col min="14" max="14" width="15.83203125" customWidth="1"/>
    <col min="15" max="15" width="23.83203125" customWidth="1"/>
    <col min="16" max="16" width="24.1640625" customWidth="1"/>
    <col min="17" max="18" width="14.6640625" customWidth="1"/>
    <col min="19" max="19" width="24.1640625" customWidth="1"/>
    <col min="20" max="20" width="18.83203125" customWidth="1"/>
    <col min="21" max="21" width="19.33203125" customWidth="1"/>
    <col min="22" max="22" width="25.6640625" customWidth="1"/>
  </cols>
  <sheetData>
    <row r="1" spans="3:24" x14ac:dyDescent="0.2">
      <c r="C1" t="s">
        <v>3</v>
      </c>
      <c r="D1" t="s">
        <v>54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78</v>
      </c>
      <c r="K1" t="s">
        <v>69</v>
      </c>
      <c r="L1" t="s">
        <v>70</v>
      </c>
      <c r="M1" t="s">
        <v>71</v>
      </c>
      <c r="N1" t="s">
        <v>76</v>
      </c>
      <c r="O1" t="s">
        <v>79</v>
      </c>
      <c r="P1" t="s">
        <v>72</v>
      </c>
      <c r="Q1" t="s">
        <v>73</v>
      </c>
      <c r="R1" t="s">
        <v>96</v>
      </c>
      <c r="S1" t="s">
        <v>74</v>
      </c>
      <c r="T1" t="s">
        <v>77</v>
      </c>
      <c r="U1" t="s">
        <v>80</v>
      </c>
      <c r="V1" t="s">
        <v>75</v>
      </c>
      <c r="W1" t="s">
        <v>93</v>
      </c>
      <c r="X1" t="s">
        <v>95</v>
      </c>
    </row>
    <row r="2" spans="3:24" x14ac:dyDescent="0.2">
      <c r="C2" t="s">
        <v>16</v>
      </c>
      <c r="D2">
        <v>-3.6368079999999998</v>
      </c>
      <c r="E2">
        <v>-469.2</v>
      </c>
      <c r="F2">
        <v>129.01424499999999</v>
      </c>
      <c r="G2" s="26">
        <v>0.50834490740740745</v>
      </c>
      <c r="H2">
        <v>46</v>
      </c>
      <c r="I2">
        <v>5</v>
      </c>
      <c r="J2">
        <v>7</v>
      </c>
      <c r="K2">
        <v>3</v>
      </c>
      <c r="L2" s="26">
        <v>0.50993055555555555</v>
      </c>
      <c r="M2">
        <v>5829</v>
      </c>
      <c r="N2">
        <v>35</v>
      </c>
      <c r="O2">
        <v>40</v>
      </c>
      <c r="P2">
        <v>19</v>
      </c>
      <c r="Q2" s="26">
        <f>L2-G2</f>
        <v>1.5856481481481E-3</v>
      </c>
      <c r="R2">
        <f>HOUR(Q2)*3600 + MINUTE(Q2)*60 + SECOND(Q2)</f>
        <v>137</v>
      </c>
      <c r="S2">
        <f>M2-H2</f>
        <v>5783</v>
      </c>
      <c r="T2">
        <f>N2-I2</f>
        <v>30</v>
      </c>
      <c r="U2">
        <f>O2-J2</f>
        <v>33</v>
      </c>
      <c r="V2">
        <f>P2-K2</f>
        <v>16</v>
      </c>
      <c r="W2">
        <f>(T2/S2)*100</f>
        <v>0.51876188829327341</v>
      </c>
      <c r="X2">
        <f>T2/R2</f>
        <v>0.21897810218978103</v>
      </c>
    </row>
    <row r="3" spans="3:24" x14ac:dyDescent="0.2">
      <c r="C3" t="s">
        <v>16</v>
      </c>
      <c r="D3">
        <v>-3.140495</v>
      </c>
      <c r="E3">
        <v>-414</v>
      </c>
      <c r="F3">
        <v>131.82634100000001</v>
      </c>
      <c r="G3" s="26">
        <v>0.51020833333333337</v>
      </c>
      <c r="H3">
        <v>6806</v>
      </c>
      <c r="I3">
        <v>42</v>
      </c>
      <c r="J3">
        <v>114</v>
      </c>
      <c r="K3">
        <v>21</v>
      </c>
      <c r="L3" s="26">
        <v>0.51177083333333329</v>
      </c>
      <c r="M3">
        <v>12707</v>
      </c>
      <c r="N3">
        <v>46</v>
      </c>
      <c r="O3">
        <v>152</v>
      </c>
      <c r="P3">
        <v>25</v>
      </c>
      <c r="Q3" s="26">
        <f t="shared" ref="Q3:Q11" si="0">L3-G3</f>
        <v>1.5624999999999112E-3</v>
      </c>
      <c r="R3">
        <f t="shared" ref="R3:R66" si="1">HOUR(Q3)*3600 + MINUTE(Q3)*60 + SECOND(Q3)</f>
        <v>135</v>
      </c>
      <c r="S3">
        <f t="shared" ref="S3:S11" si="2">M3-H3</f>
        <v>5901</v>
      </c>
      <c r="T3">
        <f t="shared" ref="T3:T11" si="3">N3-I3</f>
        <v>4</v>
      </c>
      <c r="U3">
        <f t="shared" ref="U3:U11" si="4">O3-J3</f>
        <v>38</v>
      </c>
      <c r="V3">
        <f t="shared" ref="V3:V11" si="5">P3-K3</f>
        <v>4</v>
      </c>
      <c r="W3">
        <f t="shared" ref="W3:W61" si="6">(T3/S3)*100</f>
        <v>6.7785121165904086E-2</v>
      </c>
      <c r="X3">
        <f t="shared" ref="X3:X61" si="7">T3/R3</f>
        <v>2.9629629629629631E-2</v>
      </c>
    </row>
    <row r="4" spans="3:24" x14ac:dyDescent="0.2">
      <c r="C4" t="s">
        <v>16</v>
      </c>
      <c r="D4">
        <v>-3.3173089999999998</v>
      </c>
      <c r="E4">
        <v>-414</v>
      </c>
      <c r="F4">
        <v>124.799959</v>
      </c>
      <c r="G4" s="26">
        <v>0.51204861111111111</v>
      </c>
      <c r="H4">
        <v>13577</v>
      </c>
      <c r="I4">
        <v>53</v>
      </c>
      <c r="J4">
        <v>159</v>
      </c>
      <c r="K4">
        <v>28</v>
      </c>
      <c r="L4" s="26">
        <v>0.51347222222222222</v>
      </c>
      <c r="M4">
        <v>18849</v>
      </c>
      <c r="N4">
        <v>57</v>
      </c>
      <c r="O4">
        <v>165</v>
      </c>
      <c r="P4">
        <v>31</v>
      </c>
      <c r="Q4" s="26">
        <f t="shared" si="0"/>
        <v>1.4236111111111116E-3</v>
      </c>
      <c r="R4">
        <f t="shared" si="1"/>
        <v>123</v>
      </c>
      <c r="S4">
        <f t="shared" si="2"/>
        <v>5272</v>
      </c>
      <c r="T4">
        <f t="shared" si="3"/>
        <v>4</v>
      </c>
      <c r="U4">
        <f t="shared" si="4"/>
        <v>6</v>
      </c>
      <c r="V4">
        <f t="shared" si="5"/>
        <v>3</v>
      </c>
      <c r="W4">
        <f t="shared" si="6"/>
        <v>7.5872534142640363E-2</v>
      </c>
      <c r="X4">
        <f t="shared" si="7"/>
        <v>3.2520325203252036E-2</v>
      </c>
    </row>
    <row r="5" spans="3:24" x14ac:dyDescent="0.2">
      <c r="C5" t="s">
        <v>16</v>
      </c>
      <c r="D5">
        <v>-3.157257</v>
      </c>
      <c r="E5">
        <v>-414</v>
      </c>
      <c r="F5">
        <v>131.126465</v>
      </c>
      <c r="G5" s="26">
        <v>0.51375000000000004</v>
      </c>
      <c r="H5">
        <v>19705</v>
      </c>
      <c r="I5">
        <v>62</v>
      </c>
      <c r="J5">
        <v>170</v>
      </c>
      <c r="K5">
        <v>31</v>
      </c>
      <c r="L5" s="26">
        <v>0.51534722222222218</v>
      </c>
      <c r="M5">
        <v>25739</v>
      </c>
      <c r="N5">
        <v>67</v>
      </c>
      <c r="O5">
        <v>176</v>
      </c>
      <c r="P5">
        <v>34</v>
      </c>
      <c r="Q5" s="26">
        <f t="shared" si="0"/>
        <v>1.5972222222221388E-3</v>
      </c>
      <c r="R5">
        <f t="shared" si="1"/>
        <v>138</v>
      </c>
      <c r="S5">
        <f t="shared" si="2"/>
        <v>6034</v>
      </c>
      <c r="T5">
        <f t="shared" si="3"/>
        <v>5</v>
      </c>
      <c r="U5">
        <f t="shared" si="4"/>
        <v>6</v>
      </c>
      <c r="V5">
        <f t="shared" si="5"/>
        <v>3</v>
      </c>
      <c r="W5">
        <f t="shared" si="6"/>
        <v>8.2863771958899574E-2</v>
      </c>
      <c r="X5">
        <f t="shared" si="7"/>
        <v>3.6231884057971016E-2</v>
      </c>
    </row>
    <row r="6" spans="3:24" x14ac:dyDescent="0.2">
      <c r="C6" t="s">
        <v>16</v>
      </c>
      <c r="D6">
        <v>-3.2620800000000001</v>
      </c>
      <c r="E6">
        <v>-414</v>
      </c>
      <c r="F6">
        <v>126.912898</v>
      </c>
      <c r="G6" s="26">
        <v>0.515625</v>
      </c>
      <c r="H6">
        <v>26623</v>
      </c>
      <c r="I6">
        <v>73</v>
      </c>
      <c r="J6">
        <v>180</v>
      </c>
      <c r="K6">
        <v>36</v>
      </c>
      <c r="L6" s="26">
        <v>0.51716435185185183</v>
      </c>
      <c r="M6">
        <v>32411</v>
      </c>
      <c r="N6">
        <v>80</v>
      </c>
      <c r="O6">
        <v>188</v>
      </c>
      <c r="P6">
        <v>39</v>
      </c>
      <c r="Q6" s="26">
        <f t="shared" si="0"/>
        <v>1.5393518518518334E-3</v>
      </c>
      <c r="R6">
        <f t="shared" si="1"/>
        <v>133</v>
      </c>
      <c r="S6">
        <f t="shared" si="2"/>
        <v>5788</v>
      </c>
      <c r="T6">
        <f t="shared" si="3"/>
        <v>7</v>
      </c>
      <c r="U6">
        <f t="shared" si="4"/>
        <v>8</v>
      </c>
      <c r="V6">
        <f t="shared" si="5"/>
        <v>3</v>
      </c>
      <c r="W6">
        <f t="shared" si="6"/>
        <v>0.12093987560469939</v>
      </c>
      <c r="X6">
        <f t="shared" si="7"/>
        <v>5.2631578947368418E-2</v>
      </c>
    </row>
    <row r="7" spans="3:24" x14ac:dyDescent="0.2">
      <c r="C7" t="s">
        <v>16</v>
      </c>
      <c r="D7">
        <v>-3.2530290000000002</v>
      </c>
      <c r="E7">
        <v>-414</v>
      </c>
      <c r="F7">
        <v>127.265996</v>
      </c>
      <c r="G7" s="26">
        <v>0.51744212962962965</v>
      </c>
      <c r="H7">
        <v>33262</v>
      </c>
      <c r="I7">
        <v>86</v>
      </c>
      <c r="J7">
        <v>192</v>
      </c>
      <c r="K7">
        <v>41</v>
      </c>
      <c r="L7" s="26">
        <v>0.51899305555555553</v>
      </c>
      <c r="M7">
        <v>39091</v>
      </c>
      <c r="N7">
        <v>90</v>
      </c>
      <c r="O7">
        <v>198</v>
      </c>
      <c r="P7">
        <v>43</v>
      </c>
      <c r="Q7" s="26">
        <f t="shared" si="0"/>
        <v>1.5509259259258723E-3</v>
      </c>
      <c r="R7">
        <f t="shared" si="1"/>
        <v>134</v>
      </c>
      <c r="S7">
        <f t="shared" si="2"/>
        <v>5829</v>
      </c>
      <c r="T7">
        <f t="shared" si="3"/>
        <v>4</v>
      </c>
      <c r="U7">
        <f t="shared" si="4"/>
        <v>6</v>
      </c>
      <c r="V7">
        <f t="shared" si="5"/>
        <v>2</v>
      </c>
      <c r="W7">
        <f t="shared" si="6"/>
        <v>6.8622405215302787E-2</v>
      </c>
      <c r="X7">
        <f t="shared" si="7"/>
        <v>2.9850746268656716E-2</v>
      </c>
    </row>
    <row r="8" spans="3:24" x14ac:dyDescent="0.2">
      <c r="C8" t="s">
        <v>16</v>
      </c>
      <c r="D8">
        <v>-3.3568950000000002</v>
      </c>
      <c r="E8">
        <v>-414</v>
      </c>
      <c r="F8">
        <v>123.328236</v>
      </c>
      <c r="G8" s="26">
        <v>0.51928240740740739</v>
      </c>
      <c r="H8">
        <v>39976</v>
      </c>
      <c r="I8">
        <v>96</v>
      </c>
      <c r="J8">
        <v>203</v>
      </c>
      <c r="K8">
        <v>45</v>
      </c>
      <c r="L8" s="26">
        <v>0.52072916666666669</v>
      </c>
      <c r="M8">
        <v>45394</v>
      </c>
      <c r="N8">
        <v>103</v>
      </c>
      <c r="O8">
        <v>211</v>
      </c>
      <c r="P8">
        <v>49</v>
      </c>
      <c r="Q8" s="26">
        <f t="shared" si="0"/>
        <v>1.4467592592593004E-3</v>
      </c>
      <c r="R8">
        <f t="shared" si="1"/>
        <v>125</v>
      </c>
      <c r="S8">
        <f t="shared" si="2"/>
        <v>5418</v>
      </c>
      <c r="T8">
        <f t="shared" si="3"/>
        <v>7</v>
      </c>
      <c r="U8">
        <f t="shared" si="4"/>
        <v>8</v>
      </c>
      <c r="V8">
        <f t="shared" si="5"/>
        <v>4</v>
      </c>
      <c r="W8">
        <f t="shared" si="6"/>
        <v>0.12919896640826875</v>
      </c>
      <c r="X8">
        <f t="shared" si="7"/>
        <v>5.6000000000000001E-2</v>
      </c>
    </row>
    <row r="9" spans="3:24" x14ac:dyDescent="0.2">
      <c r="C9" t="s">
        <v>16</v>
      </c>
      <c r="D9">
        <v>-3.5205250000000001</v>
      </c>
      <c r="E9">
        <v>-441.6</v>
      </c>
      <c r="F9">
        <v>125.43583700000001</v>
      </c>
      <c r="G9" s="26">
        <v>0.5210069444444444</v>
      </c>
      <c r="H9">
        <v>46256</v>
      </c>
      <c r="I9">
        <v>110</v>
      </c>
      <c r="J9">
        <v>217</v>
      </c>
      <c r="K9">
        <v>52</v>
      </c>
      <c r="L9" s="26">
        <v>0.52258101851851857</v>
      </c>
      <c r="M9">
        <v>52341</v>
      </c>
      <c r="N9">
        <v>118</v>
      </c>
      <c r="O9">
        <v>225</v>
      </c>
      <c r="P9">
        <v>54</v>
      </c>
      <c r="Q9" s="26">
        <f t="shared" si="0"/>
        <v>1.5740740740741721E-3</v>
      </c>
      <c r="R9">
        <f t="shared" si="1"/>
        <v>136</v>
      </c>
      <c r="S9">
        <f t="shared" si="2"/>
        <v>6085</v>
      </c>
      <c r="T9">
        <f t="shared" si="3"/>
        <v>8</v>
      </c>
      <c r="U9">
        <f t="shared" si="4"/>
        <v>8</v>
      </c>
      <c r="V9">
        <f t="shared" si="5"/>
        <v>2</v>
      </c>
      <c r="W9">
        <f t="shared" si="6"/>
        <v>0.13147082990961378</v>
      </c>
      <c r="X9">
        <f t="shared" si="7"/>
        <v>5.8823529411764705E-2</v>
      </c>
    </row>
    <row r="10" spans="3:24" x14ac:dyDescent="0.2">
      <c r="C10" t="s">
        <v>16</v>
      </c>
      <c r="D10">
        <v>-3.530446</v>
      </c>
      <c r="E10">
        <v>-441.6</v>
      </c>
      <c r="F10">
        <v>125.08333399999999</v>
      </c>
      <c r="G10" s="26">
        <v>0.52285879629629628</v>
      </c>
      <c r="H10">
        <v>53275</v>
      </c>
      <c r="I10">
        <v>125</v>
      </c>
      <c r="J10">
        <v>231</v>
      </c>
      <c r="K10">
        <v>56</v>
      </c>
      <c r="L10" s="26">
        <v>0.52434027777777781</v>
      </c>
      <c r="M10">
        <v>58824</v>
      </c>
      <c r="N10">
        <v>132</v>
      </c>
      <c r="O10">
        <v>267</v>
      </c>
      <c r="P10">
        <v>59</v>
      </c>
      <c r="Q10" s="26">
        <f t="shared" si="0"/>
        <v>1.481481481481528E-3</v>
      </c>
      <c r="R10">
        <f t="shared" si="1"/>
        <v>128</v>
      </c>
      <c r="S10">
        <f t="shared" si="2"/>
        <v>5549</v>
      </c>
      <c r="T10">
        <f t="shared" si="3"/>
        <v>7</v>
      </c>
      <c r="U10">
        <f t="shared" si="4"/>
        <v>36</v>
      </c>
      <c r="V10">
        <f t="shared" si="5"/>
        <v>3</v>
      </c>
      <c r="W10">
        <f t="shared" si="6"/>
        <v>0.1261488556496666</v>
      </c>
      <c r="X10">
        <f t="shared" si="7"/>
        <v>5.46875E-2</v>
      </c>
    </row>
    <row r="11" spans="3:24" x14ac:dyDescent="0.2">
      <c r="C11" t="s">
        <v>16</v>
      </c>
      <c r="D11">
        <v>-2.9467789999999998</v>
      </c>
      <c r="E11">
        <v>-386.4</v>
      </c>
      <c r="F11">
        <v>131.12623199999999</v>
      </c>
      <c r="G11" s="26">
        <v>0.53832175925925929</v>
      </c>
      <c r="H11">
        <v>45</v>
      </c>
      <c r="I11">
        <v>3</v>
      </c>
      <c r="J11">
        <v>6</v>
      </c>
      <c r="K11">
        <v>1</v>
      </c>
      <c r="L11" s="26">
        <v>0.53986111111111112</v>
      </c>
      <c r="M11">
        <v>4600</v>
      </c>
      <c r="N11">
        <v>24</v>
      </c>
      <c r="O11">
        <v>36</v>
      </c>
      <c r="P11">
        <v>16</v>
      </c>
      <c r="Q11" s="26">
        <f t="shared" si="0"/>
        <v>1.5393518518518334E-3</v>
      </c>
      <c r="R11">
        <f t="shared" si="1"/>
        <v>133</v>
      </c>
      <c r="S11">
        <f t="shared" si="2"/>
        <v>4555</v>
      </c>
      <c r="T11">
        <f t="shared" si="3"/>
        <v>21</v>
      </c>
      <c r="U11">
        <f t="shared" si="4"/>
        <v>30</v>
      </c>
      <c r="V11">
        <f t="shared" si="5"/>
        <v>15</v>
      </c>
      <c r="W11">
        <f t="shared" si="6"/>
        <v>0.46103183315038421</v>
      </c>
      <c r="X11">
        <f t="shared" si="7"/>
        <v>0.15789473684210525</v>
      </c>
    </row>
    <row r="12" spans="3:24" x14ac:dyDescent="0.2">
      <c r="C12" t="s">
        <v>17</v>
      </c>
      <c r="D12">
        <v>-0.86565400000000003</v>
      </c>
      <c r="E12">
        <v>-110.4</v>
      </c>
      <c r="F12">
        <v>127.53363299999999</v>
      </c>
      <c r="G12" s="26">
        <v>0.55158564814814814</v>
      </c>
      <c r="H12">
        <v>29</v>
      </c>
      <c r="I12">
        <v>2</v>
      </c>
      <c r="J12">
        <v>4</v>
      </c>
      <c r="K12">
        <v>2</v>
      </c>
      <c r="L12" s="26">
        <v>0.5533217592592593</v>
      </c>
      <c r="M12">
        <v>334</v>
      </c>
      <c r="N12">
        <v>6</v>
      </c>
      <c r="O12">
        <v>110</v>
      </c>
      <c r="P12">
        <v>2</v>
      </c>
      <c r="Q12" s="26">
        <f t="shared" ref="Q12:Q21" si="8">L12-G12</f>
        <v>1.7361111111111605E-3</v>
      </c>
      <c r="R12">
        <f t="shared" si="1"/>
        <v>150</v>
      </c>
      <c r="S12">
        <f t="shared" ref="S12:S21" si="9">M12-H12</f>
        <v>305</v>
      </c>
      <c r="T12">
        <f t="shared" ref="T12:T21" si="10">N12-I12</f>
        <v>4</v>
      </c>
      <c r="U12">
        <f t="shared" ref="U12:U21" si="11">O12-J12</f>
        <v>106</v>
      </c>
      <c r="V12">
        <f t="shared" ref="V12:V21" si="12">P12-K12</f>
        <v>0</v>
      </c>
      <c r="W12">
        <f t="shared" si="6"/>
        <v>1.3114754098360655</v>
      </c>
      <c r="X12">
        <f t="shared" si="7"/>
        <v>2.6666666666666668E-2</v>
      </c>
    </row>
    <row r="13" spans="3:24" x14ac:dyDescent="0.2">
      <c r="C13" t="s">
        <v>17</v>
      </c>
      <c r="D13">
        <v>-0.77358199999999999</v>
      </c>
      <c r="E13">
        <v>-110.4</v>
      </c>
      <c r="F13">
        <v>142.71280200000001</v>
      </c>
      <c r="G13" s="26">
        <v>0.55359953703703701</v>
      </c>
      <c r="H13">
        <v>1188</v>
      </c>
      <c r="I13">
        <v>9</v>
      </c>
      <c r="J13">
        <v>128</v>
      </c>
      <c r="K13">
        <v>3</v>
      </c>
      <c r="L13" s="26">
        <v>0.55560185185185185</v>
      </c>
      <c r="M13">
        <v>1393</v>
      </c>
      <c r="N13">
        <v>12</v>
      </c>
      <c r="O13">
        <v>135</v>
      </c>
      <c r="P13">
        <v>3</v>
      </c>
      <c r="Q13" s="26">
        <f t="shared" si="8"/>
        <v>2.0023148148148318E-3</v>
      </c>
      <c r="R13">
        <f t="shared" si="1"/>
        <v>173</v>
      </c>
      <c r="S13">
        <f t="shared" si="9"/>
        <v>205</v>
      </c>
      <c r="T13">
        <f t="shared" si="10"/>
        <v>3</v>
      </c>
      <c r="U13">
        <f t="shared" si="11"/>
        <v>7</v>
      </c>
      <c r="V13">
        <f t="shared" si="12"/>
        <v>0</v>
      </c>
      <c r="W13">
        <f t="shared" si="6"/>
        <v>1.4634146341463417</v>
      </c>
      <c r="X13">
        <f t="shared" si="7"/>
        <v>1.7341040462427744E-2</v>
      </c>
    </row>
    <row r="14" spans="3:24" x14ac:dyDescent="0.2">
      <c r="C14" t="s">
        <v>17</v>
      </c>
      <c r="D14">
        <v>-0.80987200000000004</v>
      </c>
      <c r="E14">
        <v>-110.4</v>
      </c>
      <c r="F14">
        <v>136.31788499999999</v>
      </c>
      <c r="G14" s="26">
        <v>0.55587962962962967</v>
      </c>
      <c r="H14">
        <v>2249</v>
      </c>
      <c r="I14">
        <v>14</v>
      </c>
      <c r="J14">
        <v>145</v>
      </c>
      <c r="K14">
        <v>5</v>
      </c>
      <c r="L14" s="26">
        <v>0.55789351851851854</v>
      </c>
      <c r="M14">
        <v>2448</v>
      </c>
      <c r="N14">
        <v>16</v>
      </c>
      <c r="O14">
        <v>149</v>
      </c>
      <c r="P14">
        <v>5</v>
      </c>
      <c r="Q14" s="26">
        <f t="shared" si="8"/>
        <v>2.0138888888888706E-3</v>
      </c>
      <c r="R14">
        <f t="shared" si="1"/>
        <v>174</v>
      </c>
      <c r="S14">
        <f t="shared" si="9"/>
        <v>199</v>
      </c>
      <c r="T14">
        <f t="shared" si="10"/>
        <v>2</v>
      </c>
      <c r="U14">
        <f t="shared" si="11"/>
        <v>4</v>
      </c>
      <c r="V14">
        <f t="shared" si="12"/>
        <v>0</v>
      </c>
      <c r="W14">
        <f t="shared" si="6"/>
        <v>1.0050251256281406</v>
      </c>
      <c r="X14">
        <f t="shared" si="7"/>
        <v>1.1494252873563218E-2</v>
      </c>
    </row>
    <row r="15" spans="3:24" x14ac:dyDescent="0.2">
      <c r="C15" t="s">
        <v>17</v>
      </c>
      <c r="D15">
        <v>-0.64350700000000005</v>
      </c>
      <c r="E15">
        <v>-82.8</v>
      </c>
      <c r="F15">
        <v>128.67000100000001</v>
      </c>
      <c r="G15" s="26">
        <v>0.5581828703703704</v>
      </c>
      <c r="H15">
        <v>3165</v>
      </c>
      <c r="I15">
        <v>20</v>
      </c>
      <c r="J15">
        <v>157</v>
      </c>
      <c r="K15">
        <v>6</v>
      </c>
      <c r="L15" s="26">
        <v>0.55964120370370374</v>
      </c>
      <c r="M15">
        <v>3546</v>
      </c>
      <c r="N15">
        <v>26</v>
      </c>
      <c r="O15">
        <v>209</v>
      </c>
      <c r="P15">
        <v>6</v>
      </c>
      <c r="Q15" s="26">
        <f t="shared" si="8"/>
        <v>1.4583333333333393E-3</v>
      </c>
      <c r="R15">
        <f t="shared" si="1"/>
        <v>126</v>
      </c>
      <c r="S15">
        <f t="shared" si="9"/>
        <v>381</v>
      </c>
      <c r="T15">
        <f t="shared" si="10"/>
        <v>6</v>
      </c>
      <c r="U15">
        <f t="shared" si="11"/>
        <v>52</v>
      </c>
      <c r="V15">
        <f t="shared" si="12"/>
        <v>0</v>
      </c>
      <c r="W15">
        <f t="shared" si="6"/>
        <v>1.5748031496062991</v>
      </c>
      <c r="X15">
        <f t="shared" si="7"/>
        <v>4.7619047619047616E-2</v>
      </c>
    </row>
    <row r="16" spans="3:24" x14ac:dyDescent="0.2">
      <c r="C16" t="s">
        <v>17</v>
      </c>
      <c r="D16">
        <v>-0.77162799999999998</v>
      </c>
      <c r="E16">
        <v>-110.4</v>
      </c>
      <c r="F16">
        <v>143.07418100000001</v>
      </c>
      <c r="G16" s="26">
        <v>0.5599305555555556</v>
      </c>
      <c r="H16">
        <v>3568</v>
      </c>
      <c r="I16">
        <v>27</v>
      </c>
      <c r="J16">
        <v>213</v>
      </c>
      <c r="K16">
        <v>7</v>
      </c>
      <c r="L16" s="26">
        <v>0.56162037037037038</v>
      </c>
      <c r="M16">
        <v>3783</v>
      </c>
      <c r="N16">
        <v>32</v>
      </c>
      <c r="O16">
        <v>218</v>
      </c>
      <c r="P16">
        <v>7</v>
      </c>
      <c r="Q16" s="26">
        <f t="shared" si="8"/>
        <v>1.6898148148147829E-3</v>
      </c>
      <c r="R16">
        <f t="shared" si="1"/>
        <v>146</v>
      </c>
      <c r="S16">
        <f t="shared" si="9"/>
        <v>215</v>
      </c>
      <c r="T16">
        <f t="shared" si="10"/>
        <v>5</v>
      </c>
      <c r="U16">
        <f t="shared" si="11"/>
        <v>5</v>
      </c>
      <c r="V16">
        <f t="shared" si="12"/>
        <v>0</v>
      </c>
      <c r="W16">
        <f t="shared" si="6"/>
        <v>2.3255813953488373</v>
      </c>
      <c r="X16">
        <f t="shared" si="7"/>
        <v>3.4246575342465752E-2</v>
      </c>
    </row>
    <row r="17" spans="3:24" x14ac:dyDescent="0.2">
      <c r="C17" t="s">
        <v>17</v>
      </c>
      <c r="D17">
        <v>-0.75494499999999998</v>
      </c>
      <c r="E17">
        <v>-110.4</v>
      </c>
      <c r="F17">
        <v>146.23579100000001</v>
      </c>
      <c r="G17" s="26">
        <v>0.5618981481481482</v>
      </c>
      <c r="H17">
        <v>3783</v>
      </c>
      <c r="I17">
        <v>32</v>
      </c>
      <c r="J17">
        <v>218</v>
      </c>
      <c r="K17">
        <v>7</v>
      </c>
      <c r="L17" s="26">
        <v>0.56361111111111106</v>
      </c>
      <c r="M17">
        <v>3783</v>
      </c>
      <c r="N17">
        <v>32</v>
      </c>
      <c r="O17">
        <v>218</v>
      </c>
      <c r="P17">
        <v>7</v>
      </c>
      <c r="Q17" s="26">
        <f t="shared" si="8"/>
        <v>1.7129629629628607E-3</v>
      </c>
      <c r="R17">
        <f t="shared" si="1"/>
        <v>148</v>
      </c>
      <c r="S17">
        <f t="shared" si="9"/>
        <v>0</v>
      </c>
      <c r="T17">
        <f t="shared" si="10"/>
        <v>0</v>
      </c>
      <c r="U17">
        <f t="shared" si="11"/>
        <v>0</v>
      </c>
      <c r="V17">
        <f t="shared" si="12"/>
        <v>0</v>
      </c>
      <c r="W17">
        <v>0</v>
      </c>
      <c r="X17">
        <f>T17/R17</f>
        <v>0</v>
      </c>
    </row>
    <row r="18" spans="3:24" x14ac:dyDescent="0.2">
      <c r="C18" t="s">
        <v>17</v>
      </c>
      <c r="D18">
        <v>-0.75494099999999997</v>
      </c>
      <c r="E18">
        <v>-110.4</v>
      </c>
      <c r="F18">
        <v>146.23668000000001</v>
      </c>
      <c r="G18" s="26">
        <v>0.56388888888888888</v>
      </c>
      <c r="H18">
        <v>4638</v>
      </c>
      <c r="I18">
        <v>35</v>
      </c>
      <c r="J18">
        <v>252</v>
      </c>
      <c r="K18">
        <v>9</v>
      </c>
      <c r="L18" s="26">
        <v>0.56556712962962963</v>
      </c>
      <c r="M18">
        <v>4837</v>
      </c>
      <c r="N18">
        <v>38</v>
      </c>
      <c r="O18">
        <v>258</v>
      </c>
      <c r="P18">
        <v>9</v>
      </c>
      <c r="Q18" s="26">
        <f t="shared" si="8"/>
        <v>1.678240740740744E-3</v>
      </c>
      <c r="R18">
        <f t="shared" si="1"/>
        <v>145</v>
      </c>
      <c r="S18">
        <f t="shared" si="9"/>
        <v>199</v>
      </c>
      <c r="T18">
        <f t="shared" si="10"/>
        <v>3</v>
      </c>
      <c r="U18">
        <f t="shared" si="11"/>
        <v>6</v>
      </c>
      <c r="V18">
        <f t="shared" si="12"/>
        <v>0</v>
      </c>
      <c r="W18">
        <f t="shared" si="6"/>
        <v>1.5075376884422109</v>
      </c>
      <c r="X18">
        <f t="shared" si="7"/>
        <v>2.0689655172413793E-2</v>
      </c>
    </row>
    <row r="19" spans="3:24" x14ac:dyDescent="0.2">
      <c r="C19" t="s">
        <v>17</v>
      </c>
      <c r="D19">
        <v>-0.95757599999999998</v>
      </c>
      <c r="E19">
        <v>-138</v>
      </c>
      <c r="F19">
        <v>144.11382</v>
      </c>
      <c r="G19" s="26">
        <v>0.56584490740740745</v>
      </c>
      <c r="H19">
        <v>5693</v>
      </c>
      <c r="I19">
        <v>42</v>
      </c>
      <c r="J19">
        <v>284</v>
      </c>
      <c r="K19">
        <v>11</v>
      </c>
      <c r="L19" s="26">
        <v>0.56748842592592597</v>
      </c>
      <c r="M19">
        <v>5888</v>
      </c>
      <c r="N19">
        <v>45</v>
      </c>
      <c r="O19">
        <v>288</v>
      </c>
      <c r="P19">
        <v>11</v>
      </c>
      <c r="Q19" s="26">
        <f t="shared" si="8"/>
        <v>1.6435185185185164E-3</v>
      </c>
      <c r="R19">
        <f t="shared" si="1"/>
        <v>142</v>
      </c>
      <c r="S19">
        <f t="shared" si="9"/>
        <v>195</v>
      </c>
      <c r="T19">
        <f t="shared" si="10"/>
        <v>3</v>
      </c>
      <c r="U19">
        <f t="shared" si="11"/>
        <v>4</v>
      </c>
      <c r="V19">
        <f t="shared" si="12"/>
        <v>0</v>
      </c>
      <c r="W19">
        <f t="shared" si="6"/>
        <v>1.5384615384615385</v>
      </c>
      <c r="X19">
        <f t="shared" si="7"/>
        <v>2.1126760563380281E-2</v>
      </c>
    </row>
    <row r="20" spans="3:24" x14ac:dyDescent="0.2">
      <c r="C20" t="s">
        <v>17</v>
      </c>
      <c r="D20">
        <v>-0.91941499999999998</v>
      </c>
      <c r="E20">
        <v>-138</v>
      </c>
      <c r="F20">
        <v>150.09546700000001</v>
      </c>
      <c r="G20" s="26">
        <v>0.56776620370370368</v>
      </c>
      <c r="H20">
        <v>6343</v>
      </c>
      <c r="I20">
        <v>51</v>
      </c>
      <c r="J20">
        <v>297</v>
      </c>
      <c r="K20">
        <v>14</v>
      </c>
      <c r="L20" s="26">
        <v>0.56953703703703706</v>
      </c>
      <c r="M20">
        <v>6566</v>
      </c>
      <c r="N20">
        <v>56</v>
      </c>
      <c r="O20">
        <v>304</v>
      </c>
      <c r="P20">
        <v>17</v>
      </c>
      <c r="Q20" s="26">
        <f t="shared" si="8"/>
        <v>1.7708333333333881E-3</v>
      </c>
      <c r="R20">
        <f t="shared" si="1"/>
        <v>153</v>
      </c>
      <c r="S20">
        <f t="shared" si="9"/>
        <v>223</v>
      </c>
      <c r="T20">
        <f t="shared" si="10"/>
        <v>5</v>
      </c>
      <c r="U20">
        <f t="shared" si="11"/>
        <v>7</v>
      </c>
      <c r="V20">
        <f t="shared" si="12"/>
        <v>3</v>
      </c>
      <c r="W20">
        <f t="shared" si="6"/>
        <v>2.2421524663677128</v>
      </c>
      <c r="X20">
        <f t="shared" si="7"/>
        <v>3.2679738562091505E-2</v>
      </c>
    </row>
    <row r="21" spans="3:24" x14ac:dyDescent="0.2">
      <c r="C21" t="s">
        <v>17</v>
      </c>
      <c r="D21">
        <v>-0.74778199999999995</v>
      </c>
      <c r="E21">
        <v>-110.4</v>
      </c>
      <c r="F21">
        <v>147.63664399999999</v>
      </c>
      <c r="G21" s="26">
        <v>0.56981481481481477</v>
      </c>
      <c r="H21">
        <v>7413</v>
      </c>
      <c r="I21">
        <v>59</v>
      </c>
      <c r="J21">
        <v>314</v>
      </c>
      <c r="K21">
        <v>18</v>
      </c>
      <c r="L21" s="26">
        <v>0.57158564814814816</v>
      </c>
      <c r="M21">
        <v>7613</v>
      </c>
      <c r="N21">
        <v>62</v>
      </c>
      <c r="O21">
        <v>320</v>
      </c>
      <c r="P21">
        <v>18</v>
      </c>
      <c r="Q21" s="26">
        <f t="shared" si="8"/>
        <v>1.7708333333333881E-3</v>
      </c>
      <c r="R21">
        <f t="shared" si="1"/>
        <v>153</v>
      </c>
      <c r="S21">
        <f t="shared" si="9"/>
        <v>200</v>
      </c>
      <c r="T21">
        <f t="shared" si="10"/>
        <v>3</v>
      </c>
      <c r="U21">
        <f t="shared" si="11"/>
        <v>6</v>
      </c>
      <c r="V21">
        <f t="shared" si="12"/>
        <v>0</v>
      </c>
      <c r="W21">
        <f t="shared" si="6"/>
        <v>1.5</v>
      </c>
      <c r="X21">
        <f t="shared" si="7"/>
        <v>1.9607843137254902E-2</v>
      </c>
    </row>
    <row r="22" spans="3:24" x14ac:dyDescent="0.2">
      <c r="C22" t="s">
        <v>81</v>
      </c>
      <c r="D22">
        <v>-1.657254</v>
      </c>
      <c r="E22">
        <v>-220.8</v>
      </c>
      <c r="F22">
        <v>133.232418</v>
      </c>
      <c r="G22" s="26">
        <v>0.57190972222222225</v>
      </c>
      <c r="H22">
        <v>123</v>
      </c>
      <c r="I22">
        <v>3</v>
      </c>
      <c r="J22" s="28">
        <v>7</v>
      </c>
      <c r="K22">
        <v>1</v>
      </c>
      <c r="L22" s="26">
        <v>0.57368055555555553</v>
      </c>
      <c r="M22">
        <v>4144</v>
      </c>
      <c r="N22">
        <v>49</v>
      </c>
      <c r="O22">
        <v>60</v>
      </c>
      <c r="P22">
        <v>4</v>
      </c>
      <c r="Q22" s="26">
        <f t="shared" ref="Q22:Q31" si="13">L22-G22</f>
        <v>1.7708333333332771E-3</v>
      </c>
      <c r="R22">
        <f t="shared" si="1"/>
        <v>153</v>
      </c>
      <c r="S22">
        <f t="shared" ref="S22:S31" si="14">M22-H22</f>
        <v>4021</v>
      </c>
      <c r="T22">
        <f t="shared" ref="T22:T31" si="15">N22-I22</f>
        <v>46</v>
      </c>
      <c r="U22">
        <f t="shared" ref="U22:U31" si="16">O22-J22</f>
        <v>53</v>
      </c>
      <c r="V22">
        <f t="shared" ref="V22:V31" si="17">P22-K22</f>
        <v>3</v>
      </c>
      <c r="W22">
        <f t="shared" si="6"/>
        <v>1.1439940313354886</v>
      </c>
      <c r="X22">
        <f t="shared" si="7"/>
        <v>0.30065359477124182</v>
      </c>
    </row>
    <row r="23" spans="3:24" x14ac:dyDescent="0.2">
      <c r="C23" t="s">
        <v>81</v>
      </c>
      <c r="D23">
        <v>-1.614679</v>
      </c>
      <c r="E23">
        <v>-220.8</v>
      </c>
      <c r="F23">
        <v>136.745462</v>
      </c>
      <c r="G23" s="26">
        <v>0.57400462962962961</v>
      </c>
      <c r="H23">
        <v>136</v>
      </c>
      <c r="I23">
        <v>5</v>
      </c>
      <c r="J23">
        <v>6</v>
      </c>
      <c r="K23">
        <v>3</v>
      </c>
      <c r="L23" s="26">
        <v>0.57578703703703704</v>
      </c>
      <c r="M23">
        <v>4116</v>
      </c>
      <c r="N23">
        <v>50</v>
      </c>
      <c r="O23">
        <v>91</v>
      </c>
      <c r="P23">
        <v>9</v>
      </c>
      <c r="Q23" s="26">
        <f t="shared" si="13"/>
        <v>1.782407407407427E-3</v>
      </c>
      <c r="R23">
        <f t="shared" si="1"/>
        <v>154</v>
      </c>
      <c r="S23">
        <f t="shared" si="14"/>
        <v>3980</v>
      </c>
      <c r="T23">
        <f t="shared" si="15"/>
        <v>45</v>
      </c>
      <c r="U23">
        <f t="shared" si="16"/>
        <v>85</v>
      </c>
      <c r="V23">
        <f t="shared" si="17"/>
        <v>6</v>
      </c>
      <c r="W23">
        <f t="shared" si="6"/>
        <v>1.1306532663316584</v>
      </c>
      <c r="X23">
        <f t="shared" si="7"/>
        <v>0.29220779220779219</v>
      </c>
    </row>
    <row r="24" spans="3:24" x14ac:dyDescent="0.2">
      <c r="C24" t="s">
        <v>81</v>
      </c>
      <c r="D24">
        <v>-1.6704859999999999</v>
      </c>
      <c r="E24">
        <v>-220.8</v>
      </c>
      <c r="F24">
        <v>132.17709500000001</v>
      </c>
      <c r="G24" s="26">
        <v>0.57611111111111113</v>
      </c>
      <c r="H24">
        <v>157</v>
      </c>
      <c r="I24">
        <v>3</v>
      </c>
      <c r="J24">
        <v>5</v>
      </c>
      <c r="K24">
        <v>2</v>
      </c>
      <c r="L24" s="26">
        <v>0.57771990740740742</v>
      </c>
      <c r="M24">
        <v>3238</v>
      </c>
      <c r="N24">
        <v>35</v>
      </c>
      <c r="O24" s="28">
        <v>98</v>
      </c>
      <c r="P24">
        <v>4</v>
      </c>
      <c r="Q24" s="26">
        <f t="shared" si="13"/>
        <v>1.6087962962962887E-3</v>
      </c>
      <c r="R24">
        <f t="shared" si="1"/>
        <v>139</v>
      </c>
      <c r="S24">
        <f t="shared" si="14"/>
        <v>3081</v>
      </c>
      <c r="T24">
        <f t="shared" si="15"/>
        <v>32</v>
      </c>
      <c r="U24">
        <f t="shared" si="16"/>
        <v>93</v>
      </c>
      <c r="V24">
        <f t="shared" si="17"/>
        <v>2</v>
      </c>
      <c r="W24">
        <f t="shared" si="6"/>
        <v>1.03862382343395</v>
      </c>
      <c r="X24">
        <f t="shared" si="7"/>
        <v>0.23021582733812951</v>
      </c>
    </row>
    <row r="25" spans="3:24" x14ac:dyDescent="0.2">
      <c r="C25" t="s">
        <v>81</v>
      </c>
      <c r="D25">
        <v>-1.9859720000000001</v>
      </c>
      <c r="E25">
        <v>-248.4</v>
      </c>
      <c r="F25">
        <v>125.077307</v>
      </c>
      <c r="G25" s="26">
        <v>0.57805555555555554</v>
      </c>
      <c r="H25">
        <v>148</v>
      </c>
      <c r="I25">
        <v>2</v>
      </c>
      <c r="J25">
        <v>4</v>
      </c>
      <c r="K25">
        <v>1</v>
      </c>
      <c r="L25" s="26">
        <v>0.57966435185185183</v>
      </c>
      <c r="M25">
        <v>3353</v>
      </c>
      <c r="N25">
        <v>36</v>
      </c>
      <c r="O25" s="28">
        <v>96</v>
      </c>
      <c r="P25">
        <v>4</v>
      </c>
      <c r="Q25" s="26">
        <f t="shared" si="13"/>
        <v>1.6087962962962887E-3</v>
      </c>
      <c r="R25">
        <f t="shared" si="1"/>
        <v>139</v>
      </c>
      <c r="S25">
        <f t="shared" si="14"/>
        <v>3205</v>
      </c>
      <c r="T25">
        <f t="shared" si="15"/>
        <v>34</v>
      </c>
      <c r="U25">
        <f t="shared" si="16"/>
        <v>92</v>
      </c>
      <c r="V25">
        <f t="shared" si="17"/>
        <v>3</v>
      </c>
      <c r="W25">
        <f t="shared" si="6"/>
        <v>1.0608424336973479</v>
      </c>
      <c r="X25">
        <f t="shared" si="7"/>
        <v>0.2446043165467626</v>
      </c>
    </row>
    <row r="26" spans="3:24" x14ac:dyDescent="0.2">
      <c r="C26" t="s">
        <v>81</v>
      </c>
      <c r="D26">
        <v>-1.5982240000000001</v>
      </c>
      <c r="E26">
        <v>-220.8</v>
      </c>
      <c r="F26">
        <v>138.15330700000001</v>
      </c>
      <c r="G26" s="26">
        <v>0.57998842592592592</v>
      </c>
      <c r="H26">
        <v>96</v>
      </c>
      <c r="I26">
        <v>3</v>
      </c>
      <c r="J26" s="28">
        <v>4</v>
      </c>
      <c r="K26">
        <v>1</v>
      </c>
      <c r="L26" s="26">
        <v>0.58172453703703708</v>
      </c>
      <c r="M26">
        <v>3747</v>
      </c>
      <c r="N26">
        <v>33</v>
      </c>
      <c r="O26">
        <v>83</v>
      </c>
      <c r="P26">
        <v>5</v>
      </c>
      <c r="Q26" s="26">
        <f t="shared" si="13"/>
        <v>1.7361111111111605E-3</v>
      </c>
      <c r="R26">
        <f t="shared" si="1"/>
        <v>150</v>
      </c>
      <c r="S26">
        <f t="shared" si="14"/>
        <v>3651</v>
      </c>
      <c r="T26">
        <f t="shared" si="15"/>
        <v>30</v>
      </c>
      <c r="U26">
        <f t="shared" si="16"/>
        <v>79</v>
      </c>
      <c r="V26">
        <f t="shared" si="17"/>
        <v>4</v>
      </c>
      <c r="W26">
        <f t="shared" si="6"/>
        <v>0.82169268693508635</v>
      </c>
      <c r="X26">
        <f t="shared" si="7"/>
        <v>0.2</v>
      </c>
    </row>
    <row r="27" spans="3:24" x14ac:dyDescent="0.2">
      <c r="C27" t="s">
        <v>81</v>
      </c>
      <c r="D27">
        <v>-1.825847</v>
      </c>
      <c r="E27">
        <v>-248.4</v>
      </c>
      <c r="F27">
        <v>136.04647</v>
      </c>
      <c r="G27" s="26">
        <v>0.58206018518518521</v>
      </c>
      <c r="H27">
        <v>105</v>
      </c>
      <c r="I27">
        <v>6</v>
      </c>
      <c r="J27">
        <v>6</v>
      </c>
      <c r="K27">
        <v>4</v>
      </c>
      <c r="L27" s="26">
        <v>0.58376157407407403</v>
      </c>
      <c r="M27">
        <v>3679</v>
      </c>
      <c r="N27">
        <v>36</v>
      </c>
      <c r="O27">
        <v>42</v>
      </c>
      <c r="P27">
        <v>8</v>
      </c>
      <c r="Q27" s="26">
        <f t="shared" si="13"/>
        <v>1.7013888888888218E-3</v>
      </c>
      <c r="R27">
        <f t="shared" si="1"/>
        <v>147</v>
      </c>
      <c r="S27">
        <f t="shared" si="14"/>
        <v>3574</v>
      </c>
      <c r="T27">
        <f t="shared" si="15"/>
        <v>30</v>
      </c>
      <c r="U27">
        <f t="shared" si="16"/>
        <v>36</v>
      </c>
      <c r="V27">
        <f t="shared" si="17"/>
        <v>4</v>
      </c>
      <c r="W27">
        <f t="shared" si="6"/>
        <v>0.83939563514269722</v>
      </c>
      <c r="X27">
        <f t="shared" si="7"/>
        <v>0.20408163265306123</v>
      </c>
    </row>
    <row r="28" spans="3:24" x14ac:dyDescent="0.2">
      <c r="C28" t="s">
        <v>81</v>
      </c>
      <c r="D28">
        <v>-1.775461</v>
      </c>
      <c r="E28">
        <v>-248.4</v>
      </c>
      <c r="F28">
        <v>139.907295</v>
      </c>
      <c r="G28" s="26">
        <v>0.58409722222222227</v>
      </c>
      <c r="H28">
        <v>102</v>
      </c>
      <c r="I28">
        <v>3</v>
      </c>
      <c r="J28">
        <v>4</v>
      </c>
      <c r="K28">
        <v>1</v>
      </c>
      <c r="L28" s="26">
        <v>0.58584490740740736</v>
      </c>
      <c r="M28">
        <v>3773</v>
      </c>
      <c r="N28">
        <v>45</v>
      </c>
      <c r="O28">
        <v>62</v>
      </c>
      <c r="P28">
        <v>8</v>
      </c>
      <c r="Q28" s="26">
        <f t="shared" si="13"/>
        <v>1.7476851851850883E-3</v>
      </c>
      <c r="R28">
        <f t="shared" si="1"/>
        <v>151</v>
      </c>
      <c r="S28">
        <f t="shared" si="14"/>
        <v>3671</v>
      </c>
      <c r="T28">
        <f t="shared" si="15"/>
        <v>42</v>
      </c>
      <c r="U28">
        <f t="shared" si="16"/>
        <v>58</v>
      </c>
      <c r="V28">
        <f t="shared" si="17"/>
        <v>7</v>
      </c>
      <c r="W28">
        <f t="shared" si="6"/>
        <v>1.1441024244075184</v>
      </c>
      <c r="X28">
        <f t="shared" si="7"/>
        <v>0.27814569536423839</v>
      </c>
    </row>
    <row r="29" spans="3:24" x14ac:dyDescent="0.2">
      <c r="C29" t="s">
        <v>81</v>
      </c>
      <c r="D29">
        <v>-1.7506219999999999</v>
      </c>
      <c r="E29">
        <v>-220.8</v>
      </c>
      <c r="F29">
        <v>126.126597</v>
      </c>
      <c r="G29" s="26">
        <v>0.58618055555555559</v>
      </c>
      <c r="H29">
        <v>225</v>
      </c>
      <c r="I29">
        <v>6</v>
      </c>
      <c r="J29">
        <v>14</v>
      </c>
      <c r="K29">
        <v>3</v>
      </c>
      <c r="L29" s="26">
        <v>0.58776620370370369</v>
      </c>
      <c r="M29">
        <v>3628</v>
      </c>
      <c r="N29">
        <v>42</v>
      </c>
      <c r="O29">
        <v>157</v>
      </c>
      <c r="P29">
        <v>7</v>
      </c>
      <c r="Q29" s="26">
        <f t="shared" si="13"/>
        <v>1.5856481481481E-3</v>
      </c>
      <c r="R29">
        <f t="shared" si="1"/>
        <v>137</v>
      </c>
      <c r="S29">
        <f t="shared" si="14"/>
        <v>3403</v>
      </c>
      <c r="T29">
        <f t="shared" si="15"/>
        <v>36</v>
      </c>
      <c r="U29">
        <f t="shared" si="16"/>
        <v>143</v>
      </c>
      <c r="V29">
        <f t="shared" si="17"/>
        <v>4</v>
      </c>
      <c r="W29">
        <f t="shared" si="6"/>
        <v>1.0578900969732588</v>
      </c>
      <c r="X29">
        <f t="shared" si="7"/>
        <v>0.26277372262773724</v>
      </c>
    </row>
    <row r="30" spans="3:24" x14ac:dyDescent="0.2">
      <c r="C30" t="s">
        <v>81</v>
      </c>
      <c r="D30">
        <v>-2.3467730000000002</v>
      </c>
      <c r="E30">
        <v>-303.60000000000002</v>
      </c>
      <c r="F30">
        <v>129.36911599999999</v>
      </c>
      <c r="G30" s="26">
        <v>0.58809027777777778</v>
      </c>
      <c r="H30">
        <v>110</v>
      </c>
      <c r="I30">
        <v>3</v>
      </c>
      <c r="J30">
        <v>4</v>
      </c>
      <c r="K30">
        <v>1</v>
      </c>
      <c r="L30" s="26">
        <v>0.58968750000000003</v>
      </c>
      <c r="M30">
        <v>2339</v>
      </c>
      <c r="N30">
        <v>29</v>
      </c>
      <c r="O30">
        <v>41</v>
      </c>
      <c r="P30">
        <v>5</v>
      </c>
      <c r="Q30" s="26">
        <f t="shared" si="13"/>
        <v>1.5972222222222499E-3</v>
      </c>
      <c r="R30">
        <f t="shared" si="1"/>
        <v>138</v>
      </c>
      <c r="S30">
        <f t="shared" si="14"/>
        <v>2229</v>
      </c>
      <c r="T30">
        <f t="shared" si="15"/>
        <v>26</v>
      </c>
      <c r="U30">
        <f t="shared" si="16"/>
        <v>37</v>
      </c>
      <c r="V30">
        <f t="shared" si="17"/>
        <v>4</v>
      </c>
      <c r="W30">
        <f t="shared" si="6"/>
        <v>1.1664423508299686</v>
      </c>
      <c r="X30">
        <f t="shared" si="7"/>
        <v>0.18840579710144928</v>
      </c>
    </row>
    <row r="31" spans="3:24" x14ac:dyDescent="0.2">
      <c r="C31" t="s">
        <v>81</v>
      </c>
      <c r="D31">
        <v>-1.707775</v>
      </c>
      <c r="E31">
        <v>-220.8</v>
      </c>
      <c r="F31">
        <v>129.29102700000001</v>
      </c>
      <c r="G31" s="26">
        <v>0.59002314814814816</v>
      </c>
      <c r="H31">
        <v>114</v>
      </c>
      <c r="I31">
        <v>3</v>
      </c>
      <c r="J31">
        <v>4</v>
      </c>
      <c r="K31">
        <v>1</v>
      </c>
      <c r="L31" s="26">
        <v>0.59164351851851849</v>
      </c>
      <c r="M31">
        <v>3473</v>
      </c>
      <c r="N31">
        <v>42</v>
      </c>
      <c r="O31">
        <v>110</v>
      </c>
      <c r="P31">
        <v>6</v>
      </c>
      <c r="Q31" s="26">
        <f t="shared" si="13"/>
        <v>1.6203703703703276E-3</v>
      </c>
      <c r="R31">
        <f t="shared" si="1"/>
        <v>140</v>
      </c>
      <c r="S31">
        <f t="shared" si="14"/>
        <v>3359</v>
      </c>
      <c r="T31">
        <f t="shared" si="15"/>
        <v>39</v>
      </c>
      <c r="U31">
        <f t="shared" si="16"/>
        <v>106</v>
      </c>
      <c r="V31">
        <f t="shared" si="17"/>
        <v>5</v>
      </c>
      <c r="W31">
        <f t="shared" si="6"/>
        <v>1.1610598392378684</v>
      </c>
      <c r="X31">
        <f t="shared" si="7"/>
        <v>0.27857142857142858</v>
      </c>
    </row>
    <row r="32" spans="3:24" x14ac:dyDescent="0.2">
      <c r="C32" t="s">
        <v>82</v>
      </c>
      <c r="D32">
        <v>-1.657254</v>
      </c>
      <c r="E32">
        <v>-220.8</v>
      </c>
      <c r="F32">
        <v>133.232418</v>
      </c>
      <c r="G32" s="26">
        <v>0.57188657407407406</v>
      </c>
      <c r="H32">
        <v>42</v>
      </c>
      <c r="I32">
        <v>11</v>
      </c>
      <c r="J32">
        <v>13</v>
      </c>
      <c r="K32">
        <v>10</v>
      </c>
      <c r="L32" s="26">
        <v>0.57365740740740745</v>
      </c>
      <c r="M32">
        <v>1998</v>
      </c>
      <c r="N32">
        <v>38</v>
      </c>
      <c r="O32">
        <v>68</v>
      </c>
      <c r="P32">
        <v>22</v>
      </c>
      <c r="Q32" s="26">
        <f t="shared" ref="Q32:Q41" si="18">L32-G32</f>
        <v>1.7708333333333881E-3</v>
      </c>
      <c r="R32">
        <f t="shared" si="1"/>
        <v>153</v>
      </c>
      <c r="S32">
        <f t="shared" ref="S32:S41" si="19">M32-H32</f>
        <v>1956</v>
      </c>
      <c r="T32">
        <f t="shared" ref="T32:T41" si="20">N32-I32</f>
        <v>27</v>
      </c>
      <c r="U32">
        <f t="shared" ref="U32:U41" si="21">O32-J32</f>
        <v>55</v>
      </c>
      <c r="V32">
        <f t="shared" ref="V32:V41" si="22">P32-K32</f>
        <v>12</v>
      </c>
      <c r="W32">
        <f t="shared" si="6"/>
        <v>1.3803680981595092</v>
      </c>
      <c r="X32">
        <f t="shared" si="7"/>
        <v>0.17647058823529413</v>
      </c>
    </row>
    <row r="33" spans="3:24" x14ac:dyDescent="0.2">
      <c r="C33" t="s">
        <v>82</v>
      </c>
      <c r="D33">
        <v>-1.614679</v>
      </c>
      <c r="E33">
        <v>-220.8</v>
      </c>
      <c r="F33">
        <v>136.745462</v>
      </c>
      <c r="G33" s="26">
        <v>0.57398148148148154</v>
      </c>
      <c r="H33">
        <v>63</v>
      </c>
      <c r="I33">
        <v>3</v>
      </c>
      <c r="J33">
        <v>7</v>
      </c>
      <c r="K33">
        <v>2</v>
      </c>
      <c r="L33" s="26">
        <v>0.57576388888888885</v>
      </c>
      <c r="M33">
        <v>1801</v>
      </c>
      <c r="N33">
        <v>42</v>
      </c>
      <c r="O33">
        <v>106</v>
      </c>
      <c r="P33">
        <v>14</v>
      </c>
      <c r="Q33" s="26">
        <f t="shared" si="18"/>
        <v>1.782407407407316E-3</v>
      </c>
      <c r="R33">
        <f t="shared" si="1"/>
        <v>154</v>
      </c>
      <c r="S33">
        <f t="shared" si="19"/>
        <v>1738</v>
      </c>
      <c r="T33">
        <f t="shared" si="20"/>
        <v>39</v>
      </c>
      <c r="U33">
        <f t="shared" si="21"/>
        <v>99</v>
      </c>
      <c r="V33">
        <f t="shared" si="22"/>
        <v>12</v>
      </c>
      <c r="W33">
        <f t="shared" si="6"/>
        <v>2.2439585730724971</v>
      </c>
      <c r="X33">
        <f t="shared" si="7"/>
        <v>0.25324675324675322</v>
      </c>
    </row>
    <row r="34" spans="3:24" x14ac:dyDescent="0.2">
      <c r="C34" t="s">
        <v>82</v>
      </c>
      <c r="D34">
        <v>-1.6704859999999999</v>
      </c>
      <c r="E34">
        <v>-220.8</v>
      </c>
      <c r="F34">
        <v>132.17709500000001</v>
      </c>
      <c r="G34" s="26">
        <v>0.57608796296296294</v>
      </c>
      <c r="H34">
        <v>60</v>
      </c>
      <c r="I34">
        <v>4</v>
      </c>
      <c r="J34">
        <v>7</v>
      </c>
      <c r="K34">
        <v>3</v>
      </c>
      <c r="L34" s="26">
        <v>0.57769675925925923</v>
      </c>
      <c r="M34">
        <v>1768</v>
      </c>
      <c r="N34">
        <v>35</v>
      </c>
      <c r="O34">
        <v>95</v>
      </c>
      <c r="P34">
        <v>9</v>
      </c>
      <c r="Q34" s="26">
        <f t="shared" si="18"/>
        <v>1.6087962962962887E-3</v>
      </c>
      <c r="R34">
        <f t="shared" si="1"/>
        <v>139</v>
      </c>
      <c r="S34">
        <f t="shared" si="19"/>
        <v>1708</v>
      </c>
      <c r="T34">
        <f t="shared" si="20"/>
        <v>31</v>
      </c>
      <c r="U34">
        <f t="shared" si="21"/>
        <v>88</v>
      </c>
      <c r="V34">
        <f t="shared" si="22"/>
        <v>6</v>
      </c>
      <c r="W34">
        <f t="shared" si="6"/>
        <v>1.8149882903981265</v>
      </c>
      <c r="X34">
        <f t="shared" si="7"/>
        <v>0.22302158273381295</v>
      </c>
    </row>
    <row r="35" spans="3:24" x14ac:dyDescent="0.2">
      <c r="C35" t="s">
        <v>82</v>
      </c>
      <c r="D35">
        <v>-1.9859720000000001</v>
      </c>
      <c r="E35">
        <v>-248.4</v>
      </c>
      <c r="F35">
        <v>125.077307</v>
      </c>
      <c r="G35" s="26">
        <v>0.57803240740740736</v>
      </c>
      <c r="H35">
        <v>61</v>
      </c>
      <c r="I35">
        <v>5</v>
      </c>
      <c r="J35">
        <v>8</v>
      </c>
      <c r="K35">
        <v>3</v>
      </c>
      <c r="L35" s="26">
        <v>0.57964120370370376</v>
      </c>
      <c r="M35">
        <v>1936</v>
      </c>
      <c r="N35">
        <v>40</v>
      </c>
      <c r="O35">
        <v>79</v>
      </c>
      <c r="P35">
        <v>15</v>
      </c>
      <c r="Q35" s="26">
        <f t="shared" si="18"/>
        <v>1.6087962962963998E-3</v>
      </c>
      <c r="R35">
        <f t="shared" si="1"/>
        <v>139</v>
      </c>
      <c r="S35">
        <f t="shared" si="19"/>
        <v>1875</v>
      </c>
      <c r="T35">
        <f t="shared" si="20"/>
        <v>35</v>
      </c>
      <c r="U35">
        <f t="shared" si="21"/>
        <v>71</v>
      </c>
      <c r="V35">
        <f t="shared" si="22"/>
        <v>12</v>
      </c>
      <c r="W35">
        <f t="shared" si="6"/>
        <v>1.8666666666666669</v>
      </c>
      <c r="X35">
        <f t="shared" si="7"/>
        <v>0.25179856115107913</v>
      </c>
    </row>
    <row r="36" spans="3:24" x14ac:dyDescent="0.2">
      <c r="C36" t="s">
        <v>82</v>
      </c>
      <c r="D36">
        <v>-1.5982240000000001</v>
      </c>
      <c r="E36">
        <v>-220.8</v>
      </c>
      <c r="F36">
        <v>138.15330700000001</v>
      </c>
      <c r="G36" s="26">
        <v>0.57996527777777773</v>
      </c>
      <c r="H36">
        <v>63</v>
      </c>
      <c r="I36">
        <v>3</v>
      </c>
      <c r="J36">
        <v>7</v>
      </c>
      <c r="K36">
        <v>2</v>
      </c>
      <c r="L36" s="26">
        <v>0.58170138888888889</v>
      </c>
      <c r="M36">
        <v>1780</v>
      </c>
      <c r="N36">
        <v>33</v>
      </c>
      <c r="O36">
        <v>66</v>
      </c>
      <c r="P36">
        <v>12</v>
      </c>
      <c r="Q36" s="26">
        <f t="shared" si="18"/>
        <v>1.7361111111111605E-3</v>
      </c>
      <c r="R36">
        <f t="shared" si="1"/>
        <v>150</v>
      </c>
      <c r="S36">
        <f t="shared" si="19"/>
        <v>1717</v>
      </c>
      <c r="T36">
        <f t="shared" si="20"/>
        <v>30</v>
      </c>
      <c r="U36">
        <f t="shared" si="21"/>
        <v>59</v>
      </c>
      <c r="V36">
        <f t="shared" si="22"/>
        <v>10</v>
      </c>
      <c r="W36">
        <f t="shared" si="6"/>
        <v>1.7472335468841003</v>
      </c>
      <c r="X36">
        <f t="shared" si="7"/>
        <v>0.2</v>
      </c>
    </row>
    <row r="37" spans="3:24" x14ac:dyDescent="0.2">
      <c r="C37" t="s">
        <v>82</v>
      </c>
      <c r="D37">
        <v>-1.825847</v>
      </c>
      <c r="E37">
        <v>-248.4</v>
      </c>
      <c r="F37">
        <v>136.04647</v>
      </c>
      <c r="G37" s="26">
        <v>0.58203703703703702</v>
      </c>
      <c r="H37">
        <v>64</v>
      </c>
      <c r="I37">
        <v>3</v>
      </c>
      <c r="J37">
        <v>8</v>
      </c>
      <c r="K37">
        <v>2</v>
      </c>
      <c r="L37" s="26">
        <v>0.58373842592592595</v>
      </c>
      <c r="M37">
        <v>1757</v>
      </c>
      <c r="N37">
        <v>29</v>
      </c>
      <c r="O37">
        <v>78</v>
      </c>
      <c r="P37">
        <v>8</v>
      </c>
      <c r="Q37" s="26">
        <f t="shared" si="18"/>
        <v>1.7013888888889328E-3</v>
      </c>
      <c r="R37">
        <f t="shared" si="1"/>
        <v>147</v>
      </c>
      <c r="S37">
        <f t="shared" si="19"/>
        <v>1693</v>
      </c>
      <c r="T37">
        <f t="shared" si="20"/>
        <v>26</v>
      </c>
      <c r="U37">
        <f t="shared" si="21"/>
        <v>70</v>
      </c>
      <c r="V37">
        <f t="shared" si="22"/>
        <v>6</v>
      </c>
      <c r="W37">
        <f t="shared" si="6"/>
        <v>1.5357353809805079</v>
      </c>
      <c r="X37">
        <f t="shared" si="7"/>
        <v>0.17687074829931973</v>
      </c>
    </row>
    <row r="38" spans="3:24" x14ac:dyDescent="0.2">
      <c r="C38" t="s">
        <v>82</v>
      </c>
      <c r="D38">
        <v>-1.775461</v>
      </c>
      <c r="E38">
        <v>-248.4</v>
      </c>
      <c r="F38">
        <v>139.907295</v>
      </c>
      <c r="G38" s="26">
        <v>0.58406250000000004</v>
      </c>
      <c r="H38">
        <v>74</v>
      </c>
      <c r="I38">
        <v>5</v>
      </c>
      <c r="J38">
        <v>8</v>
      </c>
      <c r="K38">
        <v>2</v>
      </c>
      <c r="L38" s="26">
        <v>0.58582175925925928</v>
      </c>
      <c r="M38">
        <v>1946</v>
      </c>
      <c r="N38">
        <v>43</v>
      </c>
      <c r="O38">
        <v>120</v>
      </c>
      <c r="P38">
        <v>17</v>
      </c>
      <c r="Q38" s="26">
        <f t="shared" si="18"/>
        <v>1.7592592592592382E-3</v>
      </c>
      <c r="R38">
        <f t="shared" si="1"/>
        <v>152</v>
      </c>
      <c r="S38">
        <f t="shared" si="19"/>
        <v>1872</v>
      </c>
      <c r="T38">
        <f t="shared" si="20"/>
        <v>38</v>
      </c>
      <c r="U38">
        <f t="shared" si="21"/>
        <v>112</v>
      </c>
      <c r="V38">
        <f t="shared" si="22"/>
        <v>15</v>
      </c>
      <c r="W38">
        <f t="shared" si="6"/>
        <v>2.0299145299145298</v>
      </c>
      <c r="X38">
        <f t="shared" si="7"/>
        <v>0.25</v>
      </c>
    </row>
    <row r="39" spans="3:24" x14ac:dyDescent="0.2">
      <c r="C39" t="s">
        <v>82</v>
      </c>
      <c r="D39">
        <v>-1.7506219999999999</v>
      </c>
      <c r="E39">
        <v>-220.8</v>
      </c>
      <c r="F39">
        <v>126.126597</v>
      </c>
      <c r="G39" s="26">
        <v>0.5861574074074074</v>
      </c>
      <c r="H39">
        <v>63</v>
      </c>
      <c r="I39">
        <v>3</v>
      </c>
      <c r="J39">
        <v>8</v>
      </c>
      <c r="K39">
        <v>2</v>
      </c>
      <c r="L39" s="26">
        <v>0.58773148148148147</v>
      </c>
      <c r="M39">
        <v>1983</v>
      </c>
      <c r="N39">
        <v>36</v>
      </c>
      <c r="O39">
        <v>125</v>
      </c>
      <c r="P39">
        <v>16</v>
      </c>
      <c r="Q39" s="26">
        <f t="shared" si="18"/>
        <v>1.5740740740740611E-3</v>
      </c>
      <c r="R39">
        <f t="shared" si="1"/>
        <v>136</v>
      </c>
      <c r="S39">
        <f t="shared" si="19"/>
        <v>1920</v>
      </c>
      <c r="T39">
        <f t="shared" si="20"/>
        <v>33</v>
      </c>
      <c r="U39">
        <f t="shared" si="21"/>
        <v>117</v>
      </c>
      <c r="V39">
        <f t="shared" si="22"/>
        <v>14</v>
      </c>
      <c r="W39">
        <f t="shared" si="6"/>
        <v>1.7187500000000002</v>
      </c>
      <c r="X39">
        <f t="shared" si="7"/>
        <v>0.24264705882352941</v>
      </c>
    </row>
    <row r="40" spans="3:24" x14ac:dyDescent="0.2">
      <c r="C40" t="s">
        <v>82</v>
      </c>
      <c r="D40">
        <v>-2.3467730000000002</v>
      </c>
      <c r="E40">
        <v>-303.60000000000002</v>
      </c>
      <c r="F40">
        <v>129.36911599999999</v>
      </c>
      <c r="G40" s="26">
        <v>0.58806712962962959</v>
      </c>
      <c r="H40">
        <v>63</v>
      </c>
      <c r="I40">
        <v>4</v>
      </c>
      <c r="J40">
        <v>6</v>
      </c>
      <c r="K40">
        <v>2</v>
      </c>
      <c r="L40" s="26">
        <v>0.58966435185185184</v>
      </c>
      <c r="M40">
        <v>4483</v>
      </c>
      <c r="N40">
        <v>122</v>
      </c>
      <c r="O40">
        <v>376</v>
      </c>
      <c r="P40">
        <v>50</v>
      </c>
      <c r="Q40" s="26">
        <f t="shared" si="18"/>
        <v>1.5972222222222499E-3</v>
      </c>
      <c r="R40">
        <f t="shared" si="1"/>
        <v>138</v>
      </c>
      <c r="S40">
        <f t="shared" si="19"/>
        <v>4420</v>
      </c>
      <c r="T40">
        <f t="shared" si="20"/>
        <v>118</v>
      </c>
      <c r="U40">
        <f t="shared" si="21"/>
        <v>370</v>
      </c>
      <c r="V40">
        <f t="shared" si="22"/>
        <v>48</v>
      </c>
      <c r="W40">
        <f t="shared" si="6"/>
        <v>2.6696832579185519</v>
      </c>
      <c r="X40">
        <f t="shared" si="7"/>
        <v>0.85507246376811596</v>
      </c>
    </row>
    <row r="41" spans="3:24" x14ac:dyDescent="0.2">
      <c r="C41" t="s">
        <v>82</v>
      </c>
      <c r="D41">
        <v>-1.707775</v>
      </c>
      <c r="E41">
        <v>-220.8</v>
      </c>
      <c r="F41">
        <v>129.29102700000001</v>
      </c>
      <c r="G41" s="26">
        <v>0.58998842592592593</v>
      </c>
      <c r="H41">
        <v>64</v>
      </c>
      <c r="I41">
        <v>3</v>
      </c>
      <c r="J41">
        <v>7</v>
      </c>
      <c r="K41">
        <v>2</v>
      </c>
      <c r="L41" s="26">
        <v>0.59162037037037041</v>
      </c>
      <c r="M41">
        <v>1909</v>
      </c>
      <c r="N41">
        <v>34</v>
      </c>
      <c r="O41">
        <v>88</v>
      </c>
      <c r="P41">
        <v>12</v>
      </c>
      <c r="Q41" s="26">
        <f t="shared" si="18"/>
        <v>1.6319444444444775E-3</v>
      </c>
      <c r="R41">
        <f t="shared" si="1"/>
        <v>141</v>
      </c>
      <c r="S41">
        <f t="shared" si="19"/>
        <v>1845</v>
      </c>
      <c r="T41">
        <f t="shared" si="20"/>
        <v>31</v>
      </c>
      <c r="U41">
        <f t="shared" si="21"/>
        <v>81</v>
      </c>
      <c r="V41">
        <f t="shared" si="22"/>
        <v>10</v>
      </c>
      <c r="W41">
        <f t="shared" si="6"/>
        <v>1.6802168021680215</v>
      </c>
      <c r="X41">
        <f t="shared" si="7"/>
        <v>0.21985815602836881</v>
      </c>
    </row>
    <row r="42" spans="3:24" x14ac:dyDescent="0.2">
      <c r="C42" t="s">
        <v>4</v>
      </c>
      <c r="D42">
        <v>-1.409192</v>
      </c>
      <c r="E42">
        <v>-193.2</v>
      </c>
      <c r="F42">
        <v>137.09985399999999</v>
      </c>
      <c r="G42" s="26">
        <v>0.59193287037037035</v>
      </c>
      <c r="H42" s="28">
        <v>6</v>
      </c>
      <c r="I42">
        <v>0</v>
      </c>
      <c r="J42">
        <v>0</v>
      </c>
      <c r="K42">
        <v>0</v>
      </c>
      <c r="L42" s="26">
        <v>0.59351851851851856</v>
      </c>
      <c r="M42">
        <v>177</v>
      </c>
      <c r="N42">
        <v>8</v>
      </c>
      <c r="O42">
        <v>26</v>
      </c>
      <c r="P42">
        <v>0</v>
      </c>
      <c r="Q42" s="26">
        <f t="shared" ref="Q42:Q51" si="23">L42-G42</f>
        <v>1.585648148148211E-3</v>
      </c>
      <c r="R42">
        <f t="shared" si="1"/>
        <v>137</v>
      </c>
      <c r="S42">
        <f t="shared" ref="S42:S51" si="24">M42-H42</f>
        <v>171</v>
      </c>
      <c r="T42">
        <f t="shared" ref="T42:T51" si="25">N42-I42</f>
        <v>8</v>
      </c>
      <c r="U42">
        <f t="shared" ref="U42:U51" si="26">O42-J42</f>
        <v>26</v>
      </c>
      <c r="V42">
        <f t="shared" ref="V42:V51" si="27">P42-K42</f>
        <v>0</v>
      </c>
      <c r="W42">
        <f t="shared" si="6"/>
        <v>4.6783625730994149</v>
      </c>
      <c r="X42">
        <f t="shared" si="7"/>
        <v>5.8394160583941604E-2</v>
      </c>
    </row>
    <row r="43" spans="3:24" x14ac:dyDescent="0.2">
      <c r="C43" t="s">
        <v>4</v>
      </c>
      <c r="D43">
        <v>-1.4312</v>
      </c>
      <c r="E43">
        <v>-193.2</v>
      </c>
      <c r="F43">
        <v>134.99161899999999</v>
      </c>
      <c r="G43" s="26">
        <v>0.59380787037037042</v>
      </c>
      <c r="H43">
        <v>6</v>
      </c>
      <c r="I43">
        <v>0</v>
      </c>
      <c r="J43">
        <v>0</v>
      </c>
      <c r="K43">
        <v>0</v>
      </c>
      <c r="L43" s="26">
        <v>0.59552083333333339</v>
      </c>
      <c r="M43">
        <v>7</v>
      </c>
      <c r="N43">
        <v>0</v>
      </c>
      <c r="O43">
        <v>0</v>
      </c>
      <c r="P43">
        <v>0</v>
      </c>
      <c r="Q43" s="26">
        <f t="shared" si="23"/>
        <v>1.7129629629629717E-3</v>
      </c>
      <c r="R43">
        <f t="shared" si="1"/>
        <v>148</v>
      </c>
      <c r="S43">
        <f t="shared" si="24"/>
        <v>1</v>
      </c>
      <c r="T43">
        <f t="shared" si="25"/>
        <v>0</v>
      </c>
      <c r="U43">
        <f t="shared" si="26"/>
        <v>0</v>
      </c>
      <c r="V43">
        <f t="shared" si="27"/>
        <v>0</v>
      </c>
      <c r="W43">
        <f t="shared" si="6"/>
        <v>0</v>
      </c>
      <c r="X43">
        <f t="shared" si="7"/>
        <v>0</v>
      </c>
    </row>
    <row r="44" spans="3:24" x14ac:dyDescent="0.2">
      <c r="C44" t="s">
        <v>4</v>
      </c>
      <c r="D44">
        <v>-1.423746</v>
      </c>
      <c r="E44">
        <v>-193.2</v>
      </c>
      <c r="F44">
        <v>135.69832099999999</v>
      </c>
      <c r="G44" s="26">
        <v>0.5957986111111111</v>
      </c>
      <c r="H44">
        <v>6</v>
      </c>
      <c r="I44">
        <v>0</v>
      </c>
      <c r="J44">
        <v>0</v>
      </c>
      <c r="K44">
        <v>0</v>
      </c>
      <c r="L44" s="26">
        <v>0.59747685185185184</v>
      </c>
      <c r="M44">
        <v>742</v>
      </c>
      <c r="N44">
        <v>23</v>
      </c>
      <c r="O44">
        <v>25</v>
      </c>
      <c r="P44">
        <v>1</v>
      </c>
      <c r="Q44" s="26">
        <f t="shared" si="23"/>
        <v>1.678240740740744E-3</v>
      </c>
      <c r="R44">
        <f t="shared" si="1"/>
        <v>145</v>
      </c>
      <c r="S44">
        <f t="shared" si="24"/>
        <v>736</v>
      </c>
      <c r="T44">
        <f t="shared" si="25"/>
        <v>23</v>
      </c>
      <c r="U44">
        <f t="shared" si="26"/>
        <v>25</v>
      </c>
      <c r="V44">
        <f t="shared" si="27"/>
        <v>1</v>
      </c>
      <c r="W44">
        <f t="shared" si="6"/>
        <v>3.125</v>
      </c>
      <c r="X44">
        <f t="shared" si="7"/>
        <v>0.15862068965517243</v>
      </c>
    </row>
    <row r="45" spans="3:24" x14ac:dyDescent="0.2">
      <c r="C45" t="s">
        <v>4</v>
      </c>
      <c r="D45">
        <v>-1.4470959999999999</v>
      </c>
      <c r="E45">
        <v>-193.2</v>
      </c>
      <c r="F45">
        <v>133.50873899999999</v>
      </c>
      <c r="G45" s="26">
        <v>0.59775462962962966</v>
      </c>
      <c r="H45">
        <v>6</v>
      </c>
      <c r="I45">
        <v>0</v>
      </c>
      <c r="J45">
        <v>0</v>
      </c>
      <c r="K45">
        <v>0</v>
      </c>
      <c r="L45" s="26">
        <v>0.59945601851851849</v>
      </c>
      <c r="M45">
        <v>7</v>
      </c>
      <c r="N45">
        <v>1</v>
      </c>
      <c r="O45">
        <v>1</v>
      </c>
      <c r="P45">
        <v>1</v>
      </c>
      <c r="Q45" s="26">
        <f t="shared" si="23"/>
        <v>1.7013888888888218E-3</v>
      </c>
      <c r="R45">
        <f t="shared" si="1"/>
        <v>147</v>
      </c>
      <c r="S45">
        <f t="shared" si="24"/>
        <v>1</v>
      </c>
      <c r="T45">
        <f t="shared" si="25"/>
        <v>1</v>
      </c>
      <c r="U45">
        <f t="shared" si="26"/>
        <v>1</v>
      </c>
      <c r="V45">
        <f t="shared" si="27"/>
        <v>1</v>
      </c>
      <c r="W45">
        <f t="shared" si="6"/>
        <v>100</v>
      </c>
      <c r="X45">
        <f t="shared" si="7"/>
        <v>6.8027210884353739E-3</v>
      </c>
    </row>
    <row r="46" spans="3:24" x14ac:dyDescent="0.2">
      <c r="C46" t="s">
        <v>4</v>
      </c>
      <c r="D46">
        <v>-1.4616359999999999</v>
      </c>
      <c r="E46">
        <v>-193.2</v>
      </c>
      <c r="F46">
        <v>132.180622</v>
      </c>
      <c r="G46" s="26">
        <v>0.59974537037037035</v>
      </c>
      <c r="H46">
        <v>6</v>
      </c>
      <c r="I46">
        <v>0</v>
      </c>
      <c r="J46">
        <v>0</v>
      </c>
      <c r="K46">
        <v>0</v>
      </c>
      <c r="L46" s="26">
        <v>0.60142361111111109</v>
      </c>
      <c r="M46">
        <v>7</v>
      </c>
      <c r="N46">
        <v>0</v>
      </c>
      <c r="O46">
        <v>0</v>
      </c>
      <c r="P46">
        <v>0</v>
      </c>
      <c r="Q46" s="26">
        <f t="shared" si="23"/>
        <v>1.678240740740744E-3</v>
      </c>
      <c r="R46">
        <f t="shared" si="1"/>
        <v>145</v>
      </c>
      <c r="S46">
        <f t="shared" si="24"/>
        <v>1</v>
      </c>
      <c r="T46">
        <f t="shared" si="25"/>
        <v>0</v>
      </c>
      <c r="U46">
        <f t="shared" si="26"/>
        <v>0</v>
      </c>
      <c r="V46">
        <f t="shared" si="27"/>
        <v>0</v>
      </c>
      <c r="W46">
        <f t="shared" si="6"/>
        <v>0</v>
      </c>
      <c r="X46">
        <f t="shared" si="7"/>
        <v>0</v>
      </c>
    </row>
    <row r="47" spans="3:24" x14ac:dyDescent="0.2">
      <c r="C47" t="s">
        <v>4</v>
      </c>
      <c r="D47">
        <v>-1.3048150000000001</v>
      </c>
      <c r="E47">
        <v>-165.6</v>
      </c>
      <c r="F47">
        <v>126.914552</v>
      </c>
      <c r="G47" s="26">
        <v>0.60170138888888891</v>
      </c>
      <c r="H47">
        <v>6</v>
      </c>
      <c r="I47">
        <v>0</v>
      </c>
      <c r="J47">
        <v>0</v>
      </c>
      <c r="K47">
        <v>0</v>
      </c>
      <c r="L47" s="26">
        <v>0.60329861111111116</v>
      </c>
      <c r="M47">
        <v>3426</v>
      </c>
      <c r="N47">
        <v>3</v>
      </c>
      <c r="O47">
        <v>2686</v>
      </c>
      <c r="P47">
        <v>0</v>
      </c>
      <c r="Q47" s="26">
        <f t="shared" si="23"/>
        <v>1.5972222222222499E-3</v>
      </c>
      <c r="R47">
        <f t="shared" si="1"/>
        <v>138</v>
      </c>
      <c r="S47">
        <f t="shared" si="24"/>
        <v>3420</v>
      </c>
      <c r="T47">
        <f t="shared" si="25"/>
        <v>3</v>
      </c>
      <c r="U47">
        <f t="shared" si="26"/>
        <v>2686</v>
      </c>
      <c r="V47">
        <f t="shared" si="27"/>
        <v>0</v>
      </c>
      <c r="W47">
        <f t="shared" si="6"/>
        <v>8.771929824561403E-2</v>
      </c>
      <c r="X47">
        <f t="shared" si="7"/>
        <v>2.1739130434782608E-2</v>
      </c>
    </row>
    <row r="48" spans="3:24" x14ac:dyDescent="0.2">
      <c r="C48" t="s">
        <v>4</v>
      </c>
      <c r="D48">
        <v>-1.544662</v>
      </c>
      <c r="E48">
        <v>-193.2</v>
      </c>
      <c r="F48">
        <v>125.075943</v>
      </c>
      <c r="G48" s="26">
        <v>0.60357638888888887</v>
      </c>
      <c r="H48">
        <v>6</v>
      </c>
      <c r="I48">
        <v>0</v>
      </c>
      <c r="J48">
        <v>0</v>
      </c>
      <c r="K48">
        <v>0</v>
      </c>
      <c r="L48" s="26">
        <v>0.60518518518518516</v>
      </c>
      <c r="M48">
        <v>1027</v>
      </c>
      <c r="N48">
        <v>7</v>
      </c>
      <c r="O48">
        <v>387</v>
      </c>
      <c r="P48">
        <v>1</v>
      </c>
      <c r="Q48" s="26">
        <f t="shared" si="23"/>
        <v>1.6087962962962887E-3</v>
      </c>
      <c r="R48">
        <f t="shared" si="1"/>
        <v>139</v>
      </c>
      <c r="S48">
        <f t="shared" si="24"/>
        <v>1021</v>
      </c>
      <c r="T48">
        <f t="shared" si="25"/>
        <v>7</v>
      </c>
      <c r="U48">
        <f t="shared" si="26"/>
        <v>387</v>
      </c>
      <c r="V48">
        <f t="shared" si="27"/>
        <v>1</v>
      </c>
      <c r="W48">
        <f t="shared" si="6"/>
        <v>0.68560235063663078</v>
      </c>
      <c r="X48">
        <f t="shared" si="7"/>
        <v>5.0359712230215826E-2</v>
      </c>
    </row>
    <row r="49" spans="3:24" x14ac:dyDescent="0.2">
      <c r="C49" t="s">
        <v>4</v>
      </c>
      <c r="D49">
        <v>-1.5447299999999999</v>
      </c>
      <c r="E49">
        <v>-193.2</v>
      </c>
      <c r="F49">
        <v>125.070373</v>
      </c>
      <c r="G49" s="26">
        <v>0.60546296296296298</v>
      </c>
      <c r="H49">
        <v>6</v>
      </c>
      <c r="I49">
        <v>0</v>
      </c>
      <c r="J49">
        <v>0</v>
      </c>
      <c r="K49">
        <v>0</v>
      </c>
      <c r="L49" s="26">
        <v>0.60712962962962957</v>
      </c>
      <c r="M49">
        <v>7</v>
      </c>
      <c r="N49">
        <v>0</v>
      </c>
      <c r="O49">
        <v>0</v>
      </c>
      <c r="P49">
        <v>0</v>
      </c>
      <c r="Q49" s="26">
        <f t="shared" si="23"/>
        <v>1.6666666666665941E-3</v>
      </c>
      <c r="R49">
        <f t="shared" si="1"/>
        <v>144</v>
      </c>
      <c r="S49">
        <f t="shared" si="24"/>
        <v>1</v>
      </c>
      <c r="T49">
        <f t="shared" si="25"/>
        <v>0</v>
      </c>
      <c r="U49">
        <f t="shared" si="26"/>
        <v>0</v>
      </c>
      <c r="V49">
        <f t="shared" si="27"/>
        <v>0</v>
      </c>
      <c r="W49">
        <f>(T49/S49)*100</f>
        <v>0</v>
      </c>
      <c r="X49">
        <f t="shared" si="7"/>
        <v>0</v>
      </c>
    </row>
    <row r="50" spans="3:24" x14ac:dyDescent="0.2">
      <c r="C50" t="s">
        <v>4</v>
      </c>
      <c r="D50">
        <v>-1.230688</v>
      </c>
      <c r="E50">
        <v>-165.6</v>
      </c>
      <c r="F50">
        <v>134.558897</v>
      </c>
      <c r="G50" s="26">
        <v>0.6074074074074074</v>
      </c>
      <c r="H50">
        <v>6</v>
      </c>
      <c r="I50">
        <v>0</v>
      </c>
      <c r="J50">
        <v>0</v>
      </c>
      <c r="K50">
        <v>0</v>
      </c>
      <c r="L50" s="26">
        <v>0.6091550925925926</v>
      </c>
      <c r="M50">
        <v>7</v>
      </c>
      <c r="N50">
        <v>1</v>
      </c>
      <c r="O50">
        <v>1</v>
      </c>
      <c r="P50">
        <v>1</v>
      </c>
      <c r="Q50" s="26">
        <f t="shared" si="23"/>
        <v>1.7476851851851993E-3</v>
      </c>
      <c r="R50">
        <f t="shared" si="1"/>
        <v>151</v>
      </c>
      <c r="S50">
        <f t="shared" si="24"/>
        <v>1</v>
      </c>
      <c r="T50">
        <f t="shared" si="25"/>
        <v>1</v>
      </c>
      <c r="U50">
        <f t="shared" si="26"/>
        <v>1</v>
      </c>
      <c r="V50">
        <f t="shared" si="27"/>
        <v>1</v>
      </c>
      <c r="W50">
        <f t="shared" si="6"/>
        <v>100</v>
      </c>
      <c r="X50">
        <f t="shared" si="7"/>
        <v>6.6225165562913907E-3</v>
      </c>
    </row>
    <row r="51" spans="3:24" x14ac:dyDescent="0.2">
      <c r="C51" t="s">
        <v>4</v>
      </c>
      <c r="D51">
        <v>-1.3663069999999999</v>
      </c>
      <c r="E51">
        <v>-165.6</v>
      </c>
      <c r="F51">
        <v>121.20261000000001</v>
      </c>
      <c r="G51" s="26">
        <v>0.60943287037037042</v>
      </c>
      <c r="H51">
        <v>6</v>
      </c>
      <c r="I51">
        <v>0</v>
      </c>
      <c r="J51">
        <v>0</v>
      </c>
      <c r="K51">
        <v>0</v>
      </c>
      <c r="L51" s="26">
        <v>0.61085648148148153</v>
      </c>
      <c r="M51">
        <v>7</v>
      </c>
      <c r="N51">
        <v>0</v>
      </c>
      <c r="O51">
        <v>0</v>
      </c>
      <c r="P51">
        <v>0</v>
      </c>
      <c r="Q51" s="26">
        <f t="shared" si="23"/>
        <v>1.4236111111111116E-3</v>
      </c>
      <c r="R51">
        <f t="shared" si="1"/>
        <v>123</v>
      </c>
      <c r="S51">
        <f t="shared" si="24"/>
        <v>1</v>
      </c>
      <c r="T51">
        <f t="shared" si="25"/>
        <v>0</v>
      </c>
      <c r="U51">
        <f t="shared" si="26"/>
        <v>0</v>
      </c>
      <c r="V51">
        <f t="shared" si="27"/>
        <v>0</v>
      </c>
      <c r="W51">
        <f t="shared" si="6"/>
        <v>0</v>
      </c>
      <c r="X51">
        <f t="shared" si="7"/>
        <v>0</v>
      </c>
    </row>
    <row r="52" spans="3:24" x14ac:dyDescent="0.2">
      <c r="C52" s="26" t="s">
        <v>25</v>
      </c>
      <c r="D52">
        <v>-2.0892710000000001</v>
      </c>
      <c r="E52">
        <v>-276</v>
      </c>
      <c r="F52">
        <v>132.10351600000001</v>
      </c>
      <c r="G52" s="26">
        <v>0.6111226851851852</v>
      </c>
      <c r="H52">
        <v>18</v>
      </c>
      <c r="I52">
        <v>2</v>
      </c>
      <c r="J52">
        <v>3</v>
      </c>
      <c r="K52">
        <v>1</v>
      </c>
      <c r="L52" s="26">
        <v>0.61275462962962968</v>
      </c>
      <c r="M52">
        <v>4808</v>
      </c>
      <c r="N52">
        <v>72</v>
      </c>
      <c r="O52">
        <v>625</v>
      </c>
      <c r="P52">
        <v>8</v>
      </c>
      <c r="Q52" s="26">
        <f t="shared" ref="Q52:Q61" si="28">L52-G52</f>
        <v>1.6319444444444775E-3</v>
      </c>
      <c r="R52">
        <f t="shared" si="1"/>
        <v>141</v>
      </c>
      <c r="S52">
        <f t="shared" ref="S52:S61" si="29">M52-H52</f>
        <v>4790</v>
      </c>
      <c r="T52">
        <f t="shared" ref="T52:T61" si="30">N52-I52</f>
        <v>70</v>
      </c>
      <c r="U52">
        <f t="shared" ref="U52:U61" si="31">O52-J52</f>
        <v>622</v>
      </c>
      <c r="V52">
        <f t="shared" ref="V52:V61" si="32">P52-K52</f>
        <v>7</v>
      </c>
      <c r="W52">
        <f t="shared" si="6"/>
        <v>1.4613778705636742</v>
      </c>
      <c r="X52">
        <f t="shared" si="7"/>
        <v>0.49645390070921985</v>
      </c>
    </row>
    <row r="53" spans="3:24" x14ac:dyDescent="0.2">
      <c r="C53" s="26" t="s">
        <v>25</v>
      </c>
      <c r="D53">
        <v>-2.4680879999999998</v>
      </c>
      <c r="E53">
        <v>-303.60000000000002</v>
      </c>
      <c r="F53">
        <v>123.010177</v>
      </c>
      <c r="G53" s="26">
        <v>0.61302083333333335</v>
      </c>
      <c r="H53">
        <v>22</v>
      </c>
      <c r="I53">
        <v>2</v>
      </c>
      <c r="J53">
        <v>5</v>
      </c>
      <c r="K53">
        <v>1</v>
      </c>
      <c r="L53" s="26">
        <v>0.61447916666666669</v>
      </c>
      <c r="M53">
        <v>4193</v>
      </c>
      <c r="N53">
        <v>110</v>
      </c>
      <c r="O53">
        <v>443</v>
      </c>
      <c r="P53">
        <v>5</v>
      </c>
      <c r="Q53" s="26">
        <f t="shared" si="28"/>
        <v>1.4583333333333393E-3</v>
      </c>
      <c r="R53">
        <f t="shared" si="1"/>
        <v>126</v>
      </c>
      <c r="S53">
        <f t="shared" si="29"/>
        <v>4171</v>
      </c>
      <c r="T53">
        <f t="shared" si="30"/>
        <v>108</v>
      </c>
      <c r="U53">
        <f t="shared" si="31"/>
        <v>438</v>
      </c>
      <c r="V53">
        <f t="shared" si="32"/>
        <v>4</v>
      </c>
      <c r="W53">
        <f t="shared" si="6"/>
        <v>2.5893071205945817</v>
      </c>
      <c r="X53">
        <f t="shared" si="7"/>
        <v>0.8571428571428571</v>
      </c>
    </row>
    <row r="54" spans="3:24" x14ac:dyDescent="0.2">
      <c r="C54" s="26" t="s">
        <v>25</v>
      </c>
      <c r="D54">
        <v>-2.5431279999999998</v>
      </c>
      <c r="E54">
        <v>-331.2</v>
      </c>
      <c r="F54">
        <v>130.23330100000001</v>
      </c>
      <c r="G54" s="26">
        <v>0.61474537037037036</v>
      </c>
      <c r="H54">
        <v>21</v>
      </c>
      <c r="I54">
        <v>3</v>
      </c>
      <c r="J54">
        <v>4</v>
      </c>
      <c r="K54">
        <v>1</v>
      </c>
      <c r="L54" s="26">
        <v>0.61623842592592593</v>
      </c>
      <c r="M54">
        <v>4472</v>
      </c>
      <c r="N54">
        <v>71</v>
      </c>
      <c r="O54">
        <v>1225</v>
      </c>
      <c r="P54">
        <v>5</v>
      </c>
      <c r="Q54" s="26">
        <f t="shared" si="28"/>
        <v>1.4930555555555669E-3</v>
      </c>
      <c r="R54">
        <f t="shared" si="1"/>
        <v>129</v>
      </c>
      <c r="S54">
        <f t="shared" si="29"/>
        <v>4451</v>
      </c>
      <c r="T54">
        <f t="shared" si="30"/>
        <v>68</v>
      </c>
      <c r="U54">
        <f t="shared" si="31"/>
        <v>1221</v>
      </c>
      <c r="V54">
        <f t="shared" si="32"/>
        <v>4</v>
      </c>
      <c r="W54">
        <f t="shared" si="6"/>
        <v>1.5277465738036395</v>
      </c>
      <c r="X54">
        <f t="shared" si="7"/>
        <v>0.52713178294573648</v>
      </c>
    </row>
    <row r="55" spans="3:24" x14ac:dyDescent="0.2">
      <c r="C55" s="26" t="s">
        <v>25</v>
      </c>
      <c r="D55">
        <v>-2.4617770000000001</v>
      </c>
      <c r="E55">
        <v>-303.60000000000002</v>
      </c>
      <c r="F55">
        <v>123.325542</v>
      </c>
      <c r="G55" s="26">
        <v>0.6165046296296296</v>
      </c>
      <c r="H55">
        <v>19</v>
      </c>
      <c r="I55">
        <v>2</v>
      </c>
      <c r="J55">
        <v>4</v>
      </c>
      <c r="K55">
        <v>1</v>
      </c>
      <c r="L55" s="26">
        <v>0.61802083333333335</v>
      </c>
      <c r="M55">
        <v>4780</v>
      </c>
      <c r="N55">
        <v>54</v>
      </c>
      <c r="O55">
        <v>272</v>
      </c>
      <c r="P55">
        <v>6</v>
      </c>
      <c r="Q55" s="26">
        <f t="shared" si="28"/>
        <v>1.5162037037037557E-3</v>
      </c>
      <c r="R55">
        <f t="shared" si="1"/>
        <v>131</v>
      </c>
      <c r="S55">
        <f t="shared" si="29"/>
        <v>4761</v>
      </c>
      <c r="T55">
        <f t="shared" si="30"/>
        <v>52</v>
      </c>
      <c r="U55">
        <f t="shared" si="31"/>
        <v>268</v>
      </c>
      <c r="V55">
        <f t="shared" si="32"/>
        <v>5</v>
      </c>
      <c r="W55">
        <f t="shared" si="6"/>
        <v>1.0922075194286915</v>
      </c>
      <c r="X55">
        <f t="shared" si="7"/>
        <v>0.39694656488549618</v>
      </c>
    </row>
    <row r="56" spans="3:24" x14ac:dyDescent="0.2">
      <c r="C56" s="26" t="s">
        <v>25</v>
      </c>
      <c r="D56">
        <v>-2.4272040000000001</v>
      </c>
      <c r="E56">
        <v>-303.60000000000002</v>
      </c>
      <c r="F56">
        <v>125.082173</v>
      </c>
      <c r="G56" s="26">
        <v>0.61828703703703702</v>
      </c>
      <c r="H56">
        <v>20</v>
      </c>
      <c r="I56">
        <v>2</v>
      </c>
      <c r="J56">
        <v>3</v>
      </c>
      <c r="K56">
        <v>1</v>
      </c>
      <c r="L56" s="26">
        <v>0.61981481481481482</v>
      </c>
      <c r="M56">
        <v>4685</v>
      </c>
      <c r="N56">
        <v>60</v>
      </c>
      <c r="O56">
        <v>1069</v>
      </c>
      <c r="P56">
        <v>5</v>
      </c>
      <c r="Q56" s="26">
        <f t="shared" si="28"/>
        <v>1.5277777777777946E-3</v>
      </c>
      <c r="R56">
        <f t="shared" si="1"/>
        <v>132</v>
      </c>
      <c r="S56">
        <f t="shared" si="29"/>
        <v>4665</v>
      </c>
      <c r="T56">
        <f t="shared" si="30"/>
        <v>58</v>
      </c>
      <c r="U56">
        <f t="shared" si="31"/>
        <v>1066</v>
      </c>
      <c r="V56">
        <f t="shared" si="32"/>
        <v>4</v>
      </c>
      <c r="W56">
        <f t="shared" si="6"/>
        <v>1.2433011789924973</v>
      </c>
      <c r="X56">
        <f t="shared" si="7"/>
        <v>0.43939393939393939</v>
      </c>
    </row>
    <row r="57" spans="3:24" x14ac:dyDescent="0.2">
      <c r="C57" s="26" t="s">
        <v>25</v>
      </c>
      <c r="D57">
        <v>-2.0142199999999999</v>
      </c>
      <c r="E57">
        <v>-248.4</v>
      </c>
      <c r="F57">
        <v>123.323161</v>
      </c>
      <c r="G57" s="26">
        <v>0.62008101851851849</v>
      </c>
      <c r="H57">
        <v>20</v>
      </c>
      <c r="I57">
        <v>2</v>
      </c>
      <c r="J57">
        <v>6</v>
      </c>
      <c r="K57">
        <v>1</v>
      </c>
      <c r="L57" s="26">
        <v>0.62159722222222225</v>
      </c>
      <c r="M57">
        <v>4039</v>
      </c>
      <c r="N57">
        <v>120</v>
      </c>
      <c r="O57">
        <v>363</v>
      </c>
      <c r="P57">
        <v>6</v>
      </c>
      <c r="Q57" s="26">
        <f t="shared" si="28"/>
        <v>1.5162037037037557E-3</v>
      </c>
      <c r="R57">
        <f t="shared" si="1"/>
        <v>131</v>
      </c>
      <c r="S57">
        <f t="shared" si="29"/>
        <v>4019</v>
      </c>
      <c r="T57">
        <f t="shared" si="30"/>
        <v>118</v>
      </c>
      <c r="U57">
        <f t="shared" si="31"/>
        <v>357</v>
      </c>
      <c r="V57">
        <f t="shared" si="32"/>
        <v>5</v>
      </c>
      <c r="W57">
        <f t="shared" si="6"/>
        <v>2.9360537447126149</v>
      </c>
      <c r="X57">
        <f t="shared" si="7"/>
        <v>0.9007633587786259</v>
      </c>
    </row>
    <row r="58" spans="3:24" x14ac:dyDescent="0.2">
      <c r="C58" s="26" t="s">
        <v>25</v>
      </c>
      <c r="D58">
        <v>-2.6703100000000002</v>
      </c>
      <c r="E58">
        <v>-331.2</v>
      </c>
      <c r="F58">
        <v>124.03054299999999</v>
      </c>
      <c r="G58" s="26">
        <v>0.62187499999999996</v>
      </c>
      <c r="H58">
        <v>18</v>
      </c>
      <c r="I58">
        <v>2</v>
      </c>
      <c r="J58">
        <v>3</v>
      </c>
      <c r="K58">
        <v>1</v>
      </c>
      <c r="L58" s="26">
        <v>0.62337962962962967</v>
      </c>
      <c r="M58">
        <v>4766</v>
      </c>
      <c r="N58">
        <v>57</v>
      </c>
      <c r="O58">
        <v>1492</v>
      </c>
      <c r="P58">
        <v>5</v>
      </c>
      <c r="Q58" s="26">
        <f t="shared" si="28"/>
        <v>1.5046296296297168E-3</v>
      </c>
      <c r="R58">
        <f t="shared" si="1"/>
        <v>130</v>
      </c>
      <c r="S58">
        <f t="shared" si="29"/>
        <v>4748</v>
      </c>
      <c r="T58">
        <f t="shared" si="30"/>
        <v>55</v>
      </c>
      <c r="U58">
        <f t="shared" si="31"/>
        <v>1489</v>
      </c>
      <c r="V58">
        <f t="shared" si="32"/>
        <v>4</v>
      </c>
      <c r="W58">
        <f t="shared" si="6"/>
        <v>1.1583824768323505</v>
      </c>
      <c r="X58">
        <f t="shared" si="7"/>
        <v>0.42307692307692307</v>
      </c>
    </row>
    <row r="59" spans="3:24" x14ac:dyDescent="0.2">
      <c r="C59" s="26" t="s">
        <v>25</v>
      </c>
      <c r="D59">
        <v>-2.439378</v>
      </c>
      <c r="E59">
        <v>-303.60000000000002</v>
      </c>
      <c r="F59">
        <v>124.45796300000001</v>
      </c>
      <c r="G59" s="26">
        <v>0.62364583333333334</v>
      </c>
      <c r="H59">
        <v>19</v>
      </c>
      <c r="I59">
        <v>2</v>
      </c>
      <c r="J59">
        <v>3</v>
      </c>
      <c r="K59">
        <v>1</v>
      </c>
      <c r="L59" s="26">
        <v>0.62509259259259264</v>
      </c>
      <c r="M59">
        <v>4161</v>
      </c>
      <c r="N59">
        <v>97</v>
      </c>
      <c r="O59">
        <v>942</v>
      </c>
      <c r="P59">
        <v>7</v>
      </c>
      <c r="Q59" s="26">
        <f t="shared" si="28"/>
        <v>1.4467592592593004E-3</v>
      </c>
      <c r="R59">
        <f t="shared" si="1"/>
        <v>125</v>
      </c>
      <c r="S59">
        <f t="shared" si="29"/>
        <v>4142</v>
      </c>
      <c r="T59">
        <f t="shared" si="30"/>
        <v>95</v>
      </c>
      <c r="U59">
        <f t="shared" si="31"/>
        <v>939</v>
      </c>
      <c r="V59">
        <f t="shared" si="32"/>
        <v>6</v>
      </c>
      <c r="W59">
        <f t="shared" si="6"/>
        <v>2.2935779816513762</v>
      </c>
      <c r="X59">
        <f t="shared" si="7"/>
        <v>0.76</v>
      </c>
    </row>
    <row r="60" spans="3:24" x14ac:dyDescent="0.2">
      <c r="C60" s="26" t="s">
        <v>25</v>
      </c>
      <c r="D60">
        <v>-2.5476589999999999</v>
      </c>
      <c r="E60">
        <v>-331.2</v>
      </c>
      <c r="F60">
        <v>130.00170299999999</v>
      </c>
      <c r="G60" s="26">
        <v>0.62535879629629632</v>
      </c>
      <c r="H60">
        <v>20</v>
      </c>
      <c r="I60">
        <v>2</v>
      </c>
      <c r="J60">
        <v>6</v>
      </c>
      <c r="K60">
        <v>1</v>
      </c>
      <c r="L60" s="26">
        <v>0.62692129629629634</v>
      </c>
      <c r="M60">
        <v>4930</v>
      </c>
      <c r="N60">
        <v>62</v>
      </c>
      <c r="O60">
        <v>1023</v>
      </c>
      <c r="P60">
        <v>8</v>
      </c>
      <c r="Q60" s="26">
        <f t="shared" si="28"/>
        <v>1.5625000000000222E-3</v>
      </c>
      <c r="R60">
        <f t="shared" si="1"/>
        <v>135</v>
      </c>
      <c r="S60">
        <f t="shared" si="29"/>
        <v>4910</v>
      </c>
      <c r="T60">
        <f t="shared" si="30"/>
        <v>60</v>
      </c>
      <c r="U60">
        <f t="shared" si="31"/>
        <v>1017</v>
      </c>
      <c r="V60">
        <f t="shared" si="32"/>
        <v>7</v>
      </c>
      <c r="W60">
        <f t="shared" si="6"/>
        <v>1.2219959266802443</v>
      </c>
      <c r="X60">
        <f t="shared" si="7"/>
        <v>0.44444444444444442</v>
      </c>
    </row>
    <row r="61" spans="3:24" x14ac:dyDescent="0.2">
      <c r="C61" s="26" t="s">
        <v>25</v>
      </c>
      <c r="D61">
        <v>-2.5055010000000002</v>
      </c>
      <c r="E61">
        <v>-331.2</v>
      </c>
      <c r="F61">
        <v>132.18914000000001</v>
      </c>
      <c r="G61" s="26">
        <v>0.62718750000000001</v>
      </c>
      <c r="H61">
        <v>16</v>
      </c>
      <c r="I61">
        <v>2</v>
      </c>
      <c r="J61">
        <v>3</v>
      </c>
      <c r="K61">
        <v>1</v>
      </c>
      <c r="L61" s="26">
        <v>0.6287152777777778</v>
      </c>
      <c r="M61">
        <v>4796</v>
      </c>
      <c r="N61">
        <v>62</v>
      </c>
      <c r="O61">
        <v>1064</v>
      </c>
      <c r="P61">
        <v>8</v>
      </c>
      <c r="Q61" s="26">
        <f t="shared" si="28"/>
        <v>1.5277777777777946E-3</v>
      </c>
      <c r="R61">
        <f t="shared" si="1"/>
        <v>132</v>
      </c>
      <c r="S61">
        <f t="shared" si="29"/>
        <v>4780</v>
      </c>
      <c r="T61">
        <f t="shared" si="30"/>
        <v>60</v>
      </c>
      <c r="U61">
        <f t="shared" si="31"/>
        <v>1061</v>
      </c>
      <c r="V61">
        <f t="shared" si="32"/>
        <v>7</v>
      </c>
      <c r="W61">
        <f t="shared" si="6"/>
        <v>1.2552301255230125</v>
      </c>
      <c r="X61">
        <f t="shared" si="7"/>
        <v>0.45454545454545453</v>
      </c>
    </row>
    <row r="62" spans="3:24" x14ac:dyDescent="0.2">
      <c r="C62" s="26"/>
      <c r="G62" s="26"/>
      <c r="Q62" s="26">
        <f t="shared" ref="Q62:Q84" si="33">L62-G62</f>
        <v>0</v>
      </c>
      <c r="R62">
        <f t="shared" si="1"/>
        <v>0</v>
      </c>
      <c r="S62">
        <f t="shared" ref="S62:S84" si="34">M62-H62</f>
        <v>0</v>
      </c>
      <c r="T62">
        <f t="shared" ref="T62:T84" si="35">N62-I62</f>
        <v>0</v>
      </c>
      <c r="U62">
        <f t="shared" ref="U62:U84" si="36">O62-J62</f>
        <v>0</v>
      </c>
      <c r="V62">
        <f t="shared" ref="V62:V84" si="37">P62-K62</f>
        <v>0</v>
      </c>
      <c r="W62" t="e">
        <f t="shared" ref="W62:W84" si="38">(T62/S62)*100</f>
        <v>#DIV/0!</v>
      </c>
      <c r="X62" t="e">
        <f t="shared" ref="X62:X84" si="39">T62/R62</f>
        <v>#DIV/0!</v>
      </c>
    </row>
    <row r="63" spans="3:24" x14ac:dyDescent="0.2">
      <c r="C63" s="26"/>
      <c r="G63" s="26"/>
      <c r="Q63" s="26">
        <f t="shared" si="33"/>
        <v>0</v>
      </c>
      <c r="R63">
        <f t="shared" si="1"/>
        <v>0</v>
      </c>
      <c r="S63">
        <f t="shared" si="34"/>
        <v>0</v>
      </c>
      <c r="T63">
        <f t="shared" si="35"/>
        <v>0</v>
      </c>
      <c r="U63">
        <f t="shared" si="36"/>
        <v>0</v>
      </c>
      <c r="V63">
        <f t="shared" si="37"/>
        <v>0</v>
      </c>
      <c r="W63" t="e">
        <f t="shared" si="38"/>
        <v>#DIV/0!</v>
      </c>
      <c r="X63" t="e">
        <f t="shared" si="39"/>
        <v>#DIV/0!</v>
      </c>
    </row>
    <row r="64" spans="3:24" x14ac:dyDescent="0.2">
      <c r="C64" s="26"/>
      <c r="G64" s="26"/>
      <c r="H64" s="27"/>
      <c r="Q64" s="26">
        <f t="shared" si="33"/>
        <v>0</v>
      </c>
      <c r="R64">
        <f t="shared" si="1"/>
        <v>0</v>
      </c>
      <c r="S64">
        <f t="shared" si="34"/>
        <v>0</v>
      </c>
      <c r="T64">
        <f t="shared" si="35"/>
        <v>0</v>
      </c>
      <c r="U64">
        <f t="shared" si="36"/>
        <v>0</v>
      </c>
      <c r="V64">
        <f t="shared" si="37"/>
        <v>0</v>
      </c>
      <c r="W64" t="e">
        <f t="shared" si="38"/>
        <v>#DIV/0!</v>
      </c>
      <c r="X64" t="e">
        <f t="shared" si="39"/>
        <v>#DIV/0!</v>
      </c>
    </row>
    <row r="65" spans="3:24" x14ac:dyDescent="0.2">
      <c r="C65" t="s">
        <v>87</v>
      </c>
      <c r="G65" s="26"/>
      <c r="M65" s="27"/>
      <c r="Q65" s="26">
        <f t="shared" si="33"/>
        <v>0</v>
      </c>
      <c r="R65">
        <f t="shared" si="1"/>
        <v>0</v>
      </c>
      <c r="S65">
        <f t="shared" si="34"/>
        <v>0</v>
      </c>
      <c r="T65">
        <f t="shared" si="35"/>
        <v>0</v>
      </c>
      <c r="U65">
        <f t="shared" si="36"/>
        <v>0</v>
      </c>
      <c r="V65">
        <f t="shared" si="37"/>
        <v>0</v>
      </c>
      <c r="W65" t="e">
        <f t="shared" si="38"/>
        <v>#DIV/0!</v>
      </c>
      <c r="X65" t="e">
        <f t="shared" si="39"/>
        <v>#DIV/0!</v>
      </c>
    </row>
    <row r="66" spans="3:24" x14ac:dyDescent="0.2">
      <c r="C66" t="s">
        <v>87</v>
      </c>
      <c r="G66" s="26"/>
      <c r="Q66" s="26">
        <f t="shared" si="33"/>
        <v>0</v>
      </c>
      <c r="R66">
        <f t="shared" si="1"/>
        <v>0</v>
      </c>
      <c r="S66">
        <f t="shared" si="34"/>
        <v>0</v>
      </c>
      <c r="T66">
        <f t="shared" si="35"/>
        <v>0</v>
      </c>
      <c r="U66">
        <f t="shared" si="36"/>
        <v>0</v>
      </c>
      <c r="V66">
        <f t="shared" si="37"/>
        <v>0</v>
      </c>
      <c r="W66" t="e">
        <f t="shared" si="38"/>
        <v>#DIV/0!</v>
      </c>
      <c r="X66" t="e">
        <f t="shared" si="39"/>
        <v>#DIV/0!</v>
      </c>
    </row>
    <row r="67" spans="3:24" x14ac:dyDescent="0.2">
      <c r="C67" t="s">
        <v>87</v>
      </c>
      <c r="G67" s="26"/>
      <c r="Q67" s="26">
        <f t="shared" si="33"/>
        <v>0</v>
      </c>
      <c r="R67">
        <f t="shared" ref="R67:R124" si="40">HOUR(Q67)*3600 + MINUTE(Q67)*60 + SECOND(Q67)</f>
        <v>0</v>
      </c>
      <c r="S67">
        <f t="shared" si="34"/>
        <v>0</v>
      </c>
      <c r="T67">
        <f t="shared" si="35"/>
        <v>0</v>
      </c>
      <c r="U67">
        <f t="shared" si="36"/>
        <v>0</v>
      </c>
      <c r="V67">
        <f t="shared" si="37"/>
        <v>0</v>
      </c>
      <c r="W67" t="e">
        <f t="shared" si="38"/>
        <v>#DIV/0!</v>
      </c>
      <c r="X67" t="e">
        <f t="shared" si="39"/>
        <v>#DIV/0!</v>
      </c>
    </row>
    <row r="68" spans="3:24" x14ac:dyDescent="0.2">
      <c r="C68" t="s">
        <v>87</v>
      </c>
      <c r="G68" s="26"/>
      <c r="Q68" s="26">
        <f t="shared" si="33"/>
        <v>0</v>
      </c>
      <c r="R68">
        <f t="shared" si="40"/>
        <v>0</v>
      </c>
      <c r="S68">
        <f t="shared" si="34"/>
        <v>0</v>
      </c>
      <c r="T68">
        <f t="shared" si="35"/>
        <v>0</v>
      </c>
      <c r="U68">
        <f t="shared" si="36"/>
        <v>0</v>
      </c>
      <c r="V68">
        <f t="shared" si="37"/>
        <v>0</v>
      </c>
      <c r="W68" t="e">
        <f t="shared" si="38"/>
        <v>#DIV/0!</v>
      </c>
      <c r="X68" t="e">
        <f t="shared" si="39"/>
        <v>#DIV/0!</v>
      </c>
    </row>
    <row r="69" spans="3:24" x14ac:dyDescent="0.2">
      <c r="C69" t="s">
        <v>87</v>
      </c>
      <c r="G69" s="26"/>
      <c r="Q69" s="26">
        <f t="shared" si="33"/>
        <v>0</v>
      </c>
      <c r="R69">
        <f t="shared" si="40"/>
        <v>0</v>
      </c>
      <c r="S69">
        <f t="shared" si="34"/>
        <v>0</v>
      </c>
      <c r="T69">
        <f t="shared" si="35"/>
        <v>0</v>
      </c>
      <c r="U69">
        <f t="shared" si="36"/>
        <v>0</v>
      </c>
      <c r="V69">
        <f t="shared" si="37"/>
        <v>0</v>
      </c>
      <c r="W69" t="e">
        <f t="shared" si="38"/>
        <v>#DIV/0!</v>
      </c>
      <c r="X69" t="e">
        <f t="shared" si="39"/>
        <v>#DIV/0!</v>
      </c>
    </row>
    <row r="70" spans="3:24" x14ac:dyDescent="0.2">
      <c r="C70" t="s">
        <v>87</v>
      </c>
      <c r="G70" s="26"/>
      <c r="H70" s="27"/>
      <c r="Q70" s="26">
        <f t="shared" si="33"/>
        <v>0</v>
      </c>
      <c r="R70">
        <f t="shared" si="40"/>
        <v>0</v>
      </c>
      <c r="S70">
        <f t="shared" si="34"/>
        <v>0</v>
      </c>
      <c r="T70">
        <f t="shared" si="35"/>
        <v>0</v>
      </c>
      <c r="U70">
        <f t="shared" si="36"/>
        <v>0</v>
      </c>
      <c r="V70">
        <f t="shared" si="37"/>
        <v>0</v>
      </c>
      <c r="W70" t="e">
        <f t="shared" si="38"/>
        <v>#DIV/0!</v>
      </c>
      <c r="X70" t="e">
        <f t="shared" si="39"/>
        <v>#DIV/0!</v>
      </c>
    </row>
    <row r="71" spans="3:24" x14ac:dyDescent="0.2">
      <c r="C71" t="s">
        <v>87</v>
      </c>
      <c r="G71" s="26"/>
      <c r="Q71" s="26">
        <f t="shared" si="33"/>
        <v>0</v>
      </c>
      <c r="R71">
        <f t="shared" si="40"/>
        <v>0</v>
      </c>
      <c r="S71">
        <f t="shared" si="34"/>
        <v>0</v>
      </c>
      <c r="T71">
        <f t="shared" si="35"/>
        <v>0</v>
      </c>
      <c r="U71">
        <f t="shared" si="36"/>
        <v>0</v>
      </c>
      <c r="V71">
        <f t="shared" si="37"/>
        <v>0</v>
      </c>
      <c r="W71" t="e">
        <f t="shared" si="38"/>
        <v>#DIV/0!</v>
      </c>
      <c r="X71" t="e">
        <f t="shared" si="39"/>
        <v>#DIV/0!</v>
      </c>
    </row>
    <row r="72" spans="3:24" x14ac:dyDescent="0.2">
      <c r="C72" t="s">
        <v>87</v>
      </c>
      <c r="G72" s="26"/>
      <c r="K72" s="27"/>
      <c r="Q72" s="26">
        <f t="shared" si="33"/>
        <v>0</v>
      </c>
      <c r="R72">
        <f t="shared" si="40"/>
        <v>0</v>
      </c>
      <c r="S72">
        <f t="shared" si="34"/>
        <v>0</v>
      </c>
      <c r="T72">
        <f t="shared" si="35"/>
        <v>0</v>
      </c>
      <c r="U72">
        <f t="shared" si="36"/>
        <v>0</v>
      </c>
      <c r="V72">
        <f t="shared" si="37"/>
        <v>0</v>
      </c>
      <c r="W72" t="e">
        <f t="shared" si="38"/>
        <v>#DIV/0!</v>
      </c>
      <c r="X72" t="e">
        <f t="shared" si="39"/>
        <v>#DIV/0!</v>
      </c>
    </row>
    <row r="73" spans="3:24" x14ac:dyDescent="0.2">
      <c r="C73" t="s">
        <v>87</v>
      </c>
      <c r="J73" s="27"/>
      <c r="K73" s="27"/>
      <c r="Q73" s="26">
        <f t="shared" si="33"/>
        <v>0</v>
      </c>
      <c r="R73">
        <f t="shared" si="40"/>
        <v>0</v>
      </c>
      <c r="S73">
        <f t="shared" si="34"/>
        <v>0</v>
      </c>
      <c r="T73">
        <f t="shared" si="35"/>
        <v>0</v>
      </c>
      <c r="U73">
        <f t="shared" si="36"/>
        <v>0</v>
      </c>
      <c r="V73">
        <f t="shared" si="37"/>
        <v>0</v>
      </c>
      <c r="W73" t="e">
        <f t="shared" si="38"/>
        <v>#DIV/0!</v>
      </c>
      <c r="X73" t="e">
        <f t="shared" si="39"/>
        <v>#DIV/0!</v>
      </c>
    </row>
    <row r="74" spans="3:24" x14ac:dyDescent="0.2">
      <c r="C74" t="s">
        <v>87</v>
      </c>
      <c r="J74" s="27"/>
      <c r="K74" s="27"/>
      <c r="Q74" s="26">
        <f t="shared" si="33"/>
        <v>0</v>
      </c>
      <c r="R74">
        <f t="shared" si="40"/>
        <v>0</v>
      </c>
      <c r="S74">
        <f t="shared" si="34"/>
        <v>0</v>
      </c>
      <c r="T74">
        <f t="shared" si="35"/>
        <v>0</v>
      </c>
      <c r="U74">
        <f t="shared" si="36"/>
        <v>0</v>
      </c>
      <c r="V74">
        <f t="shared" si="37"/>
        <v>0</v>
      </c>
      <c r="W74" t="e">
        <f t="shared" si="38"/>
        <v>#DIV/0!</v>
      </c>
      <c r="X74" t="e">
        <f t="shared" si="39"/>
        <v>#DIV/0!</v>
      </c>
    </row>
    <row r="75" spans="3:24" x14ac:dyDescent="0.2">
      <c r="C75" t="s">
        <v>88</v>
      </c>
      <c r="D75">
        <v>-1.5402400000000001</v>
      </c>
      <c r="E75">
        <v>-193.2</v>
      </c>
      <c r="F75">
        <v>125.434974</v>
      </c>
      <c r="G75" t="s">
        <v>99</v>
      </c>
      <c r="H75">
        <v>18</v>
      </c>
      <c r="I75">
        <v>2</v>
      </c>
      <c r="J75">
        <v>4</v>
      </c>
      <c r="K75">
        <v>1</v>
      </c>
      <c r="L75" t="s">
        <v>109</v>
      </c>
      <c r="M75">
        <v>3615</v>
      </c>
      <c r="N75">
        <v>210</v>
      </c>
      <c r="O75">
        <v>1261</v>
      </c>
      <c r="P75">
        <v>35</v>
      </c>
      <c r="Q75" s="26">
        <f t="shared" si="33"/>
        <v>1.6550925925925553E-3</v>
      </c>
      <c r="R75">
        <f t="shared" si="40"/>
        <v>143</v>
      </c>
      <c r="S75">
        <f t="shared" si="34"/>
        <v>3597</v>
      </c>
      <c r="T75">
        <f t="shared" si="35"/>
        <v>208</v>
      </c>
      <c r="U75">
        <f t="shared" si="36"/>
        <v>1257</v>
      </c>
      <c r="V75">
        <f t="shared" si="37"/>
        <v>34</v>
      </c>
      <c r="W75">
        <f t="shared" si="38"/>
        <v>5.782596608284682</v>
      </c>
      <c r="X75">
        <f t="shared" si="39"/>
        <v>1.4545454545454546</v>
      </c>
    </row>
    <row r="76" spans="3:24" x14ac:dyDescent="0.2">
      <c r="C76" t="s">
        <v>88</v>
      </c>
      <c r="D76">
        <v>-1.5095970000000001</v>
      </c>
      <c r="E76">
        <v>-193.2</v>
      </c>
      <c r="F76">
        <v>127.981194</v>
      </c>
      <c r="G76" t="s">
        <v>100</v>
      </c>
      <c r="H76">
        <v>7</v>
      </c>
      <c r="I76">
        <v>4</v>
      </c>
      <c r="J76">
        <v>6</v>
      </c>
      <c r="K76">
        <v>4</v>
      </c>
      <c r="L76" t="s">
        <v>110</v>
      </c>
      <c r="M76">
        <v>3454</v>
      </c>
      <c r="N76">
        <v>219</v>
      </c>
      <c r="O76">
        <v>1083</v>
      </c>
      <c r="P76">
        <v>57</v>
      </c>
      <c r="Q76" s="26">
        <f t="shared" si="33"/>
        <v>1.5625000000000222E-3</v>
      </c>
      <c r="R76">
        <f t="shared" si="40"/>
        <v>135</v>
      </c>
      <c r="S76">
        <f t="shared" si="34"/>
        <v>3447</v>
      </c>
      <c r="T76">
        <f t="shared" si="35"/>
        <v>215</v>
      </c>
      <c r="U76">
        <f t="shared" si="36"/>
        <v>1077</v>
      </c>
      <c r="V76">
        <f t="shared" si="37"/>
        <v>53</v>
      </c>
      <c r="W76">
        <f t="shared" si="38"/>
        <v>6.2373078038874379</v>
      </c>
      <c r="X76">
        <f t="shared" si="39"/>
        <v>1.5925925925925926</v>
      </c>
    </row>
    <row r="77" spans="3:24" x14ac:dyDescent="0.2">
      <c r="C77" t="s">
        <v>88</v>
      </c>
      <c r="D77">
        <v>-1.5576859999999999</v>
      </c>
      <c r="E77">
        <v>-193.2</v>
      </c>
      <c r="F77">
        <v>124.030115</v>
      </c>
      <c r="G77" t="s">
        <v>101</v>
      </c>
      <c r="H77">
        <v>6</v>
      </c>
      <c r="I77">
        <v>4</v>
      </c>
      <c r="J77">
        <v>4</v>
      </c>
      <c r="K77">
        <v>3</v>
      </c>
      <c r="L77" t="s">
        <v>111</v>
      </c>
      <c r="M77">
        <v>3723</v>
      </c>
      <c r="N77">
        <v>257</v>
      </c>
      <c r="O77">
        <v>1432</v>
      </c>
      <c r="P77">
        <v>80</v>
      </c>
      <c r="Q77" s="26">
        <f t="shared" si="33"/>
        <v>1.6666666666667052E-3</v>
      </c>
      <c r="R77">
        <f t="shared" si="40"/>
        <v>144</v>
      </c>
      <c r="S77">
        <f t="shared" si="34"/>
        <v>3717</v>
      </c>
      <c r="T77">
        <f t="shared" si="35"/>
        <v>253</v>
      </c>
      <c r="U77">
        <f t="shared" si="36"/>
        <v>1428</v>
      </c>
      <c r="V77">
        <f t="shared" si="37"/>
        <v>77</v>
      </c>
      <c r="W77">
        <f t="shared" si="38"/>
        <v>6.8065644336830777</v>
      </c>
      <c r="X77">
        <f t="shared" si="39"/>
        <v>1.7569444444444444</v>
      </c>
    </row>
    <row r="78" spans="3:24" x14ac:dyDescent="0.2">
      <c r="C78" t="s">
        <v>88</v>
      </c>
      <c r="D78">
        <v>-1.4849559999999999</v>
      </c>
      <c r="E78">
        <v>-193.2</v>
      </c>
      <c r="F78">
        <v>130.10490300000001</v>
      </c>
      <c r="G78" t="s">
        <v>102</v>
      </c>
      <c r="H78">
        <v>9</v>
      </c>
      <c r="I78">
        <v>3</v>
      </c>
      <c r="J78">
        <v>6</v>
      </c>
      <c r="K78">
        <v>2</v>
      </c>
      <c r="L78" t="s">
        <v>112</v>
      </c>
      <c r="M78">
        <v>4159</v>
      </c>
      <c r="N78">
        <v>267</v>
      </c>
      <c r="O78">
        <v>1484</v>
      </c>
      <c r="P78">
        <v>54</v>
      </c>
      <c r="Q78" s="26">
        <f t="shared" si="33"/>
        <v>1.7361111111111605E-3</v>
      </c>
      <c r="R78">
        <f t="shared" si="40"/>
        <v>150</v>
      </c>
      <c r="S78">
        <f t="shared" si="34"/>
        <v>4150</v>
      </c>
      <c r="T78">
        <f t="shared" si="35"/>
        <v>264</v>
      </c>
      <c r="U78">
        <f t="shared" si="36"/>
        <v>1478</v>
      </c>
      <c r="V78">
        <f t="shared" si="37"/>
        <v>52</v>
      </c>
      <c r="W78">
        <f t="shared" si="38"/>
        <v>6.3614457831325302</v>
      </c>
      <c r="X78">
        <f t="shared" si="39"/>
        <v>1.76</v>
      </c>
    </row>
    <row r="79" spans="3:24" x14ac:dyDescent="0.2">
      <c r="C79" t="s">
        <v>88</v>
      </c>
      <c r="D79">
        <v>-1.527409</v>
      </c>
      <c r="E79">
        <v>-193.2</v>
      </c>
      <c r="F79">
        <v>126.488682</v>
      </c>
      <c r="G79" t="s">
        <v>103</v>
      </c>
      <c r="H79">
        <v>8</v>
      </c>
      <c r="I79">
        <v>3</v>
      </c>
      <c r="J79">
        <v>7</v>
      </c>
      <c r="K79">
        <v>2</v>
      </c>
      <c r="L79" t="s">
        <v>113</v>
      </c>
      <c r="M79">
        <v>3865</v>
      </c>
      <c r="N79">
        <v>199</v>
      </c>
      <c r="O79">
        <v>1483</v>
      </c>
      <c r="P79">
        <v>42</v>
      </c>
      <c r="Q79" s="26">
        <f t="shared" si="33"/>
        <v>1.7129629629629717E-3</v>
      </c>
      <c r="R79">
        <f t="shared" si="40"/>
        <v>148</v>
      </c>
      <c r="S79">
        <f t="shared" si="34"/>
        <v>3857</v>
      </c>
      <c r="T79">
        <f t="shared" si="35"/>
        <v>196</v>
      </c>
      <c r="U79">
        <f t="shared" si="36"/>
        <v>1476</v>
      </c>
      <c r="V79">
        <f t="shared" si="37"/>
        <v>40</v>
      </c>
      <c r="W79">
        <f t="shared" si="38"/>
        <v>5.0816696914700543</v>
      </c>
      <c r="X79">
        <f t="shared" si="39"/>
        <v>1.3243243243243243</v>
      </c>
    </row>
    <row r="80" spans="3:24" x14ac:dyDescent="0.2">
      <c r="C80" t="s">
        <v>88</v>
      </c>
      <c r="D80">
        <v>-1.53166</v>
      </c>
      <c r="E80">
        <v>-193.2</v>
      </c>
      <c r="F80">
        <v>126.137642</v>
      </c>
      <c r="G80" t="s">
        <v>104</v>
      </c>
      <c r="H80">
        <v>8</v>
      </c>
      <c r="I80">
        <v>5</v>
      </c>
      <c r="J80">
        <v>7</v>
      </c>
      <c r="K80">
        <v>4</v>
      </c>
      <c r="L80" t="s">
        <v>114</v>
      </c>
      <c r="M80">
        <v>3751</v>
      </c>
      <c r="N80">
        <v>206</v>
      </c>
      <c r="O80">
        <v>1698</v>
      </c>
      <c r="P80">
        <v>47</v>
      </c>
      <c r="Q80" s="26">
        <f t="shared" si="33"/>
        <v>1.6435185185185164E-3</v>
      </c>
      <c r="R80">
        <f t="shared" si="40"/>
        <v>142</v>
      </c>
      <c r="S80">
        <f t="shared" si="34"/>
        <v>3743</v>
      </c>
      <c r="T80">
        <f t="shared" si="35"/>
        <v>201</v>
      </c>
      <c r="U80">
        <f t="shared" si="36"/>
        <v>1691</v>
      </c>
      <c r="V80">
        <f t="shared" si="37"/>
        <v>43</v>
      </c>
      <c r="W80">
        <f t="shared" si="38"/>
        <v>5.3700240448837828</v>
      </c>
      <c r="X80">
        <f t="shared" si="39"/>
        <v>1.4154929577464788</v>
      </c>
    </row>
    <row r="81" spans="3:24" x14ac:dyDescent="0.2">
      <c r="C81" t="s">
        <v>88</v>
      </c>
      <c r="D81">
        <v>-1.557688</v>
      </c>
      <c r="E81">
        <v>-193.2</v>
      </c>
      <c r="F81">
        <v>124.029939</v>
      </c>
      <c r="G81" t="s">
        <v>105</v>
      </c>
      <c r="H81">
        <v>9</v>
      </c>
      <c r="I81">
        <v>4</v>
      </c>
      <c r="J81">
        <v>8</v>
      </c>
      <c r="K81">
        <v>4</v>
      </c>
      <c r="L81" t="s">
        <v>115</v>
      </c>
      <c r="M81">
        <v>3577</v>
      </c>
      <c r="N81">
        <v>232</v>
      </c>
      <c r="O81">
        <v>1741</v>
      </c>
      <c r="P81">
        <v>45</v>
      </c>
      <c r="Q81" s="26">
        <f t="shared" si="33"/>
        <v>1.6550925925925553E-3</v>
      </c>
      <c r="R81">
        <f t="shared" si="40"/>
        <v>143</v>
      </c>
      <c r="S81">
        <f t="shared" si="34"/>
        <v>3568</v>
      </c>
      <c r="T81">
        <f t="shared" si="35"/>
        <v>228</v>
      </c>
      <c r="U81">
        <f t="shared" si="36"/>
        <v>1733</v>
      </c>
      <c r="V81">
        <f t="shared" si="37"/>
        <v>41</v>
      </c>
      <c r="W81">
        <f t="shared" si="38"/>
        <v>6.3901345291479821</v>
      </c>
      <c r="X81">
        <f t="shared" si="39"/>
        <v>1.5944055944055944</v>
      </c>
    </row>
    <row r="82" spans="3:24" x14ac:dyDescent="0.2">
      <c r="C82" t="s">
        <v>88</v>
      </c>
      <c r="D82">
        <v>-1.5316609999999999</v>
      </c>
      <c r="E82">
        <v>-193.2</v>
      </c>
      <c r="F82">
        <v>126.137591</v>
      </c>
      <c r="G82" t="s">
        <v>106</v>
      </c>
      <c r="H82">
        <v>8</v>
      </c>
      <c r="I82">
        <v>4</v>
      </c>
      <c r="J82">
        <v>7</v>
      </c>
      <c r="K82">
        <v>3</v>
      </c>
      <c r="L82" t="s">
        <v>116</v>
      </c>
      <c r="M82">
        <v>3539</v>
      </c>
      <c r="N82">
        <v>246</v>
      </c>
      <c r="O82">
        <v>1673</v>
      </c>
      <c r="P82">
        <v>66</v>
      </c>
      <c r="Q82" s="26">
        <f t="shared" si="33"/>
        <v>1.6666666666667052E-3</v>
      </c>
      <c r="R82">
        <f t="shared" si="40"/>
        <v>144</v>
      </c>
      <c r="S82">
        <f t="shared" si="34"/>
        <v>3531</v>
      </c>
      <c r="T82">
        <f t="shared" si="35"/>
        <v>242</v>
      </c>
      <c r="U82">
        <f t="shared" si="36"/>
        <v>1666</v>
      </c>
      <c r="V82">
        <f t="shared" si="37"/>
        <v>63</v>
      </c>
      <c r="W82">
        <f t="shared" si="38"/>
        <v>6.8535825545171329</v>
      </c>
      <c r="X82">
        <f t="shared" si="39"/>
        <v>1.6805555555555556</v>
      </c>
    </row>
    <row r="83" spans="3:24" x14ac:dyDescent="0.2">
      <c r="C83" t="s">
        <v>88</v>
      </c>
      <c r="D83">
        <v>-1.465495</v>
      </c>
      <c r="E83">
        <v>-193.2</v>
      </c>
      <c r="F83">
        <v>131.832628</v>
      </c>
      <c r="G83" t="s">
        <v>107</v>
      </c>
      <c r="H83">
        <v>6</v>
      </c>
      <c r="I83">
        <v>3</v>
      </c>
      <c r="J83">
        <v>5</v>
      </c>
      <c r="K83">
        <v>3</v>
      </c>
      <c r="L83" t="s">
        <v>117</v>
      </c>
      <c r="M83">
        <v>3334</v>
      </c>
      <c r="N83">
        <v>287</v>
      </c>
      <c r="O83">
        <v>1350</v>
      </c>
      <c r="P83">
        <v>94</v>
      </c>
      <c r="Q83" s="26">
        <f t="shared" si="33"/>
        <v>1.6666666666667052E-3</v>
      </c>
      <c r="R83">
        <f t="shared" si="40"/>
        <v>144</v>
      </c>
      <c r="S83">
        <f t="shared" si="34"/>
        <v>3328</v>
      </c>
      <c r="T83">
        <f t="shared" si="35"/>
        <v>284</v>
      </c>
      <c r="U83">
        <f t="shared" si="36"/>
        <v>1345</v>
      </c>
      <c r="V83">
        <f t="shared" si="37"/>
        <v>91</v>
      </c>
      <c r="W83">
        <f t="shared" si="38"/>
        <v>8.5336538461538467</v>
      </c>
      <c r="X83">
        <f t="shared" si="39"/>
        <v>1.9722222222222223</v>
      </c>
    </row>
    <row r="84" spans="3:24" x14ac:dyDescent="0.2">
      <c r="C84" t="s">
        <v>88</v>
      </c>
      <c r="D84">
        <v>-1.4973780000000001</v>
      </c>
      <c r="E84">
        <v>-193.2</v>
      </c>
      <c r="F84">
        <v>129.025519</v>
      </c>
      <c r="G84" t="s">
        <v>108</v>
      </c>
      <c r="H84">
        <v>8</v>
      </c>
      <c r="I84">
        <v>4</v>
      </c>
      <c r="J84">
        <v>4</v>
      </c>
      <c r="K84">
        <v>4</v>
      </c>
      <c r="L84" t="s">
        <v>118</v>
      </c>
      <c r="M84">
        <v>3612</v>
      </c>
      <c r="N84">
        <v>249</v>
      </c>
      <c r="O84">
        <v>1261</v>
      </c>
      <c r="P84">
        <v>60</v>
      </c>
      <c r="Q84" s="26">
        <f t="shared" si="33"/>
        <v>1.6550925925926663E-3</v>
      </c>
      <c r="R84">
        <f t="shared" si="40"/>
        <v>143</v>
      </c>
      <c r="S84">
        <f t="shared" si="34"/>
        <v>3604</v>
      </c>
      <c r="T84">
        <f t="shared" si="35"/>
        <v>245</v>
      </c>
      <c r="U84">
        <f t="shared" si="36"/>
        <v>1257</v>
      </c>
      <c r="V84">
        <f t="shared" si="37"/>
        <v>56</v>
      </c>
      <c r="W84">
        <f t="shared" si="38"/>
        <v>6.7980022197558263</v>
      </c>
      <c r="X84">
        <f t="shared" si="39"/>
        <v>1.7132867132867133</v>
      </c>
    </row>
    <row r="85" spans="3:24" x14ac:dyDescent="0.2">
      <c r="C85" t="s">
        <v>89</v>
      </c>
      <c r="D85">
        <v>-1.7348490000000001</v>
      </c>
      <c r="E85">
        <v>-220.8</v>
      </c>
      <c r="F85">
        <v>127.27329</v>
      </c>
      <c r="G85" t="s">
        <v>119</v>
      </c>
      <c r="H85">
        <v>7</v>
      </c>
      <c r="I85">
        <v>3</v>
      </c>
      <c r="J85">
        <v>5</v>
      </c>
      <c r="K85">
        <v>2</v>
      </c>
      <c r="L85" t="s">
        <v>129</v>
      </c>
      <c r="M85">
        <v>3798</v>
      </c>
      <c r="N85">
        <v>267</v>
      </c>
      <c r="O85">
        <v>1708</v>
      </c>
      <c r="P85">
        <v>27</v>
      </c>
      <c r="Q85" s="26">
        <f t="shared" ref="Q85:Q94" si="41">L85-G85</f>
        <v>1.6087962962962887E-3</v>
      </c>
      <c r="R85">
        <f t="shared" si="40"/>
        <v>139</v>
      </c>
      <c r="S85">
        <f t="shared" ref="S85:S94" si="42">M85-H85</f>
        <v>3791</v>
      </c>
      <c r="T85">
        <f t="shared" ref="T85:T94" si="43">N85-I85</f>
        <v>264</v>
      </c>
      <c r="U85">
        <f t="shared" ref="U85:U94" si="44">O85-J85</f>
        <v>1703</v>
      </c>
      <c r="V85">
        <f t="shared" ref="V85:V94" si="45">P85-K85</f>
        <v>25</v>
      </c>
      <c r="W85">
        <f t="shared" ref="W85:W94" si="46">(T85/S85)*100</f>
        <v>6.9638617778950138</v>
      </c>
      <c r="X85">
        <f t="shared" ref="X85:X94" si="47">T85/R85</f>
        <v>1.8992805755395683</v>
      </c>
    </row>
    <row r="86" spans="3:24" x14ac:dyDescent="0.2">
      <c r="C86" t="s">
        <v>89</v>
      </c>
      <c r="D86">
        <v>-1.9099870000000001</v>
      </c>
      <c r="E86">
        <v>-248.4</v>
      </c>
      <c r="F86">
        <v>130.05321799999999</v>
      </c>
      <c r="G86" t="s">
        <v>120</v>
      </c>
      <c r="H86">
        <v>12</v>
      </c>
      <c r="I86">
        <v>3</v>
      </c>
      <c r="J86">
        <v>3</v>
      </c>
      <c r="K86">
        <v>2</v>
      </c>
      <c r="L86" t="s">
        <v>130</v>
      </c>
      <c r="M86">
        <v>3457</v>
      </c>
      <c r="N86">
        <v>188</v>
      </c>
      <c r="O86">
        <v>927</v>
      </c>
      <c r="P86">
        <v>17</v>
      </c>
      <c r="Q86" s="26">
        <f t="shared" si="41"/>
        <v>1.481481481481528E-3</v>
      </c>
      <c r="R86">
        <f t="shared" si="40"/>
        <v>128</v>
      </c>
      <c r="S86">
        <f t="shared" si="42"/>
        <v>3445</v>
      </c>
      <c r="T86">
        <f t="shared" si="43"/>
        <v>185</v>
      </c>
      <c r="U86">
        <f t="shared" si="44"/>
        <v>924</v>
      </c>
      <c r="V86">
        <f t="shared" si="45"/>
        <v>15</v>
      </c>
      <c r="W86">
        <f t="shared" si="46"/>
        <v>5.3701015965166912</v>
      </c>
      <c r="X86">
        <f t="shared" si="47"/>
        <v>1.4453125</v>
      </c>
    </row>
    <row r="87" spans="3:24" x14ac:dyDescent="0.2">
      <c r="C87" t="s">
        <v>89</v>
      </c>
      <c r="D87">
        <v>-1.7542519999999999</v>
      </c>
      <c r="E87">
        <v>-220.8</v>
      </c>
      <c r="F87">
        <v>125.865583</v>
      </c>
      <c r="G87" t="s">
        <v>121</v>
      </c>
      <c r="H87">
        <v>10</v>
      </c>
      <c r="I87">
        <v>4</v>
      </c>
      <c r="J87">
        <v>8</v>
      </c>
      <c r="K87">
        <v>3</v>
      </c>
      <c r="L87" t="s">
        <v>131</v>
      </c>
      <c r="M87">
        <v>3830</v>
      </c>
      <c r="N87">
        <v>184</v>
      </c>
      <c r="O87">
        <v>1355</v>
      </c>
      <c r="P87">
        <v>19</v>
      </c>
      <c r="Q87" s="26">
        <f t="shared" si="41"/>
        <v>1.5740740740740611E-3</v>
      </c>
      <c r="R87">
        <f t="shared" si="40"/>
        <v>136</v>
      </c>
      <c r="S87">
        <f t="shared" si="42"/>
        <v>3820</v>
      </c>
      <c r="T87">
        <f t="shared" si="43"/>
        <v>180</v>
      </c>
      <c r="U87">
        <f t="shared" si="44"/>
        <v>1347</v>
      </c>
      <c r="V87">
        <f t="shared" si="45"/>
        <v>16</v>
      </c>
      <c r="W87">
        <f t="shared" si="46"/>
        <v>4.7120418848167542</v>
      </c>
      <c r="X87">
        <f t="shared" si="47"/>
        <v>1.3235294117647058</v>
      </c>
    </row>
    <row r="88" spans="3:24" x14ac:dyDescent="0.2">
      <c r="C88" t="s">
        <v>89</v>
      </c>
      <c r="D88">
        <v>-1.711158</v>
      </c>
      <c r="E88">
        <v>-220.8</v>
      </c>
      <c r="F88">
        <v>129.035402</v>
      </c>
      <c r="G88" t="s">
        <v>122</v>
      </c>
      <c r="H88">
        <v>11</v>
      </c>
      <c r="I88">
        <v>2</v>
      </c>
      <c r="J88">
        <v>2</v>
      </c>
      <c r="K88">
        <v>2</v>
      </c>
      <c r="L88" t="s">
        <v>132</v>
      </c>
      <c r="M88">
        <v>3602</v>
      </c>
      <c r="N88">
        <v>168</v>
      </c>
      <c r="O88">
        <v>1186</v>
      </c>
      <c r="P88">
        <v>23</v>
      </c>
      <c r="Q88" s="26">
        <f t="shared" si="41"/>
        <v>1.481481481481417E-3</v>
      </c>
      <c r="R88">
        <f t="shared" si="40"/>
        <v>128</v>
      </c>
      <c r="S88">
        <f t="shared" si="42"/>
        <v>3591</v>
      </c>
      <c r="T88">
        <f t="shared" si="43"/>
        <v>166</v>
      </c>
      <c r="U88">
        <f t="shared" si="44"/>
        <v>1184</v>
      </c>
      <c r="V88">
        <f t="shared" si="45"/>
        <v>21</v>
      </c>
      <c r="W88">
        <f t="shared" si="46"/>
        <v>4.6226677805625176</v>
      </c>
      <c r="X88">
        <f t="shared" si="47"/>
        <v>1.296875</v>
      </c>
    </row>
    <row r="89" spans="3:24" x14ac:dyDescent="0.2">
      <c r="C89" t="s">
        <v>89</v>
      </c>
      <c r="D89">
        <v>-1.7652319999999999</v>
      </c>
      <c r="E89">
        <v>-220.8</v>
      </c>
      <c r="F89">
        <v>125.08271499999999</v>
      </c>
      <c r="G89" t="s">
        <v>123</v>
      </c>
      <c r="H89">
        <v>9</v>
      </c>
      <c r="I89">
        <v>4</v>
      </c>
      <c r="J89">
        <v>4</v>
      </c>
      <c r="K89">
        <v>4</v>
      </c>
      <c r="L89" t="s">
        <v>133</v>
      </c>
      <c r="M89">
        <v>3449</v>
      </c>
      <c r="N89">
        <v>187</v>
      </c>
      <c r="O89">
        <v>1227</v>
      </c>
      <c r="P89">
        <v>27</v>
      </c>
      <c r="Q89" s="26">
        <f t="shared" si="41"/>
        <v>1.4930555555555669E-3</v>
      </c>
      <c r="R89">
        <f t="shared" si="40"/>
        <v>129</v>
      </c>
      <c r="S89">
        <f t="shared" si="42"/>
        <v>3440</v>
      </c>
      <c r="T89">
        <f t="shared" si="43"/>
        <v>183</v>
      </c>
      <c r="U89">
        <f t="shared" si="44"/>
        <v>1223</v>
      </c>
      <c r="V89">
        <f t="shared" si="45"/>
        <v>23</v>
      </c>
      <c r="W89">
        <f t="shared" si="46"/>
        <v>5.3197674418604652</v>
      </c>
      <c r="X89">
        <f t="shared" si="47"/>
        <v>1.4186046511627908</v>
      </c>
    </row>
    <row r="90" spans="3:24" x14ac:dyDescent="0.2">
      <c r="C90" t="s">
        <v>89</v>
      </c>
      <c r="D90">
        <v>-1.7254179999999999</v>
      </c>
      <c r="E90">
        <v>-220.8</v>
      </c>
      <c r="F90">
        <v>127.968957</v>
      </c>
      <c r="G90" t="s">
        <v>124</v>
      </c>
      <c r="H90">
        <v>14</v>
      </c>
      <c r="I90">
        <v>3</v>
      </c>
      <c r="J90">
        <v>4</v>
      </c>
      <c r="K90">
        <v>2</v>
      </c>
      <c r="L90" t="s">
        <v>134</v>
      </c>
      <c r="M90">
        <v>3820</v>
      </c>
      <c r="N90">
        <v>218</v>
      </c>
      <c r="O90">
        <v>1573</v>
      </c>
      <c r="P90">
        <v>26</v>
      </c>
      <c r="Q90" s="26">
        <f t="shared" si="41"/>
        <v>1.6550925925925553E-3</v>
      </c>
      <c r="R90">
        <f t="shared" si="40"/>
        <v>143</v>
      </c>
      <c r="S90">
        <f t="shared" si="42"/>
        <v>3806</v>
      </c>
      <c r="T90">
        <f t="shared" si="43"/>
        <v>215</v>
      </c>
      <c r="U90">
        <f t="shared" si="44"/>
        <v>1569</v>
      </c>
      <c r="V90">
        <f t="shared" si="45"/>
        <v>24</v>
      </c>
      <c r="W90">
        <f t="shared" si="46"/>
        <v>5.6489753021544926</v>
      </c>
      <c r="X90">
        <f t="shared" si="47"/>
        <v>1.5034965034965035</v>
      </c>
    </row>
    <row r="91" spans="3:24" x14ac:dyDescent="0.2">
      <c r="C91" t="s">
        <v>89</v>
      </c>
      <c r="D91">
        <v>-1.7019880000000001</v>
      </c>
      <c r="E91">
        <v>-220.8</v>
      </c>
      <c r="F91">
        <v>129.730615</v>
      </c>
      <c r="G91" t="s">
        <v>125</v>
      </c>
      <c r="H91">
        <v>10</v>
      </c>
      <c r="I91">
        <v>3</v>
      </c>
      <c r="J91">
        <v>3</v>
      </c>
      <c r="K91">
        <v>3</v>
      </c>
      <c r="L91" t="s">
        <v>135</v>
      </c>
      <c r="M91">
        <v>3628</v>
      </c>
      <c r="N91">
        <v>161</v>
      </c>
      <c r="O91">
        <v>1223</v>
      </c>
      <c r="P91">
        <v>21</v>
      </c>
      <c r="Q91" s="26">
        <f t="shared" si="41"/>
        <v>1.5046296296297168E-3</v>
      </c>
      <c r="R91">
        <f t="shared" si="40"/>
        <v>130</v>
      </c>
      <c r="S91">
        <f t="shared" si="42"/>
        <v>3618</v>
      </c>
      <c r="T91">
        <f t="shared" si="43"/>
        <v>158</v>
      </c>
      <c r="U91">
        <f t="shared" si="44"/>
        <v>1220</v>
      </c>
      <c r="V91">
        <f t="shared" si="45"/>
        <v>18</v>
      </c>
      <c r="W91">
        <f t="shared" si="46"/>
        <v>4.3670536207849642</v>
      </c>
      <c r="X91">
        <f t="shared" si="47"/>
        <v>1.2153846153846153</v>
      </c>
    </row>
    <row r="92" spans="3:24" x14ac:dyDescent="0.2">
      <c r="C92" t="s">
        <v>89</v>
      </c>
      <c r="D92">
        <v>-1.7652380000000001</v>
      </c>
      <c r="E92">
        <v>-220.8</v>
      </c>
      <c r="F92">
        <v>125.082306</v>
      </c>
      <c r="G92" t="s">
        <v>126</v>
      </c>
      <c r="H92">
        <v>10</v>
      </c>
      <c r="I92">
        <v>2</v>
      </c>
      <c r="J92">
        <v>8</v>
      </c>
      <c r="K92">
        <v>2</v>
      </c>
      <c r="L92" t="s">
        <v>136</v>
      </c>
      <c r="M92">
        <v>3774</v>
      </c>
      <c r="N92">
        <v>199</v>
      </c>
      <c r="O92">
        <v>1346</v>
      </c>
      <c r="P92">
        <v>25</v>
      </c>
      <c r="Q92" s="26">
        <f t="shared" si="41"/>
        <v>1.6203703703704386E-3</v>
      </c>
      <c r="R92">
        <f t="shared" si="40"/>
        <v>140</v>
      </c>
      <c r="S92">
        <f t="shared" si="42"/>
        <v>3764</v>
      </c>
      <c r="T92">
        <f t="shared" si="43"/>
        <v>197</v>
      </c>
      <c r="U92">
        <f t="shared" si="44"/>
        <v>1338</v>
      </c>
      <c r="V92">
        <f t="shared" si="45"/>
        <v>23</v>
      </c>
      <c r="W92">
        <f t="shared" si="46"/>
        <v>5.2337938363443142</v>
      </c>
      <c r="X92">
        <f t="shared" si="47"/>
        <v>1.4071428571428573</v>
      </c>
    </row>
    <row r="93" spans="3:24" x14ac:dyDescent="0.2">
      <c r="C93" t="s">
        <v>89</v>
      </c>
      <c r="D93">
        <v>-1.8161290000000001</v>
      </c>
      <c r="E93">
        <v>-220.8</v>
      </c>
      <c r="F93">
        <v>121.577276</v>
      </c>
      <c r="G93" t="s">
        <v>127</v>
      </c>
      <c r="H93">
        <v>10</v>
      </c>
      <c r="I93">
        <v>3</v>
      </c>
      <c r="J93">
        <v>6</v>
      </c>
      <c r="K93">
        <v>2</v>
      </c>
      <c r="L93" t="s">
        <v>137</v>
      </c>
      <c r="M93">
        <v>3804</v>
      </c>
      <c r="N93">
        <v>181</v>
      </c>
      <c r="O93">
        <v>1500</v>
      </c>
      <c r="P93">
        <v>24</v>
      </c>
      <c r="Q93" s="26">
        <f t="shared" si="41"/>
        <v>1.5972222222222499E-3</v>
      </c>
      <c r="R93">
        <f t="shared" si="40"/>
        <v>138</v>
      </c>
      <c r="S93">
        <f t="shared" si="42"/>
        <v>3794</v>
      </c>
      <c r="T93">
        <f t="shared" si="43"/>
        <v>178</v>
      </c>
      <c r="U93">
        <f t="shared" si="44"/>
        <v>1494</v>
      </c>
      <c r="V93">
        <f t="shared" si="45"/>
        <v>22</v>
      </c>
      <c r="W93">
        <f t="shared" si="46"/>
        <v>4.6916183447548763</v>
      </c>
      <c r="X93">
        <f t="shared" si="47"/>
        <v>1.2898550724637681</v>
      </c>
    </row>
    <row r="94" spans="3:24" x14ac:dyDescent="0.2">
      <c r="C94" t="s">
        <v>89</v>
      </c>
      <c r="D94">
        <v>-1.739706</v>
      </c>
      <c r="E94">
        <v>-220.8</v>
      </c>
      <c r="F94">
        <v>126.918027</v>
      </c>
      <c r="G94" t="s">
        <v>128</v>
      </c>
      <c r="H94">
        <v>10</v>
      </c>
      <c r="I94">
        <v>3</v>
      </c>
      <c r="J94">
        <v>2</v>
      </c>
      <c r="K94">
        <v>2</v>
      </c>
      <c r="L94" t="s">
        <v>138</v>
      </c>
      <c r="M94">
        <v>3759</v>
      </c>
      <c r="N94">
        <v>171</v>
      </c>
      <c r="O94">
        <v>1295</v>
      </c>
      <c r="P94">
        <v>27</v>
      </c>
      <c r="Q94" s="26">
        <f t="shared" si="41"/>
        <v>1.4699074074073781E-3</v>
      </c>
      <c r="R94">
        <f t="shared" si="40"/>
        <v>127</v>
      </c>
      <c r="S94">
        <f t="shared" si="42"/>
        <v>3749</v>
      </c>
      <c r="T94">
        <f t="shared" si="43"/>
        <v>168</v>
      </c>
      <c r="U94">
        <f t="shared" si="44"/>
        <v>1293</v>
      </c>
      <c r="V94">
        <f t="shared" si="45"/>
        <v>25</v>
      </c>
      <c r="W94">
        <f t="shared" si="46"/>
        <v>4.4811949853294211</v>
      </c>
      <c r="X94">
        <f t="shared" si="47"/>
        <v>1.3228346456692914</v>
      </c>
    </row>
    <row r="95" spans="3:24" x14ac:dyDescent="0.2">
      <c r="C95" t="s">
        <v>90</v>
      </c>
      <c r="D95">
        <v>-1.7652080000000001</v>
      </c>
      <c r="E95">
        <v>-220.8</v>
      </c>
      <c r="F95">
        <v>125.084422</v>
      </c>
      <c r="G95" t="s">
        <v>139</v>
      </c>
      <c r="H95">
        <v>9</v>
      </c>
      <c r="I95">
        <v>3</v>
      </c>
      <c r="J95">
        <v>6</v>
      </c>
      <c r="K95">
        <v>2</v>
      </c>
      <c r="L95" t="s">
        <v>149</v>
      </c>
      <c r="M95">
        <v>4125</v>
      </c>
      <c r="N95">
        <v>122</v>
      </c>
      <c r="O95">
        <v>368</v>
      </c>
      <c r="P95">
        <v>22</v>
      </c>
      <c r="Q95" s="26">
        <f t="shared" ref="Q95:Q104" si="48">L95-G95</f>
        <v>1.6203703703704386E-3</v>
      </c>
      <c r="R95">
        <f t="shared" si="40"/>
        <v>140</v>
      </c>
      <c r="S95">
        <f t="shared" ref="S95:S104" si="49">M95-H95</f>
        <v>4116</v>
      </c>
      <c r="T95">
        <f t="shared" ref="T95:T104" si="50">N95-I95</f>
        <v>119</v>
      </c>
      <c r="U95">
        <f t="shared" ref="U95:U104" si="51">O95-J95</f>
        <v>362</v>
      </c>
      <c r="V95">
        <f t="shared" ref="V95:V104" si="52">P95-K95</f>
        <v>20</v>
      </c>
      <c r="W95">
        <f t="shared" ref="W95:W104" si="53">(T95/S95)*100</f>
        <v>2.8911564625850339</v>
      </c>
      <c r="X95">
        <f t="shared" ref="X95:X104" si="54">T95/R95</f>
        <v>0.85</v>
      </c>
    </row>
    <row r="96" spans="3:24" x14ac:dyDescent="0.2">
      <c r="C96" t="s">
        <v>90</v>
      </c>
      <c r="D96">
        <v>-1.8058069999999999</v>
      </c>
      <c r="E96">
        <v>-220.8</v>
      </c>
      <c r="F96">
        <v>122.272178</v>
      </c>
      <c r="G96" t="s">
        <v>140</v>
      </c>
      <c r="H96">
        <v>17</v>
      </c>
      <c r="I96">
        <v>4</v>
      </c>
      <c r="J96">
        <v>4</v>
      </c>
      <c r="K96">
        <v>2</v>
      </c>
      <c r="L96" t="s">
        <v>150</v>
      </c>
      <c r="M96">
        <v>4089</v>
      </c>
      <c r="N96">
        <v>134</v>
      </c>
      <c r="O96">
        <v>706</v>
      </c>
      <c r="P96">
        <v>24</v>
      </c>
      <c r="Q96" s="26">
        <f t="shared" si="48"/>
        <v>1.5393518518519445E-3</v>
      </c>
      <c r="R96">
        <f t="shared" si="40"/>
        <v>133</v>
      </c>
      <c r="S96">
        <f t="shared" si="49"/>
        <v>4072</v>
      </c>
      <c r="T96">
        <f t="shared" si="50"/>
        <v>130</v>
      </c>
      <c r="U96">
        <f t="shared" si="51"/>
        <v>702</v>
      </c>
      <c r="V96">
        <f t="shared" si="52"/>
        <v>22</v>
      </c>
      <c r="W96">
        <f t="shared" si="53"/>
        <v>3.1925343811394891</v>
      </c>
      <c r="X96">
        <f t="shared" si="54"/>
        <v>0.97744360902255634</v>
      </c>
    </row>
    <row r="97" spans="3:24" x14ac:dyDescent="0.2">
      <c r="C97" t="s">
        <v>90</v>
      </c>
      <c r="D97">
        <v>-1.7904279999999999</v>
      </c>
      <c r="E97">
        <v>-220.8</v>
      </c>
      <c r="F97">
        <v>123.322447</v>
      </c>
      <c r="G97" t="s">
        <v>141</v>
      </c>
      <c r="H97">
        <v>16</v>
      </c>
      <c r="I97">
        <v>2</v>
      </c>
      <c r="J97">
        <v>3</v>
      </c>
      <c r="K97">
        <v>1</v>
      </c>
      <c r="L97" t="s">
        <v>151</v>
      </c>
      <c r="M97">
        <v>4252</v>
      </c>
      <c r="N97">
        <v>116</v>
      </c>
      <c r="O97">
        <v>408</v>
      </c>
      <c r="P97">
        <v>19</v>
      </c>
      <c r="Q97" s="26">
        <f t="shared" si="48"/>
        <v>1.6087962962962887E-3</v>
      </c>
      <c r="R97">
        <f t="shared" si="40"/>
        <v>139</v>
      </c>
      <c r="S97">
        <f t="shared" si="49"/>
        <v>4236</v>
      </c>
      <c r="T97">
        <f t="shared" si="50"/>
        <v>114</v>
      </c>
      <c r="U97">
        <f t="shared" si="51"/>
        <v>405</v>
      </c>
      <c r="V97">
        <f t="shared" si="52"/>
        <v>18</v>
      </c>
      <c r="W97">
        <f t="shared" si="53"/>
        <v>2.6912181303116145</v>
      </c>
      <c r="X97">
        <f t="shared" si="54"/>
        <v>0.82014388489208634</v>
      </c>
    </row>
    <row r="98" spans="3:24" x14ac:dyDescent="0.2">
      <c r="C98" t="s">
        <v>90</v>
      </c>
      <c r="D98">
        <v>-1.8005279999999999</v>
      </c>
      <c r="E98">
        <v>-220.8</v>
      </c>
      <c r="F98">
        <v>122.630728</v>
      </c>
      <c r="G98" t="s">
        <v>142</v>
      </c>
      <c r="H98">
        <v>16</v>
      </c>
      <c r="I98">
        <v>2</v>
      </c>
      <c r="J98">
        <v>3</v>
      </c>
      <c r="K98">
        <v>1</v>
      </c>
      <c r="L98" t="s">
        <v>152</v>
      </c>
      <c r="M98">
        <v>3913</v>
      </c>
      <c r="N98">
        <v>109</v>
      </c>
      <c r="O98">
        <v>770</v>
      </c>
      <c r="P98">
        <v>22</v>
      </c>
      <c r="Q98" s="26">
        <f t="shared" si="48"/>
        <v>1.5046296296296058E-3</v>
      </c>
      <c r="R98">
        <f t="shared" si="40"/>
        <v>130</v>
      </c>
      <c r="S98">
        <f t="shared" si="49"/>
        <v>3897</v>
      </c>
      <c r="T98">
        <f t="shared" si="50"/>
        <v>107</v>
      </c>
      <c r="U98">
        <f t="shared" si="51"/>
        <v>767</v>
      </c>
      <c r="V98">
        <f t="shared" si="52"/>
        <v>21</v>
      </c>
      <c r="W98">
        <f t="shared" si="53"/>
        <v>2.745701821914293</v>
      </c>
      <c r="X98">
        <f t="shared" si="54"/>
        <v>0.82307692307692304</v>
      </c>
    </row>
    <row r="99" spans="3:24" x14ac:dyDescent="0.2">
      <c r="C99" t="s">
        <v>90</v>
      </c>
      <c r="D99">
        <v>-1.9004650000000001</v>
      </c>
      <c r="E99">
        <v>-248.4</v>
      </c>
      <c r="F99">
        <v>130.70482200000001</v>
      </c>
      <c r="G99" t="s">
        <v>143</v>
      </c>
      <c r="H99">
        <v>16</v>
      </c>
      <c r="I99">
        <v>4</v>
      </c>
      <c r="J99">
        <v>4</v>
      </c>
      <c r="K99">
        <v>2</v>
      </c>
      <c r="L99" t="s">
        <v>153</v>
      </c>
      <c r="M99">
        <v>4467</v>
      </c>
      <c r="N99">
        <v>134</v>
      </c>
      <c r="O99">
        <v>779</v>
      </c>
      <c r="P99">
        <v>19</v>
      </c>
      <c r="Q99" s="26">
        <f t="shared" si="48"/>
        <v>1.678240740740744E-3</v>
      </c>
      <c r="R99">
        <f t="shared" si="40"/>
        <v>145</v>
      </c>
      <c r="S99">
        <f t="shared" si="49"/>
        <v>4451</v>
      </c>
      <c r="T99">
        <f t="shared" si="50"/>
        <v>130</v>
      </c>
      <c r="U99">
        <f t="shared" si="51"/>
        <v>775</v>
      </c>
      <c r="V99">
        <f t="shared" si="52"/>
        <v>17</v>
      </c>
      <c r="W99">
        <f t="shared" si="53"/>
        <v>2.9206919793304875</v>
      </c>
      <c r="X99">
        <f t="shared" si="54"/>
        <v>0.89655172413793105</v>
      </c>
    </row>
    <row r="100" spans="3:24" x14ac:dyDescent="0.2">
      <c r="C100" t="s">
        <v>90</v>
      </c>
      <c r="D100">
        <v>-1.8374680000000001</v>
      </c>
      <c r="E100">
        <v>-220.8</v>
      </c>
      <c r="F100">
        <v>120.16534799999999</v>
      </c>
      <c r="G100" t="s">
        <v>144</v>
      </c>
      <c r="H100">
        <v>17</v>
      </c>
      <c r="I100">
        <v>3</v>
      </c>
      <c r="J100">
        <v>9</v>
      </c>
      <c r="K100">
        <v>2</v>
      </c>
      <c r="L100" t="s">
        <v>154</v>
      </c>
      <c r="M100">
        <v>4073</v>
      </c>
      <c r="N100">
        <v>145</v>
      </c>
      <c r="O100">
        <v>529</v>
      </c>
      <c r="P100">
        <v>23</v>
      </c>
      <c r="Q100" s="26">
        <f t="shared" si="48"/>
        <v>1.5509259259259833E-3</v>
      </c>
      <c r="R100">
        <f t="shared" si="40"/>
        <v>134</v>
      </c>
      <c r="S100">
        <f t="shared" si="49"/>
        <v>4056</v>
      </c>
      <c r="T100">
        <f t="shared" si="50"/>
        <v>142</v>
      </c>
      <c r="U100">
        <f t="shared" si="51"/>
        <v>520</v>
      </c>
      <c r="V100">
        <f t="shared" si="52"/>
        <v>21</v>
      </c>
      <c r="W100">
        <f t="shared" si="53"/>
        <v>3.5009861932938855</v>
      </c>
      <c r="X100">
        <f t="shared" si="54"/>
        <v>1.0597014925373134</v>
      </c>
    </row>
    <row r="101" spans="3:24" x14ac:dyDescent="0.2">
      <c r="C101" t="s">
        <v>90</v>
      </c>
      <c r="D101">
        <v>-1.807069</v>
      </c>
      <c r="E101">
        <v>-248.4</v>
      </c>
      <c r="F101">
        <v>137.460138</v>
      </c>
      <c r="G101" t="s">
        <v>145</v>
      </c>
      <c r="H101">
        <v>17</v>
      </c>
      <c r="I101">
        <v>4</v>
      </c>
      <c r="J101">
        <v>5</v>
      </c>
      <c r="K101">
        <v>3</v>
      </c>
      <c r="L101" t="s">
        <v>155</v>
      </c>
      <c r="M101">
        <v>4396</v>
      </c>
      <c r="N101">
        <v>135</v>
      </c>
      <c r="O101">
        <v>985</v>
      </c>
      <c r="P101">
        <v>24</v>
      </c>
      <c r="Q101" s="26">
        <f t="shared" si="48"/>
        <v>1.7245370370370106E-3</v>
      </c>
      <c r="R101">
        <f t="shared" si="40"/>
        <v>149</v>
      </c>
      <c r="S101">
        <f t="shared" si="49"/>
        <v>4379</v>
      </c>
      <c r="T101">
        <f t="shared" si="50"/>
        <v>131</v>
      </c>
      <c r="U101">
        <f t="shared" si="51"/>
        <v>980</v>
      </c>
      <c r="V101">
        <f t="shared" si="52"/>
        <v>21</v>
      </c>
      <c r="W101">
        <f t="shared" si="53"/>
        <v>2.9915505823247317</v>
      </c>
      <c r="X101">
        <f t="shared" si="54"/>
        <v>0.87919463087248317</v>
      </c>
    </row>
    <row r="102" spans="3:24" x14ac:dyDescent="0.2">
      <c r="C102" t="s">
        <v>90</v>
      </c>
      <c r="D102">
        <v>-1.749366</v>
      </c>
      <c r="E102">
        <v>-220.8</v>
      </c>
      <c r="F102">
        <v>126.217179</v>
      </c>
      <c r="G102" t="s">
        <v>146</v>
      </c>
      <c r="H102">
        <v>17</v>
      </c>
      <c r="I102">
        <v>3</v>
      </c>
      <c r="J102">
        <v>4</v>
      </c>
      <c r="K102">
        <v>1</v>
      </c>
      <c r="L102" t="s">
        <v>156</v>
      </c>
      <c r="M102">
        <v>3971</v>
      </c>
      <c r="N102">
        <v>128</v>
      </c>
      <c r="O102">
        <v>418</v>
      </c>
      <c r="P102">
        <v>24</v>
      </c>
      <c r="Q102" s="26">
        <f t="shared" si="48"/>
        <v>1.5740740740740611E-3</v>
      </c>
      <c r="R102">
        <f t="shared" si="40"/>
        <v>136</v>
      </c>
      <c r="S102">
        <f t="shared" si="49"/>
        <v>3954</v>
      </c>
      <c r="T102">
        <f t="shared" si="50"/>
        <v>125</v>
      </c>
      <c r="U102">
        <f t="shared" si="51"/>
        <v>414</v>
      </c>
      <c r="V102">
        <f t="shared" si="52"/>
        <v>23</v>
      </c>
      <c r="W102">
        <f t="shared" si="53"/>
        <v>3.161355589276682</v>
      </c>
      <c r="X102">
        <f t="shared" si="54"/>
        <v>0.91911764705882348</v>
      </c>
    </row>
    <row r="103" spans="3:24" x14ac:dyDescent="0.2">
      <c r="C103" t="s">
        <v>90</v>
      </c>
      <c r="D103">
        <v>-1.8058050000000001</v>
      </c>
      <c r="E103">
        <v>-220.8</v>
      </c>
      <c r="F103">
        <v>122.27232600000001</v>
      </c>
      <c r="G103" t="s">
        <v>147</v>
      </c>
      <c r="H103">
        <v>15</v>
      </c>
      <c r="I103">
        <v>2</v>
      </c>
      <c r="J103">
        <v>3</v>
      </c>
      <c r="K103">
        <v>1</v>
      </c>
      <c r="L103" t="s">
        <v>157</v>
      </c>
      <c r="M103">
        <v>3682</v>
      </c>
      <c r="N103">
        <v>150</v>
      </c>
      <c r="O103">
        <v>679</v>
      </c>
      <c r="P103">
        <v>20</v>
      </c>
      <c r="Q103" s="26">
        <f t="shared" si="48"/>
        <v>1.4930555555555669E-3</v>
      </c>
      <c r="R103">
        <f t="shared" si="40"/>
        <v>129</v>
      </c>
      <c r="S103">
        <f t="shared" si="49"/>
        <v>3667</v>
      </c>
      <c r="T103">
        <f t="shared" si="50"/>
        <v>148</v>
      </c>
      <c r="U103">
        <f t="shared" si="51"/>
        <v>676</v>
      </c>
      <c r="V103">
        <f t="shared" si="52"/>
        <v>19</v>
      </c>
      <c r="W103">
        <f t="shared" si="53"/>
        <v>4.0359967275702209</v>
      </c>
      <c r="X103">
        <f t="shared" si="54"/>
        <v>1.1472868217054264</v>
      </c>
    </row>
    <row r="104" spans="3:24" x14ac:dyDescent="0.2">
      <c r="C104" t="s">
        <v>90</v>
      </c>
      <c r="D104">
        <v>-1.477282</v>
      </c>
      <c r="E104">
        <v>-193.2</v>
      </c>
      <c r="F104">
        <v>130.78071600000001</v>
      </c>
      <c r="G104" t="s">
        <v>148</v>
      </c>
      <c r="H104">
        <v>16</v>
      </c>
      <c r="I104">
        <v>2</v>
      </c>
      <c r="J104">
        <v>3</v>
      </c>
      <c r="K104">
        <v>1</v>
      </c>
      <c r="L104" t="s">
        <v>158</v>
      </c>
      <c r="M104">
        <v>3272</v>
      </c>
      <c r="N104">
        <v>120</v>
      </c>
      <c r="O104">
        <v>545</v>
      </c>
      <c r="P104">
        <v>13</v>
      </c>
      <c r="Q104" s="26">
        <f t="shared" si="48"/>
        <v>1.585648148148211E-3</v>
      </c>
      <c r="R104">
        <f t="shared" si="40"/>
        <v>137</v>
      </c>
      <c r="S104">
        <f t="shared" si="49"/>
        <v>3256</v>
      </c>
      <c r="T104">
        <f t="shared" si="50"/>
        <v>118</v>
      </c>
      <c r="U104">
        <f t="shared" si="51"/>
        <v>542</v>
      </c>
      <c r="V104">
        <f t="shared" si="52"/>
        <v>12</v>
      </c>
      <c r="W104">
        <f t="shared" si="53"/>
        <v>3.6240786240786242</v>
      </c>
      <c r="X104">
        <f t="shared" si="54"/>
        <v>0.86131386861313863</v>
      </c>
    </row>
    <row r="105" spans="3:24" x14ac:dyDescent="0.2">
      <c r="C105" t="s">
        <v>91</v>
      </c>
      <c r="D105">
        <v>-1.770154</v>
      </c>
      <c r="E105">
        <v>-220.8</v>
      </c>
      <c r="F105">
        <v>124.734887</v>
      </c>
      <c r="G105" t="s">
        <v>159</v>
      </c>
      <c r="H105">
        <v>17</v>
      </c>
      <c r="I105">
        <v>2</v>
      </c>
      <c r="J105">
        <v>4</v>
      </c>
      <c r="K105">
        <v>1</v>
      </c>
      <c r="L105" t="s">
        <v>169</v>
      </c>
      <c r="M105">
        <v>3844</v>
      </c>
      <c r="N105">
        <v>64</v>
      </c>
      <c r="O105">
        <v>351</v>
      </c>
      <c r="P105">
        <v>13</v>
      </c>
      <c r="Q105" s="26">
        <f t="shared" ref="Q105:Q114" si="55">L105-G105</f>
        <v>1.5740740740740611E-3</v>
      </c>
      <c r="R105">
        <f t="shared" si="40"/>
        <v>136</v>
      </c>
      <c r="S105">
        <f t="shared" ref="S105:S114" si="56">M105-H105</f>
        <v>3827</v>
      </c>
      <c r="T105">
        <f t="shared" ref="T105:T114" si="57">N105-I105</f>
        <v>62</v>
      </c>
      <c r="U105">
        <f t="shared" ref="U105:U114" si="58">O105-J105</f>
        <v>347</v>
      </c>
      <c r="V105">
        <f t="shared" ref="V105:V114" si="59">P105-K105</f>
        <v>12</v>
      </c>
      <c r="W105">
        <f t="shared" ref="W105:W114" si="60">(T105/S105)*100</f>
        <v>1.620067938332898</v>
      </c>
      <c r="X105">
        <f t="shared" ref="X105:X114" si="61">T105/R105</f>
        <v>0.45588235294117646</v>
      </c>
    </row>
    <row r="106" spans="3:24" x14ac:dyDescent="0.2">
      <c r="C106" t="s">
        <v>91</v>
      </c>
      <c r="D106">
        <v>-1.859305</v>
      </c>
      <c r="E106">
        <v>-248.4</v>
      </c>
      <c r="F106">
        <v>133.598286</v>
      </c>
      <c r="G106" t="s">
        <v>160</v>
      </c>
      <c r="H106">
        <v>15</v>
      </c>
      <c r="I106">
        <v>2</v>
      </c>
      <c r="J106">
        <v>3</v>
      </c>
      <c r="K106">
        <v>1</v>
      </c>
      <c r="L106" t="s">
        <v>170</v>
      </c>
      <c r="M106">
        <v>3946</v>
      </c>
      <c r="N106">
        <v>63</v>
      </c>
      <c r="O106">
        <v>242</v>
      </c>
      <c r="P106">
        <v>12</v>
      </c>
      <c r="Q106" s="26">
        <f t="shared" si="55"/>
        <v>1.5624999999999112E-3</v>
      </c>
      <c r="R106">
        <f t="shared" si="40"/>
        <v>135</v>
      </c>
      <c r="S106">
        <f t="shared" si="56"/>
        <v>3931</v>
      </c>
      <c r="T106">
        <f t="shared" si="57"/>
        <v>61</v>
      </c>
      <c r="U106">
        <f t="shared" si="58"/>
        <v>239</v>
      </c>
      <c r="V106">
        <f t="shared" si="59"/>
        <v>11</v>
      </c>
      <c r="W106">
        <f t="shared" si="60"/>
        <v>1.5517679979648944</v>
      </c>
      <c r="X106">
        <f t="shared" si="61"/>
        <v>0.45185185185185184</v>
      </c>
    </row>
    <row r="107" spans="3:24" x14ac:dyDescent="0.2">
      <c r="C107" t="s">
        <v>91</v>
      </c>
      <c r="D107">
        <v>-1.7978510000000001</v>
      </c>
      <c r="E107">
        <v>-248.4</v>
      </c>
      <c r="F107">
        <v>138.16495499999999</v>
      </c>
      <c r="G107" t="s">
        <v>161</v>
      </c>
      <c r="H107">
        <v>17</v>
      </c>
      <c r="I107">
        <v>2</v>
      </c>
      <c r="J107">
        <v>4</v>
      </c>
      <c r="K107">
        <v>1</v>
      </c>
      <c r="L107" t="s">
        <v>171</v>
      </c>
      <c r="M107">
        <v>4042</v>
      </c>
      <c r="N107">
        <v>69</v>
      </c>
      <c r="O107">
        <v>298</v>
      </c>
      <c r="P107">
        <v>8</v>
      </c>
      <c r="Q107" s="26">
        <f t="shared" si="55"/>
        <v>1.6319444444443665E-3</v>
      </c>
      <c r="R107">
        <f t="shared" si="40"/>
        <v>141</v>
      </c>
      <c r="S107">
        <f t="shared" si="56"/>
        <v>4025</v>
      </c>
      <c r="T107">
        <f t="shared" si="57"/>
        <v>67</v>
      </c>
      <c r="U107">
        <f t="shared" si="58"/>
        <v>294</v>
      </c>
      <c r="V107">
        <f t="shared" si="59"/>
        <v>7</v>
      </c>
      <c r="W107">
        <f t="shared" si="60"/>
        <v>1.6645962732919253</v>
      </c>
      <c r="X107">
        <f t="shared" si="61"/>
        <v>0.47517730496453903</v>
      </c>
    </row>
    <row r="108" spans="3:24" x14ac:dyDescent="0.2">
      <c r="C108" t="s">
        <v>91</v>
      </c>
      <c r="D108">
        <v>-1.9571350000000001</v>
      </c>
      <c r="E108">
        <v>-248.4</v>
      </c>
      <c r="F108">
        <v>126.920193</v>
      </c>
      <c r="G108" t="s">
        <v>162</v>
      </c>
      <c r="H108">
        <v>18</v>
      </c>
      <c r="I108">
        <v>2</v>
      </c>
      <c r="J108">
        <v>4</v>
      </c>
      <c r="K108">
        <v>1</v>
      </c>
      <c r="L108" t="s">
        <v>172</v>
      </c>
      <c r="M108">
        <v>4108</v>
      </c>
      <c r="N108">
        <v>83</v>
      </c>
      <c r="O108">
        <v>317</v>
      </c>
      <c r="P108">
        <v>10</v>
      </c>
      <c r="Q108" s="26">
        <f t="shared" si="55"/>
        <v>1.4930555555555669E-3</v>
      </c>
      <c r="R108">
        <f t="shared" si="40"/>
        <v>129</v>
      </c>
      <c r="S108">
        <f t="shared" si="56"/>
        <v>4090</v>
      </c>
      <c r="T108">
        <f t="shared" si="57"/>
        <v>81</v>
      </c>
      <c r="U108">
        <f t="shared" si="58"/>
        <v>313</v>
      </c>
      <c r="V108">
        <f t="shared" si="59"/>
        <v>9</v>
      </c>
      <c r="W108">
        <f t="shared" si="60"/>
        <v>1.9804400977995109</v>
      </c>
      <c r="X108">
        <f t="shared" si="61"/>
        <v>0.62790697674418605</v>
      </c>
    </row>
    <row r="109" spans="3:24" x14ac:dyDescent="0.2">
      <c r="C109" t="s">
        <v>91</v>
      </c>
      <c r="D109">
        <v>-1.8923840000000001</v>
      </c>
      <c r="E109">
        <v>-248.4</v>
      </c>
      <c r="F109">
        <v>131.262969</v>
      </c>
      <c r="G109" t="s">
        <v>163</v>
      </c>
      <c r="H109">
        <v>16</v>
      </c>
      <c r="I109">
        <v>2</v>
      </c>
      <c r="J109">
        <v>3</v>
      </c>
      <c r="K109">
        <v>1</v>
      </c>
      <c r="L109" t="s">
        <v>173</v>
      </c>
      <c r="M109">
        <v>3602</v>
      </c>
      <c r="N109">
        <v>60</v>
      </c>
      <c r="O109">
        <v>188</v>
      </c>
      <c r="P109">
        <v>8</v>
      </c>
      <c r="Q109" s="26">
        <f t="shared" si="55"/>
        <v>1.5046296296296058E-3</v>
      </c>
      <c r="R109">
        <f t="shared" si="40"/>
        <v>130</v>
      </c>
      <c r="S109">
        <f t="shared" si="56"/>
        <v>3586</v>
      </c>
      <c r="T109">
        <f t="shared" si="57"/>
        <v>58</v>
      </c>
      <c r="U109">
        <f t="shared" si="58"/>
        <v>185</v>
      </c>
      <c r="V109">
        <f t="shared" si="59"/>
        <v>7</v>
      </c>
      <c r="W109">
        <f t="shared" si="60"/>
        <v>1.6174010039040714</v>
      </c>
      <c r="X109">
        <f t="shared" si="61"/>
        <v>0.44615384615384618</v>
      </c>
    </row>
    <row r="110" spans="3:24" x14ac:dyDescent="0.2">
      <c r="C110" t="s">
        <v>91</v>
      </c>
      <c r="D110">
        <v>-2.0439850000000002</v>
      </c>
      <c r="E110">
        <v>-276</v>
      </c>
      <c r="F110">
        <v>135.030338</v>
      </c>
      <c r="G110" t="s">
        <v>164</v>
      </c>
      <c r="H110">
        <v>17</v>
      </c>
      <c r="I110">
        <v>2</v>
      </c>
      <c r="J110">
        <v>4</v>
      </c>
      <c r="K110">
        <v>1</v>
      </c>
      <c r="L110" t="s">
        <v>174</v>
      </c>
      <c r="M110">
        <v>3919</v>
      </c>
      <c r="N110">
        <v>56</v>
      </c>
      <c r="O110">
        <v>259</v>
      </c>
      <c r="P110">
        <v>10</v>
      </c>
      <c r="Q110" s="26">
        <f t="shared" si="55"/>
        <v>1.5393518518518334E-3</v>
      </c>
      <c r="R110">
        <f t="shared" si="40"/>
        <v>133</v>
      </c>
      <c r="S110">
        <f t="shared" si="56"/>
        <v>3902</v>
      </c>
      <c r="T110">
        <f t="shared" si="57"/>
        <v>54</v>
      </c>
      <c r="U110">
        <f t="shared" si="58"/>
        <v>255</v>
      </c>
      <c r="V110">
        <f t="shared" si="59"/>
        <v>9</v>
      </c>
      <c r="W110">
        <f t="shared" si="60"/>
        <v>1.3839056893900563</v>
      </c>
      <c r="X110">
        <f t="shared" si="61"/>
        <v>0.40601503759398494</v>
      </c>
    </row>
    <row r="111" spans="3:24" x14ac:dyDescent="0.2">
      <c r="C111" t="s">
        <v>91</v>
      </c>
      <c r="D111">
        <v>-1.9210670000000001</v>
      </c>
      <c r="E111">
        <v>-248.4</v>
      </c>
      <c r="F111">
        <v>129.30313899999999</v>
      </c>
      <c r="G111" t="s">
        <v>165</v>
      </c>
      <c r="H111">
        <v>18</v>
      </c>
      <c r="I111">
        <v>2</v>
      </c>
      <c r="J111">
        <v>6</v>
      </c>
      <c r="K111">
        <v>1</v>
      </c>
      <c r="L111" t="s">
        <v>175</v>
      </c>
      <c r="M111">
        <v>4018</v>
      </c>
      <c r="N111">
        <v>79</v>
      </c>
      <c r="O111">
        <v>282</v>
      </c>
      <c r="P111">
        <v>9</v>
      </c>
      <c r="Q111" s="26">
        <f t="shared" si="55"/>
        <v>1.5740740740740611E-3</v>
      </c>
      <c r="R111">
        <f t="shared" si="40"/>
        <v>136</v>
      </c>
      <c r="S111">
        <f t="shared" si="56"/>
        <v>4000</v>
      </c>
      <c r="T111">
        <f t="shared" si="57"/>
        <v>77</v>
      </c>
      <c r="U111">
        <f t="shared" si="58"/>
        <v>276</v>
      </c>
      <c r="V111">
        <f t="shared" si="59"/>
        <v>8</v>
      </c>
      <c r="W111">
        <f t="shared" si="60"/>
        <v>1.925</v>
      </c>
      <c r="X111">
        <f t="shared" si="61"/>
        <v>0.56617647058823528</v>
      </c>
    </row>
    <row r="112" spans="3:24" x14ac:dyDescent="0.2">
      <c r="C112" t="s">
        <v>91</v>
      </c>
      <c r="D112">
        <v>-2.1059670000000001</v>
      </c>
      <c r="E112">
        <v>-276</v>
      </c>
      <c r="F112">
        <v>131.056164</v>
      </c>
      <c r="G112" t="s">
        <v>166</v>
      </c>
      <c r="H112">
        <v>17</v>
      </c>
      <c r="I112">
        <v>2</v>
      </c>
      <c r="J112">
        <v>5</v>
      </c>
      <c r="K112">
        <v>1</v>
      </c>
      <c r="L112" t="s">
        <v>176</v>
      </c>
      <c r="M112">
        <v>4457</v>
      </c>
      <c r="N112">
        <v>82</v>
      </c>
      <c r="O112">
        <v>503</v>
      </c>
      <c r="P112">
        <v>12</v>
      </c>
      <c r="Q112" s="26">
        <f t="shared" si="55"/>
        <v>1.585648148148211E-3</v>
      </c>
      <c r="R112">
        <f t="shared" si="40"/>
        <v>137</v>
      </c>
      <c r="S112">
        <f t="shared" si="56"/>
        <v>4440</v>
      </c>
      <c r="T112">
        <f t="shared" si="57"/>
        <v>80</v>
      </c>
      <c r="U112">
        <f t="shared" si="58"/>
        <v>498</v>
      </c>
      <c r="V112">
        <f t="shared" si="59"/>
        <v>11</v>
      </c>
      <c r="W112">
        <f t="shared" si="60"/>
        <v>1.8018018018018018</v>
      </c>
      <c r="X112">
        <f t="shared" si="61"/>
        <v>0.58394160583941601</v>
      </c>
    </row>
    <row r="113" spans="3:24" x14ac:dyDescent="0.2">
      <c r="C113" t="s">
        <v>91</v>
      </c>
      <c r="D113">
        <v>-1.9846010000000001</v>
      </c>
      <c r="E113">
        <v>-248.4</v>
      </c>
      <c r="F113">
        <v>125.163713</v>
      </c>
      <c r="G113" t="s">
        <v>167</v>
      </c>
      <c r="H113">
        <v>17</v>
      </c>
      <c r="I113">
        <v>2</v>
      </c>
      <c r="J113">
        <v>4</v>
      </c>
      <c r="K113">
        <v>1</v>
      </c>
      <c r="L113" t="s">
        <v>177</v>
      </c>
      <c r="M113">
        <v>3744</v>
      </c>
      <c r="N113">
        <v>62</v>
      </c>
      <c r="O113">
        <v>341</v>
      </c>
      <c r="P113">
        <v>8</v>
      </c>
      <c r="Q113" s="26">
        <f t="shared" si="55"/>
        <v>1.4351851851851505E-3</v>
      </c>
      <c r="R113">
        <f t="shared" si="40"/>
        <v>124</v>
      </c>
      <c r="S113">
        <f t="shared" si="56"/>
        <v>3727</v>
      </c>
      <c r="T113">
        <f t="shared" si="57"/>
        <v>60</v>
      </c>
      <c r="U113">
        <f t="shared" si="58"/>
        <v>337</v>
      </c>
      <c r="V113">
        <f t="shared" si="59"/>
        <v>7</v>
      </c>
      <c r="W113">
        <f t="shared" si="60"/>
        <v>1.6098738932116985</v>
      </c>
      <c r="X113">
        <f t="shared" si="61"/>
        <v>0.4838709677419355</v>
      </c>
    </row>
    <row r="114" spans="3:24" x14ac:dyDescent="0.2">
      <c r="C114" t="s">
        <v>91</v>
      </c>
      <c r="D114">
        <v>-1.7592159999999999</v>
      </c>
      <c r="E114">
        <v>-220.8</v>
      </c>
      <c r="F114">
        <v>125.51047</v>
      </c>
      <c r="G114" t="s">
        <v>168</v>
      </c>
      <c r="H114">
        <v>16</v>
      </c>
      <c r="I114">
        <v>2</v>
      </c>
      <c r="J114">
        <v>3</v>
      </c>
      <c r="K114">
        <v>1</v>
      </c>
      <c r="L114" t="s">
        <v>178</v>
      </c>
      <c r="M114">
        <v>3851</v>
      </c>
      <c r="N114">
        <v>68</v>
      </c>
      <c r="O114">
        <v>312</v>
      </c>
      <c r="P114">
        <v>14</v>
      </c>
      <c r="Q114" s="26">
        <f t="shared" si="55"/>
        <v>1.5393518518518334E-3</v>
      </c>
      <c r="R114">
        <f t="shared" si="40"/>
        <v>133</v>
      </c>
      <c r="S114">
        <f t="shared" si="56"/>
        <v>3835</v>
      </c>
      <c r="T114">
        <f t="shared" si="57"/>
        <v>66</v>
      </c>
      <c r="U114">
        <f t="shared" si="58"/>
        <v>309</v>
      </c>
      <c r="V114">
        <f t="shared" si="59"/>
        <v>13</v>
      </c>
      <c r="W114">
        <f t="shared" si="60"/>
        <v>1.7209908735332464</v>
      </c>
      <c r="X114">
        <f t="shared" si="61"/>
        <v>0.49624060150375937</v>
      </c>
    </row>
    <row r="115" spans="3:24" x14ac:dyDescent="0.2">
      <c r="C115" t="s">
        <v>92</v>
      </c>
      <c r="D115">
        <v>-2.3151329999999999</v>
      </c>
      <c r="E115">
        <v>-303.60000000000002</v>
      </c>
      <c r="F115">
        <v>131.137202</v>
      </c>
      <c r="G115" t="s">
        <v>179</v>
      </c>
      <c r="H115">
        <v>14</v>
      </c>
      <c r="I115">
        <v>1</v>
      </c>
      <c r="J115">
        <v>2</v>
      </c>
      <c r="K115">
        <v>1</v>
      </c>
      <c r="L115" t="s">
        <v>189</v>
      </c>
      <c r="M115">
        <v>4222</v>
      </c>
      <c r="N115">
        <v>42</v>
      </c>
      <c r="O115">
        <v>293</v>
      </c>
      <c r="P115">
        <v>9</v>
      </c>
      <c r="Q115" s="26">
        <f t="shared" ref="Q115:Q124" si="62">L115-G115</f>
        <v>1.5625000000000222E-3</v>
      </c>
      <c r="R115">
        <f t="shared" si="40"/>
        <v>135</v>
      </c>
      <c r="S115">
        <f t="shared" ref="S115:S124" si="63">M115-H115</f>
        <v>4208</v>
      </c>
      <c r="T115">
        <f t="shared" ref="T115:T124" si="64">N115-I115</f>
        <v>41</v>
      </c>
      <c r="U115">
        <f t="shared" ref="U115:U124" si="65">O115-J115</f>
        <v>291</v>
      </c>
      <c r="V115">
        <f t="shared" ref="V115:V124" si="66">P115-K115</f>
        <v>8</v>
      </c>
      <c r="W115">
        <f t="shared" ref="W115:W124" si="67">(T115/S115)*100</f>
        <v>0.9743346007604563</v>
      </c>
      <c r="X115">
        <f t="shared" ref="X115:X124" si="68">T115/R115</f>
        <v>0.3037037037037037</v>
      </c>
    </row>
    <row r="116" spans="3:24" x14ac:dyDescent="0.2">
      <c r="C116" t="s">
        <v>92</v>
      </c>
      <c r="D116">
        <v>-2.0768360000000001</v>
      </c>
      <c r="E116">
        <v>-276</v>
      </c>
      <c r="F116">
        <v>132.89448100000001</v>
      </c>
      <c r="G116" t="s">
        <v>180</v>
      </c>
      <c r="H116">
        <v>16</v>
      </c>
      <c r="I116">
        <v>2</v>
      </c>
      <c r="J116">
        <v>3</v>
      </c>
      <c r="K116">
        <v>1</v>
      </c>
      <c r="L116" t="s">
        <v>190</v>
      </c>
      <c r="M116">
        <v>4015</v>
      </c>
      <c r="N116">
        <v>37</v>
      </c>
      <c r="O116">
        <v>179</v>
      </c>
      <c r="P116">
        <v>4</v>
      </c>
      <c r="Q116" s="26">
        <f t="shared" si="62"/>
        <v>1.6087962962963998E-3</v>
      </c>
      <c r="R116">
        <f t="shared" si="40"/>
        <v>139</v>
      </c>
      <c r="S116">
        <f t="shared" si="63"/>
        <v>3999</v>
      </c>
      <c r="T116">
        <f t="shared" si="64"/>
        <v>35</v>
      </c>
      <c r="U116">
        <f t="shared" si="65"/>
        <v>176</v>
      </c>
      <c r="V116">
        <f t="shared" si="66"/>
        <v>3</v>
      </c>
      <c r="W116">
        <f t="shared" si="67"/>
        <v>0.8752188047011753</v>
      </c>
      <c r="X116">
        <f t="shared" si="68"/>
        <v>0.25179856115107913</v>
      </c>
    </row>
    <row r="117" spans="3:24" x14ac:dyDescent="0.2">
      <c r="C117" t="s">
        <v>92</v>
      </c>
      <c r="D117">
        <v>-1.9055759999999999</v>
      </c>
      <c r="E117">
        <v>-248.4</v>
      </c>
      <c r="F117">
        <v>130.35428300000001</v>
      </c>
      <c r="G117" t="s">
        <v>181</v>
      </c>
      <c r="H117">
        <v>17</v>
      </c>
      <c r="I117">
        <v>2</v>
      </c>
      <c r="J117">
        <v>4</v>
      </c>
      <c r="K117">
        <v>1</v>
      </c>
      <c r="L117" t="s">
        <v>191</v>
      </c>
      <c r="M117">
        <v>3111</v>
      </c>
      <c r="N117">
        <v>46</v>
      </c>
      <c r="O117">
        <v>200</v>
      </c>
      <c r="P117">
        <v>9</v>
      </c>
      <c r="Q117" s="26">
        <f t="shared" si="62"/>
        <v>1.5740740740740611E-3</v>
      </c>
      <c r="R117">
        <f t="shared" si="40"/>
        <v>136</v>
      </c>
      <c r="S117">
        <f t="shared" si="63"/>
        <v>3094</v>
      </c>
      <c r="T117">
        <f t="shared" si="64"/>
        <v>44</v>
      </c>
      <c r="U117">
        <f t="shared" si="65"/>
        <v>196</v>
      </c>
      <c r="V117">
        <f t="shared" si="66"/>
        <v>8</v>
      </c>
      <c r="W117">
        <f t="shared" si="67"/>
        <v>1.4221073044602457</v>
      </c>
      <c r="X117">
        <f t="shared" si="68"/>
        <v>0.3235294117647059</v>
      </c>
    </row>
    <row r="118" spans="3:24" x14ac:dyDescent="0.2">
      <c r="C118" t="s">
        <v>92</v>
      </c>
      <c r="D118">
        <v>-2.2784779999999998</v>
      </c>
      <c r="E118">
        <v>-303.60000000000002</v>
      </c>
      <c r="F118">
        <v>133.24685600000001</v>
      </c>
      <c r="G118" t="s">
        <v>182</v>
      </c>
      <c r="H118">
        <v>16</v>
      </c>
      <c r="I118">
        <v>2</v>
      </c>
      <c r="J118">
        <v>4</v>
      </c>
      <c r="K118">
        <v>1</v>
      </c>
      <c r="L118" t="s">
        <v>192</v>
      </c>
      <c r="M118">
        <v>3841</v>
      </c>
      <c r="N118">
        <v>37</v>
      </c>
      <c r="O118">
        <v>270</v>
      </c>
      <c r="P118">
        <v>6</v>
      </c>
      <c r="Q118" s="26">
        <f t="shared" si="62"/>
        <v>1.5277777777777946E-3</v>
      </c>
      <c r="R118">
        <f t="shared" si="40"/>
        <v>132</v>
      </c>
      <c r="S118">
        <f t="shared" si="63"/>
        <v>3825</v>
      </c>
      <c r="T118">
        <f t="shared" si="64"/>
        <v>35</v>
      </c>
      <c r="U118">
        <f t="shared" si="65"/>
        <v>266</v>
      </c>
      <c r="V118">
        <f t="shared" si="66"/>
        <v>5</v>
      </c>
      <c r="W118">
        <f t="shared" si="67"/>
        <v>0.91503267973856217</v>
      </c>
      <c r="X118">
        <f t="shared" si="68"/>
        <v>0.26515151515151514</v>
      </c>
    </row>
    <row r="119" spans="3:24" x14ac:dyDescent="0.2">
      <c r="C119" t="s">
        <v>92</v>
      </c>
      <c r="D119">
        <v>-2.6626729999999998</v>
      </c>
      <c r="E119">
        <v>-331.2</v>
      </c>
      <c r="F119">
        <v>124.386304</v>
      </c>
      <c r="G119" t="s">
        <v>183</v>
      </c>
      <c r="H119">
        <v>16</v>
      </c>
      <c r="I119">
        <v>2</v>
      </c>
      <c r="J119">
        <v>4</v>
      </c>
      <c r="K119">
        <v>1</v>
      </c>
      <c r="L119" t="s">
        <v>193</v>
      </c>
      <c r="M119">
        <v>4547</v>
      </c>
      <c r="N119">
        <v>42</v>
      </c>
      <c r="O119">
        <v>335</v>
      </c>
      <c r="P119">
        <v>8</v>
      </c>
      <c r="Q119" s="26">
        <f t="shared" si="62"/>
        <v>1.5046296296296058E-3</v>
      </c>
      <c r="R119">
        <f t="shared" si="40"/>
        <v>130</v>
      </c>
      <c r="S119">
        <f t="shared" si="63"/>
        <v>4531</v>
      </c>
      <c r="T119">
        <f t="shared" si="64"/>
        <v>40</v>
      </c>
      <c r="U119">
        <f t="shared" si="65"/>
        <v>331</v>
      </c>
      <c r="V119">
        <f t="shared" si="66"/>
        <v>7</v>
      </c>
      <c r="W119">
        <f t="shared" si="67"/>
        <v>0.88280732730081657</v>
      </c>
      <c r="X119">
        <f t="shared" si="68"/>
        <v>0.30769230769230771</v>
      </c>
    </row>
    <row r="120" spans="3:24" x14ac:dyDescent="0.2">
      <c r="C120" t="s">
        <v>92</v>
      </c>
      <c r="D120">
        <v>-2.30382</v>
      </c>
      <c r="E120">
        <v>-303.60000000000002</v>
      </c>
      <c r="F120">
        <v>131.781102</v>
      </c>
      <c r="G120" t="s">
        <v>184</v>
      </c>
      <c r="H120">
        <v>18</v>
      </c>
      <c r="I120">
        <v>2</v>
      </c>
      <c r="J120">
        <v>3</v>
      </c>
      <c r="K120">
        <v>1</v>
      </c>
      <c r="L120" t="s">
        <v>194</v>
      </c>
      <c r="M120">
        <v>3904</v>
      </c>
      <c r="N120">
        <v>57</v>
      </c>
      <c r="O120">
        <v>249</v>
      </c>
      <c r="P120">
        <v>5</v>
      </c>
      <c r="Q120" s="26">
        <f t="shared" si="62"/>
        <v>1.5046296296296058E-3</v>
      </c>
      <c r="R120">
        <f t="shared" si="40"/>
        <v>130</v>
      </c>
      <c r="S120">
        <f t="shared" si="63"/>
        <v>3886</v>
      </c>
      <c r="T120">
        <f t="shared" si="64"/>
        <v>55</v>
      </c>
      <c r="U120">
        <f t="shared" si="65"/>
        <v>246</v>
      </c>
      <c r="V120">
        <f t="shared" si="66"/>
        <v>4</v>
      </c>
      <c r="W120">
        <f t="shared" si="67"/>
        <v>1.41533710756562</v>
      </c>
      <c r="X120">
        <f t="shared" si="68"/>
        <v>0.42307692307692307</v>
      </c>
    </row>
    <row r="121" spans="3:24" x14ac:dyDescent="0.2">
      <c r="C121" t="s">
        <v>92</v>
      </c>
      <c r="D121">
        <v>-2.340131</v>
      </c>
      <c r="E121">
        <v>-303.60000000000002</v>
      </c>
      <c r="F121">
        <v>129.7363</v>
      </c>
      <c r="G121" t="s">
        <v>185</v>
      </c>
      <c r="H121">
        <v>18</v>
      </c>
      <c r="I121">
        <v>2</v>
      </c>
      <c r="J121">
        <v>5</v>
      </c>
      <c r="K121">
        <v>1</v>
      </c>
      <c r="L121" t="s">
        <v>195</v>
      </c>
      <c r="M121">
        <v>4146</v>
      </c>
      <c r="N121">
        <v>56</v>
      </c>
      <c r="O121">
        <v>215</v>
      </c>
      <c r="P121">
        <v>8</v>
      </c>
      <c r="Q121" s="26">
        <f t="shared" si="62"/>
        <v>1.5740740740740611E-3</v>
      </c>
      <c r="R121">
        <f t="shared" si="40"/>
        <v>136</v>
      </c>
      <c r="S121">
        <f t="shared" si="63"/>
        <v>4128</v>
      </c>
      <c r="T121">
        <f t="shared" si="64"/>
        <v>54</v>
      </c>
      <c r="U121">
        <f t="shared" si="65"/>
        <v>210</v>
      </c>
      <c r="V121">
        <f t="shared" si="66"/>
        <v>7</v>
      </c>
      <c r="W121">
        <f t="shared" si="67"/>
        <v>1.308139534883721</v>
      </c>
      <c r="X121">
        <f t="shared" si="68"/>
        <v>0.39705882352941174</v>
      </c>
    </row>
    <row r="122" spans="3:24" x14ac:dyDescent="0.2">
      <c r="C122" t="s">
        <v>92</v>
      </c>
      <c r="D122">
        <v>-2.3276849999999998</v>
      </c>
      <c r="E122">
        <v>-303.60000000000002</v>
      </c>
      <c r="F122">
        <v>130.43003200000001</v>
      </c>
      <c r="G122" t="s">
        <v>186</v>
      </c>
      <c r="H122">
        <v>20</v>
      </c>
      <c r="I122">
        <v>2</v>
      </c>
      <c r="J122">
        <v>4</v>
      </c>
      <c r="K122">
        <v>1</v>
      </c>
      <c r="L122" t="s">
        <v>196</v>
      </c>
      <c r="M122">
        <v>4938</v>
      </c>
      <c r="N122">
        <v>37</v>
      </c>
      <c r="O122">
        <v>1117</v>
      </c>
      <c r="P122">
        <v>5</v>
      </c>
      <c r="Q122" s="26">
        <f t="shared" si="62"/>
        <v>1.5740740740740611E-3</v>
      </c>
      <c r="R122">
        <f t="shared" si="40"/>
        <v>136</v>
      </c>
      <c r="S122">
        <f t="shared" si="63"/>
        <v>4918</v>
      </c>
      <c r="T122">
        <f t="shared" si="64"/>
        <v>35</v>
      </c>
      <c r="U122">
        <f t="shared" si="65"/>
        <v>1113</v>
      </c>
      <c r="V122">
        <f t="shared" si="66"/>
        <v>4</v>
      </c>
      <c r="W122">
        <f t="shared" si="67"/>
        <v>0.71167141114274091</v>
      </c>
      <c r="X122">
        <f t="shared" si="68"/>
        <v>0.25735294117647056</v>
      </c>
    </row>
    <row r="123" spans="3:24" x14ac:dyDescent="0.2">
      <c r="C123" t="s">
        <v>92</v>
      </c>
      <c r="D123">
        <v>-2.3607420000000001</v>
      </c>
      <c r="E123">
        <v>-303.60000000000002</v>
      </c>
      <c r="F123">
        <v>128.60365100000001</v>
      </c>
      <c r="G123" t="s">
        <v>187</v>
      </c>
      <c r="H123">
        <v>16</v>
      </c>
      <c r="I123">
        <v>2</v>
      </c>
      <c r="J123">
        <v>4</v>
      </c>
      <c r="K123">
        <v>1</v>
      </c>
      <c r="L123" t="s">
        <v>197</v>
      </c>
      <c r="M123">
        <v>4789</v>
      </c>
      <c r="N123">
        <v>47</v>
      </c>
      <c r="O123">
        <v>202</v>
      </c>
      <c r="P123">
        <v>7</v>
      </c>
      <c r="Q123" s="26">
        <f t="shared" si="62"/>
        <v>1.5972222222221388E-3</v>
      </c>
      <c r="R123">
        <f t="shared" si="40"/>
        <v>138</v>
      </c>
      <c r="S123">
        <f t="shared" si="63"/>
        <v>4773</v>
      </c>
      <c r="T123">
        <f t="shared" si="64"/>
        <v>45</v>
      </c>
      <c r="U123">
        <f t="shared" si="65"/>
        <v>198</v>
      </c>
      <c r="V123">
        <f t="shared" si="66"/>
        <v>6</v>
      </c>
      <c r="W123">
        <f t="shared" si="67"/>
        <v>0.94280326838466366</v>
      </c>
      <c r="X123">
        <f t="shared" si="68"/>
        <v>0.32608695652173914</v>
      </c>
    </row>
    <row r="124" spans="3:24" x14ac:dyDescent="0.2">
      <c r="C124" t="s">
        <v>92</v>
      </c>
      <c r="D124">
        <v>-2.237015</v>
      </c>
      <c r="E124">
        <v>-303.60000000000002</v>
      </c>
      <c r="F124">
        <v>135.716554</v>
      </c>
      <c r="G124" t="s">
        <v>188</v>
      </c>
      <c r="H124">
        <v>18</v>
      </c>
      <c r="I124">
        <v>2</v>
      </c>
      <c r="J124">
        <v>6</v>
      </c>
      <c r="K124">
        <v>1</v>
      </c>
      <c r="L124" t="s">
        <v>198</v>
      </c>
      <c r="M124">
        <v>5070</v>
      </c>
      <c r="N124">
        <v>63</v>
      </c>
      <c r="O124">
        <v>435</v>
      </c>
      <c r="P124">
        <v>10</v>
      </c>
      <c r="Q124" s="26">
        <f t="shared" si="62"/>
        <v>1.6087962962962887E-3</v>
      </c>
      <c r="R124">
        <f t="shared" si="40"/>
        <v>139</v>
      </c>
      <c r="S124">
        <f t="shared" si="63"/>
        <v>5052</v>
      </c>
      <c r="T124">
        <f t="shared" si="64"/>
        <v>61</v>
      </c>
      <c r="U124">
        <f t="shared" si="65"/>
        <v>429</v>
      </c>
      <c r="V124">
        <f t="shared" si="66"/>
        <v>9</v>
      </c>
      <c r="W124">
        <f t="shared" si="67"/>
        <v>1.2074425969912905</v>
      </c>
      <c r="X124">
        <f t="shared" si="68"/>
        <v>0.43884892086330934</v>
      </c>
    </row>
  </sheetData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046D2-9A90-3248-B350-DFE704DA1F4F}">
  <dimension ref="A3:G10"/>
  <sheetViews>
    <sheetView workbookViewId="0">
      <selection activeCell="F22" sqref="F22"/>
    </sheetView>
  </sheetViews>
  <sheetFormatPr baseColWidth="10" defaultRowHeight="16" x14ac:dyDescent="0.2"/>
  <cols>
    <col min="1" max="1" width="16.5" bestFit="1" customWidth="1"/>
    <col min="2" max="2" width="25" bestFit="1" customWidth="1"/>
    <col min="3" max="3" width="26.83203125" bestFit="1" customWidth="1"/>
    <col min="4" max="4" width="33.33203125" bestFit="1" customWidth="1"/>
    <col min="5" max="5" width="34.83203125" bestFit="1" customWidth="1"/>
    <col min="6" max="6" width="25.33203125" bestFit="1" customWidth="1"/>
    <col min="7" max="7" width="19.83203125" bestFit="1" customWidth="1"/>
  </cols>
  <sheetData>
    <row r="3" spans="1:7" x14ac:dyDescent="0.2">
      <c r="A3" s="2" t="s">
        <v>18</v>
      </c>
      <c r="B3" t="s">
        <v>83</v>
      </c>
      <c r="C3" t="s">
        <v>84</v>
      </c>
      <c r="D3" t="s">
        <v>85</v>
      </c>
      <c r="E3" t="s">
        <v>86</v>
      </c>
      <c r="F3" t="s">
        <v>94</v>
      </c>
      <c r="G3" t="s">
        <v>97</v>
      </c>
    </row>
    <row r="4" spans="1:7" x14ac:dyDescent="0.2">
      <c r="A4" s="3" t="s">
        <v>17</v>
      </c>
      <c r="B4">
        <v>212.2</v>
      </c>
      <c r="C4">
        <v>3.4</v>
      </c>
      <c r="D4">
        <v>19.7</v>
      </c>
      <c r="E4">
        <v>0.3</v>
      </c>
      <c r="F4">
        <v>1.4468451407837146</v>
      </c>
      <c r="G4">
        <v>2.314715803993115E-2</v>
      </c>
    </row>
    <row r="5" spans="1:7" x14ac:dyDescent="0.2">
      <c r="A5" s="3" t="s">
        <v>4</v>
      </c>
      <c r="B5">
        <v>535.4</v>
      </c>
      <c r="C5">
        <v>4.3</v>
      </c>
      <c r="D5">
        <v>312.60000000000002</v>
      </c>
      <c r="E5">
        <v>0.4</v>
      </c>
      <c r="F5">
        <v>20.857668422198167</v>
      </c>
      <c r="G5">
        <v>3.0253893054883924E-2</v>
      </c>
    </row>
    <row r="6" spans="1:7" x14ac:dyDescent="0.2">
      <c r="A6" s="3" t="s">
        <v>82</v>
      </c>
      <c r="B6">
        <v>2074.4</v>
      </c>
      <c r="C6">
        <v>40.799999999999997</v>
      </c>
      <c r="D6">
        <v>112.2</v>
      </c>
      <c r="E6">
        <v>14.5</v>
      </c>
      <c r="F6">
        <v>1.8687515146162514</v>
      </c>
      <c r="G6">
        <v>0.28489859122862737</v>
      </c>
    </row>
    <row r="7" spans="1:7" x14ac:dyDescent="0.2">
      <c r="A7" s="3" t="s">
        <v>81</v>
      </c>
      <c r="B7">
        <v>3417.4</v>
      </c>
      <c r="C7">
        <v>36</v>
      </c>
      <c r="D7">
        <v>78.2</v>
      </c>
      <c r="E7">
        <v>4.2</v>
      </c>
      <c r="F7">
        <v>1.0564696588324842</v>
      </c>
      <c r="G7">
        <v>0.24796598071818407</v>
      </c>
    </row>
    <row r="8" spans="1:7" x14ac:dyDescent="0.2">
      <c r="A8" s="3" t="s">
        <v>16</v>
      </c>
      <c r="B8">
        <v>5621.4</v>
      </c>
      <c r="C8">
        <v>9.6999999999999993</v>
      </c>
      <c r="D8">
        <v>17.899999999999999</v>
      </c>
      <c r="E8">
        <v>5.5</v>
      </c>
      <c r="F8">
        <v>0.17826960814986531</v>
      </c>
      <c r="G8">
        <v>7.2724803255052886E-2</v>
      </c>
    </row>
    <row r="9" spans="1:7" x14ac:dyDescent="0.2">
      <c r="A9" s="3" t="s">
        <v>25</v>
      </c>
      <c r="B9">
        <v>4543.7</v>
      </c>
      <c r="C9">
        <v>74.400000000000006</v>
      </c>
      <c r="D9">
        <v>847.8</v>
      </c>
      <c r="E9">
        <v>5.3</v>
      </c>
      <c r="F9">
        <v>1.6779180518782684</v>
      </c>
      <c r="G9">
        <v>0.56998992259226966</v>
      </c>
    </row>
    <row r="10" spans="1:7" x14ac:dyDescent="0.2">
      <c r="A10" s="3" t="s">
        <v>19</v>
      </c>
      <c r="B10">
        <v>2734.0833333333335</v>
      </c>
      <c r="C10">
        <v>28.1</v>
      </c>
      <c r="D10">
        <v>231.4</v>
      </c>
      <c r="E10">
        <v>5.0333333333333332</v>
      </c>
      <c r="F10">
        <v>4.514320399409792</v>
      </c>
      <c r="G10">
        <v>0.20483005814815816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5D7E4-E7AE-A845-82F0-A4DEF877545F}">
  <dimension ref="A1:BR61"/>
  <sheetViews>
    <sheetView topLeftCell="BA1" zoomScale="92" workbookViewId="0">
      <selection activeCell="BS12" sqref="BS12"/>
    </sheetView>
  </sheetViews>
  <sheetFormatPr baseColWidth="10" defaultRowHeight="16" x14ac:dyDescent="0.2"/>
  <cols>
    <col min="13" max="13" width="14.5" customWidth="1"/>
    <col min="14" max="14" width="24.33203125" customWidth="1"/>
    <col min="21" max="21" width="18.6640625" customWidth="1"/>
    <col min="26" max="26" width="25.33203125" customWidth="1"/>
    <col min="27" max="27" width="24.1640625" customWidth="1"/>
    <col min="30" max="32" width="11.1640625" bestFit="1" customWidth="1"/>
    <col min="33" max="33" width="12.1640625" bestFit="1" customWidth="1"/>
    <col min="34" max="34" width="11.1640625" bestFit="1" customWidth="1"/>
    <col min="35" max="35" width="22" customWidth="1"/>
    <col min="36" max="49" width="11" bestFit="1" customWidth="1"/>
    <col min="50" max="50" width="20" customWidth="1"/>
    <col min="53" max="54" width="22.6640625" customWidth="1"/>
    <col min="62" max="62" width="22" customWidth="1"/>
  </cols>
  <sheetData>
    <row r="1" spans="1:70" x14ac:dyDescent="0.2">
      <c r="A1" t="s">
        <v>214</v>
      </c>
      <c r="B1" t="s">
        <v>54</v>
      </c>
      <c r="C1" t="s">
        <v>64</v>
      </c>
      <c r="D1" t="s">
        <v>65</v>
      </c>
      <c r="E1" t="s">
        <v>235</v>
      </c>
      <c r="F1" t="s">
        <v>236</v>
      </c>
      <c r="G1" t="s">
        <v>237</v>
      </c>
      <c r="H1" t="s">
        <v>66</v>
      </c>
      <c r="I1" t="s">
        <v>67</v>
      </c>
      <c r="J1" t="s">
        <v>68</v>
      </c>
      <c r="K1" t="s">
        <v>78</v>
      </c>
      <c r="L1" t="s">
        <v>69</v>
      </c>
      <c r="M1" t="s">
        <v>206</v>
      </c>
      <c r="N1" t="s">
        <v>207</v>
      </c>
      <c r="O1" t="s">
        <v>208</v>
      </c>
      <c r="P1" t="s">
        <v>209</v>
      </c>
      <c r="Q1" t="s">
        <v>220</v>
      </c>
      <c r="R1" t="s">
        <v>211</v>
      </c>
      <c r="S1" t="s">
        <v>210</v>
      </c>
      <c r="T1" t="s">
        <v>212</v>
      </c>
      <c r="U1" t="s">
        <v>213</v>
      </c>
      <c r="V1" s="4" t="s">
        <v>70</v>
      </c>
      <c r="W1" s="4" t="s">
        <v>71</v>
      </c>
      <c r="X1" s="4" t="s">
        <v>76</v>
      </c>
      <c r="Y1" s="4" t="s">
        <v>79</v>
      </c>
      <c r="Z1" s="4" t="s">
        <v>72</v>
      </c>
      <c r="AA1" s="4" t="s">
        <v>215</v>
      </c>
      <c r="AB1" s="4" t="s">
        <v>216</v>
      </c>
      <c r="AC1" s="4" t="s">
        <v>217</v>
      </c>
      <c r="AD1" s="4" t="s">
        <v>218</v>
      </c>
      <c r="AE1" s="4" t="s">
        <v>219</v>
      </c>
      <c r="AF1" s="4" t="s">
        <v>239</v>
      </c>
      <c r="AG1" s="4" t="s">
        <v>240</v>
      </c>
      <c r="AH1" s="4" t="s">
        <v>241</v>
      </c>
      <c r="AI1" s="4" t="s">
        <v>242</v>
      </c>
      <c r="AJ1" s="4" t="s">
        <v>221</v>
      </c>
      <c r="AK1" s="4" t="s">
        <v>238</v>
      </c>
      <c r="AL1" s="4" t="s">
        <v>222</v>
      </c>
      <c r="AM1" s="4" t="s">
        <v>223</v>
      </c>
      <c r="AN1" s="4" t="s">
        <v>224</v>
      </c>
      <c r="AO1" s="4" t="s">
        <v>225</v>
      </c>
      <c r="AP1" s="4" t="s">
        <v>226</v>
      </c>
      <c r="AQ1" s="4" t="s">
        <v>227</v>
      </c>
      <c r="AR1" s="4" t="s">
        <v>228</v>
      </c>
      <c r="AS1" s="4" t="s">
        <v>229</v>
      </c>
      <c r="AT1" s="4" t="s">
        <v>230</v>
      </c>
      <c r="AU1" s="4" t="s">
        <v>231</v>
      </c>
      <c r="AV1" s="4" t="s">
        <v>232</v>
      </c>
      <c r="AW1" s="4" t="s">
        <v>233</v>
      </c>
      <c r="AX1" s="4" t="s">
        <v>234</v>
      </c>
      <c r="AY1" t="s">
        <v>93</v>
      </c>
      <c r="AZ1" t="s">
        <v>200</v>
      </c>
      <c r="BA1" t="s">
        <v>201</v>
      </c>
      <c r="BB1" t="s">
        <v>360</v>
      </c>
      <c r="BC1" s="4" t="s">
        <v>344</v>
      </c>
      <c r="BD1" s="4" t="s">
        <v>345</v>
      </c>
      <c r="BE1" s="4" t="s">
        <v>346</v>
      </c>
      <c r="BF1" s="4" t="s">
        <v>347</v>
      </c>
      <c r="BG1" s="4" t="s">
        <v>348</v>
      </c>
      <c r="BH1" s="4" t="s">
        <v>349</v>
      </c>
      <c r="BI1" s="4" t="s">
        <v>350</v>
      </c>
      <c r="BJ1" s="4" t="s">
        <v>351</v>
      </c>
      <c r="BK1" s="4" t="s">
        <v>352</v>
      </c>
      <c r="BL1" s="4" t="s">
        <v>353</v>
      </c>
      <c r="BM1" s="4" t="s">
        <v>354</v>
      </c>
      <c r="BN1" s="4" t="s">
        <v>355</v>
      </c>
      <c r="BO1" s="4" t="s">
        <v>356</v>
      </c>
      <c r="BP1" s="4" t="s">
        <v>357</v>
      </c>
      <c r="BQ1" s="4" t="s">
        <v>358</v>
      </c>
      <c r="BR1" s="4" t="s">
        <v>359</v>
      </c>
    </row>
    <row r="2" spans="1:70" x14ac:dyDescent="0.2">
      <c r="A2" t="s">
        <v>87</v>
      </c>
      <c r="B2">
        <v>-1.5800909999999999</v>
      </c>
      <c r="C2">
        <v>-193.2</v>
      </c>
      <c r="D2">
        <v>122.271466</v>
      </c>
      <c r="E2">
        <v>1.35</v>
      </c>
      <c r="F2">
        <v>178.66</v>
      </c>
      <c r="G2">
        <v>132.19</v>
      </c>
      <c r="H2" t="s">
        <v>361</v>
      </c>
      <c r="I2">
        <v>19</v>
      </c>
      <c r="J2">
        <v>2</v>
      </c>
      <c r="K2">
        <v>5</v>
      </c>
      <c r="L2">
        <v>1</v>
      </c>
      <c r="M2">
        <v>912214389</v>
      </c>
      <c r="N2">
        <v>1586871842</v>
      </c>
      <c r="O2">
        <v>19152153218</v>
      </c>
      <c r="P2">
        <v>1650491700</v>
      </c>
      <c r="Q2">
        <v>8844624685</v>
      </c>
      <c r="R2">
        <v>4631742119</v>
      </c>
      <c r="S2">
        <v>20404930417</v>
      </c>
      <c r="T2">
        <v>3081347543</v>
      </c>
      <c r="U2">
        <v>12050990973</v>
      </c>
      <c r="V2" t="s">
        <v>371</v>
      </c>
      <c r="W2">
        <v>3494</v>
      </c>
      <c r="X2">
        <v>75</v>
      </c>
      <c r="Y2">
        <v>341</v>
      </c>
      <c r="Z2">
        <v>7</v>
      </c>
      <c r="AA2">
        <v>912336660</v>
      </c>
      <c r="AB2">
        <v>1588524487</v>
      </c>
      <c r="AC2">
        <v>19174875303</v>
      </c>
      <c r="AD2">
        <v>1651389515</v>
      </c>
      <c r="AE2">
        <v>8873776617</v>
      </c>
      <c r="AF2">
        <v>4641582732</v>
      </c>
      <c r="AG2">
        <v>20434268353</v>
      </c>
      <c r="AH2">
        <v>3085064482</v>
      </c>
      <c r="AI2">
        <v>12062912132</v>
      </c>
      <c r="AJ2" s="33">
        <f>V2-H2</f>
        <v>1.4699074074074059E-3</v>
      </c>
      <c r="AK2">
        <f>HOUR(AJ2)*3600 + MINUTE(AJ2)*60 + SECOND(AJ2)</f>
        <v>127</v>
      </c>
      <c r="AL2">
        <f t="shared" ref="AL2:AX2" si="0">W2-I2</f>
        <v>3475</v>
      </c>
      <c r="AM2">
        <f t="shared" si="0"/>
        <v>73</v>
      </c>
      <c r="AN2">
        <f t="shared" si="0"/>
        <v>336</v>
      </c>
      <c r="AO2">
        <f t="shared" si="0"/>
        <v>6</v>
      </c>
      <c r="AP2">
        <f t="shared" si="0"/>
        <v>122271</v>
      </c>
      <c r="AQ2">
        <f t="shared" si="0"/>
        <v>1652645</v>
      </c>
      <c r="AR2">
        <f t="shared" si="0"/>
        <v>22722085</v>
      </c>
      <c r="AS2">
        <f t="shared" si="0"/>
        <v>897815</v>
      </c>
      <c r="AT2">
        <f t="shared" si="0"/>
        <v>29151932</v>
      </c>
      <c r="AU2">
        <f t="shared" si="0"/>
        <v>9840613</v>
      </c>
      <c r="AV2">
        <f t="shared" si="0"/>
        <v>29337936</v>
      </c>
      <c r="AW2">
        <f t="shared" si="0"/>
        <v>3716939</v>
      </c>
      <c r="AX2">
        <f t="shared" si="0"/>
        <v>11921159</v>
      </c>
      <c r="AY2">
        <f>(AM2/AL2)*100</f>
        <v>2.1007194244604315</v>
      </c>
      <c r="AZ2">
        <f>AM2/AK2</f>
        <v>0.57480314960629919</v>
      </c>
      <c r="BA2">
        <f>AL2/AK2</f>
        <v>27.362204724409448</v>
      </c>
      <c r="BB2">
        <f>AP2/1000</f>
        <v>122.271</v>
      </c>
      <c r="BC2">
        <f t="shared" ref="BC2:BI2" si="1">AQ2/10000</f>
        <v>165.2645</v>
      </c>
      <c r="BD2">
        <f>AR2/100000</f>
        <v>227.22085000000001</v>
      </c>
      <c r="BE2">
        <f t="shared" si="1"/>
        <v>89.781499999999994</v>
      </c>
      <c r="BF2">
        <f>AT2/100000</f>
        <v>291.51931999999999</v>
      </c>
      <c r="BG2">
        <f>AU2/100000</f>
        <v>98.406130000000005</v>
      </c>
      <c r="BH2">
        <f>AV2/100000</f>
        <v>293.37936000000002</v>
      </c>
      <c r="BI2">
        <f t="shared" si="1"/>
        <v>371.69389999999999</v>
      </c>
      <c r="BJ2">
        <f>AX2/100000</f>
        <v>119.21159</v>
      </c>
      <c r="BK2">
        <f>BC2/BB2</f>
        <v>1.3516246697908743</v>
      </c>
      <c r="BL2">
        <f>BD2/BB2</f>
        <v>1.8583380360019957</v>
      </c>
      <c r="BM2">
        <f>BE2/BB2</f>
        <v>0.73428286347539473</v>
      </c>
      <c r="BN2">
        <f>BF2/BB2</f>
        <v>2.3842065575647537</v>
      </c>
      <c r="BO2">
        <f>BG2/BB2</f>
        <v>0.80481986734385103</v>
      </c>
      <c r="BP2">
        <f>BH2/BB2</f>
        <v>2.3994189955099738</v>
      </c>
      <c r="BQ2">
        <f>BI2/BB2</f>
        <v>3.0399187051712997</v>
      </c>
      <c r="BR2">
        <f>BJ2/BB2</f>
        <v>0.9749784495096957</v>
      </c>
    </row>
    <row r="3" spans="1:70" x14ac:dyDescent="0.2">
      <c r="A3" t="s">
        <v>87</v>
      </c>
      <c r="B3">
        <v>-1.4821139999999999</v>
      </c>
      <c r="C3">
        <v>-193.2</v>
      </c>
      <c r="D3">
        <v>130.354367</v>
      </c>
      <c r="E3">
        <v>1.35</v>
      </c>
      <c r="F3">
        <v>195.86</v>
      </c>
      <c r="G3">
        <v>144.91</v>
      </c>
      <c r="H3" t="s">
        <v>362</v>
      </c>
      <c r="I3">
        <v>22</v>
      </c>
      <c r="J3">
        <v>3</v>
      </c>
      <c r="K3">
        <v>7</v>
      </c>
      <c r="L3">
        <v>1</v>
      </c>
      <c r="M3">
        <v>912371443</v>
      </c>
      <c r="N3">
        <v>1588994560</v>
      </c>
      <c r="O3">
        <v>19181105279</v>
      </c>
      <c r="P3">
        <v>1651630617</v>
      </c>
      <c r="Q3">
        <v>8878169699</v>
      </c>
      <c r="R3">
        <v>4643584028</v>
      </c>
      <c r="S3">
        <v>20440099084</v>
      </c>
      <c r="T3">
        <v>3086063372</v>
      </c>
      <c r="U3">
        <v>12066292891</v>
      </c>
      <c r="V3" t="s">
        <v>372</v>
      </c>
      <c r="W3">
        <v>3890</v>
      </c>
      <c r="X3">
        <v>74</v>
      </c>
      <c r="Y3">
        <v>406</v>
      </c>
      <c r="Z3">
        <v>6</v>
      </c>
      <c r="AA3">
        <v>912501798</v>
      </c>
      <c r="AB3">
        <v>1590756458</v>
      </c>
      <c r="AC3">
        <v>19205583108</v>
      </c>
      <c r="AD3">
        <v>1652625774</v>
      </c>
      <c r="AE3">
        <v>8907405527</v>
      </c>
      <c r="AF3">
        <v>4653300523</v>
      </c>
      <c r="AG3">
        <v>20469289589</v>
      </c>
      <c r="AH3">
        <v>3090018477</v>
      </c>
      <c r="AI3">
        <v>12078604231</v>
      </c>
      <c r="AJ3" s="33">
        <f t="shared" ref="AJ3:AJ11" si="2">V3-H3</f>
        <v>1.6319444444444497E-3</v>
      </c>
      <c r="AK3">
        <f t="shared" ref="AK3:AK61" si="3">HOUR(AJ3)*3600 + MINUTE(AJ3)*60 + SECOND(AJ3)</f>
        <v>141</v>
      </c>
      <c r="AL3">
        <f t="shared" ref="AL3:AL11" si="4">W3-I3</f>
        <v>3868</v>
      </c>
      <c r="AM3">
        <f t="shared" ref="AM3:AM11" si="5">X3-J3</f>
        <v>71</v>
      </c>
      <c r="AN3">
        <f t="shared" ref="AN3:AN11" si="6">Y3-K3</f>
        <v>399</v>
      </c>
      <c r="AO3">
        <f t="shared" ref="AO3:AO11" si="7">Z3-L3</f>
        <v>5</v>
      </c>
      <c r="AP3">
        <f t="shared" ref="AP3:AP11" si="8">AA3-M3</f>
        <v>130355</v>
      </c>
      <c r="AQ3">
        <f t="shared" ref="AQ3:AQ11" si="9">AB3-N3</f>
        <v>1761898</v>
      </c>
      <c r="AR3">
        <f t="shared" ref="AR3:AR11" si="10">AC3-O3</f>
        <v>24477829</v>
      </c>
      <c r="AS3">
        <f t="shared" ref="AS3:AS11" si="11">AD3-P3</f>
        <v>995157</v>
      </c>
      <c r="AT3">
        <f t="shared" ref="AT3:AT11" si="12">AE3-Q3</f>
        <v>29235828</v>
      </c>
      <c r="AU3">
        <f t="shared" ref="AU3:AU11" si="13">AF3-R3</f>
        <v>9716495</v>
      </c>
      <c r="AV3">
        <f t="shared" ref="AV3:AV11" si="14">AG3-S3</f>
        <v>29190505</v>
      </c>
      <c r="AW3">
        <f t="shared" ref="AW3:AW11" si="15">AH3-T3</f>
        <v>3955105</v>
      </c>
      <c r="AX3">
        <f t="shared" ref="AX3:AX11" si="16">AI3-U3</f>
        <v>12311340</v>
      </c>
      <c r="AY3">
        <f t="shared" ref="AY3:AY61" si="17">(AM3/AL3)*100</f>
        <v>1.8355739400206825</v>
      </c>
      <c r="AZ3">
        <f t="shared" ref="AZ3:AZ61" si="18">AM3/AK3</f>
        <v>0.50354609929078009</v>
      </c>
      <c r="BA3">
        <f t="shared" ref="BA3:BA61" si="19">AL3/AK3</f>
        <v>27.432624113475178</v>
      </c>
      <c r="BB3">
        <f t="shared" ref="BB3:BB61" si="20">AP3/1000</f>
        <v>130.35499999999999</v>
      </c>
      <c r="BC3">
        <f t="shared" ref="BC3:BC61" si="21">AQ3/10000</f>
        <v>176.18979999999999</v>
      </c>
      <c r="BD3">
        <f t="shared" ref="BD3:BD61" si="22">AR3/100000</f>
        <v>244.77829</v>
      </c>
      <c r="BE3">
        <f t="shared" ref="BE3:BE61" si="23">AS3/10000</f>
        <v>99.515699999999995</v>
      </c>
      <c r="BF3">
        <f t="shared" ref="BF3:BF61" si="24">AT3/100000</f>
        <v>292.35827999999998</v>
      </c>
      <c r="BG3">
        <f t="shared" ref="BG3:BG61" si="25">AU3/100000</f>
        <v>97.164950000000005</v>
      </c>
      <c r="BH3">
        <f t="shared" ref="BH3:BH61" si="26">AV3/100000</f>
        <v>291.90505000000002</v>
      </c>
      <c r="BI3">
        <f t="shared" ref="BI3:BI61" si="27">AW3/10000</f>
        <v>395.51049999999998</v>
      </c>
      <c r="BJ3">
        <f t="shared" ref="BJ3:BJ61" si="28">AX3/100000</f>
        <v>123.1134</v>
      </c>
      <c r="BK3">
        <f t="shared" ref="BK3:BK61" si="29">BC3/BB3</f>
        <v>1.3516152046335008</v>
      </c>
      <c r="BL3">
        <f t="shared" ref="BL3:BL61" si="30">BD3/BB3</f>
        <v>1.8777821334049327</v>
      </c>
      <c r="BM3">
        <f t="shared" ref="BM3:BM61" si="31">BE3/BB3</f>
        <v>0.76342065896973654</v>
      </c>
      <c r="BN3">
        <f t="shared" ref="BN3:BN61" si="32">BF3/BB3</f>
        <v>2.2427853170189098</v>
      </c>
      <c r="BO3">
        <f t="shared" ref="BO3:BO61" si="33">BG3/BB3</f>
        <v>0.74538721184457835</v>
      </c>
      <c r="BP3">
        <f t="shared" ref="BP3:BP61" si="34">BH3/BB3</f>
        <v>2.2393084269878414</v>
      </c>
      <c r="BQ3">
        <f t="shared" ref="BQ3:BQ61" si="35">BI3/BB3</f>
        <v>3.0341030263511182</v>
      </c>
      <c r="BR3">
        <f t="shared" ref="BR3:BR61" si="36">BJ3/BB3</f>
        <v>0.94444708680142697</v>
      </c>
    </row>
    <row r="4" spans="1:70" x14ac:dyDescent="0.2">
      <c r="A4" t="s">
        <v>87</v>
      </c>
      <c r="B4">
        <v>-1.557787</v>
      </c>
      <c r="C4">
        <v>-193.2</v>
      </c>
      <c r="D4">
        <v>124.02212400000001</v>
      </c>
      <c r="E4">
        <v>1.35</v>
      </c>
      <c r="F4">
        <v>198.35</v>
      </c>
      <c r="G4">
        <v>146.75</v>
      </c>
      <c r="H4" t="s">
        <v>363</v>
      </c>
      <c r="I4">
        <v>18</v>
      </c>
      <c r="J4">
        <v>2</v>
      </c>
      <c r="K4">
        <v>6</v>
      </c>
      <c r="L4">
        <v>1</v>
      </c>
      <c r="M4">
        <v>912544667</v>
      </c>
      <c r="N4">
        <v>1591335837</v>
      </c>
      <c r="O4">
        <v>19213058740</v>
      </c>
      <c r="P4">
        <v>1652942515</v>
      </c>
      <c r="Q4">
        <v>8913071381</v>
      </c>
      <c r="R4">
        <v>4655510601</v>
      </c>
      <c r="S4">
        <v>20476516122</v>
      </c>
      <c r="T4">
        <v>3091281910</v>
      </c>
      <c r="U4">
        <v>12082429303</v>
      </c>
      <c r="V4" t="s">
        <v>373</v>
      </c>
      <c r="W4">
        <v>3955</v>
      </c>
      <c r="X4">
        <v>91</v>
      </c>
      <c r="Y4">
        <v>258</v>
      </c>
      <c r="Z4">
        <v>5</v>
      </c>
      <c r="AA4">
        <v>912668693</v>
      </c>
      <c r="AB4">
        <v>1593012202</v>
      </c>
      <c r="AC4">
        <v>19236475307</v>
      </c>
      <c r="AD4">
        <v>1653912846</v>
      </c>
      <c r="AE4">
        <v>8942330154</v>
      </c>
      <c r="AF4">
        <v>4664831280</v>
      </c>
      <c r="AG4">
        <v>20504361573</v>
      </c>
      <c r="AH4">
        <v>3095018612</v>
      </c>
      <c r="AI4">
        <v>12094057286</v>
      </c>
      <c r="AJ4" s="33">
        <f t="shared" si="2"/>
        <v>1.655092592592583E-3</v>
      </c>
      <c r="AK4">
        <f t="shared" si="3"/>
        <v>143</v>
      </c>
      <c r="AL4">
        <f t="shared" si="4"/>
        <v>3937</v>
      </c>
      <c r="AM4">
        <f t="shared" si="5"/>
        <v>89</v>
      </c>
      <c r="AN4">
        <f t="shared" si="6"/>
        <v>252</v>
      </c>
      <c r="AO4">
        <f t="shared" si="7"/>
        <v>4</v>
      </c>
      <c r="AP4">
        <f t="shared" si="8"/>
        <v>124026</v>
      </c>
      <c r="AQ4">
        <f t="shared" si="9"/>
        <v>1676365</v>
      </c>
      <c r="AR4">
        <f t="shared" si="10"/>
        <v>23416567</v>
      </c>
      <c r="AS4">
        <f t="shared" si="11"/>
        <v>970331</v>
      </c>
      <c r="AT4">
        <f t="shared" si="12"/>
        <v>29258773</v>
      </c>
      <c r="AU4">
        <f t="shared" si="13"/>
        <v>9320679</v>
      </c>
      <c r="AV4">
        <f t="shared" si="14"/>
        <v>27845451</v>
      </c>
      <c r="AW4">
        <f t="shared" si="15"/>
        <v>3736702</v>
      </c>
      <c r="AX4">
        <f t="shared" si="16"/>
        <v>11627983</v>
      </c>
      <c r="AY4">
        <f t="shared" si="17"/>
        <v>2.2606045212090424</v>
      </c>
      <c r="AZ4">
        <f t="shared" si="18"/>
        <v>0.6223776223776224</v>
      </c>
      <c r="BA4">
        <f t="shared" si="19"/>
        <v>27.53146853146853</v>
      </c>
      <c r="BB4">
        <f t="shared" si="20"/>
        <v>124.026</v>
      </c>
      <c r="BC4">
        <f t="shared" si="21"/>
        <v>167.63650000000001</v>
      </c>
      <c r="BD4">
        <f t="shared" si="22"/>
        <v>234.16567000000001</v>
      </c>
      <c r="BE4">
        <f t="shared" si="23"/>
        <v>97.033100000000005</v>
      </c>
      <c r="BF4">
        <f t="shared" si="24"/>
        <v>292.58773000000002</v>
      </c>
      <c r="BG4">
        <f t="shared" si="25"/>
        <v>93.206789999999998</v>
      </c>
      <c r="BH4">
        <f t="shared" si="26"/>
        <v>278.45451000000003</v>
      </c>
      <c r="BI4">
        <f t="shared" si="27"/>
        <v>373.67020000000002</v>
      </c>
      <c r="BJ4">
        <f t="shared" si="28"/>
        <v>116.27983</v>
      </c>
      <c r="BK4">
        <f t="shared" si="29"/>
        <v>1.3516238530630675</v>
      </c>
      <c r="BL4">
        <f t="shared" si="30"/>
        <v>1.8880369438666087</v>
      </c>
      <c r="BM4">
        <f t="shared" si="31"/>
        <v>0.7823609565736217</v>
      </c>
      <c r="BN4">
        <f t="shared" si="32"/>
        <v>2.3590838211342784</v>
      </c>
      <c r="BO4">
        <f t="shared" si="33"/>
        <v>0.75151008659474627</v>
      </c>
      <c r="BP4">
        <f t="shared" si="34"/>
        <v>2.2451301340041607</v>
      </c>
      <c r="BQ4">
        <f t="shared" si="35"/>
        <v>3.0128376308193445</v>
      </c>
      <c r="BR4">
        <f t="shared" si="36"/>
        <v>0.93754398271330208</v>
      </c>
    </row>
    <row r="5" spans="1:70" x14ac:dyDescent="0.2">
      <c r="A5" t="s">
        <v>87</v>
      </c>
      <c r="B5">
        <v>-1.506408</v>
      </c>
      <c r="C5">
        <v>-193.2</v>
      </c>
      <c r="D5">
        <v>128.25209799999999</v>
      </c>
      <c r="E5">
        <v>1.35</v>
      </c>
      <c r="F5">
        <v>178.76</v>
      </c>
      <c r="G5">
        <v>132.26</v>
      </c>
      <c r="H5" t="s">
        <v>364</v>
      </c>
      <c r="I5">
        <v>18</v>
      </c>
      <c r="J5">
        <v>2</v>
      </c>
      <c r="K5">
        <v>6</v>
      </c>
      <c r="L5">
        <v>1</v>
      </c>
      <c r="M5">
        <v>912697225</v>
      </c>
      <c r="N5">
        <v>1593397797</v>
      </c>
      <c r="O5">
        <v>19241827008</v>
      </c>
      <c r="P5">
        <v>1654114197</v>
      </c>
      <c r="Q5">
        <v>8944397445</v>
      </c>
      <c r="R5">
        <v>4665939973</v>
      </c>
      <c r="S5">
        <v>20507714364</v>
      </c>
      <c r="T5">
        <v>3095804489</v>
      </c>
      <c r="U5">
        <v>12096276234</v>
      </c>
      <c r="V5" t="s">
        <v>374</v>
      </c>
      <c r="W5">
        <v>3475</v>
      </c>
      <c r="X5">
        <v>77</v>
      </c>
      <c r="Y5">
        <v>261</v>
      </c>
      <c r="Z5">
        <v>6</v>
      </c>
      <c r="AA5">
        <v>912821175</v>
      </c>
      <c r="AB5">
        <v>1595073120</v>
      </c>
      <c r="AC5">
        <v>19264575325</v>
      </c>
      <c r="AD5">
        <v>1655118160</v>
      </c>
      <c r="AE5">
        <v>8973156231</v>
      </c>
      <c r="AF5">
        <v>4675355457</v>
      </c>
      <c r="AG5">
        <v>20535858762</v>
      </c>
      <c r="AH5">
        <v>3099644660</v>
      </c>
      <c r="AI5">
        <v>12108081071</v>
      </c>
      <c r="AJ5" s="33">
        <f t="shared" si="2"/>
        <v>1.4814814814814864E-3</v>
      </c>
      <c r="AK5">
        <f t="shared" si="3"/>
        <v>128</v>
      </c>
      <c r="AL5">
        <f t="shared" si="4"/>
        <v>3457</v>
      </c>
      <c r="AM5">
        <f t="shared" si="5"/>
        <v>75</v>
      </c>
      <c r="AN5">
        <f t="shared" si="6"/>
        <v>255</v>
      </c>
      <c r="AO5">
        <f t="shared" si="7"/>
        <v>5</v>
      </c>
      <c r="AP5">
        <f t="shared" si="8"/>
        <v>123950</v>
      </c>
      <c r="AQ5">
        <f t="shared" si="9"/>
        <v>1675323</v>
      </c>
      <c r="AR5">
        <f t="shared" si="10"/>
        <v>22748317</v>
      </c>
      <c r="AS5">
        <f t="shared" si="11"/>
        <v>1003963</v>
      </c>
      <c r="AT5">
        <f t="shared" si="12"/>
        <v>28758786</v>
      </c>
      <c r="AU5">
        <f t="shared" si="13"/>
        <v>9415484</v>
      </c>
      <c r="AV5">
        <f t="shared" si="14"/>
        <v>28144398</v>
      </c>
      <c r="AW5">
        <f t="shared" si="15"/>
        <v>3840171</v>
      </c>
      <c r="AX5">
        <f t="shared" si="16"/>
        <v>11804837</v>
      </c>
      <c r="AY5">
        <f t="shared" si="17"/>
        <v>2.1695111368238358</v>
      </c>
      <c r="AZ5">
        <f t="shared" si="18"/>
        <v>0.5859375</v>
      </c>
      <c r="BA5">
        <f t="shared" si="19"/>
        <v>27.0078125</v>
      </c>
      <c r="BB5">
        <f t="shared" si="20"/>
        <v>123.95</v>
      </c>
      <c r="BC5">
        <f t="shared" si="21"/>
        <v>167.53229999999999</v>
      </c>
      <c r="BD5">
        <f t="shared" si="22"/>
        <v>227.48317</v>
      </c>
      <c r="BE5">
        <f t="shared" si="23"/>
        <v>100.3963</v>
      </c>
      <c r="BF5">
        <f t="shared" si="24"/>
        <v>287.58785999999998</v>
      </c>
      <c r="BG5">
        <f t="shared" si="25"/>
        <v>94.154839999999993</v>
      </c>
      <c r="BH5">
        <f t="shared" si="26"/>
        <v>281.44398000000001</v>
      </c>
      <c r="BI5">
        <f t="shared" si="27"/>
        <v>384.01710000000003</v>
      </c>
      <c r="BJ5">
        <f t="shared" si="28"/>
        <v>118.04837000000001</v>
      </c>
      <c r="BK5">
        <f t="shared" si="29"/>
        <v>1.3516119402985074</v>
      </c>
      <c r="BL5">
        <f t="shared" si="30"/>
        <v>1.835281726502622</v>
      </c>
      <c r="BM5">
        <f t="shared" si="31"/>
        <v>0.80997418313836222</v>
      </c>
      <c r="BN5">
        <f t="shared" si="32"/>
        <v>2.3201924969745864</v>
      </c>
      <c r="BO5">
        <f t="shared" si="33"/>
        <v>0.75961952400161348</v>
      </c>
      <c r="BP5">
        <f t="shared" si="34"/>
        <v>2.2706250907624042</v>
      </c>
      <c r="BQ5">
        <f t="shared" si="35"/>
        <v>3.0981613553852361</v>
      </c>
      <c r="BR5">
        <f t="shared" si="36"/>
        <v>0.95238701089148847</v>
      </c>
    </row>
    <row r="6" spans="1:70" x14ac:dyDescent="0.2">
      <c r="A6" t="s">
        <v>87</v>
      </c>
      <c r="B6">
        <v>-1.4773510000000001</v>
      </c>
      <c r="C6">
        <v>-193.2</v>
      </c>
      <c r="D6">
        <v>130.77461199999999</v>
      </c>
      <c r="E6">
        <v>1.35</v>
      </c>
      <c r="F6">
        <v>209.22</v>
      </c>
      <c r="G6">
        <v>154.79</v>
      </c>
      <c r="H6" t="s">
        <v>365</v>
      </c>
      <c r="I6">
        <v>18</v>
      </c>
      <c r="J6">
        <v>2</v>
      </c>
      <c r="K6">
        <v>3</v>
      </c>
      <c r="L6">
        <v>1</v>
      </c>
      <c r="M6">
        <v>912869659</v>
      </c>
      <c r="N6">
        <v>1595728381</v>
      </c>
      <c r="O6">
        <v>19272767680</v>
      </c>
      <c r="P6">
        <v>1655498569</v>
      </c>
      <c r="Q6">
        <v>8978160173</v>
      </c>
      <c r="R6">
        <v>4677863514</v>
      </c>
      <c r="S6">
        <v>20543881282</v>
      </c>
      <c r="T6">
        <v>3101108118</v>
      </c>
      <c r="U6">
        <v>12112313311</v>
      </c>
      <c r="V6" t="s">
        <v>375</v>
      </c>
      <c r="W6">
        <v>4205</v>
      </c>
      <c r="X6">
        <v>89</v>
      </c>
      <c r="Y6">
        <v>347</v>
      </c>
      <c r="Z6">
        <v>7</v>
      </c>
      <c r="AA6">
        <v>912996137</v>
      </c>
      <c r="AB6">
        <v>1597437874</v>
      </c>
      <c r="AC6">
        <v>19296660536</v>
      </c>
      <c r="AD6">
        <v>1656553405</v>
      </c>
      <c r="AE6">
        <v>9008215700</v>
      </c>
      <c r="AF6">
        <v>4687641520</v>
      </c>
      <c r="AG6">
        <v>20572798594</v>
      </c>
      <c r="AH6">
        <v>3104980181</v>
      </c>
      <c r="AI6">
        <v>12124446079</v>
      </c>
      <c r="AJ6" s="33">
        <f t="shared" si="2"/>
        <v>1.7361111111111188E-3</v>
      </c>
      <c r="AK6">
        <f t="shared" si="3"/>
        <v>150</v>
      </c>
      <c r="AL6">
        <f t="shared" si="4"/>
        <v>4187</v>
      </c>
      <c r="AM6">
        <f t="shared" si="5"/>
        <v>87</v>
      </c>
      <c r="AN6">
        <f t="shared" si="6"/>
        <v>344</v>
      </c>
      <c r="AO6">
        <f t="shared" si="7"/>
        <v>6</v>
      </c>
      <c r="AP6">
        <f t="shared" si="8"/>
        <v>126478</v>
      </c>
      <c r="AQ6">
        <f t="shared" si="9"/>
        <v>1709493</v>
      </c>
      <c r="AR6">
        <f t="shared" si="10"/>
        <v>23892856</v>
      </c>
      <c r="AS6">
        <f t="shared" si="11"/>
        <v>1054836</v>
      </c>
      <c r="AT6">
        <f t="shared" si="12"/>
        <v>30055527</v>
      </c>
      <c r="AU6">
        <f t="shared" si="13"/>
        <v>9778006</v>
      </c>
      <c r="AV6">
        <f t="shared" si="14"/>
        <v>28917312</v>
      </c>
      <c r="AW6">
        <f t="shared" si="15"/>
        <v>3872063</v>
      </c>
      <c r="AX6">
        <f t="shared" si="16"/>
        <v>12132768</v>
      </c>
      <c r="AY6">
        <f t="shared" si="17"/>
        <v>2.0778600429902077</v>
      </c>
      <c r="AZ6">
        <f t="shared" si="18"/>
        <v>0.57999999999999996</v>
      </c>
      <c r="BA6">
        <f t="shared" si="19"/>
        <v>27.913333333333334</v>
      </c>
      <c r="BB6">
        <f t="shared" si="20"/>
        <v>126.47799999999999</v>
      </c>
      <c r="BC6">
        <f t="shared" si="21"/>
        <v>170.94929999999999</v>
      </c>
      <c r="BD6">
        <f t="shared" si="22"/>
        <v>238.92856</v>
      </c>
      <c r="BE6">
        <f t="shared" si="23"/>
        <v>105.4836</v>
      </c>
      <c r="BF6">
        <f t="shared" si="24"/>
        <v>300.55527000000001</v>
      </c>
      <c r="BG6">
        <f t="shared" si="25"/>
        <v>97.780060000000006</v>
      </c>
      <c r="BH6">
        <f t="shared" si="26"/>
        <v>289.17311999999998</v>
      </c>
      <c r="BI6">
        <f t="shared" si="27"/>
        <v>387.2063</v>
      </c>
      <c r="BJ6">
        <f t="shared" si="28"/>
        <v>121.32768</v>
      </c>
      <c r="BK6">
        <f t="shared" si="29"/>
        <v>1.3516129287306884</v>
      </c>
      <c r="BL6">
        <f t="shared" si="30"/>
        <v>1.8890918578725155</v>
      </c>
      <c r="BM6">
        <f t="shared" si="31"/>
        <v>0.83400749537468966</v>
      </c>
      <c r="BN6">
        <f t="shared" si="32"/>
        <v>2.3763442654058413</v>
      </c>
      <c r="BO6">
        <f t="shared" si="33"/>
        <v>0.77309935324720513</v>
      </c>
      <c r="BP6">
        <f t="shared" si="34"/>
        <v>2.2863511440724871</v>
      </c>
      <c r="BQ6">
        <f t="shared" si="35"/>
        <v>3.0614517939878874</v>
      </c>
      <c r="BR6">
        <f t="shared" si="36"/>
        <v>0.95927892597922171</v>
      </c>
    </row>
    <row r="7" spans="1:70" x14ac:dyDescent="0.2">
      <c r="A7" t="s">
        <v>87</v>
      </c>
      <c r="B7">
        <v>-1.461649</v>
      </c>
      <c r="C7">
        <v>-193.2</v>
      </c>
      <c r="D7">
        <v>132.179463</v>
      </c>
      <c r="E7">
        <v>1.35</v>
      </c>
      <c r="F7">
        <v>209.18</v>
      </c>
      <c r="G7">
        <v>154.77000000000001</v>
      </c>
      <c r="H7" t="s">
        <v>366</v>
      </c>
      <c r="I7">
        <v>18</v>
      </c>
      <c r="J7">
        <v>2</v>
      </c>
      <c r="K7">
        <v>5</v>
      </c>
      <c r="L7">
        <v>1</v>
      </c>
      <c r="M7">
        <v>913043217</v>
      </c>
      <c r="N7">
        <v>1598074172</v>
      </c>
      <c r="O7">
        <v>19304271183</v>
      </c>
      <c r="P7">
        <v>1656908439</v>
      </c>
      <c r="Q7">
        <v>9012614177</v>
      </c>
      <c r="R7">
        <v>4689968182</v>
      </c>
      <c r="S7">
        <v>20580179032</v>
      </c>
      <c r="T7">
        <v>3106372645</v>
      </c>
      <c r="U7">
        <v>12128256776</v>
      </c>
      <c r="V7" t="s">
        <v>376</v>
      </c>
      <c r="W7">
        <v>4221</v>
      </c>
      <c r="X7">
        <v>83</v>
      </c>
      <c r="Y7">
        <v>192</v>
      </c>
      <c r="Z7">
        <v>8</v>
      </c>
      <c r="AA7">
        <v>913171100</v>
      </c>
      <c r="AB7">
        <v>1599802684</v>
      </c>
      <c r="AC7">
        <v>19328355473</v>
      </c>
      <c r="AD7">
        <v>1657959848</v>
      </c>
      <c r="AE7">
        <v>9037259472</v>
      </c>
      <c r="AF7">
        <v>4699489823</v>
      </c>
      <c r="AG7">
        <v>20608146431</v>
      </c>
      <c r="AH7">
        <v>3110347516</v>
      </c>
      <c r="AI7">
        <v>12139725667</v>
      </c>
      <c r="AJ7" s="33">
        <f t="shared" si="2"/>
        <v>1.7361111111111188E-3</v>
      </c>
      <c r="AK7">
        <f t="shared" si="3"/>
        <v>150</v>
      </c>
      <c r="AL7">
        <f t="shared" si="4"/>
        <v>4203</v>
      </c>
      <c r="AM7">
        <f t="shared" si="5"/>
        <v>81</v>
      </c>
      <c r="AN7">
        <f t="shared" si="6"/>
        <v>187</v>
      </c>
      <c r="AO7">
        <f t="shared" si="7"/>
        <v>7</v>
      </c>
      <c r="AP7">
        <f t="shared" si="8"/>
        <v>127883</v>
      </c>
      <c r="AQ7">
        <f t="shared" si="9"/>
        <v>1728512</v>
      </c>
      <c r="AR7">
        <f t="shared" si="10"/>
        <v>24084290</v>
      </c>
      <c r="AS7">
        <f t="shared" si="11"/>
        <v>1051409</v>
      </c>
      <c r="AT7">
        <f t="shared" si="12"/>
        <v>24645295</v>
      </c>
      <c r="AU7">
        <f t="shared" si="13"/>
        <v>9521641</v>
      </c>
      <c r="AV7">
        <f t="shared" si="14"/>
        <v>27967399</v>
      </c>
      <c r="AW7">
        <f t="shared" si="15"/>
        <v>3974871</v>
      </c>
      <c r="AX7">
        <f t="shared" si="16"/>
        <v>11468891</v>
      </c>
      <c r="AY7">
        <f t="shared" si="17"/>
        <v>1.9271948608137044</v>
      </c>
      <c r="AZ7">
        <f t="shared" si="18"/>
        <v>0.54</v>
      </c>
      <c r="BA7">
        <f t="shared" si="19"/>
        <v>28.02</v>
      </c>
      <c r="BB7">
        <f t="shared" si="20"/>
        <v>127.883</v>
      </c>
      <c r="BC7">
        <f t="shared" si="21"/>
        <v>172.85120000000001</v>
      </c>
      <c r="BD7">
        <f t="shared" si="22"/>
        <v>240.84289999999999</v>
      </c>
      <c r="BE7">
        <f t="shared" si="23"/>
        <v>105.1409</v>
      </c>
      <c r="BF7">
        <f t="shared" si="24"/>
        <v>246.45294999999999</v>
      </c>
      <c r="BG7">
        <f t="shared" si="25"/>
        <v>95.216409999999996</v>
      </c>
      <c r="BH7">
        <f t="shared" si="26"/>
        <v>279.67399</v>
      </c>
      <c r="BI7">
        <f t="shared" si="27"/>
        <v>397.4871</v>
      </c>
      <c r="BJ7">
        <f t="shared" si="28"/>
        <v>114.68891000000001</v>
      </c>
      <c r="BK7">
        <f t="shared" si="29"/>
        <v>1.3516354793053027</v>
      </c>
      <c r="BL7">
        <f t="shared" si="30"/>
        <v>1.8833066162038739</v>
      </c>
      <c r="BM7">
        <f t="shared" si="31"/>
        <v>0.82216479125450614</v>
      </c>
      <c r="BN7">
        <f t="shared" si="32"/>
        <v>1.9271752304841143</v>
      </c>
      <c r="BO7">
        <f t="shared" si="33"/>
        <v>0.74455877638153622</v>
      </c>
      <c r="BP7">
        <f t="shared" si="34"/>
        <v>2.1869520577402781</v>
      </c>
      <c r="BQ7">
        <f t="shared" si="35"/>
        <v>3.1082090660994814</v>
      </c>
      <c r="BR7">
        <f t="shared" si="36"/>
        <v>0.89682686518145505</v>
      </c>
    </row>
    <row r="8" spans="1:70" x14ac:dyDescent="0.2">
      <c r="A8" t="s">
        <v>87</v>
      </c>
      <c r="B8">
        <v>-1.4539310000000001</v>
      </c>
      <c r="C8">
        <v>-193.2</v>
      </c>
      <c r="D8">
        <v>132.88110800000001</v>
      </c>
      <c r="E8">
        <v>1.35</v>
      </c>
      <c r="F8">
        <v>183.95</v>
      </c>
      <c r="G8">
        <v>136.1</v>
      </c>
      <c r="H8" t="s">
        <v>367</v>
      </c>
      <c r="I8">
        <v>17</v>
      </c>
      <c r="J8">
        <v>2</v>
      </c>
      <c r="K8">
        <v>3</v>
      </c>
      <c r="L8">
        <v>1</v>
      </c>
      <c r="M8">
        <v>913198856</v>
      </c>
      <c r="N8">
        <v>1600177791</v>
      </c>
      <c r="O8">
        <v>19333295752</v>
      </c>
      <c r="P8">
        <v>1658161279</v>
      </c>
      <c r="Q8">
        <v>9039107693</v>
      </c>
      <c r="R8">
        <v>4700498477</v>
      </c>
      <c r="S8">
        <v>20611329749</v>
      </c>
      <c r="T8">
        <v>3111115184</v>
      </c>
      <c r="U8">
        <v>12141991126</v>
      </c>
      <c r="V8" t="s">
        <v>377</v>
      </c>
      <c r="W8">
        <v>3653</v>
      </c>
      <c r="X8">
        <v>70</v>
      </c>
      <c r="Y8">
        <v>346</v>
      </c>
      <c r="Z8">
        <v>5</v>
      </c>
      <c r="AA8">
        <v>913327442</v>
      </c>
      <c r="AB8">
        <v>1601915763</v>
      </c>
      <c r="AC8">
        <v>19357053205</v>
      </c>
      <c r="AD8">
        <v>1659245189</v>
      </c>
      <c r="AE8">
        <v>9068724287</v>
      </c>
      <c r="AF8">
        <v>4710283684</v>
      </c>
      <c r="AG8">
        <v>20640393987</v>
      </c>
      <c r="AH8">
        <v>3115118595</v>
      </c>
      <c r="AI8">
        <v>12154143055</v>
      </c>
      <c r="AJ8" s="33">
        <f t="shared" si="2"/>
        <v>1.5162037037037002E-3</v>
      </c>
      <c r="AK8">
        <f t="shared" si="3"/>
        <v>131</v>
      </c>
      <c r="AL8">
        <f t="shared" si="4"/>
        <v>3636</v>
      </c>
      <c r="AM8">
        <f t="shared" si="5"/>
        <v>68</v>
      </c>
      <c r="AN8">
        <f t="shared" si="6"/>
        <v>343</v>
      </c>
      <c r="AO8">
        <f t="shared" si="7"/>
        <v>4</v>
      </c>
      <c r="AP8">
        <f t="shared" si="8"/>
        <v>128586</v>
      </c>
      <c r="AQ8">
        <f t="shared" si="9"/>
        <v>1737972</v>
      </c>
      <c r="AR8">
        <f t="shared" si="10"/>
        <v>23757453</v>
      </c>
      <c r="AS8">
        <f t="shared" si="11"/>
        <v>1083910</v>
      </c>
      <c r="AT8">
        <f t="shared" si="12"/>
        <v>29616594</v>
      </c>
      <c r="AU8">
        <f t="shared" si="13"/>
        <v>9785207</v>
      </c>
      <c r="AV8">
        <f t="shared" si="14"/>
        <v>29064238</v>
      </c>
      <c r="AW8">
        <f t="shared" si="15"/>
        <v>4003411</v>
      </c>
      <c r="AX8">
        <f t="shared" si="16"/>
        <v>12151929</v>
      </c>
      <c r="AY8">
        <f t="shared" si="17"/>
        <v>1.8701870187018701</v>
      </c>
      <c r="AZ8">
        <f t="shared" si="18"/>
        <v>0.51908396946564883</v>
      </c>
      <c r="BA8">
        <f t="shared" si="19"/>
        <v>27.755725190839694</v>
      </c>
      <c r="BB8">
        <f t="shared" si="20"/>
        <v>128.58600000000001</v>
      </c>
      <c r="BC8">
        <f t="shared" si="21"/>
        <v>173.7972</v>
      </c>
      <c r="BD8">
        <f t="shared" si="22"/>
        <v>237.57453000000001</v>
      </c>
      <c r="BE8">
        <f t="shared" si="23"/>
        <v>108.39100000000001</v>
      </c>
      <c r="BF8">
        <f t="shared" si="24"/>
        <v>296.16593999999998</v>
      </c>
      <c r="BG8">
        <f t="shared" si="25"/>
        <v>97.852069999999998</v>
      </c>
      <c r="BH8">
        <f t="shared" si="26"/>
        <v>290.64238</v>
      </c>
      <c r="BI8">
        <f t="shared" si="27"/>
        <v>400.34109999999998</v>
      </c>
      <c r="BJ8">
        <f t="shared" si="28"/>
        <v>121.51929</v>
      </c>
      <c r="BK8">
        <f t="shared" si="29"/>
        <v>1.3516028183472539</v>
      </c>
      <c r="BL8">
        <f t="shared" si="30"/>
        <v>1.8475925061826326</v>
      </c>
      <c r="BM8">
        <f t="shared" si="31"/>
        <v>0.84294557727901942</v>
      </c>
      <c r="BN8">
        <f t="shared" si="32"/>
        <v>2.3032518314591011</v>
      </c>
      <c r="BO8">
        <f t="shared" si="33"/>
        <v>0.76098541054236069</v>
      </c>
      <c r="BP8">
        <f t="shared" si="34"/>
        <v>2.2602956776009826</v>
      </c>
      <c r="BQ8">
        <f t="shared" si="35"/>
        <v>3.1134112578352227</v>
      </c>
      <c r="BR8">
        <f t="shared" si="36"/>
        <v>0.94504292846810689</v>
      </c>
    </row>
    <row r="9" spans="1:70" x14ac:dyDescent="0.2">
      <c r="A9" t="s">
        <v>87</v>
      </c>
      <c r="B9">
        <v>-1.750556</v>
      </c>
      <c r="C9">
        <v>-220.8</v>
      </c>
      <c r="D9">
        <v>126.131338</v>
      </c>
      <c r="E9">
        <v>1.35</v>
      </c>
      <c r="F9">
        <v>181.17</v>
      </c>
      <c r="G9">
        <v>134.04</v>
      </c>
      <c r="H9" t="s">
        <v>368</v>
      </c>
      <c r="I9">
        <v>17</v>
      </c>
      <c r="J9">
        <v>2</v>
      </c>
      <c r="K9">
        <v>6</v>
      </c>
      <c r="L9">
        <v>1</v>
      </c>
      <c r="M9">
        <v>913355404</v>
      </c>
      <c r="N9">
        <v>1602293680</v>
      </c>
      <c r="O9">
        <v>19362699519</v>
      </c>
      <c r="P9">
        <v>1659468629</v>
      </c>
      <c r="Q9">
        <v>9071239561</v>
      </c>
      <c r="R9">
        <v>4711458812</v>
      </c>
      <c r="S9">
        <v>20644174914</v>
      </c>
      <c r="T9">
        <v>3115915719</v>
      </c>
      <c r="U9">
        <v>12156621581</v>
      </c>
      <c r="V9" t="s">
        <v>378</v>
      </c>
      <c r="W9">
        <v>3906</v>
      </c>
      <c r="X9">
        <v>80</v>
      </c>
      <c r="Y9">
        <v>360</v>
      </c>
      <c r="Z9">
        <v>7</v>
      </c>
      <c r="AA9">
        <v>913481682</v>
      </c>
      <c r="AB9">
        <v>1604000471</v>
      </c>
      <c r="AC9">
        <v>19385892795</v>
      </c>
      <c r="AD9">
        <v>1660628237</v>
      </c>
      <c r="AE9">
        <v>9107416365</v>
      </c>
      <c r="AF9">
        <v>4722592941</v>
      </c>
      <c r="AG9">
        <v>20677150507</v>
      </c>
      <c r="AH9">
        <v>3119928200</v>
      </c>
      <c r="AI9">
        <v>12170026001</v>
      </c>
      <c r="AJ9" s="33">
        <f t="shared" si="2"/>
        <v>1.493055555555553E-3</v>
      </c>
      <c r="AK9">
        <f t="shared" si="3"/>
        <v>129</v>
      </c>
      <c r="AL9">
        <f t="shared" si="4"/>
        <v>3889</v>
      </c>
      <c r="AM9">
        <f t="shared" si="5"/>
        <v>78</v>
      </c>
      <c r="AN9">
        <f t="shared" si="6"/>
        <v>354</v>
      </c>
      <c r="AO9">
        <f t="shared" si="7"/>
        <v>6</v>
      </c>
      <c r="AP9">
        <f t="shared" si="8"/>
        <v>126278</v>
      </c>
      <c r="AQ9">
        <f t="shared" si="9"/>
        <v>1706791</v>
      </c>
      <c r="AR9">
        <f t="shared" si="10"/>
        <v>23193276</v>
      </c>
      <c r="AS9">
        <f t="shared" si="11"/>
        <v>1159608</v>
      </c>
      <c r="AT9">
        <f t="shared" si="12"/>
        <v>36176804</v>
      </c>
      <c r="AU9">
        <f t="shared" si="13"/>
        <v>11134129</v>
      </c>
      <c r="AV9">
        <f t="shared" si="14"/>
        <v>32975593</v>
      </c>
      <c r="AW9">
        <f t="shared" si="15"/>
        <v>4012481</v>
      </c>
      <c r="AX9">
        <f t="shared" si="16"/>
        <v>13404420</v>
      </c>
      <c r="AY9">
        <f t="shared" si="17"/>
        <v>2.0056569812291078</v>
      </c>
      <c r="AZ9">
        <f t="shared" si="18"/>
        <v>0.60465116279069764</v>
      </c>
      <c r="BA9">
        <f t="shared" si="19"/>
        <v>30.147286821705425</v>
      </c>
      <c r="BB9">
        <f t="shared" si="20"/>
        <v>126.27800000000001</v>
      </c>
      <c r="BC9">
        <f t="shared" si="21"/>
        <v>170.67910000000001</v>
      </c>
      <c r="BD9">
        <f t="shared" si="22"/>
        <v>231.93276</v>
      </c>
      <c r="BE9">
        <f t="shared" si="23"/>
        <v>115.96080000000001</v>
      </c>
      <c r="BF9">
        <f t="shared" si="24"/>
        <v>361.76803999999998</v>
      </c>
      <c r="BG9">
        <f t="shared" si="25"/>
        <v>111.34129</v>
      </c>
      <c r="BH9">
        <f t="shared" si="26"/>
        <v>329.75592999999998</v>
      </c>
      <c r="BI9">
        <f t="shared" si="27"/>
        <v>401.24810000000002</v>
      </c>
      <c r="BJ9">
        <f t="shared" si="28"/>
        <v>134.04419999999999</v>
      </c>
      <c r="BK9">
        <f t="shared" si="29"/>
        <v>1.3516138994915978</v>
      </c>
      <c r="BL9">
        <f t="shared" si="30"/>
        <v>1.8366838245775194</v>
      </c>
      <c r="BM9">
        <f t="shared" si="31"/>
        <v>0.91829772406911736</v>
      </c>
      <c r="BN9">
        <f t="shared" si="32"/>
        <v>2.8648540521706076</v>
      </c>
      <c r="BO9">
        <f t="shared" si="33"/>
        <v>0.88171565910134775</v>
      </c>
      <c r="BP9">
        <f t="shared" si="34"/>
        <v>2.6113490077448165</v>
      </c>
      <c r="BQ9">
        <f t="shared" si="35"/>
        <v>3.1774980598362346</v>
      </c>
      <c r="BR9">
        <f t="shared" si="36"/>
        <v>1.0615008156606851</v>
      </c>
    </row>
    <row r="10" spans="1:70" x14ac:dyDescent="0.2">
      <c r="A10" t="s">
        <v>87</v>
      </c>
      <c r="B10">
        <v>-1.799091</v>
      </c>
      <c r="C10">
        <v>-248.4</v>
      </c>
      <c r="D10">
        <v>138.06973400000001</v>
      </c>
      <c r="E10">
        <v>1.35</v>
      </c>
      <c r="F10">
        <v>197.36</v>
      </c>
      <c r="G10">
        <v>146.02000000000001</v>
      </c>
      <c r="H10" t="s">
        <v>369</v>
      </c>
      <c r="I10">
        <v>19</v>
      </c>
      <c r="J10">
        <v>2</v>
      </c>
      <c r="K10">
        <v>4</v>
      </c>
      <c r="L10">
        <v>1</v>
      </c>
      <c r="M10">
        <v>913509790</v>
      </c>
      <c r="N10">
        <v>1604380348</v>
      </c>
      <c r="O10">
        <v>19391386400</v>
      </c>
      <c r="P10">
        <v>1660888270</v>
      </c>
      <c r="Q10">
        <v>9110255546</v>
      </c>
      <c r="R10">
        <v>4724325627</v>
      </c>
      <c r="S10">
        <v>20681861810</v>
      </c>
      <c r="T10">
        <v>3120773692</v>
      </c>
      <c r="U10">
        <v>12172901795</v>
      </c>
      <c r="V10" t="s">
        <v>379</v>
      </c>
      <c r="W10">
        <v>4421</v>
      </c>
      <c r="X10">
        <v>73</v>
      </c>
      <c r="Y10">
        <v>414</v>
      </c>
      <c r="Z10">
        <v>9</v>
      </c>
      <c r="AA10">
        <v>913647861</v>
      </c>
      <c r="AB10">
        <v>1606246539</v>
      </c>
      <c r="AC10">
        <v>19417412575</v>
      </c>
      <c r="AD10">
        <v>1662192742</v>
      </c>
      <c r="AE10">
        <v>9150123531</v>
      </c>
      <c r="AF10">
        <v>4735707802</v>
      </c>
      <c r="AG10">
        <v>20716391550</v>
      </c>
      <c r="AH10">
        <v>3125223567</v>
      </c>
      <c r="AI10">
        <v>12187682371</v>
      </c>
      <c r="AJ10" s="33">
        <f t="shared" si="2"/>
        <v>1.6435185185185164E-3</v>
      </c>
      <c r="AK10">
        <f t="shared" si="3"/>
        <v>142</v>
      </c>
      <c r="AL10">
        <f t="shared" si="4"/>
        <v>4402</v>
      </c>
      <c r="AM10">
        <f t="shared" si="5"/>
        <v>71</v>
      </c>
      <c r="AN10">
        <f t="shared" si="6"/>
        <v>410</v>
      </c>
      <c r="AO10">
        <f t="shared" si="7"/>
        <v>8</v>
      </c>
      <c r="AP10">
        <f t="shared" si="8"/>
        <v>138071</v>
      </c>
      <c r="AQ10">
        <f t="shared" si="9"/>
        <v>1866191</v>
      </c>
      <c r="AR10">
        <f t="shared" si="10"/>
        <v>26026175</v>
      </c>
      <c r="AS10">
        <f t="shared" si="11"/>
        <v>1304472</v>
      </c>
      <c r="AT10">
        <f t="shared" si="12"/>
        <v>39867985</v>
      </c>
      <c r="AU10">
        <f t="shared" si="13"/>
        <v>11382175</v>
      </c>
      <c r="AV10">
        <f t="shared" si="14"/>
        <v>34529740</v>
      </c>
      <c r="AW10">
        <f t="shared" si="15"/>
        <v>4449875</v>
      </c>
      <c r="AX10">
        <f t="shared" si="16"/>
        <v>14780576</v>
      </c>
      <c r="AY10">
        <f t="shared" si="17"/>
        <v>1.6129032258064515</v>
      </c>
      <c r="AZ10">
        <f t="shared" si="18"/>
        <v>0.5</v>
      </c>
      <c r="BA10">
        <f t="shared" si="19"/>
        <v>31</v>
      </c>
      <c r="BB10">
        <f t="shared" si="20"/>
        <v>138.071</v>
      </c>
      <c r="BC10">
        <f t="shared" si="21"/>
        <v>186.6191</v>
      </c>
      <c r="BD10">
        <f t="shared" si="22"/>
        <v>260.26175000000001</v>
      </c>
      <c r="BE10">
        <f t="shared" si="23"/>
        <v>130.44720000000001</v>
      </c>
      <c r="BF10">
        <f t="shared" si="24"/>
        <v>398.67984999999999</v>
      </c>
      <c r="BG10">
        <f t="shared" si="25"/>
        <v>113.82174999999999</v>
      </c>
      <c r="BH10">
        <f t="shared" si="26"/>
        <v>345.29739999999998</v>
      </c>
      <c r="BI10">
        <f t="shared" si="27"/>
        <v>444.98750000000001</v>
      </c>
      <c r="BJ10">
        <f t="shared" si="28"/>
        <v>147.80575999999999</v>
      </c>
      <c r="BK10">
        <f t="shared" si="29"/>
        <v>1.351616921728676</v>
      </c>
      <c r="BL10">
        <f t="shared" si="30"/>
        <v>1.8849848990736651</v>
      </c>
      <c r="BM10">
        <f t="shared" si="31"/>
        <v>0.94478348096269316</v>
      </c>
      <c r="BN10">
        <f t="shared" si="32"/>
        <v>2.8874988230692904</v>
      </c>
      <c r="BO10">
        <f t="shared" si="33"/>
        <v>0.82437115686856755</v>
      </c>
      <c r="BP10">
        <f t="shared" si="34"/>
        <v>2.5008683937973939</v>
      </c>
      <c r="BQ10">
        <f t="shared" si="35"/>
        <v>3.2228889484395711</v>
      </c>
      <c r="BR10">
        <f t="shared" si="36"/>
        <v>1.0705054645798175</v>
      </c>
    </row>
    <row r="11" spans="1:70" x14ac:dyDescent="0.2">
      <c r="A11" t="s">
        <v>87</v>
      </c>
      <c r="B11">
        <v>-1.8754409999999999</v>
      </c>
      <c r="C11">
        <v>-248.4</v>
      </c>
      <c r="D11">
        <v>132.44882100000001</v>
      </c>
      <c r="E11">
        <v>1.35</v>
      </c>
      <c r="F11">
        <v>190.24</v>
      </c>
      <c r="G11">
        <v>140.75</v>
      </c>
      <c r="H11" t="s">
        <v>370</v>
      </c>
      <c r="I11">
        <v>19</v>
      </c>
      <c r="J11">
        <v>2</v>
      </c>
      <c r="K11">
        <v>3</v>
      </c>
      <c r="L11">
        <v>1</v>
      </c>
      <c r="M11">
        <v>913676320</v>
      </c>
      <c r="N11">
        <v>1606631173</v>
      </c>
      <c r="O11">
        <v>19422373815</v>
      </c>
      <c r="P11">
        <v>1662437618</v>
      </c>
      <c r="Q11">
        <v>9152604873</v>
      </c>
      <c r="R11">
        <v>4736972065</v>
      </c>
      <c r="S11">
        <v>20720293911</v>
      </c>
      <c r="T11">
        <v>3126040787</v>
      </c>
      <c r="U11">
        <v>12190143825</v>
      </c>
      <c r="V11" t="s">
        <v>380</v>
      </c>
      <c r="W11">
        <v>4237</v>
      </c>
      <c r="X11">
        <v>72</v>
      </c>
      <c r="Y11">
        <v>231</v>
      </c>
      <c r="Z11">
        <v>6</v>
      </c>
      <c r="AA11">
        <v>913808768</v>
      </c>
      <c r="AB11">
        <v>1608421387</v>
      </c>
      <c r="AC11">
        <v>19447153514</v>
      </c>
      <c r="AD11">
        <v>1663723624</v>
      </c>
      <c r="AE11">
        <v>9198438488</v>
      </c>
      <c r="AF11">
        <v>4748288999</v>
      </c>
      <c r="AG11">
        <v>20755606134</v>
      </c>
      <c r="AH11">
        <v>3130394624</v>
      </c>
      <c r="AI11">
        <v>12205261102</v>
      </c>
      <c r="AJ11" s="33">
        <f t="shared" si="2"/>
        <v>1.5856481481481555E-3</v>
      </c>
      <c r="AK11">
        <f t="shared" si="3"/>
        <v>137</v>
      </c>
      <c r="AL11">
        <f t="shared" si="4"/>
        <v>4218</v>
      </c>
      <c r="AM11">
        <f t="shared" si="5"/>
        <v>70</v>
      </c>
      <c r="AN11">
        <f t="shared" si="6"/>
        <v>228</v>
      </c>
      <c r="AO11">
        <f t="shared" si="7"/>
        <v>5</v>
      </c>
      <c r="AP11">
        <f t="shared" si="8"/>
        <v>132448</v>
      </c>
      <c r="AQ11">
        <f t="shared" si="9"/>
        <v>1790214</v>
      </c>
      <c r="AR11">
        <f t="shared" si="10"/>
        <v>24779699</v>
      </c>
      <c r="AS11">
        <f t="shared" si="11"/>
        <v>1286006</v>
      </c>
      <c r="AT11">
        <f t="shared" si="12"/>
        <v>45833615</v>
      </c>
      <c r="AU11">
        <f t="shared" si="13"/>
        <v>11316934</v>
      </c>
      <c r="AV11">
        <f t="shared" si="14"/>
        <v>35312223</v>
      </c>
      <c r="AW11">
        <f t="shared" si="15"/>
        <v>4353837</v>
      </c>
      <c r="AX11">
        <f t="shared" si="16"/>
        <v>15117277</v>
      </c>
      <c r="AY11">
        <f t="shared" si="17"/>
        <v>1.6595542911332386</v>
      </c>
      <c r="AZ11">
        <f t="shared" si="18"/>
        <v>0.51094890510948909</v>
      </c>
      <c r="BA11">
        <f t="shared" si="19"/>
        <v>30.788321167883211</v>
      </c>
      <c r="BB11">
        <f t="shared" si="20"/>
        <v>132.44800000000001</v>
      </c>
      <c r="BC11">
        <f t="shared" si="21"/>
        <v>179.0214</v>
      </c>
      <c r="BD11">
        <f t="shared" si="22"/>
        <v>247.79698999999999</v>
      </c>
      <c r="BE11">
        <f t="shared" si="23"/>
        <v>128.60059999999999</v>
      </c>
      <c r="BF11">
        <f t="shared" si="24"/>
        <v>458.33614999999998</v>
      </c>
      <c r="BG11">
        <f t="shared" si="25"/>
        <v>113.16934000000001</v>
      </c>
      <c r="BH11">
        <f t="shared" si="26"/>
        <v>353.12223</v>
      </c>
      <c r="BI11">
        <f t="shared" si="27"/>
        <v>435.38369999999998</v>
      </c>
      <c r="BJ11">
        <f t="shared" si="28"/>
        <v>151.17277000000001</v>
      </c>
      <c r="BK11">
        <f t="shared" si="29"/>
        <v>1.3516353587823144</v>
      </c>
      <c r="BL11">
        <f t="shared" si="30"/>
        <v>1.870900202343561</v>
      </c>
      <c r="BM11">
        <f t="shared" si="31"/>
        <v>0.97095161874848979</v>
      </c>
      <c r="BN11">
        <f t="shared" si="32"/>
        <v>3.4604988372795358</v>
      </c>
      <c r="BO11">
        <f t="shared" si="33"/>
        <v>0.85444355520657167</v>
      </c>
      <c r="BP11">
        <f t="shared" si="34"/>
        <v>2.6661197602077795</v>
      </c>
      <c r="BQ11">
        <f t="shared" si="35"/>
        <v>3.2872047898043002</v>
      </c>
      <c r="BR11">
        <f t="shared" si="36"/>
        <v>1.1413745016912298</v>
      </c>
    </row>
    <row r="12" spans="1:70" x14ac:dyDescent="0.2">
      <c r="A12" t="s">
        <v>88</v>
      </c>
      <c r="B12">
        <v>-1.354576</v>
      </c>
      <c r="C12">
        <v>-165.6</v>
      </c>
      <c r="D12">
        <v>122.252312</v>
      </c>
      <c r="E12">
        <v>1.34</v>
      </c>
      <c r="F12">
        <v>199.75</v>
      </c>
      <c r="G12">
        <v>147.97</v>
      </c>
      <c r="H12" t="s">
        <v>243</v>
      </c>
      <c r="I12">
        <v>16</v>
      </c>
      <c r="J12">
        <v>2</v>
      </c>
      <c r="K12">
        <v>4</v>
      </c>
      <c r="L12">
        <v>1</v>
      </c>
      <c r="M12">
        <v>884345421</v>
      </c>
      <c r="N12">
        <v>1465489522</v>
      </c>
      <c r="O12">
        <v>17515600365</v>
      </c>
      <c r="P12">
        <v>1552721497</v>
      </c>
      <c r="Q12">
        <v>8359575350</v>
      </c>
      <c r="R12">
        <v>4299542927</v>
      </c>
      <c r="S12">
        <v>17196515225</v>
      </c>
      <c r="T12">
        <v>2823716748</v>
      </c>
      <c r="U12">
        <v>11052187370</v>
      </c>
      <c r="V12" t="s">
        <v>253</v>
      </c>
      <c r="W12">
        <v>4209</v>
      </c>
      <c r="X12">
        <v>270</v>
      </c>
      <c r="Y12">
        <v>1644</v>
      </c>
      <c r="Z12">
        <v>59</v>
      </c>
      <c r="AA12">
        <v>884467674</v>
      </c>
      <c r="AB12">
        <v>1467141909</v>
      </c>
      <c r="AC12">
        <v>17537242246</v>
      </c>
      <c r="AD12">
        <v>1553757054</v>
      </c>
      <c r="AE12">
        <v>8360632160</v>
      </c>
      <c r="AF12">
        <v>4301543107</v>
      </c>
      <c r="AG12">
        <v>17246657735</v>
      </c>
      <c r="AH12">
        <v>2826962362</v>
      </c>
      <c r="AI12">
        <v>11068553364</v>
      </c>
      <c r="AJ12" s="33">
        <f t="shared" ref="AJ12:AJ21" si="37">V12-H12</f>
        <v>1.6550925925926663E-3</v>
      </c>
      <c r="AK12">
        <f t="shared" si="3"/>
        <v>143</v>
      </c>
      <c r="AL12">
        <f t="shared" ref="AL12:AL21" si="38">W12-I12</f>
        <v>4193</v>
      </c>
      <c r="AM12">
        <f t="shared" ref="AM12:AM21" si="39">X12-J12</f>
        <v>268</v>
      </c>
      <c r="AN12">
        <f t="shared" ref="AN12:AN21" si="40">Y12-K12</f>
        <v>1640</v>
      </c>
      <c r="AO12">
        <f t="shared" ref="AO12:AO21" si="41">Z12-L12</f>
        <v>58</v>
      </c>
      <c r="AP12">
        <f t="shared" ref="AP12:AP21" si="42">AA12-M12</f>
        <v>122253</v>
      </c>
      <c r="AQ12">
        <f t="shared" ref="AQ12:AQ21" si="43">AB12-N12</f>
        <v>1652387</v>
      </c>
      <c r="AR12">
        <f t="shared" ref="AR12:AR21" si="44">AC12-O12</f>
        <v>21641881</v>
      </c>
      <c r="AS12">
        <f t="shared" ref="AS12:AS21" si="45">AD12-P12</f>
        <v>1035557</v>
      </c>
      <c r="AT12">
        <f t="shared" ref="AT12:AT21" si="46">AE12-Q12</f>
        <v>1056810</v>
      </c>
      <c r="AU12">
        <f t="shared" ref="AU12:AU21" si="47">AF12-R12</f>
        <v>2000180</v>
      </c>
      <c r="AV12">
        <f t="shared" ref="AV12:AV21" si="48">AG12-S12</f>
        <v>50142510</v>
      </c>
      <c r="AW12">
        <f t="shared" ref="AW12:AW21" si="49">AH12-T12</f>
        <v>3245614</v>
      </c>
      <c r="AX12">
        <f t="shared" ref="AX12:AX21" si="50">AI12-U12</f>
        <v>16365994</v>
      </c>
      <c r="AY12">
        <f t="shared" si="17"/>
        <v>6.3916050560457904</v>
      </c>
      <c r="AZ12">
        <f t="shared" si="18"/>
        <v>1.8741258741258742</v>
      </c>
      <c r="BA12">
        <f t="shared" si="19"/>
        <v>29.321678321678323</v>
      </c>
      <c r="BB12">
        <f t="shared" si="20"/>
        <v>122.253</v>
      </c>
      <c r="BC12">
        <f t="shared" si="21"/>
        <v>165.23869999999999</v>
      </c>
      <c r="BD12">
        <f t="shared" si="22"/>
        <v>216.41881000000001</v>
      </c>
      <c r="BE12">
        <f t="shared" si="23"/>
        <v>103.5557</v>
      </c>
      <c r="BF12">
        <f t="shared" si="24"/>
        <v>10.568099999999999</v>
      </c>
      <c r="BG12">
        <f t="shared" si="25"/>
        <v>20.001799999999999</v>
      </c>
      <c r="BH12">
        <f t="shared" si="26"/>
        <v>501.42509999999999</v>
      </c>
      <c r="BI12">
        <f t="shared" si="27"/>
        <v>324.56139999999999</v>
      </c>
      <c r="BJ12">
        <f t="shared" si="28"/>
        <v>163.65994000000001</v>
      </c>
      <c r="BK12">
        <f t="shared" si="29"/>
        <v>1.3516126393626331</v>
      </c>
      <c r="BL12">
        <f t="shared" si="30"/>
        <v>1.7702535725094681</v>
      </c>
      <c r="BM12">
        <f t="shared" si="31"/>
        <v>0.84706060382976289</v>
      </c>
      <c r="BN12">
        <f t="shared" si="32"/>
        <v>8.6444504429339153E-2</v>
      </c>
      <c r="BO12">
        <f t="shared" si="33"/>
        <v>0.16360989096382092</v>
      </c>
      <c r="BP12">
        <f t="shared" si="34"/>
        <v>4.1015361586218742</v>
      </c>
      <c r="BQ12">
        <f t="shared" si="35"/>
        <v>2.6548338282087145</v>
      </c>
      <c r="BR12">
        <f t="shared" si="36"/>
        <v>1.3386987640385104</v>
      </c>
    </row>
    <row r="13" spans="1:70" x14ac:dyDescent="0.2">
      <c r="A13" t="s">
        <v>88</v>
      </c>
      <c r="B13">
        <v>-1.3784430000000001</v>
      </c>
      <c r="C13">
        <v>-165.6</v>
      </c>
      <c r="D13">
        <v>120.13552</v>
      </c>
      <c r="E13">
        <v>1.34</v>
      </c>
      <c r="F13">
        <v>186.82</v>
      </c>
      <c r="G13">
        <v>138.41999999999999</v>
      </c>
      <c r="H13" t="s">
        <v>244</v>
      </c>
      <c r="I13">
        <v>7</v>
      </c>
      <c r="J13">
        <v>3</v>
      </c>
      <c r="K13">
        <v>6</v>
      </c>
      <c r="L13">
        <v>2</v>
      </c>
      <c r="M13">
        <v>884507405</v>
      </c>
      <c r="N13">
        <v>1467678847</v>
      </c>
      <c r="O13">
        <v>17544276839</v>
      </c>
      <c r="P13">
        <v>1554121477</v>
      </c>
      <c r="Q13">
        <v>8360975566</v>
      </c>
      <c r="R13">
        <v>4302193059</v>
      </c>
      <c r="S13">
        <v>17261474995</v>
      </c>
      <c r="T13">
        <v>2828022961</v>
      </c>
      <c r="U13">
        <v>11073935213</v>
      </c>
      <c r="V13" t="s">
        <v>254</v>
      </c>
      <c r="W13">
        <v>4320</v>
      </c>
      <c r="X13">
        <v>249</v>
      </c>
      <c r="Y13">
        <v>1854</v>
      </c>
      <c r="Z13">
        <v>52</v>
      </c>
      <c r="AA13">
        <v>884627540</v>
      </c>
      <c r="AB13">
        <v>1469302635</v>
      </c>
      <c r="AC13">
        <v>17565294699</v>
      </c>
      <c r="AD13">
        <v>1555155936</v>
      </c>
      <c r="AE13">
        <v>8362014084</v>
      </c>
      <c r="AF13">
        <v>4304158619</v>
      </c>
      <c r="AG13">
        <v>17311002455</v>
      </c>
      <c r="AH13">
        <v>2831235027</v>
      </c>
      <c r="AI13">
        <v>11090776176</v>
      </c>
      <c r="AJ13" s="33">
        <f t="shared" si="37"/>
        <v>1.5393518518518334E-3</v>
      </c>
      <c r="AK13">
        <f t="shared" si="3"/>
        <v>133</v>
      </c>
      <c r="AL13">
        <f t="shared" si="38"/>
        <v>4313</v>
      </c>
      <c r="AM13">
        <f t="shared" si="39"/>
        <v>246</v>
      </c>
      <c r="AN13">
        <f t="shared" si="40"/>
        <v>1848</v>
      </c>
      <c r="AO13">
        <f t="shared" si="41"/>
        <v>50</v>
      </c>
      <c r="AP13">
        <f t="shared" si="42"/>
        <v>120135</v>
      </c>
      <c r="AQ13">
        <f t="shared" si="43"/>
        <v>1623788</v>
      </c>
      <c r="AR13">
        <f t="shared" si="44"/>
        <v>21017860</v>
      </c>
      <c r="AS13">
        <f t="shared" si="45"/>
        <v>1034459</v>
      </c>
      <c r="AT13">
        <f t="shared" si="46"/>
        <v>1038518</v>
      </c>
      <c r="AU13">
        <f t="shared" si="47"/>
        <v>1965560</v>
      </c>
      <c r="AV13">
        <f t="shared" si="48"/>
        <v>49527460</v>
      </c>
      <c r="AW13">
        <f t="shared" si="49"/>
        <v>3212066</v>
      </c>
      <c r="AX13">
        <f t="shared" si="50"/>
        <v>16840963</v>
      </c>
      <c r="AY13">
        <f t="shared" si="17"/>
        <v>5.7036865290980749</v>
      </c>
      <c r="AZ13">
        <f t="shared" si="18"/>
        <v>1.8496240601503759</v>
      </c>
      <c r="BA13">
        <f t="shared" si="19"/>
        <v>32.428571428571431</v>
      </c>
      <c r="BB13">
        <f t="shared" si="20"/>
        <v>120.13500000000001</v>
      </c>
      <c r="BC13">
        <f t="shared" si="21"/>
        <v>162.37880000000001</v>
      </c>
      <c r="BD13">
        <f t="shared" si="22"/>
        <v>210.17859999999999</v>
      </c>
      <c r="BE13">
        <f t="shared" si="23"/>
        <v>103.44589999999999</v>
      </c>
      <c r="BF13">
        <f t="shared" si="24"/>
        <v>10.38518</v>
      </c>
      <c r="BG13">
        <f t="shared" si="25"/>
        <v>19.6556</v>
      </c>
      <c r="BH13">
        <f t="shared" si="26"/>
        <v>495.27460000000002</v>
      </c>
      <c r="BI13">
        <f t="shared" si="27"/>
        <v>321.20659999999998</v>
      </c>
      <c r="BJ13">
        <f t="shared" si="28"/>
        <v>168.40962999999999</v>
      </c>
      <c r="BK13">
        <f t="shared" si="29"/>
        <v>1.3516360760810755</v>
      </c>
      <c r="BL13">
        <f t="shared" si="30"/>
        <v>1.749520123194739</v>
      </c>
      <c r="BM13">
        <f t="shared" si="31"/>
        <v>0.86108045115911258</v>
      </c>
      <c r="BN13">
        <f t="shared" si="32"/>
        <v>8.6445915012277857E-2</v>
      </c>
      <c r="BO13">
        <f t="shared" si="33"/>
        <v>0.16361260248886669</v>
      </c>
      <c r="BP13">
        <f t="shared" si="34"/>
        <v>4.1226503516876845</v>
      </c>
      <c r="BQ13">
        <f t="shared" si="35"/>
        <v>2.6737137387106169</v>
      </c>
      <c r="BR13">
        <f t="shared" si="36"/>
        <v>1.4018365172514253</v>
      </c>
    </row>
    <row r="14" spans="1:70" x14ac:dyDescent="0.2">
      <c r="A14" t="s">
        <v>88</v>
      </c>
      <c r="B14">
        <v>-1.395667</v>
      </c>
      <c r="C14">
        <v>-193.2</v>
      </c>
      <c r="D14">
        <v>138.42844099999999</v>
      </c>
      <c r="E14">
        <v>1.34</v>
      </c>
      <c r="F14">
        <v>212.58</v>
      </c>
      <c r="G14">
        <v>158.44999999999999</v>
      </c>
      <c r="H14" t="s">
        <v>245</v>
      </c>
      <c r="I14">
        <v>9</v>
      </c>
      <c r="J14">
        <v>3</v>
      </c>
      <c r="K14">
        <v>7</v>
      </c>
      <c r="L14">
        <v>2</v>
      </c>
      <c r="M14">
        <v>884667582</v>
      </c>
      <c r="N14">
        <v>1469843760</v>
      </c>
      <c r="O14">
        <v>17571577380</v>
      </c>
      <c r="P14">
        <v>1555521769</v>
      </c>
      <c r="Q14">
        <v>8362360168</v>
      </c>
      <c r="R14">
        <v>4304813642</v>
      </c>
      <c r="S14">
        <v>17326174402</v>
      </c>
      <c r="T14">
        <v>2832306989</v>
      </c>
      <c r="U14">
        <v>11096398670</v>
      </c>
      <c r="V14" t="s">
        <v>255</v>
      </c>
      <c r="W14">
        <v>4276</v>
      </c>
      <c r="X14">
        <v>281</v>
      </c>
      <c r="Y14">
        <v>1629</v>
      </c>
      <c r="Z14">
        <v>49</v>
      </c>
      <c r="AA14">
        <v>884806011</v>
      </c>
      <c r="AB14">
        <v>1471714776</v>
      </c>
      <c r="AC14">
        <v>17596151961</v>
      </c>
      <c r="AD14">
        <v>1556638099</v>
      </c>
      <c r="AE14">
        <v>8363556806</v>
      </c>
      <c r="AF14">
        <v>4307078468</v>
      </c>
      <c r="AG14">
        <v>17382769729</v>
      </c>
      <c r="AH14">
        <v>2835929818</v>
      </c>
      <c r="AI14">
        <v>11114757408</v>
      </c>
      <c r="AJ14" s="33">
        <f t="shared" si="37"/>
        <v>1.7361111111111605E-3</v>
      </c>
      <c r="AK14">
        <f t="shared" si="3"/>
        <v>150</v>
      </c>
      <c r="AL14">
        <f t="shared" si="38"/>
        <v>4267</v>
      </c>
      <c r="AM14">
        <f t="shared" si="39"/>
        <v>278</v>
      </c>
      <c r="AN14">
        <f t="shared" si="40"/>
        <v>1622</v>
      </c>
      <c r="AO14">
        <f t="shared" si="41"/>
        <v>47</v>
      </c>
      <c r="AP14">
        <f t="shared" si="42"/>
        <v>138429</v>
      </c>
      <c r="AQ14">
        <f t="shared" si="43"/>
        <v>1871016</v>
      </c>
      <c r="AR14">
        <f t="shared" si="44"/>
        <v>24574581</v>
      </c>
      <c r="AS14">
        <f t="shared" si="45"/>
        <v>1116330</v>
      </c>
      <c r="AT14">
        <f t="shared" si="46"/>
        <v>1196638</v>
      </c>
      <c r="AU14">
        <f t="shared" si="47"/>
        <v>2264826</v>
      </c>
      <c r="AV14">
        <f t="shared" si="48"/>
        <v>56595327</v>
      </c>
      <c r="AW14">
        <f t="shared" si="49"/>
        <v>3622829</v>
      </c>
      <c r="AX14">
        <f t="shared" si="50"/>
        <v>18358738</v>
      </c>
      <c r="AY14">
        <f t="shared" si="17"/>
        <v>6.5151160065619873</v>
      </c>
      <c r="AZ14">
        <f t="shared" si="18"/>
        <v>1.8533333333333333</v>
      </c>
      <c r="BA14">
        <f t="shared" si="19"/>
        <v>28.446666666666665</v>
      </c>
      <c r="BB14">
        <f t="shared" si="20"/>
        <v>138.429</v>
      </c>
      <c r="BC14">
        <f t="shared" si="21"/>
        <v>187.10159999999999</v>
      </c>
      <c r="BD14">
        <f t="shared" si="22"/>
        <v>245.74581000000001</v>
      </c>
      <c r="BE14">
        <f t="shared" si="23"/>
        <v>111.633</v>
      </c>
      <c r="BF14">
        <f t="shared" si="24"/>
        <v>11.966379999999999</v>
      </c>
      <c r="BG14">
        <f t="shared" si="25"/>
        <v>22.648260000000001</v>
      </c>
      <c r="BH14">
        <f t="shared" si="26"/>
        <v>565.95326999999997</v>
      </c>
      <c r="BI14">
        <f t="shared" si="27"/>
        <v>362.28289999999998</v>
      </c>
      <c r="BJ14">
        <f t="shared" si="28"/>
        <v>183.58738</v>
      </c>
      <c r="BK14">
        <f t="shared" si="29"/>
        <v>1.351606960969161</v>
      </c>
      <c r="BL14">
        <f t="shared" si="30"/>
        <v>1.7752480332878227</v>
      </c>
      <c r="BM14">
        <f t="shared" si="31"/>
        <v>0.80642784387664435</v>
      </c>
      <c r="BN14">
        <f t="shared" si="32"/>
        <v>8.6444169935490395E-2</v>
      </c>
      <c r="BO14">
        <f t="shared" si="33"/>
        <v>0.16360921483215221</v>
      </c>
      <c r="BP14">
        <f t="shared" si="34"/>
        <v>4.0884010575818648</v>
      </c>
      <c r="BQ14">
        <f t="shared" si="35"/>
        <v>2.6171026302292146</v>
      </c>
      <c r="BR14">
        <f t="shared" si="36"/>
        <v>1.3262205173771391</v>
      </c>
    </row>
    <row r="15" spans="1:70" x14ac:dyDescent="0.2">
      <c r="A15" t="s">
        <v>88</v>
      </c>
      <c r="B15">
        <v>-1.350214</v>
      </c>
      <c r="C15">
        <v>-193.2</v>
      </c>
      <c r="D15">
        <v>143.08838900000001</v>
      </c>
      <c r="E15">
        <v>1.35</v>
      </c>
      <c r="F15">
        <v>200.43</v>
      </c>
      <c r="G15">
        <v>148.46</v>
      </c>
      <c r="H15" t="s">
        <v>246</v>
      </c>
      <c r="I15">
        <v>9</v>
      </c>
      <c r="J15">
        <v>4</v>
      </c>
      <c r="K15">
        <v>7</v>
      </c>
      <c r="L15">
        <v>3</v>
      </c>
      <c r="M15">
        <v>884841153</v>
      </c>
      <c r="N15">
        <v>1472189713</v>
      </c>
      <c r="O15">
        <v>17601892540</v>
      </c>
      <c r="P15">
        <v>1556994491</v>
      </c>
      <c r="Q15">
        <v>8363860558</v>
      </c>
      <c r="R15">
        <v>4307653371</v>
      </c>
      <c r="S15">
        <v>17395922274</v>
      </c>
      <c r="T15">
        <v>2836909330</v>
      </c>
      <c r="U15">
        <v>11120388219</v>
      </c>
      <c r="V15" t="s">
        <v>256</v>
      </c>
      <c r="W15">
        <v>3901</v>
      </c>
      <c r="X15">
        <v>265</v>
      </c>
      <c r="Y15">
        <v>1754</v>
      </c>
      <c r="Z15">
        <v>46</v>
      </c>
      <c r="AA15">
        <v>884979945</v>
      </c>
      <c r="AB15">
        <v>1474065635</v>
      </c>
      <c r="AC15">
        <v>17625059456</v>
      </c>
      <c r="AD15">
        <v>1558071681</v>
      </c>
      <c r="AE15">
        <v>8365060334</v>
      </c>
      <c r="AF15">
        <v>4309924136</v>
      </c>
      <c r="AG15">
        <v>17451299629</v>
      </c>
      <c r="AH15">
        <v>2840551177</v>
      </c>
      <c r="AI15">
        <v>11137997233</v>
      </c>
      <c r="AJ15" s="33">
        <f t="shared" si="37"/>
        <v>1.6550925925925553E-3</v>
      </c>
      <c r="AK15">
        <f t="shared" si="3"/>
        <v>143</v>
      </c>
      <c r="AL15">
        <f t="shared" si="38"/>
        <v>3892</v>
      </c>
      <c r="AM15">
        <f t="shared" si="39"/>
        <v>261</v>
      </c>
      <c r="AN15">
        <f t="shared" si="40"/>
        <v>1747</v>
      </c>
      <c r="AO15">
        <f t="shared" si="41"/>
        <v>43</v>
      </c>
      <c r="AP15">
        <f t="shared" si="42"/>
        <v>138792</v>
      </c>
      <c r="AQ15">
        <f t="shared" si="43"/>
        <v>1875922</v>
      </c>
      <c r="AR15">
        <f t="shared" si="44"/>
        <v>23166916</v>
      </c>
      <c r="AS15">
        <f t="shared" si="45"/>
        <v>1077190</v>
      </c>
      <c r="AT15">
        <f t="shared" si="46"/>
        <v>1199776</v>
      </c>
      <c r="AU15">
        <f t="shared" si="47"/>
        <v>2270765</v>
      </c>
      <c r="AV15">
        <f t="shared" si="48"/>
        <v>55377355</v>
      </c>
      <c r="AW15">
        <f t="shared" si="49"/>
        <v>3641847</v>
      </c>
      <c r="AX15">
        <f t="shared" si="50"/>
        <v>17609014</v>
      </c>
      <c r="AY15">
        <f t="shared" si="17"/>
        <v>6.7060637204522102</v>
      </c>
      <c r="AZ15">
        <f t="shared" si="18"/>
        <v>1.8251748251748252</v>
      </c>
      <c r="BA15">
        <f t="shared" si="19"/>
        <v>27.216783216783217</v>
      </c>
      <c r="BB15">
        <f t="shared" si="20"/>
        <v>138.792</v>
      </c>
      <c r="BC15">
        <f t="shared" si="21"/>
        <v>187.59219999999999</v>
      </c>
      <c r="BD15">
        <f t="shared" si="22"/>
        <v>231.66916000000001</v>
      </c>
      <c r="BE15">
        <f t="shared" si="23"/>
        <v>107.71899999999999</v>
      </c>
      <c r="BF15">
        <f t="shared" si="24"/>
        <v>11.99776</v>
      </c>
      <c r="BG15">
        <f t="shared" si="25"/>
        <v>22.707650000000001</v>
      </c>
      <c r="BH15">
        <f t="shared" si="26"/>
        <v>553.77355</v>
      </c>
      <c r="BI15">
        <f t="shared" si="27"/>
        <v>364.18470000000002</v>
      </c>
      <c r="BJ15">
        <f t="shared" si="28"/>
        <v>176.09013999999999</v>
      </c>
      <c r="BK15">
        <f t="shared" si="29"/>
        <v>1.3516067208484639</v>
      </c>
      <c r="BL15">
        <f t="shared" si="30"/>
        <v>1.66918237362384</v>
      </c>
      <c r="BM15">
        <f t="shared" si="31"/>
        <v>0.77611822007032105</v>
      </c>
      <c r="BN15">
        <f t="shared" si="32"/>
        <v>8.6444175456798653E-2</v>
      </c>
      <c r="BO15">
        <f t="shared" si="33"/>
        <v>0.1636092137875382</v>
      </c>
      <c r="BP15">
        <f t="shared" si="34"/>
        <v>3.9899529511787422</v>
      </c>
      <c r="BQ15">
        <f t="shared" si="35"/>
        <v>2.6239603147155455</v>
      </c>
      <c r="BR15">
        <f t="shared" si="36"/>
        <v>1.2687340768920399</v>
      </c>
    </row>
    <row r="16" spans="1:70" x14ac:dyDescent="0.2">
      <c r="A16" t="s">
        <v>88</v>
      </c>
      <c r="B16">
        <v>-1.4063019999999999</v>
      </c>
      <c r="C16">
        <v>-193.2</v>
      </c>
      <c r="D16">
        <v>137.38157000000001</v>
      </c>
      <c r="E16">
        <v>1.34</v>
      </c>
      <c r="F16">
        <v>218.04</v>
      </c>
      <c r="G16">
        <v>162.01</v>
      </c>
      <c r="H16" t="s">
        <v>247</v>
      </c>
      <c r="I16">
        <v>7</v>
      </c>
      <c r="J16">
        <v>4</v>
      </c>
      <c r="K16">
        <v>5</v>
      </c>
      <c r="L16">
        <v>4</v>
      </c>
      <c r="M16">
        <v>885024551</v>
      </c>
      <c r="N16">
        <v>1474668450</v>
      </c>
      <c r="O16">
        <v>17632904255</v>
      </c>
      <c r="P16">
        <v>1558467897</v>
      </c>
      <c r="Q16">
        <v>8365445871</v>
      </c>
      <c r="R16">
        <v>4310653832</v>
      </c>
      <c r="S16">
        <v>17468400701</v>
      </c>
      <c r="T16">
        <v>2841745267</v>
      </c>
      <c r="U16">
        <v>11144184967</v>
      </c>
      <c r="V16" t="s">
        <v>257</v>
      </c>
      <c r="W16">
        <v>4932</v>
      </c>
      <c r="X16">
        <v>306</v>
      </c>
      <c r="Y16">
        <v>2026</v>
      </c>
      <c r="Z16">
        <v>74</v>
      </c>
      <c r="AA16">
        <v>885161933</v>
      </c>
      <c r="AB16">
        <v>1476525314</v>
      </c>
      <c r="AC16">
        <v>17657349800</v>
      </c>
      <c r="AD16">
        <v>1559618050</v>
      </c>
      <c r="AE16">
        <v>8366633459</v>
      </c>
      <c r="AF16">
        <v>4312901527</v>
      </c>
      <c r="AG16">
        <v>17526120133</v>
      </c>
      <c r="AH16">
        <v>2845375356</v>
      </c>
      <c r="AI16">
        <v>11163457149</v>
      </c>
      <c r="AJ16" s="33">
        <f t="shared" si="37"/>
        <v>1.782407407407427E-3</v>
      </c>
      <c r="AK16">
        <f t="shared" si="3"/>
        <v>154</v>
      </c>
      <c r="AL16">
        <f t="shared" si="38"/>
        <v>4925</v>
      </c>
      <c r="AM16">
        <f t="shared" si="39"/>
        <v>302</v>
      </c>
      <c r="AN16">
        <f t="shared" si="40"/>
        <v>2021</v>
      </c>
      <c r="AO16">
        <f t="shared" si="41"/>
        <v>70</v>
      </c>
      <c r="AP16">
        <f t="shared" si="42"/>
        <v>137382</v>
      </c>
      <c r="AQ16">
        <f t="shared" si="43"/>
        <v>1856864</v>
      </c>
      <c r="AR16">
        <f t="shared" si="44"/>
        <v>24445545</v>
      </c>
      <c r="AS16">
        <f t="shared" si="45"/>
        <v>1150153</v>
      </c>
      <c r="AT16">
        <f t="shared" si="46"/>
        <v>1187588</v>
      </c>
      <c r="AU16">
        <f t="shared" si="47"/>
        <v>2247695</v>
      </c>
      <c r="AV16">
        <f t="shared" si="48"/>
        <v>57719432</v>
      </c>
      <c r="AW16">
        <f t="shared" si="49"/>
        <v>3630089</v>
      </c>
      <c r="AX16">
        <f t="shared" si="50"/>
        <v>19272182</v>
      </c>
      <c r="AY16">
        <f t="shared" si="17"/>
        <v>6.1319796954314718</v>
      </c>
      <c r="AZ16">
        <f t="shared" si="18"/>
        <v>1.9610389610389611</v>
      </c>
      <c r="BA16">
        <f t="shared" si="19"/>
        <v>31.980519480519479</v>
      </c>
      <c r="BB16">
        <f t="shared" si="20"/>
        <v>137.38200000000001</v>
      </c>
      <c r="BC16">
        <f t="shared" si="21"/>
        <v>185.68639999999999</v>
      </c>
      <c r="BD16">
        <f t="shared" si="22"/>
        <v>244.45545000000001</v>
      </c>
      <c r="BE16">
        <f t="shared" si="23"/>
        <v>115.0153</v>
      </c>
      <c r="BF16">
        <f t="shared" si="24"/>
        <v>11.87588</v>
      </c>
      <c r="BG16">
        <f t="shared" si="25"/>
        <v>22.476949999999999</v>
      </c>
      <c r="BH16">
        <f t="shared" si="26"/>
        <v>577.19431999999995</v>
      </c>
      <c r="BI16">
        <f t="shared" si="27"/>
        <v>363.00889999999998</v>
      </c>
      <c r="BJ16">
        <f t="shared" si="28"/>
        <v>192.72182000000001</v>
      </c>
      <c r="BK16">
        <f t="shared" si="29"/>
        <v>1.3516064695520518</v>
      </c>
      <c r="BL16">
        <f t="shared" si="30"/>
        <v>1.7793848539109927</v>
      </c>
      <c r="BM16">
        <f t="shared" si="31"/>
        <v>0.83719337322211052</v>
      </c>
      <c r="BN16">
        <f t="shared" si="32"/>
        <v>8.6444221222576459E-2</v>
      </c>
      <c r="BO16">
        <f t="shared" si="33"/>
        <v>0.16360913365651977</v>
      </c>
      <c r="BP16">
        <f t="shared" si="34"/>
        <v>4.2013824227336913</v>
      </c>
      <c r="BQ16">
        <f t="shared" si="35"/>
        <v>2.6423323288349274</v>
      </c>
      <c r="BR16">
        <f t="shared" si="36"/>
        <v>1.4028171085003858</v>
      </c>
    </row>
    <row r="17" spans="1:70" x14ac:dyDescent="0.2">
      <c r="A17" t="s">
        <v>88</v>
      </c>
      <c r="B17">
        <v>-1.3157449999999999</v>
      </c>
      <c r="C17">
        <v>-165.6</v>
      </c>
      <c r="D17">
        <v>125.860212</v>
      </c>
      <c r="E17">
        <v>1.35</v>
      </c>
      <c r="F17">
        <v>190.1</v>
      </c>
      <c r="G17">
        <v>140.65</v>
      </c>
      <c r="H17" t="s">
        <v>248</v>
      </c>
      <c r="I17">
        <v>8</v>
      </c>
      <c r="J17">
        <v>3</v>
      </c>
      <c r="K17">
        <v>7</v>
      </c>
      <c r="L17">
        <v>2</v>
      </c>
      <c r="M17">
        <v>885207953</v>
      </c>
      <c r="N17">
        <v>1477147285</v>
      </c>
      <c r="O17">
        <v>17664601177</v>
      </c>
      <c r="P17">
        <v>1560069303</v>
      </c>
      <c r="Q17">
        <v>8367031248</v>
      </c>
      <c r="R17">
        <v>4313654409</v>
      </c>
      <c r="S17">
        <v>17544264234</v>
      </c>
      <c r="T17">
        <v>2846651630</v>
      </c>
      <c r="U17">
        <v>11170902181</v>
      </c>
      <c r="V17" t="s">
        <v>258</v>
      </c>
      <c r="W17">
        <v>3681</v>
      </c>
      <c r="X17">
        <v>289</v>
      </c>
      <c r="Y17">
        <v>1822</v>
      </c>
      <c r="Z17">
        <v>65</v>
      </c>
      <c r="AA17">
        <v>885329518</v>
      </c>
      <c r="AB17">
        <v>1478790373</v>
      </c>
      <c r="AC17">
        <v>17685220273</v>
      </c>
      <c r="AD17">
        <v>1561107330</v>
      </c>
      <c r="AE17">
        <v>8368082109</v>
      </c>
      <c r="AF17">
        <v>4315643332</v>
      </c>
      <c r="AG17">
        <v>17593986984</v>
      </c>
      <c r="AH17">
        <v>2849868437</v>
      </c>
      <c r="AI17">
        <v>11187070577</v>
      </c>
      <c r="AJ17" s="33">
        <f t="shared" si="37"/>
        <v>1.5625000000000222E-3</v>
      </c>
      <c r="AK17">
        <f t="shared" si="3"/>
        <v>135</v>
      </c>
      <c r="AL17">
        <f t="shared" si="38"/>
        <v>3673</v>
      </c>
      <c r="AM17">
        <f t="shared" si="39"/>
        <v>286</v>
      </c>
      <c r="AN17">
        <f t="shared" si="40"/>
        <v>1815</v>
      </c>
      <c r="AO17">
        <f t="shared" si="41"/>
        <v>63</v>
      </c>
      <c r="AP17">
        <f t="shared" si="42"/>
        <v>121565</v>
      </c>
      <c r="AQ17">
        <f t="shared" si="43"/>
        <v>1643088</v>
      </c>
      <c r="AR17">
        <f t="shared" si="44"/>
        <v>20619096</v>
      </c>
      <c r="AS17">
        <f t="shared" si="45"/>
        <v>1038027</v>
      </c>
      <c r="AT17">
        <f t="shared" si="46"/>
        <v>1050861</v>
      </c>
      <c r="AU17">
        <f t="shared" si="47"/>
        <v>1988923</v>
      </c>
      <c r="AV17">
        <f t="shared" si="48"/>
        <v>49722750</v>
      </c>
      <c r="AW17">
        <f t="shared" si="49"/>
        <v>3216807</v>
      </c>
      <c r="AX17">
        <f t="shared" si="50"/>
        <v>16168396</v>
      </c>
      <c r="AY17">
        <f t="shared" si="17"/>
        <v>7.7865505036754694</v>
      </c>
      <c r="AZ17">
        <f t="shared" si="18"/>
        <v>2.1185185185185187</v>
      </c>
      <c r="BA17">
        <f t="shared" si="19"/>
        <v>27.207407407407409</v>
      </c>
      <c r="BB17">
        <f t="shared" si="20"/>
        <v>121.565</v>
      </c>
      <c r="BC17">
        <f t="shared" si="21"/>
        <v>164.30879999999999</v>
      </c>
      <c r="BD17">
        <f t="shared" si="22"/>
        <v>206.19095999999999</v>
      </c>
      <c r="BE17">
        <f t="shared" si="23"/>
        <v>103.8027</v>
      </c>
      <c r="BF17">
        <f t="shared" si="24"/>
        <v>10.508609999999999</v>
      </c>
      <c r="BG17">
        <f t="shared" si="25"/>
        <v>19.889230000000001</v>
      </c>
      <c r="BH17">
        <f t="shared" si="26"/>
        <v>497.22750000000002</v>
      </c>
      <c r="BI17">
        <f t="shared" si="27"/>
        <v>321.6807</v>
      </c>
      <c r="BJ17">
        <f t="shared" si="28"/>
        <v>161.68396000000001</v>
      </c>
      <c r="BK17">
        <f t="shared" si="29"/>
        <v>1.3516127174762471</v>
      </c>
      <c r="BL17">
        <f t="shared" si="30"/>
        <v>1.6961375395878748</v>
      </c>
      <c r="BM17">
        <f t="shared" si="31"/>
        <v>0.8538863982231728</v>
      </c>
      <c r="BN17">
        <f t="shared" si="32"/>
        <v>8.6444371323983055E-2</v>
      </c>
      <c r="BO17">
        <f t="shared" si="33"/>
        <v>0.16360983835808005</v>
      </c>
      <c r="BP17">
        <f t="shared" si="34"/>
        <v>4.0902192242833051</v>
      </c>
      <c r="BQ17">
        <f t="shared" si="35"/>
        <v>2.6461621354830749</v>
      </c>
      <c r="BR17">
        <f t="shared" si="36"/>
        <v>1.3300206473902851</v>
      </c>
    </row>
    <row r="18" spans="1:70" x14ac:dyDescent="0.2">
      <c r="A18" t="s">
        <v>88</v>
      </c>
      <c r="B18">
        <v>-1.5635380000000001</v>
      </c>
      <c r="C18">
        <v>-220.8</v>
      </c>
      <c r="D18">
        <v>141.21817200000001</v>
      </c>
      <c r="E18">
        <v>1.34</v>
      </c>
      <c r="F18">
        <v>203.46</v>
      </c>
      <c r="G18">
        <v>150.83000000000001</v>
      </c>
      <c r="H18" t="s">
        <v>249</v>
      </c>
      <c r="I18">
        <v>8</v>
      </c>
      <c r="J18">
        <v>5</v>
      </c>
      <c r="K18">
        <v>8</v>
      </c>
      <c r="L18">
        <v>3</v>
      </c>
      <c r="M18">
        <v>885362523</v>
      </c>
      <c r="N18">
        <v>1479236427</v>
      </c>
      <c r="O18">
        <v>17690792884</v>
      </c>
      <c r="P18">
        <v>1561451680</v>
      </c>
      <c r="Q18">
        <v>8368367387</v>
      </c>
      <c r="R18">
        <v>4316183271</v>
      </c>
      <c r="S18">
        <v>17606691732</v>
      </c>
      <c r="T18">
        <v>2850765864</v>
      </c>
      <c r="U18">
        <v>11191642228</v>
      </c>
      <c r="V18" t="s">
        <v>259</v>
      </c>
      <c r="W18">
        <v>4647</v>
      </c>
      <c r="X18">
        <v>251</v>
      </c>
      <c r="Y18">
        <v>1820</v>
      </c>
      <c r="Z18">
        <v>58</v>
      </c>
      <c r="AA18">
        <v>885503785</v>
      </c>
      <c r="AB18">
        <v>1481145748</v>
      </c>
      <c r="AC18">
        <v>17715727354</v>
      </c>
      <c r="AD18">
        <v>1562709107</v>
      </c>
      <c r="AE18">
        <v>8369588524</v>
      </c>
      <c r="AF18">
        <v>4318494466</v>
      </c>
      <c r="AG18">
        <v>17664974422</v>
      </c>
      <c r="AH18">
        <v>2854505681</v>
      </c>
      <c r="AI18">
        <v>11211162482</v>
      </c>
      <c r="AJ18" s="33">
        <f t="shared" si="37"/>
        <v>1.678240740740744E-3</v>
      </c>
      <c r="AK18">
        <f t="shared" si="3"/>
        <v>145</v>
      </c>
      <c r="AL18">
        <f t="shared" si="38"/>
        <v>4639</v>
      </c>
      <c r="AM18">
        <f t="shared" si="39"/>
        <v>246</v>
      </c>
      <c r="AN18">
        <f t="shared" si="40"/>
        <v>1812</v>
      </c>
      <c r="AO18">
        <f t="shared" si="41"/>
        <v>55</v>
      </c>
      <c r="AP18">
        <f t="shared" si="42"/>
        <v>141262</v>
      </c>
      <c r="AQ18">
        <f t="shared" si="43"/>
        <v>1909321</v>
      </c>
      <c r="AR18">
        <f t="shared" si="44"/>
        <v>24934470</v>
      </c>
      <c r="AS18">
        <f t="shared" si="45"/>
        <v>1257427</v>
      </c>
      <c r="AT18">
        <f t="shared" si="46"/>
        <v>1221137</v>
      </c>
      <c r="AU18">
        <f t="shared" si="47"/>
        <v>2311195</v>
      </c>
      <c r="AV18">
        <f t="shared" si="48"/>
        <v>58282690</v>
      </c>
      <c r="AW18">
        <f t="shared" si="49"/>
        <v>3739817</v>
      </c>
      <c r="AX18">
        <f t="shared" si="50"/>
        <v>19520254</v>
      </c>
      <c r="AY18">
        <f t="shared" si="17"/>
        <v>5.3028669971976719</v>
      </c>
      <c r="AZ18">
        <f t="shared" si="18"/>
        <v>1.6965517241379311</v>
      </c>
      <c r="BA18">
        <f t="shared" si="19"/>
        <v>31.993103448275861</v>
      </c>
      <c r="BB18">
        <f t="shared" si="20"/>
        <v>141.262</v>
      </c>
      <c r="BC18">
        <f t="shared" si="21"/>
        <v>190.93209999999999</v>
      </c>
      <c r="BD18">
        <f t="shared" si="22"/>
        <v>249.34469999999999</v>
      </c>
      <c r="BE18">
        <f t="shared" si="23"/>
        <v>125.7427</v>
      </c>
      <c r="BF18">
        <f t="shared" si="24"/>
        <v>12.211370000000001</v>
      </c>
      <c r="BG18">
        <f t="shared" si="25"/>
        <v>23.11195</v>
      </c>
      <c r="BH18">
        <f t="shared" si="26"/>
        <v>582.82690000000002</v>
      </c>
      <c r="BI18">
        <f t="shared" si="27"/>
        <v>373.98169999999999</v>
      </c>
      <c r="BJ18">
        <f t="shared" si="28"/>
        <v>195.20254</v>
      </c>
      <c r="BK18">
        <f t="shared" si="29"/>
        <v>1.3516168537894124</v>
      </c>
      <c r="BL18">
        <f t="shared" si="30"/>
        <v>1.7651222551004515</v>
      </c>
      <c r="BM18">
        <f t="shared" si="31"/>
        <v>0.89013818295082892</v>
      </c>
      <c r="BN18">
        <f t="shared" si="32"/>
        <v>8.6444833005337604E-2</v>
      </c>
      <c r="BO18">
        <f t="shared" si="33"/>
        <v>0.16361052512352933</v>
      </c>
      <c r="BP18">
        <f t="shared" si="34"/>
        <v>4.1258576262547608</v>
      </c>
      <c r="BQ18">
        <f t="shared" si="35"/>
        <v>2.6474331384236383</v>
      </c>
      <c r="BR18">
        <f t="shared" si="36"/>
        <v>1.381847489062876</v>
      </c>
    </row>
    <row r="19" spans="1:70" x14ac:dyDescent="0.2">
      <c r="A19" t="s">
        <v>88</v>
      </c>
      <c r="B19">
        <v>-1.3777870000000001</v>
      </c>
      <c r="C19">
        <v>-193.2</v>
      </c>
      <c r="D19">
        <v>140.22483700000001</v>
      </c>
      <c r="E19">
        <v>1.34</v>
      </c>
      <c r="F19">
        <v>227.56</v>
      </c>
      <c r="G19">
        <v>169.36</v>
      </c>
      <c r="H19" t="s">
        <v>250</v>
      </c>
      <c r="I19">
        <v>7</v>
      </c>
      <c r="J19">
        <v>2</v>
      </c>
      <c r="K19">
        <v>6</v>
      </c>
      <c r="L19">
        <v>2</v>
      </c>
      <c r="M19">
        <v>885555821</v>
      </c>
      <c r="N19">
        <v>1481849019</v>
      </c>
      <c r="O19">
        <v>17724586199</v>
      </c>
      <c r="P19">
        <v>1563208241</v>
      </c>
      <c r="Q19">
        <v>8370038311</v>
      </c>
      <c r="R19">
        <v>4319345761</v>
      </c>
      <c r="S19">
        <v>17685202411</v>
      </c>
      <c r="T19">
        <v>2855896288</v>
      </c>
      <c r="U19">
        <v>11218317095</v>
      </c>
      <c r="V19" t="s">
        <v>260</v>
      </c>
      <c r="W19">
        <v>5101</v>
      </c>
      <c r="X19">
        <v>310</v>
      </c>
      <c r="Y19">
        <v>1900</v>
      </c>
      <c r="Z19">
        <v>64</v>
      </c>
      <c r="AA19">
        <v>885691750</v>
      </c>
      <c r="AB19">
        <v>1483686272</v>
      </c>
      <c r="AC19">
        <v>17748844159</v>
      </c>
      <c r="AD19">
        <v>1564349057</v>
      </c>
      <c r="AE19">
        <v>8371213356</v>
      </c>
      <c r="AF19">
        <v>4321569716</v>
      </c>
      <c r="AG19">
        <v>17741358437</v>
      </c>
      <c r="AH19">
        <v>2859567227</v>
      </c>
      <c r="AI19">
        <v>11236777226</v>
      </c>
      <c r="AJ19" s="33">
        <f t="shared" si="37"/>
        <v>1.8750000000000711E-3</v>
      </c>
      <c r="AK19">
        <f t="shared" si="3"/>
        <v>162</v>
      </c>
      <c r="AL19">
        <f t="shared" si="38"/>
        <v>5094</v>
      </c>
      <c r="AM19">
        <f t="shared" si="39"/>
        <v>308</v>
      </c>
      <c r="AN19">
        <f t="shared" si="40"/>
        <v>1894</v>
      </c>
      <c r="AO19">
        <f t="shared" si="41"/>
        <v>62</v>
      </c>
      <c r="AP19">
        <f t="shared" si="42"/>
        <v>135929</v>
      </c>
      <c r="AQ19">
        <f t="shared" si="43"/>
        <v>1837253</v>
      </c>
      <c r="AR19">
        <f t="shared" si="44"/>
        <v>24257960</v>
      </c>
      <c r="AS19">
        <f t="shared" si="45"/>
        <v>1140816</v>
      </c>
      <c r="AT19">
        <f t="shared" si="46"/>
        <v>1175045</v>
      </c>
      <c r="AU19">
        <f t="shared" si="47"/>
        <v>2223955</v>
      </c>
      <c r="AV19">
        <f t="shared" si="48"/>
        <v>56156026</v>
      </c>
      <c r="AW19">
        <f t="shared" si="49"/>
        <v>3670939</v>
      </c>
      <c r="AX19">
        <f t="shared" si="50"/>
        <v>18460131</v>
      </c>
      <c r="AY19">
        <f t="shared" si="17"/>
        <v>6.0463290145268944</v>
      </c>
      <c r="AZ19">
        <f t="shared" si="18"/>
        <v>1.9012345679012346</v>
      </c>
      <c r="BA19">
        <f t="shared" si="19"/>
        <v>31.444444444444443</v>
      </c>
      <c r="BB19">
        <f t="shared" si="20"/>
        <v>135.929</v>
      </c>
      <c r="BC19">
        <f t="shared" si="21"/>
        <v>183.7253</v>
      </c>
      <c r="BD19">
        <f t="shared" si="22"/>
        <v>242.5796</v>
      </c>
      <c r="BE19">
        <f t="shared" si="23"/>
        <v>114.08159999999999</v>
      </c>
      <c r="BF19">
        <f t="shared" si="24"/>
        <v>11.750450000000001</v>
      </c>
      <c r="BG19">
        <f t="shared" si="25"/>
        <v>22.239550000000001</v>
      </c>
      <c r="BH19">
        <f t="shared" si="26"/>
        <v>561.56025999999997</v>
      </c>
      <c r="BI19">
        <f t="shared" si="27"/>
        <v>367.09390000000002</v>
      </c>
      <c r="BJ19">
        <f t="shared" si="28"/>
        <v>184.60131000000001</v>
      </c>
      <c r="BK19">
        <f t="shared" si="29"/>
        <v>1.3516269523059832</v>
      </c>
      <c r="BL19">
        <f t="shared" si="30"/>
        <v>1.7846051983020548</v>
      </c>
      <c r="BM19">
        <f t="shared" si="31"/>
        <v>0.83927344422455841</v>
      </c>
      <c r="BN19">
        <f t="shared" si="32"/>
        <v>8.6445497281669115E-2</v>
      </c>
      <c r="BO19">
        <f t="shared" si="33"/>
        <v>0.16361151777766333</v>
      </c>
      <c r="BP19">
        <f t="shared" si="34"/>
        <v>4.1312763280830431</v>
      </c>
      <c r="BQ19">
        <f t="shared" si="35"/>
        <v>2.7006297405263044</v>
      </c>
      <c r="BR19">
        <f t="shared" si="36"/>
        <v>1.3580715667738306</v>
      </c>
    </row>
    <row r="20" spans="1:70" x14ac:dyDescent="0.2">
      <c r="A20" t="s">
        <v>88</v>
      </c>
      <c r="B20">
        <v>-1.2463070000000001</v>
      </c>
      <c r="C20">
        <v>-193.2</v>
      </c>
      <c r="D20">
        <v>155.01798600000001</v>
      </c>
      <c r="E20">
        <v>1.34</v>
      </c>
      <c r="F20">
        <v>238.76</v>
      </c>
      <c r="G20">
        <v>176.92</v>
      </c>
      <c r="H20" t="s">
        <v>251</v>
      </c>
      <c r="I20">
        <v>8</v>
      </c>
      <c r="J20">
        <v>3</v>
      </c>
      <c r="K20">
        <v>7</v>
      </c>
      <c r="L20">
        <v>3</v>
      </c>
      <c r="M20">
        <v>885746215</v>
      </c>
      <c r="N20">
        <v>1484422345</v>
      </c>
      <c r="O20">
        <v>17757548929</v>
      </c>
      <c r="P20">
        <v>1564896243</v>
      </c>
      <c r="Q20">
        <v>8371684123</v>
      </c>
      <c r="R20">
        <v>4322460720</v>
      </c>
      <c r="S20">
        <v>17763242131</v>
      </c>
      <c r="T20">
        <v>2861041533</v>
      </c>
      <c r="U20">
        <v>11244972385</v>
      </c>
      <c r="V20" t="s">
        <v>261</v>
      </c>
      <c r="W20">
        <v>4431</v>
      </c>
      <c r="X20">
        <v>277</v>
      </c>
      <c r="Y20">
        <v>1878</v>
      </c>
      <c r="Z20">
        <v>73</v>
      </c>
      <c r="AA20">
        <v>885896935</v>
      </c>
      <c r="AB20">
        <v>1486459506</v>
      </c>
      <c r="AC20">
        <v>17783611321</v>
      </c>
      <c r="AD20">
        <v>1566118457</v>
      </c>
      <c r="AE20">
        <v>8372987021</v>
      </c>
      <c r="AF20">
        <v>4324926659</v>
      </c>
      <c r="AG20">
        <v>17820507681</v>
      </c>
      <c r="AH20">
        <v>2865025906</v>
      </c>
      <c r="AI20">
        <v>11262666064</v>
      </c>
      <c r="AJ20" s="33">
        <f t="shared" si="37"/>
        <v>1.979166666666754E-3</v>
      </c>
      <c r="AK20">
        <f t="shared" si="3"/>
        <v>171</v>
      </c>
      <c r="AL20">
        <f t="shared" si="38"/>
        <v>4423</v>
      </c>
      <c r="AM20">
        <f t="shared" si="39"/>
        <v>274</v>
      </c>
      <c r="AN20">
        <f t="shared" si="40"/>
        <v>1871</v>
      </c>
      <c r="AO20">
        <f t="shared" si="41"/>
        <v>70</v>
      </c>
      <c r="AP20">
        <f t="shared" si="42"/>
        <v>150720</v>
      </c>
      <c r="AQ20">
        <f t="shared" si="43"/>
        <v>2037161</v>
      </c>
      <c r="AR20">
        <f t="shared" si="44"/>
        <v>26062392</v>
      </c>
      <c r="AS20">
        <f t="shared" si="45"/>
        <v>1222214</v>
      </c>
      <c r="AT20">
        <f t="shared" si="46"/>
        <v>1302898</v>
      </c>
      <c r="AU20">
        <f t="shared" si="47"/>
        <v>2465939</v>
      </c>
      <c r="AV20">
        <f t="shared" si="48"/>
        <v>57265550</v>
      </c>
      <c r="AW20">
        <f t="shared" si="49"/>
        <v>3984373</v>
      </c>
      <c r="AX20">
        <f t="shared" si="50"/>
        <v>17693679</v>
      </c>
      <c r="AY20">
        <f t="shared" si="17"/>
        <v>6.1948903459190596</v>
      </c>
      <c r="AZ20">
        <f t="shared" si="18"/>
        <v>1.6023391812865497</v>
      </c>
      <c r="BA20">
        <f t="shared" si="19"/>
        <v>25.865497076023392</v>
      </c>
      <c r="BB20">
        <f t="shared" si="20"/>
        <v>150.72</v>
      </c>
      <c r="BC20">
        <f t="shared" si="21"/>
        <v>203.71610000000001</v>
      </c>
      <c r="BD20">
        <f t="shared" si="22"/>
        <v>260.62392</v>
      </c>
      <c r="BE20">
        <f t="shared" si="23"/>
        <v>122.2214</v>
      </c>
      <c r="BF20">
        <f t="shared" si="24"/>
        <v>13.028980000000001</v>
      </c>
      <c r="BG20">
        <f t="shared" si="25"/>
        <v>24.659389999999998</v>
      </c>
      <c r="BH20">
        <f t="shared" si="26"/>
        <v>572.65549999999996</v>
      </c>
      <c r="BI20">
        <f t="shared" si="27"/>
        <v>398.43729999999999</v>
      </c>
      <c r="BJ20">
        <f t="shared" si="28"/>
        <v>176.93679</v>
      </c>
      <c r="BK20">
        <f t="shared" si="29"/>
        <v>1.3516195594479832</v>
      </c>
      <c r="BL20">
        <f t="shared" si="30"/>
        <v>1.7291926751592357</v>
      </c>
      <c r="BM20">
        <f t="shared" si="31"/>
        <v>0.81091693205944804</v>
      </c>
      <c r="BN20">
        <f t="shared" si="32"/>
        <v>8.6444930997876868E-2</v>
      </c>
      <c r="BO20">
        <f t="shared" si="33"/>
        <v>0.16361060244161357</v>
      </c>
      <c r="BP20">
        <f t="shared" si="34"/>
        <v>3.7994658970276007</v>
      </c>
      <c r="BQ20">
        <f t="shared" si="35"/>
        <v>2.6435595806794057</v>
      </c>
      <c r="BR20">
        <f t="shared" si="36"/>
        <v>1.1739436703821657</v>
      </c>
    </row>
    <row r="21" spans="1:70" x14ac:dyDescent="0.2">
      <c r="A21" t="s">
        <v>88</v>
      </c>
      <c r="B21">
        <v>-1.3624689999999999</v>
      </c>
      <c r="C21">
        <v>-165.6</v>
      </c>
      <c r="D21">
        <v>121.54403499999999</v>
      </c>
      <c r="E21">
        <v>1.34</v>
      </c>
      <c r="F21">
        <v>201.84</v>
      </c>
      <c r="G21">
        <v>149.58000000000001</v>
      </c>
      <c r="H21" t="s">
        <v>252</v>
      </c>
      <c r="I21">
        <v>8</v>
      </c>
      <c r="J21">
        <v>3</v>
      </c>
      <c r="K21">
        <v>6</v>
      </c>
      <c r="L21">
        <v>3</v>
      </c>
      <c r="M21">
        <v>885946496</v>
      </c>
      <c r="N21">
        <v>1487129312</v>
      </c>
      <c r="O21">
        <v>17791296891</v>
      </c>
      <c r="P21">
        <v>1566531189</v>
      </c>
      <c r="Q21">
        <v>8373415402</v>
      </c>
      <c r="R21">
        <v>4325737444</v>
      </c>
      <c r="S21">
        <v>17837341769</v>
      </c>
      <c r="T21">
        <v>2866339659</v>
      </c>
      <c r="U21">
        <v>11268763245</v>
      </c>
      <c r="V21" t="s">
        <v>262</v>
      </c>
      <c r="W21">
        <v>4309</v>
      </c>
      <c r="X21">
        <v>333</v>
      </c>
      <c r="Y21">
        <v>1782</v>
      </c>
      <c r="Z21">
        <v>98</v>
      </c>
      <c r="AA21">
        <v>886068040</v>
      </c>
      <c r="AB21">
        <v>1488772144</v>
      </c>
      <c r="AC21">
        <v>17813075731</v>
      </c>
      <c r="AD21">
        <v>1567552321</v>
      </c>
      <c r="AE21">
        <v>8374466102</v>
      </c>
      <c r="AF21">
        <v>4327726057</v>
      </c>
      <c r="AG21">
        <v>17887337605</v>
      </c>
      <c r="AH21">
        <v>2869544198</v>
      </c>
      <c r="AI21">
        <v>11285452847</v>
      </c>
      <c r="AJ21" s="33">
        <f t="shared" si="37"/>
        <v>1.6550925925926663E-3</v>
      </c>
      <c r="AK21">
        <f t="shared" si="3"/>
        <v>143</v>
      </c>
      <c r="AL21">
        <f t="shared" si="38"/>
        <v>4301</v>
      </c>
      <c r="AM21">
        <f t="shared" si="39"/>
        <v>330</v>
      </c>
      <c r="AN21">
        <f t="shared" si="40"/>
        <v>1776</v>
      </c>
      <c r="AO21">
        <f t="shared" si="41"/>
        <v>95</v>
      </c>
      <c r="AP21">
        <f t="shared" si="42"/>
        <v>121544</v>
      </c>
      <c r="AQ21">
        <f t="shared" si="43"/>
        <v>1642832</v>
      </c>
      <c r="AR21">
        <f t="shared" si="44"/>
        <v>21778840</v>
      </c>
      <c r="AS21">
        <f t="shared" si="45"/>
        <v>1021132</v>
      </c>
      <c r="AT21">
        <f t="shared" si="46"/>
        <v>1050700</v>
      </c>
      <c r="AU21">
        <f t="shared" si="47"/>
        <v>1988613</v>
      </c>
      <c r="AV21">
        <f t="shared" si="48"/>
        <v>49995836</v>
      </c>
      <c r="AW21">
        <f t="shared" si="49"/>
        <v>3204539</v>
      </c>
      <c r="AX21">
        <f t="shared" si="50"/>
        <v>16689602</v>
      </c>
      <c r="AY21">
        <f t="shared" si="17"/>
        <v>7.6726342710997448</v>
      </c>
      <c r="AZ21">
        <f t="shared" si="18"/>
        <v>2.3076923076923075</v>
      </c>
      <c r="BA21">
        <f t="shared" si="19"/>
        <v>30.076923076923077</v>
      </c>
      <c r="BB21">
        <f t="shared" si="20"/>
        <v>121.544</v>
      </c>
      <c r="BC21">
        <f t="shared" si="21"/>
        <v>164.28319999999999</v>
      </c>
      <c r="BD21">
        <f t="shared" si="22"/>
        <v>217.7884</v>
      </c>
      <c r="BE21">
        <f t="shared" si="23"/>
        <v>102.11320000000001</v>
      </c>
      <c r="BF21">
        <f t="shared" si="24"/>
        <v>10.507</v>
      </c>
      <c r="BG21">
        <f t="shared" si="25"/>
        <v>19.886130000000001</v>
      </c>
      <c r="BH21">
        <f t="shared" si="26"/>
        <v>499.95836000000003</v>
      </c>
      <c r="BI21">
        <f t="shared" si="27"/>
        <v>320.45389999999998</v>
      </c>
      <c r="BJ21">
        <f t="shared" si="28"/>
        <v>166.89601999999999</v>
      </c>
      <c r="BK21">
        <f t="shared" si="29"/>
        <v>1.3516356216678733</v>
      </c>
      <c r="BL21">
        <f t="shared" si="30"/>
        <v>1.7918482195748042</v>
      </c>
      <c r="BM21">
        <f t="shared" si="31"/>
        <v>0.8401336141644179</v>
      </c>
      <c r="BN21">
        <f t="shared" si="32"/>
        <v>8.6446060685842166E-2</v>
      </c>
      <c r="BO21">
        <f t="shared" si="33"/>
        <v>0.16361260119792012</v>
      </c>
      <c r="BP21">
        <f t="shared" si="34"/>
        <v>4.1133939972355691</v>
      </c>
      <c r="BQ21">
        <f t="shared" si="35"/>
        <v>2.6365258671756728</v>
      </c>
      <c r="BR21">
        <f t="shared" si="36"/>
        <v>1.3731325281379583</v>
      </c>
    </row>
    <row r="22" spans="1:70" x14ac:dyDescent="0.2">
      <c r="A22" t="s">
        <v>89</v>
      </c>
      <c r="B22">
        <v>-1.3913139999999999</v>
      </c>
      <c r="C22">
        <v>-193.2</v>
      </c>
      <c r="D22">
        <v>138.861526</v>
      </c>
      <c r="E22">
        <v>1.35</v>
      </c>
      <c r="F22">
        <v>197.53</v>
      </c>
      <c r="G22">
        <v>146.15</v>
      </c>
      <c r="H22" t="s">
        <v>263</v>
      </c>
      <c r="I22">
        <v>8</v>
      </c>
      <c r="J22">
        <v>3</v>
      </c>
      <c r="K22">
        <v>7</v>
      </c>
      <c r="L22">
        <v>3</v>
      </c>
      <c r="M22">
        <v>886104229</v>
      </c>
      <c r="N22">
        <v>1489261205</v>
      </c>
      <c r="O22">
        <v>17819635204</v>
      </c>
      <c r="P22">
        <v>1567906624</v>
      </c>
      <c r="Q22">
        <v>8374778886</v>
      </c>
      <c r="R22">
        <v>4328318055</v>
      </c>
      <c r="S22">
        <v>17901849517</v>
      </c>
      <c r="T22">
        <v>2870562727</v>
      </c>
      <c r="U22">
        <v>11290956151</v>
      </c>
      <c r="V22" t="s">
        <v>273</v>
      </c>
      <c r="W22">
        <v>4122</v>
      </c>
      <c r="X22">
        <v>173</v>
      </c>
      <c r="Y22">
        <v>1327</v>
      </c>
      <c r="Z22">
        <v>22</v>
      </c>
      <c r="AA22">
        <v>886238796</v>
      </c>
      <c r="AB22">
        <v>1491080034</v>
      </c>
      <c r="AC22">
        <v>17844421283</v>
      </c>
      <c r="AD22">
        <v>1569071057</v>
      </c>
      <c r="AE22">
        <v>8375942147</v>
      </c>
      <c r="AF22">
        <v>4330519710</v>
      </c>
      <c r="AG22">
        <v>17960473373</v>
      </c>
      <c r="AH22">
        <v>2874303693</v>
      </c>
      <c r="AI22">
        <v>11306909444</v>
      </c>
      <c r="AJ22" s="33">
        <f t="shared" ref="AJ22:AJ31" si="51">V22-H22</f>
        <v>1.6319444444444775E-3</v>
      </c>
      <c r="AK22">
        <f t="shared" si="3"/>
        <v>141</v>
      </c>
      <c r="AL22">
        <f t="shared" ref="AL22:AL31" si="52">W22-I22</f>
        <v>4114</v>
      </c>
      <c r="AM22">
        <f t="shared" ref="AM22:AM31" si="53">X22-J22</f>
        <v>170</v>
      </c>
      <c r="AN22">
        <f t="shared" ref="AN22:AN31" si="54">Y22-K22</f>
        <v>1320</v>
      </c>
      <c r="AO22">
        <f t="shared" ref="AO22:AO31" si="55">Z22-L22</f>
        <v>19</v>
      </c>
      <c r="AP22">
        <f t="shared" ref="AP22:AP31" si="56">AA22-M22</f>
        <v>134567</v>
      </c>
      <c r="AQ22">
        <f t="shared" ref="AQ22:AQ31" si="57">AB22-N22</f>
        <v>1818829</v>
      </c>
      <c r="AR22">
        <f t="shared" ref="AR22:AR31" si="58">AC22-O22</f>
        <v>24786079</v>
      </c>
      <c r="AS22">
        <f t="shared" ref="AS22:AS31" si="59">AD22-P22</f>
        <v>1164433</v>
      </c>
      <c r="AT22">
        <f t="shared" ref="AT22:AT31" si="60">AE22-Q22</f>
        <v>1163261</v>
      </c>
      <c r="AU22">
        <f t="shared" ref="AU22:AU31" si="61">AF22-R22</f>
        <v>2201655</v>
      </c>
      <c r="AV22">
        <f t="shared" ref="AV22:AV31" si="62">AG22-S22</f>
        <v>58623856</v>
      </c>
      <c r="AW22">
        <f t="shared" ref="AW22:AW31" si="63">AH22-T22</f>
        <v>3740966</v>
      </c>
      <c r="AX22">
        <f t="shared" ref="AX22:AX31" si="64">AI22-U22</f>
        <v>15953293</v>
      </c>
      <c r="AY22">
        <f t="shared" si="17"/>
        <v>4.1322314049586781</v>
      </c>
      <c r="AZ22">
        <f t="shared" si="18"/>
        <v>1.2056737588652482</v>
      </c>
      <c r="BA22">
        <f t="shared" si="19"/>
        <v>29.177304964539008</v>
      </c>
      <c r="BB22">
        <f t="shared" si="20"/>
        <v>134.56700000000001</v>
      </c>
      <c r="BC22">
        <f t="shared" si="21"/>
        <v>181.88290000000001</v>
      </c>
      <c r="BD22">
        <f t="shared" si="22"/>
        <v>247.86079000000001</v>
      </c>
      <c r="BE22">
        <f t="shared" si="23"/>
        <v>116.44329999999999</v>
      </c>
      <c r="BF22">
        <f t="shared" si="24"/>
        <v>11.63261</v>
      </c>
      <c r="BG22">
        <f t="shared" si="25"/>
        <v>22.016549999999999</v>
      </c>
      <c r="BH22">
        <f t="shared" si="26"/>
        <v>586.23856000000001</v>
      </c>
      <c r="BI22">
        <f t="shared" si="27"/>
        <v>374.09660000000002</v>
      </c>
      <c r="BJ22">
        <f t="shared" si="28"/>
        <v>159.53292999999999</v>
      </c>
      <c r="BK22">
        <f t="shared" si="29"/>
        <v>1.3516159236662777</v>
      </c>
      <c r="BL22">
        <f t="shared" si="30"/>
        <v>1.8419136192380003</v>
      </c>
      <c r="BM22">
        <f t="shared" si="31"/>
        <v>0.8653183915818885</v>
      </c>
      <c r="BN22">
        <f t="shared" si="32"/>
        <v>8.6444744996916026E-2</v>
      </c>
      <c r="BO22">
        <f t="shared" si="33"/>
        <v>0.16361032050948596</v>
      </c>
      <c r="BP22">
        <f t="shared" si="34"/>
        <v>4.3564808608351226</v>
      </c>
      <c r="BQ22">
        <f t="shared" si="35"/>
        <v>2.7800025266224262</v>
      </c>
      <c r="BR22">
        <f t="shared" si="36"/>
        <v>1.1855278783059739</v>
      </c>
    </row>
    <row r="23" spans="1:70" x14ac:dyDescent="0.2">
      <c r="A23" t="s">
        <v>89</v>
      </c>
      <c r="B23">
        <v>-1.5180769999999999</v>
      </c>
      <c r="C23">
        <v>-193.2</v>
      </c>
      <c r="D23">
        <v>127.26626400000001</v>
      </c>
      <c r="E23">
        <v>1.35</v>
      </c>
      <c r="F23">
        <v>191.12</v>
      </c>
      <c r="G23">
        <v>141.4</v>
      </c>
      <c r="H23" t="s">
        <v>264</v>
      </c>
      <c r="I23">
        <v>11</v>
      </c>
      <c r="J23">
        <v>3</v>
      </c>
      <c r="K23">
        <v>4</v>
      </c>
      <c r="L23">
        <v>2</v>
      </c>
      <c r="M23">
        <v>886277091</v>
      </c>
      <c r="N23">
        <v>1491597603</v>
      </c>
      <c r="O23">
        <v>17851336803</v>
      </c>
      <c r="P23">
        <v>1569436039</v>
      </c>
      <c r="Q23">
        <v>8376273166</v>
      </c>
      <c r="R23">
        <v>4331146218</v>
      </c>
      <c r="S23">
        <v>17975812609</v>
      </c>
      <c r="T23">
        <v>2875399709</v>
      </c>
      <c r="U23">
        <v>11311802179</v>
      </c>
      <c r="V23" t="s">
        <v>274</v>
      </c>
      <c r="W23">
        <v>4619</v>
      </c>
      <c r="X23">
        <v>235</v>
      </c>
      <c r="Y23">
        <v>2346</v>
      </c>
      <c r="Z23">
        <v>23</v>
      </c>
      <c r="AA23">
        <v>886400061</v>
      </c>
      <c r="AB23">
        <v>1493259696</v>
      </c>
      <c r="AC23">
        <v>17873847462</v>
      </c>
      <c r="AD23">
        <v>1570516725</v>
      </c>
      <c r="AE23">
        <v>8377336184</v>
      </c>
      <c r="AF23">
        <v>4333158146</v>
      </c>
      <c r="AG23">
        <v>18035067990</v>
      </c>
      <c r="AH23">
        <v>2878950767</v>
      </c>
      <c r="AI23">
        <v>11328724047</v>
      </c>
      <c r="AJ23" s="33">
        <f t="shared" si="51"/>
        <v>1.5740740740740611E-3</v>
      </c>
      <c r="AK23">
        <f t="shared" si="3"/>
        <v>136</v>
      </c>
      <c r="AL23">
        <f t="shared" si="52"/>
        <v>4608</v>
      </c>
      <c r="AM23">
        <f t="shared" si="53"/>
        <v>232</v>
      </c>
      <c r="AN23">
        <f t="shared" si="54"/>
        <v>2342</v>
      </c>
      <c r="AO23">
        <f t="shared" si="55"/>
        <v>21</v>
      </c>
      <c r="AP23">
        <f t="shared" si="56"/>
        <v>122970</v>
      </c>
      <c r="AQ23">
        <f t="shared" si="57"/>
        <v>1662093</v>
      </c>
      <c r="AR23">
        <f t="shared" si="58"/>
        <v>22510659</v>
      </c>
      <c r="AS23">
        <f t="shared" si="59"/>
        <v>1080686</v>
      </c>
      <c r="AT23">
        <f t="shared" si="60"/>
        <v>1063018</v>
      </c>
      <c r="AU23">
        <f t="shared" si="61"/>
        <v>2011928</v>
      </c>
      <c r="AV23">
        <f t="shared" si="62"/>
        <v>59255381</v>
      </c>
      <c r="AW23">
        <f t="shared" si="63"/>
        <v>3551058</v>
      </c>
      <c r="AX23">
        <f t="shared" si="64"/>
        <v>16921868</v>
      </c>
      <c r="AY23">
        <f t="shared" si="17"/>
        <v>5.0347222222222223</v>
      </c>
      <c r="AZ23">
        <f t="shared" si="18"/>
        <v>1.7058823529411764</v>
      </c>
      <c r="BA23">
        <f t="shared" si="19"/>
        <v>33.882352941176471</v>
      </c>
      <c r="BB23">
        <f t="shared" si="20"/>
        <v>122.97</v>
      </c>
      <c r="BC23">
        <f t="shared" si="21"/>
        <v>166.20930000000001</v>
      </c>
      <c r="BD23">
        <f t="shared" si="22"/>
        <v>225.10659000000001</v>
      </c>
      <c r="BE23">
        <f t="shared" si="23"/>
        <v>108.0686</v>
      </c>
      <c r="BF23">
        <f t="shared" si="24"/>
        <v>10.630179999999999</v>
      </c>
      <c r="BG23">
        <f t="shared" si="25"/>
        <v>20.11928</v>
      </c>
      <c r="BH23">
        <f t="shared" si="26"/>
        <v>592.55381</v>
      </c>
      <c r="BI23">
        <f t="shared" si="27"/>
        <v>355.10579999999999</v>
      </c>
      <c r="BJ23">
        <f t="shared" si="28"/>
        <v>169.21868000000001</v>
      </c>
      <c r="BK23">
        <f t="shared" si="29"/>
        <v>1.3516247865333009</v>
      </c>
      <c r="BL23">
        <f t="shared" si="30"/>
        <v>1.830581361307636</v>
      </c>
      <c r="BM23">
        <f t="shared" si="31"/>
        <v>0.87882085061397097</v>
      </c>
      <c r="BN23">
        <f t="shared" si="32"/>
        <v>8.6445311864682434E-2</v>
      </c>
      <c r="BO23">
        <f t="shared" si="33"/>
        <v>0.16361128730584695</v>
      </c>
      <c r="BP23">
        <f t="shared" si="34"/>
        <v>4.8186859396600799</v>
      </c>
      <c r="BQ23">
        <f t="shared" si="35"/>
        <v>2.8877433520370821</v>
      </c>
      <c r="BR23">
        <f t="shared" si="36"/>
        <v>1.3760972594941856</v>
      </c>
    </row>
    <row r="24" spans="1:70" x14ac:dyDescent="0.2">
      <c r="A24" t="s">
        <v>89</v>
      </c>
      <c r="B24">
        <v>-1.4395009999999999</v>
      </c>
      <c r="C24">
        <v>-193.2</v>
      </c>
      <c r="D24">
        <v>134.21313499999999</v>
      </c>
      <c r="E24">
        <v>1.35</v>
      </c>
      <c r="F24">
        <v>214.58</v>
      </c>
      <c r="G24">
        <v>158.76</v>
      </c>
      <c r="H24" t="s">
        <v>265</v>
      </c>
      <c r="I24">
        <v>11</v>
      </c>
      <c r="J24">
        <v>4</v>
      </c>
      <c r="K24">
        <v>5</v>
      </c>
      <c r="L24">
        <v>4</v>
      </c>
      <c r="M24">
        <v>886445744</v>
      </c>
      <c r="N24">
        <v>1493877110</v>
      </c>
      <c r="O24">
        <v>17881686690</v>
      </c>
      <c r="P24">
        <v>1570980291</v>
      </c>
      <c r="Q24">
        <v>8377731059</v>
      </c>
      <c r="R24">
        <v>4333905514</v>
      </c>
      <c r="S24">
        <v>18056751159</v>
      </c>
      <c r="T24">
        <v>2880307817</v>
      </c>
      <c r="U24">
        <v>11335583586</v>
      </c>
      <c r="V24" t="s">
        <v>275</v>
      </c>
      <c r="W24">
        <v>4230</v>
      </c>
      <c r="X24">
        <v>241</v>
      </c>
      <c r="Y24">
        <v>1401</v>
      </c>
      <c r="Z24">
        <v>42</v>
      </c>
      <c r="AA24">
        <v>886579957</v>
      </c>
      <c r="AB24">
        <v>1495691140</v>
      </c>
      <c r="AC24">
        <v>17906439526</v>
      </c>
      <c r="AD24">
        <v>1572082353</v>
      </c>
      <c r="AE24">
        <v>8378891249</v>
      </c>
      <c r="AF24">
        <v>4336101361</v>
      </c>
      <c r="AG24">
        <v>18116508385</v>
      </c>
      <c r="AH24">
        <v>2884038737</v>
      </c>
      <c r="AI24">
        <v>11351775607</v>
      </c>
      <c r="AJ24" s="33">
        <f t="shared" si="51"/>
        <v>1.782407407407427E-3</v>
      </c>
      <c r="AK24">
        <f t="shared" si="3"/>
        <v>154</v>
      </c>
      <c r="AL24">
        <f t="shared" si="52"/>
        <v>4219</v>
      </c>
      <c r="AM24">
        <f t="shared" si="53"/>
        <v>237</v>
      </c>
      <c r="AN24">
        <f t="shared" si="54"/>
        <v>1396</v>
      </c>
      <c r="AO24">
        <f t="shared" si="55"/>
        <v>38</v>
      </c>
      <c r="AP24">
        <f t="shared" si="56"/>
        <v>134213</v>
      </c>
      <c r="AQ24">
        <f t="shared" si="57"/>
        <v>1814030</v>
      </c>
      <c r="AR24">
        <f t="shared" si="58"/>
        <v>24752836</v>
      </c>
      <c r="AS24">
        <f t="shared" si="59"/>
        <v>1102062</v>
      </c>
      <c r="AT24">
        <f t="shared" si="60"/>
        <v>1160190</v>
      </c>
      <c r="AU24">
        <f t="shared" si="61"/>
        <v>2195847</v>
      </c>
      <c r="AV24">
        <f t="shared" si="62"/>
        <v>59757226</v>
      </c>
      <c r="AW24">
        <f t="shared" si="63"/>
        <v>3730920</v>
      </c>
      <c r="AX24">
        <f t="shared" si="64"/>
        <v>16192021</v>
      </c>
      <c r="AY24">
        <f t="shared" si="17"/>
        <v>5.6174448921545395</v>
      </c>
      <c r="AZ24">
        <f t="shared" si="18"/>
        <v>1.5389610389610389</v>
      </c>
      <c r="BA24">
        <f t="shared" si="19"/>
        <v>27.396103896103895</v>
      </c>
      <c r="BB24">
        <f t="shared" si="20"/>
        <v>134.21299999999999</v>
      </c>
      <c r="BC24">
        <f t="shared" si="21"/>
        <v>181.40299999999999</v>
      </c>
      <c r="BD24">
        <f t="shared" si="22"/>
        <v>247.52835999999999</v>
      </c>
      <c r="BE24">
        <f t="shared" si="23"/>
        <v>110.2062</v>
      </c>
      <c r="BF24">
        <f t="shared" si="24"/>
        <v>11.601900000000001</v>
      </c>
      <c r="BG24">
        <f t="shared" si="25"/>
        <v>21.958469999999998</v>
      </c>
      <c r="BH24">
        <f t="shared" si="26"/>
        <v>597.57226000000003</v>
      </c>
      <c r="BI24">
        <f t="shared" si="27"/>
        <v>373.09199999999998</v>
      </c>
      <c r="BJ24">
        <f t="shared" si="28"/>
        <v>161.92021</v>
      </c>
      <c r="BK24">
        <f t="shared" si="29"/>
        <v>1.3516052841379003</v>
      </c>
      <c r="BL24">
        <f t="shared" si="30"/>
        <v>1.8442949639751738</v>
      </c>
      <c r="BM24">
        <f t="shared" si="31"/>
        <v>0.8211291007577507</v>
      </c>
      <c r="BN24">
        <f t="shared" si="32"/>
        <v>8.6443936131373272E-2</v>
      </c>
      <c r="BO24">
        <f t="shared" si="33"/>
        <v>0.16360911387123453</v>
      </c>
      <c r="BP24">
        <f t="shared" si="34"/>
        <v>4.4524171279980331</v>
      </c>
      <c r="BQ24">
        <f t="shared" si="35"/>
        <v>2.7798499400207133</v>
      </c>
      <c r="BR24">
        <f t="shared" si="36"/>
        <v>1.2064420734206076</v>
      </c>
    </row>
    <row r="25" spans="1:70" x14ac:dyDescent="0.2">
      <c r="A25" t="s">
        <v>89</v>
      </c>
      <c r="B25">
        <v>-1.391321</v>
      </c>
      <c r="C25">
        <v>-193.2</v>
      </c>
      <c r="D25">
        <v>138.860862</v>
      </c>
      <c r="E25">
        <v>1.35</v>
      </c>
      <c r="F25">
        <v>211.99</v>
      </c>
      <c r="G25">
        <v>156.85</v>
      </c>
      <c r="H25" t="s">
        <v>266</v>
      </c>
      <c r="I25">
        <v>9</v>
      </c>
      <c r="J25">
        <v>3</v>
      </c>
      <c r="K25">
        <v>4</v>
      </c>
      <c r="L25">
        <v>3</v>
      </c>
      <c r="M25">
        <v>886622118</v>
      </c>
      <c r="N25">
        <v>1496260963</v>
      </c>
      <c r="O25">
        <v>17913209439</v>
      </c>
      <c r="P25">
        <v>1572464357</v>
      </c>
      <c r="Q25">
        <v>8379255687</v>
      </c>
      <c r="R25">
        <v>4336791121</v>
      </c>
      <c r="S25">
        <v>18132452280</v>
      </c>
      <c r="T25">
        <v>2885247872</v>
      </c>
      <c r="U25">
        <v>11356747729</v>
      </c>
      <c r="V25" t="s">
        <v>276</v>
      </c>
      <c r="W25">
        <v>4277</v>
      </c>
      <c r="X25">
        <v>209</v>
      </c>
      <c r="Y25">
        <v>1287</v>
      </c>
      <c r="Z25">
        <v>26</v>
      </c>
      <c r="AA25">
        <v>886756686</v>
      </c>
      <c r="AB25">
        <v>1498079793</v>
      </c>
      <c r="AC25">
        <v>17937978879</v>
      </c>
      <c r="AD25">
        <v>1573566115</v>
      </c>
      <c r="AE25">
        <v>8380418949</v>
      </c>
      <c r="AF25">
        <v>4338992776</v>
      </c>
      <c r="AG25">
        <v>18190279913</v>
      </c>
      <c r="AH25">
        <v>2888960381</v>
      </c>
      <c r="AI25">
        <v>11372513136</v>
      </c>
      <c r="AJ25" s="33">
        <f t="shared" si="51"/>
        <v>1.7592592592592382E-3</v>
      </c>
      <c r="AK25">
        <f t="shared" si="3"/>
        <v>152</v>
      </c>
      <c r="AL25">
        <f t="shared" si="52"/>
        <v>4268</v>
      </c>
      <c r="AM25">
        <f t="shared" si="53"/>
        <v>206</v>
      </c>
      <c r="AN25">
        <f t="shared" si="54"/>
        <v>1283</v>
      </c>
      <c r="AO25">
        <f t="shared" si="55"/>
        <v>23</v>
      </c>
      <c r="AP25">
        <f t="shared" si="56"/>
        <v>134568</v>
      </c>
      <c r="AQ25">
        <f t="shared" si="57"/>
        <v>1818830</v>
      </c>
      <c r="AR25">
        <f t="shared" si="58"/>
        <v>24769440</v>
      </c>
      <c r="AS25">
        <f t="shared" si="59"/>
        <v>1101758</v>
      </c>
      <c r="AT25">
        <f t="shared" si="60"/>
        <v>1163262</v>
      </c>
      <c r="AU25">
        <f t="shared" si="61"/>
        <v>2201655</v>
      </c>
      <c r="AV25">
        <f t="shared" si="62"/>
        <v>57827633</v>
      </c>
      <c r="AW25">
        <f t="shared" si="63"/>
        <v>3712509</v>
      </c>
      <c r="AX25">
        <f t="shared" si="64"/>
        <v>15765407</v>
      </c>
      <c r="AY25">
        <f t="shared" si="17"/>
        <v>4.8266166822867858</v>
      </c>
      <c r="AZ25">
        <f t="shared" si="18"/>
        <v>1.3552631578947369</v>
      </c>
      <c r="BA25">
        <f t="shared" si="19"/>
        <v>28.078947368421051</v>
      </c>
      <c r="BB25">
        <f t="shared" si="20"/>
        <v>134.56800000000001</v>
      </c>
      <c r="BC25">
        <f t="shared" si="21"/>
        <v>181.88300000000001</v>
      </c>
      <c r="BD25">
        <f t="shared" si="22"/>
        <v>247.6944</v>
      </c>
      <c r="BE25">
        <f t="shared" si="23"/>
        <v>110.1758</v>
      </c>
      <c r="BF25">
        <f t="shared" si="24"/>
        <v>11.632619999999999</v>
      </c>
      <c r="BG25">
        <f t="shared" si="25"/>
        <v>22.016549999999999</v>
      </c>
      <c r="BH25">
        <f t="shared" si="26"/>
        <v>578.27633000000003</v>
      </c>
      <c r="BI25">
        <f t="shared" si="27"/>
        <v>371.2509</v>
      </c>
      <c r="BJ25">
        <f t="shared" si="28"/>
        <v>157.65406999999999</v>
      </c>
      <c r="BK25">
        <f t="shared" si="29"/>
        <v>1.3516066226740384</v>
      </c>
      <c r="BL25">
        <f t="shared" si="30"/>
        <v>1.8406634563937934</v>
      </c>
      <c r="BM25">
        <f t="shared" si="31"/>
        <v>0.81873699542238854</v>
      </c>
      <c r="BN25">
        <f t="shared" si="32"/>
        <v>8.6444176921705002E-2</v>
      </c>
      <c r="BO25">
        <f t="shared" si="33"/>
        <v>0.16360910469056533</v>
      </c>
      <c r="BP25">
        <f t="shared" si="34"/>
        <v>4.2972796652993281</v>
      </c>
      <c r="BQ25">
        <f t="shared" si="35"/>
        <v>2.7588349384697697</v>
      </c>
      <c r="BR25">
        <f t="shared" si="36"/>
        <v>1.171556908031627</v>
      </c>
    </row>
    <row r="26" spans="1:70" x14ac:dyDescent="0.2">
      <c r="A26" t="s">
        <v>89</v>
      </c>
      <c r="B26">
        <v>-1.42831</v>
      </c>
      <c r="C26">
        <v>-193.2</v>
      </c>
      <c r="D26">
        <v>135.26478700000001</v>
      </c>
      <c r="E26">
        <v>1.35</v>
      </c>
      <c r="F26">
        <v>215.92</v>
      </c>
      <c r="G26">
        <v>159.75</v>
      </c>
      <c r="H26" t="s">
        <v>267</v>
      </c>
      <c r="I26">
        <v>9</v>
      </c>
      <c r="J26">
        <v>3</v>
      </c>
      <c r="K26">
        <v>5</v>
      </c>
      <c r="L26">
        <v>2</v>
      </c>
      <c r="M26">
        <v>886802008</v>
      </c>
      <c r="N26">
        <v>1498692300</v>
      </c>
      <c r="O26">
        <v>17945235666</v>
      </c>
      <c r="P26">
        <v>1573942980</v>
      </c>
      <c r="Q26">
        <v>8380810686</v>
      </c>
      <c r="R26">
        <v>4339734205</v>
      </c>
      <c r="S26">
        <v>18206211771</v>
      </c>
      <c r="T26">
        <v>2890241951</v>
      </c>
      <c r="U26">
        <v>11377424831</v>
      </c>
      <c r="V26" t="s">
        <v>277</v>
      </c>
      <c r="W26">
        <v>4413</v>
      </c>
      <c r="X26">
        <v>205</v>
      </c>
      <c r="Y26">
        <v>1751</v>
      </c>
      <c r="Z26">
        <v>26</v>
      </c>
      <c r="AA26">
        <v>886937273</v>
      </c>
      <c r="AB26">
        <v>1500520563</v>
      </c>
      <c r="AC26">
        <v>17970290832</v>
      </c>
      <c r="AD26">
        <v>1575017018</v>
      </c>
      <c r="AE26">
        <v>8381979981</v>
      </c>
      <c r="AF26">
        <v>4341947280</v>
      </c>
      <c r="AG26">
        <v>18264985063</v>
      </c>
      <c r="AH26">
        <v>2894038756</v>
      </c>
      <c r="AI26">
        <v>11393259693</v>
      </c>
      <c r="AJ26" s="33">
        <f t="shared" si="51"/>
        <v>1.8055555555556158E-3</v>
      </c>
      <c r="AK26">
        <f t="shared" si="3"/>
        <v>156</v>
      </c>
      <c r="AL26">
        <f t="shared" si="52"/>
        <v>4404</v>
      </c>
      <c r="AM26">
        <f t="shared" si="53"/>
        <v>202</v>
      </c>
      <c r="AN26">
        <f t="shared" si="54"/>
        <v>1746</v>
      </c>
      <c r="AO26">
        <f t="shared" si="55"/>
        <v>24</v>
      </c>
      <c r="AP26">
        <f t="shared" si="56"/>
        <v>135265</v>
      </c>
      <c r="AQ26">
        <f t="shared" si="57"/>
        <v>1828263</v>
      </c>
      <c r="AR26">
        <f t="shared" si="58"/>
        <v>25055166</v>
      </c>
      <c r="AS26">
        <f t="shared" si="59"/>
        <v>1074038</v>
      </c>
      <c r="AT26">
        <f t="shared" si="60"/>
        <v>1169295</v>
      </c>
      <c r="AU26">
        <f t="shared" si="61"/>
        <v>2213075</v>
      </c>
      <c r="AV26">
        <f t="shared" si="62"/>
        <v>58773292</v>
      </c>
      <c r="AW26">
        <f t="shared" si="63"/>
        <v>3796805</v>
      </c>
      <c r="AX26">
        <f t="shared" si="64"/>
        <v>15834862</v>
      </c>
      <c r="AY26">
        <f t="shared" si="17"/>
        <v>4.5867393278837421</v>
      </c>
      <c r="AZ26">
        <f t="shared" si="18"/>
        <v>1.2948717948717949</v>
      </c>
      <c r="BA26">
        <f t="shared" si="19"/>
        <v>28.23076923076923</v>
      </c>
      <c r="BB26">
        <f t="shared" si="20"/>
        <v>135.26499999999999</v>
      </c>
      <c r="BC26">
        <f t="shared" si="21"/>
        <v>182.8263</v>
      </c>
      <c r="BD26">
        <f t="shared" si="22"/>
        <v>250.55166</v>
      </c>
      <c r="BE26">
        <f t="shared" si="23"/>
        <v>107.4038</v>
      </c>
      <c r="BF26">
        <f t="shared" si="24"/>
        <v>11.69295</v>
      </c>
      <c r="BG26">
        <f t="shared" si="25"/>
        <v>22.130749999999999</v>
      </c>
      <c r="BH26">
        <f t="shared" si="26"/>
        <v>587.73292000000004</v>
      </c>
      <c r="BI26">
        <f t="shared" si="27"/>
        <v>379.68049999999999</v>
      </c>
      <c r="BJ26">
        <f t="shared" si="28"/>
        <v>158.34862000000001</v>
      </c>
      <c r="BK26">
        <f t="shared" si="29"/>
        <v>1.3516157172956791</v>
      </c>
      <c r="BL26">
        <f t="shared" si="30"/>
        <v>1.8523022215650762</v>
      </c>
      <c r="BM26">
        <f t="shared" si="31"/>
        <v>0.79402506191549926</v>
      </c>
      <c r="BN26">
        <f t="shared" si="32"/>
        <v>8.6444756588918051E-2</v>
      </c>
      <c r="BO26">
        <f t="shared" si="33"/>
        <v>0.16361032048201679</v>
      </c>
      <c r="BP26">
        <f t="shared" si="34"/>
        <v>4.3450480168558023</v>
      </c>
      <c r="BQ26">
        <f t="shared" si="35"/>
        <v>2.8069382323587035</v>
      </c>
      <c r="BR26">
        <f t="shared" si="36"/>
        <v>1.1706547887480134</v>
      </c>
    </row>
    <row r="27" spans="1:70" x14ac:dyDescent="0.2">
      <c r="A27" t="s">
        <v>89</v>
      </c>
      <c r="B27">
        <v>-1.449932</v>
      </c>
      <c r="C27">
        <v>-193.2</v>
      </c>
      <c r="D27">
        <v>133.247623</v>
      </c>
      <c r="E27">
        <v>1.34</v>
      </c>
      <c r="F27">
        <v>188.18</v>
      </c>
      <c r="G27">
        <v>139.41</v>
      </c>
      <c r="H27" t="s">
        <v>268</v>
      </c>
      <c r="I27">
        <v>10</v>
      </c>
      <c r="J27">
        <v>2</v>
      </c>
      <c r="K27">
        <v>3</v>
      </c>
      <c r="L27">
        <v>2</v>
      </c>
      <c r="M27">
        <v>886967139</v>
      </c>
      <c r="N27">
        <v>1500924173</v>
      </c>
      <c r="O27">
        <v>17975177612</v>
      </c>
      <c r="P27">
        <v>1575261464</v>
      </c>
      <c r="Q27">
        <v>8382238117</v>
      </c>
      <c r="R27">
        <v>4342435844</v>
      </c>
      <c r="S27">
        <v>18273289060</v>
      </c>
      <c r="T27">
        <v>2894881128</v>
      </c>
      <c r="U27">
        <v>11396178576</v>
      </c>
      <c r="V27" t="s">
        <v>278</v>
      </c>
      <c r="W27">
        <v>4246</v>
      </c>
      <c r="X27">
        <v>176</v>
      </c>
      <c r="Y27">
        <v>1551</v>
      </c>
      <c r="Z27">
        <v>25</v>
      </c>
      <c r="AA27">
        <v>887096092</v>
      </c>
      <c r="AB27">
        <v>1502667121</v>
      </c>
      <c r="AC27">
        <v>17998166560</v>
      </c>
      <c r="AD27">
        <v>1576313174</v>
      </c>
      <c r="AE27">
        <v>8383352846</v>
      </c>
      <c r="AF27">
        <v>4344545645</v>
      </c>
      <c r="AG27">
        <v>18327574099</v>
      </c>
      <c r="AH27">
        <v>2898521379</v>
      </c>
      <c r="AI27">
        <v>11410861995</v>
      </c>
      <c r="AJ27" s="33">
        <f t="shared" si="51"/>
        <v>1.5509259259259833E-3</v>
      </c>
      <c r="AK27">
        <f t="shared" si="3"/>
        <v>134</v>
      </c>
      <c r="AL27">
        <f t="shared" si="52"/>
        <v>4236</v>
      </c>
      <c r="AM27">
        <f t="shared" si="53"/>
        <v>174</v>
      </c>
      <c r="AN27">
        <f t="shared" si="54"/>
        <v>1548</v>
      </c>
      <c r="AO27">
        <f t="shared" si="55"/>
        <v>23</v>
      </c>
      <c r="AP27">
        <f t="shared" si="56"/>
        <v>128953</v>
      </c>
      <c r="AQ27">
        <f t="shared" si="57"/>
        <v>1742948</v>
      </c>
      <c r="AR27">
        <f t="shared" si="58"/>
        <v>22988948</v>
      </c>
      <c r="AS27">
        <f t="shared" si="59"/>
        <v>1051710</v>
      </c>
      <c r="AT27">
        <f t="shared" si="60"/>
        <v>1114729</v>
      </c>
      <c r="AU27">
        <f t="shared" si="61"/>
        <v>2109801</v>
      </c>
      <c r="AV27">
        <f t="shared" si="62"/>
        <v>54285039</v>
      </c>
      <c r="AW27">
        <f t="shared" si="63"/>
        <v>3640251</v>
      </c>
      <c r="AX27">
        <f t="shared" si="64"/>
        <v>14683419</v>
      </c>
      <c r="AY27">
        <f t="shared" si="17"/>
        <v>4.1076487252124654</v>
      </c>
      <c r="AZ27">
        <f t="shared" si="18"/>
        <v>1.2985074626865671</v>
      </c>
      <c r="BA27">
        <f t="shared" si="19"/>
        <v>31.611940298507463</v>
      </c>
      <c r="BB27">
        <f t="shared" si="20"/>
        <v>128.953</v>
      </c>
      <c r="BC27">
        <f t="shared" si="21"/>
        <v>174.29480000000001</v>
      </c>
      <c r="BD27">
        <f t="shared" si="22"/>
        <v>229.88947999999999</v>
      </c>
      <c r="BE27">
        <f t="shared" si="23"/>
        <v>105.17100000000001</v>
      </c>
      <c r="BF27">
        <f t="shared" si="24"/>
        <v>11.14729</v>
      </c>
      <c r="BG27">
        <f t="shared" si="25"/>
        <v>21.098009999999999</v>
      </c>
      <c r="BH27">
        <f t="shared" si="26"/>
        <v>542.85038999999995</v>
      </c>
      <c r="BI27">
        <f t="shared" si="27"/>
        <v>364.02510000000001</v>
      </c>
      <c r="BJ27">
        <f t="shared" si="28"/>
        <v>146.83419000000001</v>
      </c>
      <c r="BK27">
        <f t="shared" si="29"/>
        <v>1.3516149294704272</v>
      </c>
      <c r="BL27">
        <f t="shared" si="30"/>
        <v>1.7827385171341494</v>
      </c>
      <c r="BM27">
        <f t="shared" si="31"/>
        <v>0.81557621769171718</v>
      </c>
      <c r="BN27">
        <f t="shared" si="32"/>
        <v>8.6444596093150208E-2</v>
      </c>
      <c r="BO27">
        <f t="shared" si="33"/>
        <v>0.1636100749885617</v>
      </c>
      <c r="BP27">
        <f t="shared" si="34"/>
        <v>4.2096763161772115</v>
      </c>
      <c r="BQ27">
        <f t="shared" si="35"/>
        <v>2.822928508836553</v>
      </c>
      <c r="BR27">
        <f t="shared" si="36"/>
        <v>1.1386643971059223</v>
      </c>
    </row>
    <row r="28" spans="1:70" x14ac:dyDescent="0.2">
      <c r="A28" t="s">
        <v>89</v>
      </c>
      <c r="B28">
        <v>-1.478259</v>
      </c>
      <c r="C28">
        <v>-193.2</v>
      </c>
      <c r="D28">
        <v>130.694266</v>
      </c>
      <c r="E28">
        <v>1.34</v>
      </c>
      <c r="F28">
        <v>197.59</v>
      </c>
      <c r="G28">
        <v>146.44999999999999</v>
      </c>
      <c r="H28" t="s">
        <v>269</v>
      </c>
      <c r="I28">
        <v>10</v>
      </c>
      <c r="J28">
        <v>2</v>
      </c>
      <c r="K28">
        <v>8</v>
      </c>
      <c r="L28">
        <v>2</v>
      </c>
      <c r="M28">
        <v>887132637</v>
      </c>
      <c r="N28">
        <v>1503161009</v>
      </c>
      <c r="O28">
        <v>18004379347</v>
      </c>
      <c r="P28">
        <v>1576714378</v>
      </c>
      <c r="Q28">
        <v>8383668717</v>
      </c>
      <c r="R28">
        <v>4345143486</v>
      </c>
      <c r="S28">
        <v>18345005905</v>
      </c>
      <c r="T28">
        <v>2899667753</v>
      </c>
      <c r="U28">
        <v>11416901172</v>
      </c>
      <c r="V28" t="s">
        <v>279</v>
      </c>
      <c r="W28">
        <v>4748</v>
      </c>
      <c r="X28">
        <v>167</v>
      </c>
      <c r="Y28">
        <v>1618</v>
      </c>
      <c r="Z28">
        <v>19</v>
      </c>
      <c r="AA28">
        <v>887263332</v>
      </c>
      <c r="AB28">
        <v>1504927502</v>
      </c>
      <c r="AC28">
        <v>18027861517</v>
      </c>
      <c r="AD28">
        <v>1577800999</v>
      </c>
      <c r="AE28">
        <v>8384798504</v>
      </c>
      <c r="AF28">
        <v>4347281789</v>
      </c>
      <c r="AG28">
        <v>18401507726</v>
      </c>
      <c r="AH28">
        <v>2903377139</v>
      </c>
      <c r="AI28">
        <v>11432373308</v>
      </c>
      <c r="AJ28" s="33">
        <f t="shared" si="51"/>
        <v>1.6319444444444775E-3</v>
      </c>
      <c r="AK28">
        <f t="shared" si="3"/>
        <v>141</v>
      </c>
      <c r="AL28">
        <f t="shared" si="52"/>
        <v>4738</v>
      </c>
      <c r="AM28">
        <f t="shared" si="53"/>
        <v>165</v>
      </c>
      <c r="AN28">
        <f t="shared" si="54"/>
        <v>1610</v>
      </c>
      <c r="AO28">
        <f t="shared" si="55"/>
        <v>17</v>
      </c>
      <c r="AP28">
        <f t="shared" si="56"/>
        <v>130695</v>
      </c>
      <c r="AQ28">
        <f t="shared" si="57"/>
        <v>1766493</v>
      </c>
      <c r="AR28">
        <f t="shared" si="58"/>
        <v>23482170</v>
      </c>
      <c r="AS28">
        <f t="shared" si="59"/>
        <v>1086621</v>
      </c>
      <c r="AT28">
        <f t="shared" si="60"/>
        <v>1129787</v>
      </c>
      <c r="AU28">
        <f t="shared" si="61"/>
        <v>2138303</v>
      </c>
      <c r="AV28">
        <f t="shared" si="62"/>
        <v>56501821</v>
      </c>
      <c r="AW28">
        <f t="shared" si="63"/>
        <v>3709386</v>
      </c>
      <c r="AX28">
        <f t="shared" si="64"/>
        <v>15472136</v>
      </c>
      <c r="AY28">
        <f t="shared" si="17"/>
        <v>3.4824820599409034</v>
      </c>
      <c r="AZ28">
        <f t="shared" si="18"/>
        <v>1.1702127659574468</v>
      </c>
      <c r="BA28">
        <f t="shared" si="19"/>
        <v>33.602836879432623</v>
      </c>
      <c r="BB28">
        <f t="shared" si="20"/>
        <v>130.69499999999999</v>
      </c>
      <c r="BC28">
        <f t="shared" si="21"/>
        <v>176.64930000000001</v>
      </c>
      <c r="BD28">
        <f t="shared" si="22"/>
        <v>234.82169999999999</v>
      </c>
      <c r="BE28">
        <f t="shared" si="23"/>
        <v>108.6621</v>
      </c>
      <c r="BF28">
        <f t="shared" si="24"/>
        <v>11.29787</v>
      </c>
      <c r="BG28">
        <f t="shared" si="25"/>
        <v>21.383030000000002</v>
      </c>
      <c r="BH28">
        <f t="shared" si="26"/>
        <v>565.01820999999995</v>
      </c>
      <c r="BI28">
        <f t="shared" si="27"/>
        <v>370.93860000000001</v>
      </c>
      <c r="BJ28">
        <f t="shared" si="28"/>
        <v>154.72136</v>
      </c>
      <c r="BK28">
        <f t="shared" si="29"/>
        <v>1.3516148284173077</v>
      </c>
      <c r="BL28">
        <f t="shared" si="30"/>
        <v>1.7967152530701251</v>
      </c>
      <c r="BM28">
        <f t="shared" si="31"/>
        <v>0.83141742224262594</v>
      </c>
      <c r="BN28">
        <f t="shared" si="32"/>
        <v>8.6444546463139371E-2</v>
      </c>
      <c r="BO28">
        <f t="shared" si="33"/>
        <v>0.16361016106201465</v>
      </c>
      <c r="BP28">
        <f t="shared" si="34"/>
        <v>4.3231815295152831</v>
      </c>
      <c r="BQ28">
        <f t="shared" si="35"/>
        <v>2.8382003902215085</v>
      </c>
      <c r="BR28">
        <f t="shared" si="36"/>
        <v>1.1838353418263898</v>
      </c>
    </row>
    <row r="29" spans="1:70" x14ac:dyDescent="0.2">
      <c r="A29" t="s">
        <v>89</v>
      </c>
      <c r="B29">
        <v>-1.380833</v>
      </c>
      <c r="C29">
        <v>-193.2</v>
      </c>
      <c r="D29">
        <v>139.91552799999999</v>
      </c>
      <c r="E29">
        <v>1.35</v>
      </c>
      <c r="F29">
        <v>215.91</v>
      </c>
      <c r="G29">
        <v>159.74</v>
      </c>
      <c r="H29" t="s">
        <v>270</v>
      </c>
      <c r="I29">
        <v>11</v>
      </c>
      <c r="J29">
        <v>2</v>
      </c>
      <c r="K29">
        <v>2</v>
      </c>
      <c r="L29">
        <v>2</v>
      </c>
      <c r="M29">
        <v>887312871</v>
      </c>
      <c r="N29">
        <v>1505597021</v>
      </c>
      <c r="O29">
        <v>18036116251</v>
      </c>
      <c r="P29">
        <v>1578317306</v>
      </c>
      <c r="Q29">
        <v>8385226704</v>
      </c>
      <c r="R29">
        <v>4348092230</v>
      </c>
      <c r="S29">
        <v>18426243694</v>
      </c>
      <c r="T29">
        <v>2904898490</v>
      </c>
      <c r="U29">
        <v>11440871986</v>
      </c>
      <c r="V29" t="s">
        <v>280</v>
      </c>
      <c r="W29">
        <v>4654</v>
      </c>
      <c r="X29">
        <v>221</v>
      </c>
      <c r="Y29">
        <v>1291</v>
      </c>
      <c r="Z29">
        <v>26</v>
      </c>
      <c r="AA29">
        <v>887448493</v>
      </c>
      <c r="AB29">
        <v>1507430110</v>
      </c>
      <c r="AC29">
        <v>18061346201</v>
      </c>
      <c r="AD29">
        <v>1579432665</v>
      </c>
      <c r="AE29">
        <v>8386399085</v>
      </c>
      <c r="AF29">
        <v>4350311145</v>
      </c>
      <c r="AG29">
        <v>18483866168</v>
      </c>
      <c r="AH29">
        <v>2908702837</v>
      </c>
      <c r="AI29">
        <v>11456397066</v>
      </c>
      <c r="AJ29" s="33">
        <f t="shared" si="51"/>
        <v>1.7939814814815769E-3</v>
      </c>
      <c r="AK29">
        <f t="shared" si="3"/>
        <v>155</v>
      </c>
      <c r="AL29">
        <f t="shared" si="52"/>
        <v>4643</v>
      </c>
      <c r="AM29">
        <f t="shared" si="53"/>
        <v>219</v>
      </c>
      <c r="AN29">
        <f t="shared" si="54"/>
        <v>1289</v>
      </c>
      <c r="AO29">
        <f t="shared" si="55"/>
        <v>24</v>
      </c>
      <c r="AP29">
        <f t="shared" si="56"/>
        <v>135622</v>
      </c>
      <c r="AQ29">
        <f t="shared" si="57"/>
        <v>1833089</v>
      </c>
      <c r="AR29">
        <f t="shared" si="58"/>
        <v>25229950</v>
      </c>
      <c r="AS29">
        <f t="shared" si="59"/>
        <v>1115359</v>
      </c>
      <c r="AT29">
        <f t="shared" si="60"/>
        <v>1172381</v>
      </c>
      <c r="AU29">
        <f t="shared" si="61"/>
        <v>2218915</v>
      </c>
      <c r="AV29">
        <f t="shared" si="62"/>
        <v>57622474</v>
      </c>
      <c r="AW29">
        <f t="shared" si="63"/>
        <v>3804347</v>
      </c>
      <c r="AX29">
        <f t="shared" si="64"/>
        <v>15525080</v>
      </c>
      <c r="AY29">
        <f t="shared" si="17"/>
        <v>4.7167779452939911</v>
      </c>
      <c r="AZ29">
        <f t="shared" si="18"/>
        <v>1.4129032258064516</v>
      </c>
      <c r="BA29">
        <f t="shared" si="19"/>
        <v>29.954838709677418</v>
      </c>
      <c r="BB29">
        <f t="shared" si="20"/>
        <v>135.62200000000001</v>
      </c>
      <c r="BC29">
        <f t="shared" si="21"/>
        <v>183.30889999999999</v>
      </c>
      <c r="BD29">
        <f t="shared" si="22"/>
        <v>252.29949999999999</v>
      </c>
      <c r="BE29">
        <f t="shared" si="23"/>
        <v>111.5359</v>
      </c>
      <c r="BF29">
        <f t="shared" si="24"/>
        <v>11.72381</v>
      </c>
      <c r="BG29">
        <f t="shared" si="25"/>
        <v>22.189150000000001</v>
      </c>
      <c r="BH29">
        <f t="shared" si="26"/>
        <v>576.22474</v>
      </c>
      <c r="BI29">
        <f t="shared" si="27"/>
        <v>380.43470000000002</v>
      </c>
      <c r="BJ29">
        <f t="shared" si="28"/>
        <v>155.2508</v>
      </c>
      <c r="BK29">
        <f t="shared" si="29"/>
        <v>1.3516162569494623</v>
      </c>
      <c r="BL29">
        <f t="shared" si="30"/>
        <v>1.8603139608618069</v>
      </c>
      <c r="BM29">
        <f t="shared" si="31"/>
        <v>0.82240270752532763</v>
      </c>
      <c r="BN29">
        <f t="shared" si="32"/>
        <v>8.6444750851631738E-2</v>
      </c>
      <c r="BO29">
        <f t="shared" si="33"/>
        <v>0.16361025497338189</v>
      </c>
      <c r="BP29">
        <f t="shared" si="34"/>
        <v>4.2487556591113531</v>
      </c>
      <c r="BQ29">
        <f t="shared" si="35"/>
        <v>2.8051105277904762</v>
      </c>
      <c r="BR29">
        <f t="shared" si="36"/>
        <v>1.144731680700771</v>
      </c>
    </row>
    <row r="30" spans="1:70" x14ac:dyDescent="0.2">
      <c r="A30" t="s">
        <v>89</v>
      </c>
      <c r="B30">
        <v>-1.262861</v>
      </c>
      <c r="C30">
        <v>-165.6</v>
      </c>
      <c r="D30">
        <v>131.13086899999999</v>
      </c>
      <c r="E30">
        <v>1.35</v>
      </c>
      <c r="F30">
        <v>185.45</v>
      </c>
      <c r="G30">
        <v>137.21</v>
      </c>
      <c r="H30" t="s">
        <v>271</v>
      </c>
      <c r="I30">
        <v>13</v>
      </c>
      <c r="J30">
        <v>3</v>
      </c>
      <c r="K30">
        <v>3</v>
      </c>
      <c r="L30">
        <v>2</v>
      </c>
      <c r="M30">
        <v>887478709</v>
      </c>
      <c r="N30">
        <v>1507838453</v>
      </c>
      <c r="O30">
        <v>18066596521</v>
      </c>
      <c r="P30">
        <v>1579689769</v>
      </c>
      <c r="Q30">
        <v>8386660246</v>
      </c>
      <c r="R30">
        <v>4350805435</v>
      </c>
      <c r="S30">
        <v>18492251196</v>
      </c>
      <c r="T30">
        <v>2909558231</v>
      </c>
      <c r="U30">
        <v>11459307591</v>
      </c>
      <c r="V30" t="s">
        <v>281</v>
      </c>
      <c r="W30">
        <v>3806</v>
      </c>
      <c r="X30">
        <v>174</v>
      </c>
      <c r="Y30">
        <v>1085</v>
      </c>
      <c r="Z30">
        <v>20</v>
      </c>
      <c r="AA30">
        <v>887605545</v>
      </c>
      <c r="AB30">
        <v>1509552800</v>
      </c>
      <c r="AC30">
        <v>18089478129</v>
      </c>
      <c r="AD30">
        <v>1580714902</v>
      </c>
      <c r="AE30">
        <v>8387756684</v>
      </c>
      <c r="AF30">
        <v>4352880616</v>
      </c>
      <c r="AG30">
        <v>18541261118</v>
      </c>
      <c r="AH30">
        <v>2913086467</v>
      </c>
      <c r="AI30">
        <v>11472287529</v>
      </c>
      <c r="AJ30" s="33">
        <f t="shared" si="51"/>
        <v>1.5393518518518334E-3</v>
      </c>
      <c r="AK30">
        <f t="shared" si="3"/>
        <v>133</v>
      </c>
      <c r="AL30">
        <f t="shared" si="52"/>
        <v>3793</v>
      </c>
      <c r="AM30">
        <f t="shared" si="53"/>
        <v>171</v>
      </c>
      <c r="AN30">
        <f t="shared" si="54"/>
        <v>1082</v>
      </c>
      <c r="AO30">
        <f t="shared" si="55"/>
        <v>18</v>
      </c>
      <c r="AP30">
        <f t="shared" si="56"/>
        <v>126836</v>
      </c>
      <c r="AQ30">
        <f t="shared" si="57"/>
        <v>1714347</v>
      </c>
      <c r="AR30">
        <f t="shared" si="58"/>
        <v>22881608</v>
      </c>
      <c r="AS30">
        <f t="shared" si="59"/>
        <v>1025133</v>
      </c>
      <c r="AT30">
        <f t="shared" si="60"/>
        <v>1096438</v>
      </c>
      <c r="AU30">
        <f t="shared" si="61"/>
        <v>2075181</v>
      </c>
      <c r="AV30">
        <f t="shared" si="62"/>
        <v>49009922</v>
      </c>
      <c r="AW30">
        <f t="shared" si="63"/>
        <v>3528236</v>
      </c>
      <c r="AX30">
        <f t="shared" si="64"/>
        <v>12979938</v>
      </c>
      <c r="AY30">
        <f t="shared" si="17"/>
        <v>4.5083047719483256</v>
      </c>
      <c r="AZ30">
        <f t="shared" si="18"/>
        <v>1.2857142857142858</v>
      </c>
      <c r="BA30">
        <f t="shared" si="19"/>
        <v>28.518796992481203</v>
      </c>
      <c r="BB30">
        <f t="shared" si="20"/>
        <v>126.836</v>
      </c>
      <c r="BC30">
        <f t="shared" si="21"/>
        <v>171.43469999999999</v>
      </c>
      <c r="BD30">
        <f t="shared" si="22"/>
        <v>228.81608</v>
      </c>
      <c r="BE30">
        <f t="shared" si="23"/>
        <v>102.5133</v>
      </c>
      <c r="BF30">
        <f t="shared" si="24"/>
        <v>10.96438</v>
      </c>
      <c r="BG30">
        <f t="shared" si="25"/>
        <v>20.751809999999999</v>
      </c>
      <c r="BH30">
        <f t="shared" si="26"/>
        <v>490.09922</v>
      </c>
      <c r="BI30">
        <f t="shared" si="27"/>
        <v>352.8236</v>
      </c>
      <c r="BJ30">
        <f t="shared" si="28"/>
        <v>129.79938000000001</v>
      </c>
      <c r="BK30">
        <f t="shared" si="29"/>
        <v>1.3516249329843262</v>
      </c>
      <c r="BL30">
        <f t="shared" si="30"/>
        <v>1.8040310321990602</v>
      </c>
      <c r="BM30">
        <f t="shared" si="31"/>
        <v>0.80823504367845089</v>
      </c>
      <c r="BN30">
        <f t="shared" si="32"/>
        <v>8.6445330978586518E-2</v>
      </c>
      <c r="BO30">
        <f t="shared" si="33"/>
        <v>0.16361135639723737</v>
      </c>
      <c r="BP30">
        <f t="shared" si="34"/>
        <v>3.8640387587120375</v>
      </c>
      <c r="BQ30">
        <f t="shared" si="35"/>
        <v>2.7817307389069348</v>
      </c>
      <c r="BR30">
        <f t="shared" si="36"/>
        <v>1.0233638714560536</v>
      </c>
    </row>
    <row r="31" spans="1:70" x14ac:dyDescent="0.2">
      <c r="A31" t="s">
        <v>89</v>
      </c>
      <c r="B31">
        <v>-1.450885</v>
      </c>
      <c r="C31">
        <v>-193.2</v>
      </c>
      <c r="D31">
        <v>133.16010800000001</v>
      </c>
      <c r="E31">
        <v>1.34</v>
      </c>
      <c r="F31">
        <v>198.26</v>
      </c>
      <c r="G31">
        <v>146.99</v>
      </c>
      <c r="H31" t="s">
        <v>272</v>
      </c>
      <c r="I31">
        <v>9</v>
      </c>
      <c r="J31">
        <v>3</v>
      </c>
      <c r="K31">
        <v>3</v>
      </c>
      <c r="L31">
        <v>2</v>
      </c>
      <c r="M31">
        <v>887637518</v>
      </c>
      <c r="N31">
        <v>1509984890</v>
      </c>
      <c r="O31">
        <v>18095243129</v>
      </c>
      <c r="P31">
        <v>1581008200</v>
      </c>
      <c r="Q31">
        <v>8388033032</v>
      </c>
      <c r="R31">
        <v>4353403653</v>
      </c>
      <c r="S31">
        <v>18551243634</v>
      </c>
      <c r="T31">
        <v>2913990230</v>
      </c>
      <c r="U31">
        <v>11475727229</v>
      </c>
      <c r="V31" t="s">
        <v>282</v>
      </c>
      <c r="W31">
        <v>5243</v>
      </c>
      <c r="X31">
        <v>210</v>
      </c>
      <c r="Y31">
        <v>1677</v>
      </c>
      <c r="Z31">
        <v>43</v>
      </c>
      <c r="AA31">
        <v>887770677</v>
      </c>
      <c r="AB31">
        <v>1511784687</v>
      </c>
      <c r="AC31">
        <v>18119115299</v>
      </c>
      <c r="AD31">
        <v>1582145429</v>
      </c>
      <c r="AE31">
        <v>8389184122</v>
      </c>
      <c r="AF31">
        <v>4355582270</v>
      </c>
      <c r="AG31">
        <v>18609409143</v>
      </c>
      <c r="AH31">
        <v>2917781411</v>
      </c>
      <c r="AI31">
        <v>11492051625</v>
      </c>
      <c r="AJ31" s="33">
        <f t="shared" si="51"/>
        <v>1.6203703703704386E-3</v>
      </c>
      <c r="AK31">
        <f t="shared" si="3"/>
        <v>140</v>
      </c>
      <c r="AL31">
        <f t="shared" si="52"/>
        <v>5234</v>
      </c>
      <c r="AM31">
        <f t="shared" si="53"/>
        <v>207</v>
      </c>
      <c r="AN31">
        <f t="shared" si="54"/>
        <v>1674</v>
      </c>
      <c r="AO31">
        <f t="shared" si="55"/>
        <v>41</v>
      </c>
      <c r="AP31">
        <f t="shared" si="56"/>
        <v>133159</v>
      </c>
      <c r="AQ31">
        <f t="shared" si="57"/>
        <v>1799797</v>
      </c>
      <c r="AR31">
        <f t="shared" si="58"/>
        <v>23872170</v>
      </c>
      <c r="AS31">
        <f t="shared" si="59"/>
        <v>1137229</v>
      </c>
      <c r="AT31">
        <f t="shared" si="60"/>
        <v>1151090</v>
      </c>
      <c r="AU31">
        <f t="shared" si="61"/>
        <v>2178617</v>
      </c>
      <c r="AV31">
        <f t="shared" si="62"/>
        <v>58165509</v>
      </c>
      <c r="AW31">
        <f t="shared" si="63"/>
        <v>3791181</v>
      </c>
      <c r="AX31">
        <f t="shared" si="64"/>
        <v>16324396</v>
      </c>
      <c r="AY31">
        <f t="shared" si="17"/>
        <v>3.9549102025219716</v>
      </c>
      <c r="AZ31">
        <f t="shared" si="18"/>
        <v>1.4785714285714286</v>
      </c>
      <c r="BA31">
        <f t="shared" si="19"/>
        <v>37.385714285714286</v>
      </c>
      <c r="BB31">
        <f t="shared" si="20"/>
        <v>133.15899999999999</v>
      </c>
      <c r="BC31">
        <f t="shared" si="21"/>
        <v>179.97970000000001</v>
      </c>
      <c r="BD31">
        <f t="shared" si="22"/>
        <v>238.7217</v>
      </c>
      <c r="BE31">
        <f t="shared" si="23"/>
        <v>113.7229</v>
      </c>
      <c r="BF31">
        <f t="shared" si="24"/>
        <v>11.510899999999999</v>
      </c>
      <c r="BG31">
        <f t="shared" si="25"/>
        <v>21.786169999999998</v>
      </c>
      <c r="BH31">
        <f t="shared" si="26"/>
        <v>581.65508999999997</v>
      </c>
      <c r="BI31">
        <f t="shared" si="27"/>
        <v>379.11810000000003</v>
      </c>
      <c r="BJ31">
        <f t="shared" si="28"/>
        <v>163.24395999999999</v>
      </c>
      <c r="BK31">
        <f t="shared" si="29"/>
        <v>1.3516149865949731</v>
      </c>
      <c r="BL31">
        <f t="shared" si="30"/>
        <v>1.7927567794891821</v>
      </c>
      <c r="BM31">
        <f t="shared" si="31"/>
        <v>0.85403840521481844</v>
      </c>
      <c r="BN31">
        <f t="shared" si="32"/>
        <v>8.644477654533303E-2</v>
      </c>
      <c r="BO31">
        <f t="shared" si="33"/>
        <v>0.16361019533039448</v>
      </c>
      <c r="BP31">
        <f t="shared" si="34"/>
        <v>4.3681244977808484</v>
      </c>
      <c r="BQ31">
        <f t="shared" si="35"/>
        <v>2.8471083441599894</v>
      </c>
      <c r="BR31">
        <f t="shared" si="36"/>
        <v>1.2259326068835001</v>
      </c>
    </row>
    <row r="32" spans="1:70" x14ac:dyDescent="0.2">
      <c r="A32" t="s">
        <v>90</v>
      </c>
      <c r="B32">
        <v>-1.3157650000000001</v>
      </c>
      <c r="C32">
        <v>-165.6</v>
      </c>
      <c r="D32">
        <v>125.858379</v>
      </c>
      <c r="E32">
        <v>1.35</v>
      </c>
      <c r="F32">
        <v>182.34</v>
      </c>
      <c r="G32">
        <v>134.91</v>
      </c>
      <c r="H32" t="s">
        <v>283</v>
      </c>
      <c r="I32">
        <v>9</v>
      </c>
      <c r="J32">
        <v>4</v>
      </c>
      <c r="K32">
        <v>5</v>
      </c>
      <c r="L32">
        <v>2</v>
      </c>
      <c r="M32">
        <v>887807922</v>
      </c>
      <c r="N32">
        <v>1512288064</v>
      </c>
      <c r="O32">
        <v>18125449639</v>
      </c>
      <c r="P32">
        <v>1582549569</v>
      </c>
      <c r="Q32">
        <v>8389506064</v>
      </c>
      <c r="R32">
        <v>4356191597</v>
      </c>
      <c r="S32">
        <v>18628804225</v>
      </c>
      <c r="T32">
        <v>2918958541</v>
      </c>
      <c r="U32">
        <v>11498660124</v>
      </c>
      <c r="V32" t="s">
        <v>293</v>
      </c>
      <c r="W32">
        <v>3275</v>
      </c>
      <c r="X32">
        <v>83</v>
      </c>
      <c r="Y32">
        <v>341</v>
      </c>
      <c r="Z32">
        <v>12</v>
      </c>
      <c r="AA32">
        <v>887929486</v>
      </c>
      <c r="AB32">
        <v>1513931153</v>
      </c>
      <c r="AC32">
        <v>18147850355</v>
      </c>
      <c r="AD32">
        <v>1583544534</v>
      </c>
      <c r="AE32">
        <v>8390556928</v>
      </c>
      <c r="AF32">
        <v>4358180521</v>
      </c>
      <c r="AG32">
        <v>18678402787</v>
      </c>
      <c r="AH32">
        <v>2922443421</v>
      </c>
      <c r="AI32">
        <v>11508522834</v>
      </c>
      <c r="AJ32" s="33">
        <f t="shared" ref="AJ32:AJ41" si="65">V32-H32</f>
        <v>1.5162037037036447E-3</v>
      </c>
      <c r="AK32">
        <f t="shared" si="3"/>
        <v>131</v>
      </c>
      <c r="AL32">
        <f t="shared" ref="AL32:AL41" si="66">W32-I32</f>
        <v>3266</v>
      </c>
      <c r="AM32">
        <f t="shared" ref="AM32:AM41" si="67">X32-J32</f>
        <v>79</v>
      </c>
      <c r="AN32">
        <f t="shared" ref="AN32:AN41" si="68">Y32-K32</f>
        <v>336</v>
      </c>
      <c r="AO32">
        <f t="shared" ref="AO32:AO41" si="69">Z32-L32</f>
        <v>10</v>
      </c>
      <c r="AP32">
        <f t="shared" ref="AP32:AP41" si="70">AA32-M32</f>
        <v>121564</v>
      </c>
      <c r="AQ32">
        <f t="shared" ref="AQ32:AQ41" si="71">AB32-N32</f>
        <v>1643089</v>
      </c>
      <c r="AR32">
        <f t="shared" ref="AR32:AR41" si="72">AC32-O32</f>
        <v>22400716</v>
      </c>
      <c r="AS32">
        <f t="shared" ref="AS32:AS41" si="73">AD32-P32</f>
        <v>994965</v>
      </c>
      <c r="AT32">
        <f t="shared" ref="AT32:AT41" si="74">AE32-Q32</f>
        <v>1050864</v>
      </c>
      <c r="AU32">
        <f t="shared" ref="AU32:AU41" si="75">AF32-R32</f>
        <v>1988924</v>
      </c>
      <c r="AV32">
        <f t="shared" ref="AV32:AV41" si="76">AG32-S32</f>
        <v>49598562</v>
      </c>
      <c r="AW32">
        <f t="shared" ref="AW32:AW41" si="77">AH32-T32</f>
        <v>3484880</v>
      </c>
      <c r="AX32">
        <f t="shared" ref="AX32:AX41" si="78">AI32-U32</f>
        <v>9862710</v>
      </c>
      <c r="AY32">
        <f t="shared" si="17"/>
        <v>2.4188609920391917</v>
      </c>
      <c r="AZ32">
        <f t="shared" si="18"/>
        <v>0.60305343511450382</v>
      </c>
      <c r="BA32">
        <f t="shared" si="19"/>
        <v>24.931297709923665</v>
      </c>
      <c r="BB32">
        <f t="shared" si="20"/>
        <v>121.56399999999999</v>
      </c>
      <c r="BC32">
        <f t="shared" si="21"/>
        <v>164.30889999999999</v>
      </c>
      <c r="BD32">
        <f t="shared" si="22"/>
        <v>224.00716</v>
      </c>
      <c r="BE32">
        <f t="shared" si="23"/>
        <v>99.496499999999997</v>
      </c>
      <c r="BF32">
        <f t="shared" si="24"/>
        <v>10.50864</v>
      </c>
      <c r="BG32">
        <f t="shared" si="25"/>
        <v>19.889240000000001</v>
      </c>
      <c r="BH32">
        <f t="shared" si="26"/>
        <v>495.98561999999998</v>
      </c>
      <c r="BI32">
        <f t="shared" si="27"/>
        <v>348.488</v>
      </c>
      <c r="BJ32">
        <f t="shared" si="28"/>
        <v>98.627099999999999</v>
      </c>
      <c r="BK32">
        <f t="shared" si="29"/>
        <v>1.3516246586160376</v>
      </c>
      <c r="BL32">
        <f t="shared" si="30"/>
        <v>1.8427096837879637</v>
      </c>
      <c r="BM32">
        <f t="shared" si="31"/>
        <v>0.81847010628146488</v>
      </c>
      <c r="BN32">
        <f t="shared" si="32"/>
        <v>8.6445329209305394E-2</v>
      </c>
      <c r="BO32">
        <f t="shared" si="33"/>
        <v>0.16361126649336977</v>
      </c>
      <c r="BP32">
        <f t="shared" si="34"/>
        <v>4.0800370175380873</v>
      </c>
      <c r="BQ32">
        <f t="shared" si="35"/>
        <v>2.8667039584087397</v>
      </c>
      <c r="BR32">
        <f t="shared" si="36"/>
        <v>0.81131831792306941</v>
      </c>
    </row>
    <row r="33" spans="1:70" x14ac:dyDescent="0.2">
      <c r="A33" t="s">
        <v>90</v>
      </c>
      <c r="B33">
        <v>-1.4055489999999999</v>
      </c>
      <c r="C33">
        <v>-193.2</v>
      </c>
      <c r="D33">
        <v>137.455217</v>
      </c>
      <c r="E33">
        <v>1.35</v>
      </c>
      <c r="F33">
        <v>207.75</v>
      </c>
      <c r="G33">
        <v>153.71</v>
      </c>
      <c r="H33" t="s">
        <v>284</v>
      </c>
      <c r="I33">
        <v>16</v>
      </c>
      <c r="J33">
        <v>3</v>
      </c>
      <c r="K33">
        <v>4</v>
      </c>
      <c r="L33">
        <v>1</v>
      </c>
      <c r="M33">
        <v>887970244</v>
      </c>
      <c r="N33">
        <v>1514481985</v>
      </c>
      <c r="O33">
        <v>18155527243</v>
      </c>
      <c r="P33">
        <v>1583890134</v>
      </c>
      <c r="Q33">
        <v>8390909221</v>
      </c>
      <c r="R33">
        <v>4358847292</v>
      </c>
      <c r="S33">
        <v>18692339119</v>
      </c>
      <c r="T33">
        <v>2923640692</v>
      </c>
      <c r="U33">
        <v>11512104176</v>
      </c>
      <c r="V33" t="s">
        <v>294</v>
      </c>
      <c r="W33">
        <v>4989</v>
      </c>
      <c r="X33">
        <v>121</v>
      </c>
      <c r="Y33">
        <v>384</v>
      </c>
      <c r="Z33">
        <v>16</v>
      </c>
      <c r="AA33">
        <v>888103405</v>
      </c>
      <c r="AB33">
        <v>1516281795</v>
      </c>
      <c r="AC33">
        <v>18179967951</v>
      </c>
      <c r="AD33">
        <v>1585060172</v>
      </c>
      <c r="AE33">
        <v>8392060319</v>
      </c>
      <c r="AF33">
        <v>4361025926</v>
      </c>
      <c r="AG33">
        <v>18753527177</v>
      </c>
      <c r="AH33">
        <v>2927622968</v>
      </c>
      <c r="AI33">
        <v>11524831746</v>
      </c>
      <c r="AJ33" s="33">
        <f t="shared" si="65"/>
        <v>1.7361111111110494E-3</v>
      </c>
      <c r="AK33">
        <f t="shared" si="3"/>
        <v>150</v>
      </c>
      <c r="AL33">
        <f t="shared" si="66"/>
        <v>4973</v>
      </c>
      <c r="AM33">
        <f t="shared" si="67"/>
        <v>118</v>
      </c>
      <c r="AN33">
        <f t="shared" si="68"/>
        <v>380</v>
      </c>
      <c r="AO33">
        <f t="shared" si="69"/>
        <v>15</v>
      </c>
      <c r="AP33">
        <f t="shared" si="70"/>
        <v>133161</v>
      </c>
      <c r="AQ33">
        <f t="shared" si="71"/>
        <v>1799810</v>
      </c>
      <c r="AR33">
        <f t="shared" si="72"/>
        <v>24440708</v>
      </c>
      <c r="AS33">
        <f t="shared" si="73"/>
        <v>1170038</v>
      </c>
      <c r="AT33">
        <f t="shared" si="74"/>
        <v>1151098</v>
      </c>
      <c r="AU33">
        <f t="shared" si="75"/>
        <v>2178634</v>
      </c>
      <c r="AV33">
        <f t="shared" si="76"/>
        <v>61188058</v>
      </c>
      <c r="AW33">
        <f t="shared" si="77"/>
        <v>3982276</v>
      </c>
      <c r="AX33">
        <f t="shared" si="78"/>
        <v>12727570</v>
      </c>
      <c r="AY33">
        <f t="shared" si="17"/>
        <v>2.3728131912326567</v>
      </c>
      <c r="AZ33">
        <f t="shared" si="18"/>
        <v>0.78666666666666663</v>
      </c>
      <c r="BA33">
        <f t="shared" si="19"/>
        <v>33.153333333333336</v>
      </c>
      <c r="BB33">
        <f t="shared" si="20"/>
        <v>133.161</v>
      </c>
      <c r="BC33">
        <f t="shared" si="21"/>
        <v>179.98099999999999</v>
      </c>
      <c r="BD33">
        <f t="shared" si="22"/>
        <v>244.40708000000001</v>
      </c>
      <c r="BE33">
        <f t="shared" si="23"/>
        <v>117.0038</v>
      </c>
      <c r="BF33">
        <f t="shared" si="24"/>
        <v>11.51098</v>
      </c>
      <c r="BG33">
        <f t="shared" si="25"/>
        <v>21.786339999999999</v>
      </c>
      <c r="BH33">
        <f t="shared" si="26"/>
        <v>611.88058000000001</v>
      </c>
      <c r="BI33">
        <f t="shared" si="27"/>
        <v>398.2276</v>
      </c>
      <c r="BJ33">
        <f t="shared" si="28"/>
        <v>127.2757</v>
      </c>
      <c r="BK33">
        <f t="shared" si="29"/>
        <v>1.3516044487500094</v>
      </c>
      <c r="BL33">
        <f t="shared" si="30"/>
        <v>1.8354253873131021</v>
      </c>
      <c r="BM33">
        <f t="shared" si="31"/>
        <v>0.87866417344417658</v>
      </c>
      <c r="BN33">
        <f t="shared" si="32"/>
        <v>8.6444078972071403E-2</v>
      </c>
      <c r="BO33">
        <f t="shared" si="33"/>
        <v>0.16360901465143698</v>
      </c>
      <c r="BP33">
        <f t="shared" si="34"/>
        <v>4.5950434436509191</v>
      </c>
      <c r="BQ33">
        <f t="shared" si="35"/>
        <v>2.9905723147167715</v>
      </c>
      <c r="BR33">
        <f t="shared" si="36"/>
        <v>0.9558031255397601</v>
      </c>
    </row>
    <row r="34" spans="1:70" x14ac:dyDescent="0.2">
      <c r="A34" t="s">
        <v>90</v>
      </c>
      <c r="B34">
        <v>-1.362252</v>
      </c>
      <c r="C34">
        <v>-165.6</v>
      </c>
      <c r="D34">
        <v>121.56344300000001</v>
      </c>
      <c r="E34">
        <v>1.35</v>
      </c>
      <c r="F34">
        <v>196.79</v>
      </c>
      <c r="G34">
        <v>145.6</v>
      </c>
      <c r="H34" t="s">
        <v>285</v>
      </c>
      <c r="I34">
        <v>11</v>
      </c>
      <c r="J34">
        <v>3</v>
      </c>
      <c r="K34">
        <v>2</v>
      </c>
      <c r="L34">
        <v>2</v>
      </c>
      <c r="M34">
        <v>888147674</v>
      </c>
      <c r="N34">
        <v>1516880056</v>
      </c>
      <c r="O34">
        <v>18187717068</v>
      </c>
      <c r="P34">
        <v>1585435075</v>
      </c>
      <c r="Q34">
        <v>8392442944</v>
      </c>
      <c r="R34">
        <v>4361750110</v>
      </c>
      <c r="S34">
        <v>18767980305</v>
      </c>
      <c r="T34">
        <v>2928916954</v>
      </c>
      <c r="U34">
        <v>11528354031</v>
      </c>
      <c r="V34" t="s">
        <v>295</v>
      </c>
      <c r="W34">
        <v>4372</v>
      </c>
      <c r="X34">
        <v>91</v>
      </c>
      <c r="Y34">
        <v>353</v>
      </c>
      <c r="Z34">
        <v>13</v>
      </c>
      <c r="AA34">
        <v>888269239</v>
      </c>
      <c r="AB34">
        <v>1518523145</v>
      </c>
      <c r="AC34">
        <v>18210521651</v>
      </c>
      <c r="AD34">
        <v>1586471495</v>
      </c>
      <c r="AE34">
        <v>8393493807</v>
      </c>
      <c r="AF34">
        <v>4363739034</v>
      </c>
      <c r="AG34">
        <v>18820177890</v>
      </c>
      <c r="AH34">
        <v>2932483768</v>
      </c>
      <c r="AI34">
        <v>11538864645</v>
      </c>
      <c r="AJ34" s="33">
        <f t="shared" si="65"/>
        <v>1.6435185185185164E-3</v>
      </c>
      <c r="AK34">
        <f t="shared" si="3"/>
        <v>142</v>
      </c>
      <c r="AL34">
        <f t="shared" si="66"/>
        <v>4361</v>
      </c>
      <c r="AM34">
        <f t="shared" si="67"/>
        <v>88</v>
      </c>
      <c r="AN34">
        <f t="shared" si="68"/>
        <v>351</v>
      </c>
      <c r="AO34">
        <f t="shared" si="69"/>
        <v>11</v>
      </c>
      <c r="AP34">
        <f t="shared" si="70"/>
        <v>121565</v>
      </c>
      <c r="AQ34">
        <f t="shared" si="71"/>
        <v>1643089</v>
      </c>
      <c r="AR34">
        <f t="shared" si="72"/>
        <v>22804583</v>
      </c>
      <c r="AS34">
        <f t="shared" si="73"/>
        <v>1036420</v>
      </c>
      <c r="AT34">
        <f t="shared" si="74"/>
        <v>1050863</v>
      </c>
      <c r="AU34">
        <f t="shared" si="75"/>
        <v>1988924</v>
      </c>
      <c r="AV34">
        <f t="shared" si="76"/>
        <v>52197585</v>
      </c>
      <c r="AW34">
        <f t="shared" si="77"/>
        <v>3566814</v>
      </c>
      <c r="AX34">
        <f t="shared" si="78"/>
        <v>10510614</v>
      </c>
      <c r="AY34">
        <f t="shared" si="17"/>
        <v>2.0178858060077962</v>
      </c>
      <c r="AZ34">
        <f t="shared" si="18"/>
        <v>0.61971830985915488</v>
      </c>
      <c r="BA34">
        <f t="shared" si="19"/>
        <v>30.711267605633804</v>
      </c>
      <c r="BB34">
        <f t="shared" si="20"/>
        <v>121.565</v>
      </c>
      <c r="BC34">
        <f t="shared" si="21"/>
        <v>164.30889999999999</v>
      </c>
      <c r="BD34">
        <f t="shared" si="22"/>
        <v>228.04583</v>
      </c>
      <c r="BE34">
        <f t="shared" si="23"/>
        <v>103.642</v>
      </c>
      <c r="BF34">
        <f t="shared" si="24"/>
        <v>10.50863</v>
      </c>
      <c r="BG34">
        <f t="shared" si="25"/>
        <v>19.889240000000001</v>
      </c>
      <c r="BH34">
        <f t="shared" si="26"/>
        <v>521.97585000000004</v>
      </c>
      <c r="BI34">
        <f t="shared" si="27"/>
        <v>356.6814</v>
      </c>
      <c r="BJ34">
        <f t="shared" si="28"/>
        <v>105.10614</v>
      </c>
      <c r="BK34">
        <f t="shared" si="29"/>
        <v>1.351613540081438</v>
      </c>
      <c r="BL34">
        <f t="shared" si="30"/>
        <v>1.8759168346152264</v>
      </c>
      <c r="BM34">
        <f t="shared" si="31"/>
        <v>0.85256447168181626</v>
      </c>
      <c r="BN34">
        <f t="shared" si="32"/>
        <v>8.6444535845021181E-2</v>
      </c>
      <c r="BO34">
        <f t="shared" si="33"/>
        <v>0.16360992061859911</v>
      </c>
      <c r="BP34">
        <f t="shared" si="34"/>
        <v>4.2938004359807511</v>
      </c>
      <c r="BQ34">
        <f t="shared" si="35"/>
        <v>2.934079710442973</v>
      </c>
      <c r="BR34">
        <f t="shared" si="36"/>
        <v>0.86460856332003455</v>
      </c>
    </row>
    <row r="35" spans="1:70" x14ac:dyDescent="0.2">
      <c r="A35" t="s">
        <v>90</v>
      </c>
      <c r="B35">
        <v>-1.1932510000000001</v>
      </c>
      <c r="C35">
        <v>-165.6</v>
      </c>
      <c r="D35">
        <v>138.78054399999999</v>
      </c>
      <c r="E35">
        <v>1.35</v>
      </c>
      <c r="F35">
        <v>219.26</v>
      </c>
      <c r="G35">
        <v>162.22</v>
      </c>
      <c r="H35" t="s">
        <v>286</v>
      </c>
      <c r="I35">
        <v>17</v>
      </c>
      <c r="J35">
        <v>3</v>
      </c>
      <c r="K35">
        <v>6</v>
      </c>
      <c r="L35">
        <v>1</v>
      </c>
      <c r="M35">
        <v>888312455</v>
      </c>
      <c r="N35">
        <v>1519107185</v>
      </c>
      <c r="O35">
        <v>18217822108</v>
      </c>
      <c r="P35">
        <v>1586851353</v>
      </c>
      <c r="Q35">
        <v>8393867338</v>
      </c>
      <c r="R35">
        <v>4364446005</v>
      </c>
      <c r="S35">
        <v>18835858322</v>
      </c>
      <c r="T35">
        <v>2933771443</v>
      </c>
      <c r="U35">
        <v>11542728377</v>
      </c>
      <c r="V35" t="s">
        <v>296</v>
      </c>
      <c r="W35">
        <v>3725</v>
      </c>
      <c r="X35">
        <v>82</v>
      </c>
      <c r="Y35">
        <v>262</v>
      </c>
      <c r="Z35">
        <v>13</v>
      </c>
      <c r="AA35">
        <v>888451235</v>
      </c>
      <c r="AB35">
        <v>1520982960</v>
      </c>
      <c r="AC35">
        <v>18240790873</v>
      </c>
      <c r="AD35">
        <v>1587924127</v>
      </c>
      <c r="AE35">
        <v>8395067021</v>
      </c>
      <c r="AF35">
        <v>4366716591</v>
      </c>
      <c r="AG35">
        <v>18883172013</v>
      </c>
      <c r="AH35">
        <v>2937704939</v>
      </c>
      <c r="AI35">
        <v>11551292948</v>
      </c>
      <c r="AJ35" s="33">
        <f t="shared" si="65"/>
        <v>1.8287037037036935E-3</v>
      </c>
      <c r="AK35">
        <f t="shared" si="3"/>
        <v>158</v>
      </c>
      <c r="AL35">
        <f t="shared" si="66"/>
        <v>3708</v>
      </c>
      <c r="AM35">
        <f t="shared" si="67"/>
        <v>79</v>
      </c>
      <c r="AN35">
        <f t="shared" si="68"/>
        <v>256</v>
      </c>
      <c r="AO35">
        <f t="shared" si="69"/>
        <v>12</v>
      </c>
      <c r="AP35">
        <f t="shared" si="70"/>
        <v>138780</v>
      </c>
      <c r="AQ35">
        <f t="shared" si="71"/>
        <v>1875775</v>
      </c>
      <c r="AR35">
        <f t="shared" si="72"/>
        <v>22968765</v>
      </c>
      <c r="AS35">
        <f t="shared" si="73"/>
        <v>1072774</v>
      </c>
      <c r="AT35">
        <f t="shared" si="74"/>
        <v>1199683</v>
      </c>
      <c r="AU35">
        <f t="shared" si="75"/>
        <v>2270586</v>
      </c>
      <c r="AV35">
        <f t="shared" si="76"/>
        <v>47313691</v>
      </c>
      <c r="AW35">
        <f t="shared" si="77"/>
        <v>3933496</v>
      </c>
      <c r="AX35">
        <f t="shared" si="78"/>
        <v>8564571</v>
      </c>
      <c r="AY35">
        <f t="shared" si="17"/>
        <v>2.1305285868392665</v>
      </c>
      <c r="AZ35">
        <f t="shared" si="18"/>
        <v>0.5</v>
      </c>
      <c r="BA35">
        <f t="shared" si="19"/>
        <v>23.468354430379748</v>
      </c>
      <c r="BB35">
        <f t="shared" si="20"/>
        <v>138.78</v>
      </c>
      <c r="BC35">
        <f t="shared" si="21"/>
        <v>187.57749999999999</v>
      </c>
      <c r="BD35">
        <f t="shared" si="22"/>
        <v>229.68764999999999</v>
      </c>
      <c r="BE35">
        <f t="shared" si="23"/>
        <v>107.2774</v>
      </c>
      <c r="BF35">
        <f t="shared" si="24"/>
        <v>11.996829999999999</v>
      </c>
      <c r="BG35">
        <f t="shared" si="25"/>
        <v>22.705860000000001</v>
      </c>
      <c r="BH35">
        <f t="shared" si="26"/>
        <v>473.13691</v>
      </c>
      <c r="BI35">
        <f t="shared" si="27"/>
        <v>393.34960000000001</v>
      </c>
      <c r="BJ35">
        <f t="shared" si="28"/>
        <v>85.645709999999994</v>
      </c>
      <c r="BK35">
        <f t="shared" si="29"/>
        <v>1.3516176682519094</v>
      </c>
      <c r="BL35">
        <f t="shared" si="30"/>
        <v>1.6550486381322957</v>
      </c>
      <c r="BM35">
        <f t="shared" si="31"/>
        <v>0.77300331459864535</v>
      </c>
      <c r="BN35">
        <f t="shared" si="32"/>
        <v>8.644494883989047E-2</v>
      </c>
      <c r="BO35">
        <f t="shared" si="33"/>
        <v>0.1636104626026805</v>
      </c>
      <c r="BP35">
        <f t="shared" si="34"/>
        <v>3.4092586107508285</v>
      </c>
      <c r="BQ35">
        <f t="shared" si="35"/>
        <v>2.8343392419657012</v>
      </c>
      <c r="BR35">
        <f t="shared" si="36"/>
        <v>0.61713294422827492</v>
      </c>
    </row>
    <row r="36" spans="1:70" x14ac:dyDescent="0.2">
      <c r="A36" t="s">
        <v>90</v>
      </c>
      <c r="B36">
        <v>-1.135186</v>
      </c>
      <c r="C36">
        <v>-138</v>
      </c>
      <c r="D36">
        <v>121.566017</v>
      </c>
      <c r="E36">
        <v>1.35</v>
      </c>
      <c r="F36">
        <v>181.6</v>
      </c>
      <c r="G36">
        <v>134.36000000000001</v>
      </c>
      <c r="H36" t="s">
        <v>287</v>
      </c>
      <c r="I36">
        <v>14</v>
      </c>
      <c r="J36">
        <v>1</v>
      </c>
      <c r="K36">
        <v>2</v>
      </c>
      <c r="L36">
        <v>1</v>
      </c>
      <c r="M36">
        <v>888484616</v>
      </c>
      <c r="N36">
        <v>1521434096</v>
      </c>
      <c r="O36">
        <v>18246599176</v>
      </c>
      <c r="P36">
        <v>1588246878</v>
      </c>
      <c r="Q36">
        <v>8395355551</v>
      </c>
      <c r="R36">
        <v>4367262684</v>
      </c>
      <c r="S36">
        <v>18898835219</v>
      </c>
      <c r="T36">
        <v>2938715916</v>
      </c>
      <c r="U36">
        <v>11555211658</v>
      </c>
      <c r="V36" t="s">
        <v>297</v>
      </c>
      <c r="W36">
        <v>3184</v>
      </c>
      <c r="X36">
        <v>72</v>
      </c>
      <c r="Y36">
        <v>209</v>
      </c>
      <c r="Z36">
        <v>16</v>
      </c>
      <c r="AA36">
        <v>888606182</v>
      </c>
      <c r="AB36">
        <v>1523077183</v>
      </c>
      <c r="AC36">
        <v>18268275977</v>
      </c>
      <c r="AD36">
        <v>1589184899</v>
      </c>
      <c r="AE36">
        <v>8396406414</v>
      </c>
      <c r="AF36">
        <v>4369251607</v>
      </c>
      <c r="AG36">
        <v>18937760867</v>
      </c>
      <c r="AH36">
        <v>2942137825</v>
      </c>
      <c r="AI36">
        <v>11562231948</v>
      </c>
      <c r="AJ36" s="33">
        <f t="shared" si="65"/>
        <v>1.4930555555554559E-3</v>
      </c>
      <c r="AK36">
        <f t="shared" si="3"/>
        <v>129</v>
      </c>
      <c r="AL36">
        <f t="shared" si="66"/>
        <v>3170</v>
      </c>
      <c r="AM36">
        <f t="shared" si="67"/>
        <v>71</v>
      </c>
      <c r="AN36">
        <f t="shared" si="68"/>
        <v>207</v>
      </c>
      <c r="AO36">
        <f t="shared" si="69"/>
        <v>15</v>
      </c>
      <c r="AP36">
        <f t="shared" si="70"/>
        <v>121566</v>
      </c>
      <c r="AQ36">
        <f t="shared" si="71"/>
        <v>1643087</v>
      </c>
      <c r="AR36">
        <f t="shared" si="72"/>
        <v>21676801</v>
      </c>
      <c r="AS36">
        <f t="shared" si="73"/>
        <v>938021</v>
      </c>
      <c r="AT36">
        <f t="shared" si="74"/>
        <v>1050863</v>
      </c>
      <c r="AU36">
        <f t="shared" si="75"/>
        <v>1988923</v>
      </c>
      <c r="AV36">
        <f t="shared" si="76"/>
        <v>38925648</v>
      </c>
      <c r="AW36">
        <f t="shared" si="77"/>
        <v>3421909</v>
      </c>
      <c r="AX36">
        <f t="shared" si="78"/>
        <v>7020290</v>
      </c>
      <c r="AY36">
        <f t="shared" si="17"/>
        <v>2.2397476340694009</v>
      </c>
      <c r="AZ36">
        <f t="shared" si="18"/>
        <v>0.55038759689922478</v>
      </c>
      <c r="BA36">
        <f t="shared" si="19"/>
        <v>24.573643410852714</v>
      </c>
      <c r="BB36">
        <f t="shared" si="20"/>
        <v>121.566</v>
      </c>
      <c r="BC36">
        <f t="shared" si="21"/>
        <v>164.30869999999999</v>
      </c>
      <c r="BD36">
        <f t="shared" si="22"/>
        <v>216.76801</v>
      </c>
      <c r="BE36">
        <f t="shared" si="23"/>
        <v>93.802099999999996</v>
      </c>
      <c r="BF36">
        <f t="shared" si="24"/>
        <v>10.50863</v>
      </c>
      <c r="BG36">
        <f t="shared" si="25"/>
        <v>19.889230000000001</v>
      </c>
      <c r="BH36">
        <f t="shared" si="26"/>
        <v>389.25648000000001</v>
      </c>
      <c r="BI36">
        <f t="shared" si="27"/>
        <v>342.1909</v>
      </c>
      <c r="BJ36">
        <f t="shared" si="28"/>
        <v>70.2029</v>
      </c>
      <c r="BK36">
        <f t="shared" si="29"/>
        <v>1.3516007765329121</v>
      </c>
      <c r="BL36">
        <f t="shared" si="30"/>
        <v>1.7831302337824722</v>
      </c>
      <c r="BM36">
        <f t="shared" si="31"/>
        <v>0.77161459618643369</v>
      </c>
      <c r="BN36">
        <f t="shared" si="32"/>
        <v>8.6443824753631771E-2</v>
      </c>
      <c r="BO36">
        <f t="shared" si="33"/>
        <v>0.16360849250612836</v>
      </c>
      <c r="BP36">
        <f t="shared" si="34"/>
        <v>3.2020176694141456</v>
      </c>
      <c r="BQ36">
        <f t="shared" si="35"/>
        <v>2.8148569501340837</v>
      </c>
      <c r="BR36">
        <f t="shared" si="36"/>
        <v>0.57748794893308986</v>
      </c>
    </row>
    <row r="37" spans="1:70" x14ac:dyDescent="0.2">
      <c r="A37" t="s">
        <v>90</v>
      </c>
      <c r="B37">
        <v>-1.3544229999999999</v>
      </c>
      <c r="C37">
        <v>-165.6</v>
      </c>
      <c r="D37">
        <v>122.26613</v>
      </c>
      <c r="E37">
        <v>1.35</v>
      </c>
      <c r="F37">
        <v>179.37</v>
      </c>
      <c r="G37">
        <v>132.71</v>
      </c>
      <c r="H37" t="s">
        <v>288</v>
      </c>
      <c r="I37">
        <v>15</v>
      </c>
      <c r="J37">
        <v>1</v>
      </c>
      <c r="K37">
        <v>2</v>
      </c>
      <c r="L37">
        <v>1</v>
      </c>
      <c r="M37">
        <v>888636750</v>
      </c>
      <c r="N37">
        <v>1523490282</v>
      </c>
      <c r="O37">
        <v>18274886040</v>
      </c>
      <c r="P37">
        <v>1589423088</v>
      </c>
      <c r="Q37">
        <v>8396670619</v>
      </c>
      <c r="R37">
        <v>4369751655</v>
      </c>
      <c r="S37">
        <v>18945280564</v>
      </c>
      <c r="T37">
        <v>2942975814</v>
      </c>
      <c r="U37">
        <v>11564612027</v>
      </c>
      <c r="V37" t="s">
        <v>298</v>
      </c>
      <c r="W37">
        <v>4059</v>
      </c>
      <c r="X37">
        <v>100</v>
      </c>
      <c r="Y37">
        <v>371</v>
      </c>
      <c r="Z37">
        <v>17</v>
      </c>
      <c r="AA37">
        <v>888759016</v>
      </c>
      <c r="AB37">
        <v>1525142859</v>
      </c>
      <c r="AC37">
        <v>18297226585</v>
      </c>
      <c r="AD37">
        <v>1590439637</v>
      </c>
      <c r="AE37">
        <v>8397727551</v>
      </c>
      <c r="AF37">
        <v>4371752065</v>
      </c>
      <c r="AG37">
        <v>18998117286</v>
      </c>
      <c r="AH37">
        <v>2946568613</v>
      </c>
      <c r="AI37">
        <v>11574810841</v>
      </c>
      <c r="AJ37" s="33">
        <f t="shared" si="65"/>
        <v>1.481481481481528E-3</v>
      </c>
      <c r="AK37">
        <f t="shared" si="3"/>
        <v>128</v>
      </c>
      <c r="AL37">
        <f t="shared" si="66"/>
        <v>4044</v>
      </c>
      <c r="AM37">
        <f t="shared" si="67"/>
        <v>99</v>
      </c>
      <c r="AN37">
        <f t="shared" si="68"/>
        <v>369</v>
      </c>
      <c r="AO37">
        <f t="shared" si="69"/>
        <v>16</v>
      </c>
      <c r="AP37">
        <f t="shared" si="70"/>
        <v>122266</v>
      </c>
      <c r="AQ37">
        <f t="shared" si="71"/>
        <v>1652577</v>
      </c>
      <c r="AR37">
        <f t="shared" si="72"/>
        <v>22340545</v>
      </c>
      <c r="AS37">
        <f t="shared" si="73"/>
        <v>1016549</v>
      </c>
      <c r="AT37">
        <f t="shared" si="74"/>
        <v>1056932</v>
      </c>
      <c r="AU37">
        <f t="shared" si="75"/>
        <v>2000410</v>
      </c>
      <c r="AV37">
        <f t="shared" si="76"/>
        <v>52836722</v>
      </c>
      <c r="AW37">
        <f t="shared" si="77"/>
        <v>3592799</v>
      </c>
      <c r="AX37">
        <f t="shared" si="78"/>
        <v>10198814</v>
      </c>
      <c r="AY37">
        <f t="shared" si="17"/>
        <v>2.4480712166172105</v>
      </c>
      <c r="AZ37">
        <f t="shared" si="18"/>
        <v>0.7734375</v>
      </c>
      <c r="BA37">
        <f t="shared" si="19"/>
        <v>31.59375</v>
      </c>
      <c r="BB37">
        <f t="shared" si="20"/>
        <v>122.26600000000001</v>
      </c>
      <c r="BC37">
        <f t="shared" si="21"/>
        <v>165.2577</v>
      </c>
      <c r="BD37">
        <f t="shared" si="22"/>
        <v>223.40545</v>
      </c>
      <c r="BE37">
        <f t="shared" si="23"/>
        <v>101.6549</v>
      </c>
      <c r="BF37">
        <f t="shared" si="24"/>
        <v>10.569319999999999</v>
      </c>
      <c r="BG37">
        <f t="shared" si="25"/>
        <v>20.004100000000001</v>
      </c>
      <c r="BH37">
        <f t="shared" si="26"/>
        <v>528.36721999999997</v>
      </c>
      <c r="BI37">
        <f t="shared" si="27"/>
        <v>359.2799</v>
      </c>
      <c r="BJ37">
        <f t="shared" si="28"/>
        <v>101.98814</v>
      </c>
      <c r="BK37">
        <f t="shared" si="29"/>
        <v>1.3516243272864084</v>
      </c>
      <c r="BL37">
        <f t="shared" si="30"/>
        <v>1.8272082999362047</v>
      </c>
      <c r="BM37">
        <f t="shared" si="31"/>
        <v>0.83142410809219236</v>
      </c>
      <c r="BN37">
        <f t="shared" si="32"/>
        <v>8.644529141380268E-2</v>
      </c>
      <c r="BO37">
        <f t="shared" si="33"/>
        <v>0.16361130649567338</v>
      </c>
      <c r="BP37">
        <f t="shared" si="34"/>
        <v>4.3214566600690292</v>
      </c>
      <c r="BQ37">
        <f t="shared" si="35"/>
        <v>2.9385102972208137</v>
      </c>
      <c r="BR37">
        <f t="shared" si="36"/>
        <v>0.83414964094678812</v>
      </c>
    </row>
    <row r="38" spans="1:70" x14ac:dyDescent="0.2">
      <c r="A38" t="s">
        <v>90</v>
      </c>
      <c r="B38">
        <v>-1.4091610000000001</v>
      </c>
      <c r="C38">
        <v>-193.2</v>
      </c>
      <c r="D38">
        <v>137.102869</v>
      </c>
      <c r="E38">
        <v>1.35</v>
      </c>
      <c r="F38">
        <v>213.38</v>
      </c>
      <c r="G38">
        <v>157.88</v>
      </c>
      <c r="H38" t="s">
        <v>289</v>
      </c>
      <c r="I38">
        <v>15</v>
      </c>
      <c r="J38">
        <v>3</v>
      </c>
      <c r="K38">
        <v>9</v>
      </c>
      <c r="L38">
        <v>2</v>
      </c>
      <c r="M38">
        <v>888804342</v>
      </c>
      <c r="N38">
        <v>1525755435</v>
      </c>
      <c r="O38">
        <v>18305233722</v>
      </c>
      <c r="P38">
        <v>1590923919</v>
      </c>
      <c r="Q38">
        <v>8398119333</v>
      </c>
      <c r="R38">
        <v>4372493575</v>
      </c>
      <c r="S38">
        <v>19020799643</v>
      </c>
      <c r="T38">
        <v>2948038193</v>
      </c>
      <c r="U38">
        <v>11580827883</v>
      </c>
      <c r="V38" t="s">
        <v>299</v>
      </c>
      <c r="W38">
        <v>4708</v>
      </c>
      <c r="X38">
        <v>121</v>
      </c>
      <c r="Y38">
        <v>410</v>
      </c>
      <c r="Z38">
        <v>19</v>
      </c>
      <c r="AA38">
        <v>888937150</v>
      </c>
      <c r="AB38">
        <v>1527550490</v>
      </c>
      <c r="AC38">
        <v>18329841335</v>
      </c>
      <c r="AD38">
        <v>1592073056</v>
      </c>
      <c r="AE38">
        <v>8399267387</v>
      </c>
      <c r="AF38">
        <v>4374666450</v>
      </c>
      <c r="AG38">
        <v>19080529257</v>
      </c>
      <c r="AH38">
        <v>2951975383</v>
      </c>
      <c r="AI38">
        <v>11592687142</v>
      </c>
      <c r="AJ38" s="33">
        <f t="shared" si="65"/>
        <v>1.7708333333332771E-3</v>
      </c>
      <c r="AK38">
        <f t="shared" si="3"/>
        <v>153</v>
      </c>
      <c r="AL38">
        <f t="shared" si="66"/>
        <v>4693</v>
      </c>
      <c r="AM38">
        <f t="shared" si="67"/>
        <v>118</v>
      </c>
      <c r="AN38">
        <f t="shared" si="68"/>
        <v>401</v>
      </c>
      <c r="AO38">
        <f t="shared" si="69"/>
        <v>17</v>
      </c>
      <c r="AP38">
        <f t="shared" si="70"/>
        <v>132808</v>
      </c>
      <c r="AQ38">
        <f t="shared" si="71"/>
        <v>1795055</v>
      </c>
      <c r="AR38">
        <f t="shared" si="72"/>
        <v>24607613</v>
      </c>
      <c r="AS38">
        <f t="shared" si="73"/>
        <v>1149137</v>
      </c>
      <c r="AT38">
        <f t="shared" si="74"/>
        <v>1148054</v>
      </c>
      <c r="AU38">
        <f t="shared" si="75"/>
        <v>2172875</v>
      </c>
      <c r="AV38">
        <f t="shared" si="76"/>
        <v>59729614</v>
      </c>
      <c r="AW38">
        <f t="shared" si="77"/>
        <v>3937190</v>
      </c>
      <c r="AX38">
        <f t="shared" si="78"/>
        <v>11859259</v>
      </c>
      <c r="AY38">
        <f t="shared" si="17"/>
        <v>2.5143831238014065</v>
      </c>
      <c r="AZ38">
        <f t="shared" si="18"/>
        <v>0.77124183006535951</v>
      </c>
      <c r="BA38">
        <f t="shared" si="19"/>
        <v>30.673202614379086</v>
      </c>
      <c r="BB38">
        <f t="shared" si="20"/>
        <v>132.80799999999999</v>
      </c>
      <c r="BC38">
        <f t="shared" si="21"/>
        <v>179.50550000000001</v>
      </c>
      <c r="BD38">
        <f t="shared" si="22"/>
        <v>246.07613000000001</v>
      </c>
      <c r="BE38">
        <f t="shared" si="23"/>
        <v>114.91370000000001</v>
      </c>
      <c r="BF38">
        <f t="shared" si="24"/>
        <v>11.48054</v>
      </c>
      <c r="BG38">
        <f t="shared" si="25"/>
        <v>21.728750000000002</v>
      </c>
      <c r="BH38">
        <f t="shared" si="26"/>
        <v>597.29614000000004</v>
      </c>
      <c r="BI38">
        <f t="shared" si="27"/>
        <v>393.71899999999999</v>
      </c>
      <c r="BJ38">
        <f t="shared" si="28"/>
        <v>118.59259</v>
      </c>
      <c r="BK38">
        <f t="shared" si="29"/>
        <v>1.3516166194807544</v>
      </c>
      <c r="BL38">
        <f t="shared" si="30"/>
        <v>1.8528712878742246</v>
      </c>
      <c r="BM38">
        <f t="shared" si="31"/>
        <v>0.8652618818143486</v>
      </c>
      <c r="BN38">
        <f t="shared" si="32"/>
        <v>8.6444641889042828E-2</v>
      </c>
      <c r="BO38">
        <f t="shared" si="33"/>
        <v>0.16361024938256732</v>
      </c>
      <c r="BP38">
        <f t="shared" si="34"/>
        <v>4.4974409674116025</v>
      </c>
      <c r="BQ38">
        <f t="shared" si="35"/>
        <v>2.9645729172941389</v>
      </c>
      <c r="BR38">
        <f t="shared" si="36"/>
        <v>0.8929626980302392</v>
      </c>
    </row>
    <row r="39" spans="1:70" x14ac:dyDescent="0.2">
      <c r="A39" t="s">
        <v>90</v>
      </c>
      <c r="B39">
        <v>-1.4500249999999999</v>
      </c>
      <c r="C39">
        <v>-193.2</v>
      </c>
      <c r="D39">
        <v>133.23909699999999</v>
      </c>
      <c r="E39">
        <v>1.35</v>
      </c>
      <c r="F39">
        <v>206.4</v>
      </c>
      <c r="G39">
        <v>152.69999999999999</v>
      </c>
      <c r="H39" t="s">
        <v>290</v>
      </c>
      <c r="I39">
        <v>17</v>
      </c>
      <c r="J39">
        <v>2</v>
      </c>
      <c r="K39">
        <v>4</v>
      </c>
      <c r="L39">
        <v>1</v>
      </c>
      <c r="M39">
        <v>888981067</v>
      </c>
      <c r="N39">
        <v>1528143980</v>
      </c>
      <c r="O39">
        <v>18337388679</v>
      </c>
      <c r="P39">
        <v>1592516657</v>
      </c>
      <c r="Q39">
        <v>8399646961</v>
      </c>
      <c r="R39">
        <v>4375384857</v>
      </c>
      <c r="S39">
        <v>19100333545</v>
      </c>
      <c r="T39">
        <v>2953373479</v>
      </c>
      <c r="U39">
        <v>11597737974</v>
      </c>
      <c r="V39" t="s">
        <v>300</v>
      </c>
      <c r="W39">
        <v>5031</v>
      </c>
      <c r="X39">
        <v>114</v>
      </c>
      <c r="Y39">
        <v>638</v>
      </c>
      <c r="Z39">
        <v>14</v>
      </c>
      <c r="AA39">
        <v>889110010</v>
      </c>
      <c r="AB39">
        <v>1529886821</v>
      </c>
      <c r="AC39">
        <v>18361289469</v>
      </c>
      <c r="AD39">
        <v>1593688820</v>
      </c>
      <c r="AE39">
        <v>8400761621</v>
      </c>
      <c r="AF39">
        <v>4377494528</v>
      </c>
      <c r="AG39">
        <v>19161420563</v>
      </c>
      <c r="AH39">
        <v>2957248361</v>
      </c>
      <c r="AI39">
        <v>11610406913</v>
      </c>
      <c r="AJ39" s="33">
        <f t="shared" si="65"/>
        <v>1.7129629629629717E-3</v>
      </c>
      <c r="AK39">
        <f t="shared" si="3"/>
        <v>148</v>
      </c>
      <c r="AL39">
        <f t="shared" si="66"/>
        <v>5014</v>
      </c>
      <c r="AM39">
        <f t="shared" si="67"/>
        <v>112</v>
      </c>
      <c r="AN39">
        <f t="shared" si="68"/>
        <v>634</v>
      </c>
      <c r="AO39">
        <f t="shared" si="69"/>
        <v>13</v>
      </c>
      <c r="AP39">
        <f t="shared" si="70"/>
        <v>128943</v>
      </c>
      <c r="AQ39">
        <f t="shared" si="71"/>
        <v>1742841</v>
      </c>
      <c r="AR39">
        <f t="shared" si="72"/>
        <v>23900790</v>
      </c>
      <c r="AS39">
        <f t="shared" si="73"/>
        <v>1172163</v>
      </c>
      <c r="AT39">
        <f t="shared" si="74"/>
        <v>1114660</v>
      </c>
      <c r="AU39">
        <f t="shared" si="75"/>
        <v>2109671</v>
      </c>
      <c r="AV39">
        <f t="shared" si="76"/>
        <v>61087018</v>
      </c>
      <c r="AW39">
        <f t="shared" si="77"/>
        <v>3874882</v>
      </c>
      <c r="AX39">
        <f t="shared" si="78"/>
        <v>12668939</v>
      </c>
      <c r="AY39">
        <f t="shared" si="17"/>
        <v>2.2337455125648185</v>
      </c>
      <c r="AZ39">
        <f t="shared" si="18"/>
        <v>0.7567567567567568</v>
      </c>
      <c r="BA39">
        <f t="shared" si="19"/>
        <v>33.878378378378379</v>
      </c>
      <c r="BB39">
        <f t="shared" si="20"/>
        <v>128.94300000000001</v>
      </c>
      <c r="BC39">
        <f t="shared" si="21"/>
        <v>174.2841</v>
      </c>
      <c r="BD39">
        <f t="shared" si="22"/>
        <v>239.00790000000001</v>
      </c>
      <c r="BE39">
        <f t="shared" si="23"/>
        <v>117.2163</v>
      </c>
      <c r="BF39">
        <f t="shared" si="24"/>
        <v>11.146599999999999</v>
      </c>
      <c r="BG39">
        <f t="shared" si="25"/>
        <v>21.096710000000002</v>
      </c>
      <c r="BH39">
        <f t="shared" si="26"/>
        <v>610.87018</v>
      </c>
      <c r="BI39">
        <f t="shared" si="27"/>
        <v>387.48820000000001</v>
      </c>
      <c r="BJ39">
        <f t="shared" si="28"/>
        <v>126.68939</v>
      </c>
      <c r="BK39">
        <f t="shared" si="29"/>
        <v>1.3516367697354643</v>
      </c>
      <c r="BL39">
        <f t="shared" si="30"/>
        <v>1.8535934482678391</v>
      </c>
      <c r="BM39">
        <f t="shared" si="31"/>
        <v>0.90905516390963448</v>
      </c>
      <c r="BN39">
        <f t="shared" si="32"/>
        <v>8.6445948985210505E-2</v>
      </c>
      <c r="BO39">
        <f t="shared" si="33"/>
        <v>0.16361268157247777</v>
      </c>
      <c r="BP39">
        <f t="shared" si="34"/>
        <v>4.7375210752037722</v>
      </c>
      <c r="BQ39">
        <f t="shared" si="35"/>
        <v>3.0051123364587453</v>
      </c>
      <c r="BR39">
        <f t="shared" si="36"/>
        <v>0.9825224323926075</v>
      </c>
    </row>
    <row r="40" spans="1:70" x14ac:dyDescent="0.2">
      <c r="A40" t="s">
        <v>90</v>
      </c>
      <c r="B40">
        <v>-1.405567</v>
      </c>
      <c r="C40">
        <v>-193.2</v>
      </c>
      <c r="D40">
        <v>137.45343399999999</v>
      </c>
      <c r="E40">
        <v>1.35</v>
      </c>
      <c r="F40">
        <v>202.91</v>
      </c>
      <c r="G40">
        <v>150.12</v>
      </c>
      <c r="H40" t="s">
        <v>291</v>
      </c>
      <c r="I40">
        <v>15</v>
      </c>
      <c r="J40">
        <v>4</v>
      </c>
      <c r="K40">
        <v>4</v>
      </c>
      <c r="L40">
        <v>2</v>
      </c>
      <c r="M40">
        <v>889147254</v>
      </c>
      <c r="N40">
        <v>1530390144</v>
      </c>
      <c r="O40">
        <v>18368033355</v>
      </c>
      <c r="P40">
        <v>1594030156</v>
      </c>
      <c r="Q40">
        <v>8401083528</v>
      </c>
      <c r="R40">
        <v>4378103791</v>
      </c>
      <c r="S40">
        <v>19174042602</v>
      </c>
      <c r="T40">
        <v>2958338504</v>
      </c>
      <c r="U40">
        <v>11613709749</v>
      </c>
      <c r="V40" t="s">
        <v>301</v>
      </c>
      <c r="W40">
        <v>4860</v>
      </c>
      <c r="X40">
        <v>131</v>
      </c>
      <c r="Y40">
        <v>484</v>
      </c>
      <c r="Z40">
        <v>15</v>
      </c>
      <c r="AA40">
        <v>889280413</v>
      </c>
      <c r="AB40">
        <v>1532189940</v>
      </c>
      <c r="AC40">
        <v>18392499365</v>
      </c>
      <c r="AD40">
        <v>1595211652</v>
      </c>
      <c r="AE40">
        <v>8402234617</v>
      </c>
      <c r="AF40">
        <v>4380282409</v>
      </c>
      <c r="AG40">
        <v>19236172332</v>
      </c>
      <c r="AH40">
        <v>2962328335</v>
      </c>
      <c r="AI40">
        <v>11626440019</v>
      </c>
      <c r="AJ40" s="33">
        <f t="shared" si="65"/>
        <v>1.6898148148147829E-3</v>
      </c>
      <c r="AK40">
        <f t="shared" si="3"/>
        <v>146</v>
      </c>
      <c r="AL40">
        <f t="shared" si="66"/>
        <v>4845</v>
      </c>
      <c r="AM40">
        <f t="shared" si="67"/>
        <v>127</v>
      </c>
      <c r="AN40">
        <f t="shared" si="68"/>
        <v>480</v>
      </c>
      <c r="AO40">
        <f t="shared" si="69"/>
        <v>13</v>
      </c>
      <c r="AP40">
        <f t="shared" si="70"/>
        <v>133159</v>
      </c>
      <c r="AQ40">
        <f t="shared" si="71"/>
        <v>1799796</v>
      </c>
      <c r="AR40">
        <f t="shared" si="72"/>
        <v>24466010</v>
      </c>
      <c r="AS40">
        <f t="shared" si="73"/>
        <v>1181496</v>
      </c>
      <c r="AT40">
        <f t="shared" si="74"/>
        <v>1151089</v>
      </c>
      <c r="AU40">
        <f t="shared" si="75"/>
        <v>2178618</v>
      </c>
      <c r="AV40">
        <f t="shared" si="76"/>
        <v>62129730</v>
      </c>
      <c r="AW40">
        <f t="shared" si="77"/>
        <v>3989831</v>
      </c>
      <c r="AX40">
        <f t="shared" si="78"/>
        <v>12730270</v>
      </c>
      <c r="AY40">
        <f t="shared" si="17"/>
        <v>2.6212590299277605</v>
      </c>
      <c r="AZ40">
        <f t="shared" si="18"/>
        <v>0.86986301369863017</v>
      </c>
      <c r="BA40">
        <f t="shared" si="19"/>
        <v>33.184931506849317</v>
      </c>
      <c r="BB40">
        <f t="shared" si="20"/>
        <v>133.15899999999999</v>
      </c>
      <c r="BC40">
        <f t="shared" si="21"/>
        <v>179.9796</v>
      </c>
      <c r="BD40">
        <f t="shared" si="22"/>
        <v>244.6601</v>
      </c>
      <c r="BE40">
        <f t="shared" si="23"/>
        <v>118.14960000000001</v>
      </c>
      <c r="BF40">
        <f t="shared" si="24"/>
        <v>11.51089</v>
      </c>
      <c r="BG40">
        <f t="shared" si="25"/>
        <v>21.786180000000002</v>
      </c>
      <c r="BH40">
        <f t="shared" si="26"/>
        <v>621.29729999999995</v>
      </c>
      <c r="BI40">
        <f t="shared" si="27"/>
        <v>398.98309999999998</v>
      </c>
      <c r="BJ40">
        <f t="shared" si="28"/>
        <v>127.3027</v>
      </c>
      <c r="BK40">
        <f t="shared" si="29"/>
        <v>1.3516142356130643</v>
      </c>
      <c r="BL40">
        <f t="shared" si="30"/>
        <v>1.8373530891640821</v>
      </c>
      <c r="BM40">
        <f t="shared" si="31"/>
        <v>0.88728212137369622</v>
      </c>
      <c r="BN40">
        <f t="shared" si="32"/>
        <v>8.6444701447142142E-2</v>
      </c>
      <c r="BO40">
        <f t="shared" si="33"/>
        <v>0.16361027042858539</v>
      </c>
      <c r="BP40">
        <f t="shared" si="34"/>
        <v>4.6658303231475156</v>
      </c>
      <c r="BQ40">
        <f t="shared" si="35"/>
        <v>2.9962909003522107</v>
      </c>
      <c r="BR40">
        <f t="shared" si="36"/>
        <v>0.95602024647226258</v>
      </c>
    </row>
    <row r="41" spans="1:70" x14ac:dyDescent="0.2">
      <c r="A41" t="s">
        <v>90</v>
      </c>
      <c r="B41">
        <v>-1.2765500000000001</v>
      </c>
      <c r="C41">
        <v>-165.6</v>
      </c>
      <c r="D41">
        <v>129.724604</v>
      </c>
      <c r="E41">
        <v>1.34</v>
      </c>
      <c r="F41">
        <v>181.2</v>
      </c>
      <c r="G41">
        <v>134.29</v>
      </c>
      <c r="H41" t="s">
        <v>292</v>
      </c>
      <c r="I41">
        <v>16</v>
      </c>
      <c r="J41">
        <v>3</v>
      </c>
      <c r="K41">
        <v>3</v>
      </c>
      <c r="L41">
        <v>2</v>
      </c>
      <c r="M41">
        <v>889309225</v>
      </c>
      <c r="N41">
        <v>1532579333</v>
      </c>
      <c r="O41">
        <v>18397741972</v>
      </c>
      <c r="P41">
        <v>1595470630</v>
      </c>
      <c r="Q41">
        <v>8402483658</v>
      </c>
      <c r="R41">
        <v>4380753760</v>
      </c>
      <c r="S41">
        <v>19244568430</v>
      </c>
      <c r="T41">
        <v>2963165180</v>
      </c>
      <c r="U41">
        <v>11628910969</v>
      </c>
      <c r="V41" t="s">
        <v>302</v>
      </c>
      <c r="W41">
        <v>3730</v>
      </c>
      <c r="X41">
        <v>114</v>
      </c>
      <c r="Y41">
        <v>476</v>
      </c>
      <c r="Z41">
        <v>26</v>
      </c>
      <c r="AA41">
        <v>889434654</v>
      </c>
      <c r="AB41">
        <v>1534274649</v>
      </c>
      <c r="AC41">
        <v>18420685515</v>
      </c>
      <c r="AD41">
        <v>1596515026</v>
      </c>
      <c r="AE41">
        <v>8403567924</v>
      </c>
      <c r="AF41">
        <v>4382805905</v>
      </c>
      <c r="AG41">
        <v>19298622359</v>
      </c>
      <c r="AH41">
        <v>2966827432</v>
      </c>
      <c r="AI41">
        <v>11639451664</v>
      </c>
      <c r="AJ41" s="33">
        <f t="shared" si="65"/>
        <v>1.5046296296296058E-3</v>
      </c>
      <c r="AK41">
        <f t="shared" si="3"/>
        <v>130</v>
      </c>
      <c r="AL41">
        <f t="shared" si="66"/>
        <v>3714</v>
      </c>
      <c r="AM41">
        <f t="shared" si="67"/>
        <v>111</v>
      </c>
      <c r="AN41">
        <f t="shared" si="68"/>
        <v>473</v>
      </c>
      <c r="AO41">
        <f t="shared" si="69"/>
        <v>24</v>
      </c>
      <c r="AP41">
        <f t="shared" si="70"/>
        <v>125429</v>
      </c>
      <c r="AQ41">
        <f t="shared" si="71"/>
        <v>1695316</v>
      </c>
      <c r="AR41">
        <f t="shared" si="72"/>
        <v>22943543</v>
      </c>
      <c r="AS41">
        <f t="shared" si="73"/>
        <v>1044396</v>
      </c>
      <c r="AT41">
        <f t="shared" si="74"/>
        <v>1084266</v>
      </c>
      <c r="AU41">
        <f t="shared" si="75"/>
        <v>2052145</v>
      </c>
      <c r="AV41">
        <f t="shared" si="76"/>
        <v>54053929</v>
      </c>
      <c r="AW41">
        <f t="shared" si="77"/>
        <v>3662252</v>
      </c>
      <c r="AX41">
        <f t="shared" si="78"/>
        <v>10540695</v>
      </c>
      <c r="AY41">
        <f t="shared" si="17"/>
        <v>2.9886914378029079</v>
      </c>
      <c r="AZ41">
        <f t="shared" si="18"/>
        <v>0.85384615384615381</v>
      </c>
      <c r="BA41">
        <f t="shared" si="19"/>
        <v>28.569230769230771</v>
      </c>
      <c r="BB41">
        <f t="shared" si="20"/>
        <v>125.429</v>
      </c>
      <c r="BC41">
        <f t="shared" si="21"/>
        <v>169.5316</v>
      </c>
      <c r="BD41">
        <f t="shared" si="22"/>
        <v>229.43543</v>
      </c>
      <c r="BE41">
        <f t="shared" si="23"/>
        <v>104.4396</v>
      </c>
      <c r="BF41">
        <f t="shared" si="24"/>
        <v>10.84266</v>
      </c>
      <c r="BG41">
        <f t="shared" si="25"/>
        <v>20.521450000000002</v>
      </c>
      <c r="BH41">
        <f t="shared" si="26"/>
        <v>540.53929000000005</v>
      </c>
      <c r="BI41">
        <f t="shared" si="27"/>
        <v>366.22519999999997</v>
      </c>
      <c r="BJ41">
        <f t="shared" si="28"/>
        <v>105.40694999999999</v>
      </c>
      <c r="BK41">
        <f t="shared" si="29"/>
        <v>1.3516140605442122</v>
      </c>
      <c r="BL41">
        <f t="shared" si="30"/>
        <v>1.8292056063589759</v>
      </c>
      <c r="BM41">
        <f t="shared" si="31"/>
        <v>0.83265911392102299</v>
      </c>
      <c r="BN41">
        <f t="shared" si="32"/>
        <v>8.6444602125505268E-2</v>
      </c>
      <c r="BO41">
        <f t="shared" si="33"/>
        <v>0.16361009017053474</v>
      </c>
      <c r="BP41">
        <f t="shared" si="34"/>
        <v>4.3095240335169702</v>
      </c>
      <c r="BQ41">
        <f t="shared" si="35"/>
        <v>2.9197809119103235</v>
      </c>
      <c r="BR41">
        <f t="shared" si="36"/>
        <v>0.84037144520007334</v>
      </c>
    </row>
    <row r="42" spans="1:70" x14ac:dyDescent="0.2">
      <c r="A42" t="s">
        <v>323</v>
      </c>
      <c r="B42">
        <v>-1.3120510000000001</v>
      </c>
      <c r="C42">
        <v>-165.6</v>
      </c>
      <c r="D42">
        <v>126.21459299999999</v>
      </c>
      <c r="E42">
        <v>1.35</v>
      </c>
      <c r="F42">
        <v>177.57</v>
      </c>
      <c r="G42">
        <v>131.38</v>
      </c>
      <c r="H42" t="s">
        <v>303</v>
      </c>
      <c r="I42">
        <v>17</v>
      </c>
      <c r="J42">
        <v>3</v>
      </c>
      <c r="K42">
        <v>3</v>
      </c>
      <c r="L42">
        <v>2</v>
      </c>
      <c r="M42">
        <v>889464521</v>
      </c>
      <c r="N42">
        <v>1534678286</v>
      </c>
      <c r="O42">
        <v>18426418799</v>
      </c>
      <c r="P42">
        <v>1596861089</v>
      </c>
      <c r="Q42">
        <v>8403826075</v>
      </c>
      <c r="R42">
        <v>4383764550</v>
      </c>
      <c r="S42">
        <v>19314046517</v>
      </c>
      <c r="T42">
        <v>2967807375</v>
      </c>
      <c r="U42">
        <v>11644048154</v>
      </c>
      <c r="V42" t="s">
        <v>313</v>
      </c>
      <c r="W42">
        <v>2955</v>
      </c>
      <c r="X42">
        <v>52</v>
      </c>
      <c r="Y42">
        <v>145</v>
      </c>
      <c r="Z42">
        <v>6</v>
      </c>
      <c r="AA42">
        <v>889586441</v>
      </c>
      <c r="AB42">
        <v>1536326172</v>
      </c>
      <c r="AC42">
        <v>18448790147</v>
      </c>
      <c r="AD42">
        <v>1597912369</v>
      </c>
      <c r="AE42">
        <v>8404880007</v>
      </c>
      <c r="AF42">
        <v>4400080531</v>
      </c>
      <c r="AG42">
        <v>19349004766</v>
      </c>
      <c r="AH42">
        <v>2971313515</v>
      </c>
      <c r="AI42">
        <v>11654061485</v>
      </c>
      <c r="AJ42" s="33">
        <f t="shared" ref="AJ42:AJ51" si="79">V42-H42</f>
        <v>1.4699074074073781E-3</v>
      </c>
      <c r="AK42">
        <f t="shared" si="3"/>
        <v>127</v>
      </c>
      <c r="AL42">
        <f t="shared" ref="AL42:AL51" si="80">W42-I42</f>
        <v>2938</v>
      </c>
      <c r="AM42">
        <f t="shared" ref="AM42:AM51" si="81">X42-J42</f>
        <v>49</v>
      </c>
      <c r="AN42">
        <f t="shared" ref="AN42:AN51" si="82">Y42-K42</f>
        <v>142</v>
      </c>
      <c r="AO42">
        <f t="shared" ref="AO42:AO51" si="83">Z42-L42</f>
        <v>4</v>
      </c>
      <c r="AP42">
        <f t="shared" ref="AP42:AP51" si="84">AA42-M42</f>
        <v>121920</v>
      </c>
      <c r="AQ42">
        <f t="shared" ref="AQ42:AQ51" si="85">AB42-N42</f>
        <v>1647886</v>
      </c>
      <c r="AR42">
        <f t="shared" ref="AR42:AR51" si="86">AC42-O42</f>
        <v>22371348</v>
      </c>
      <c r="AS42">
        <f t="shared" ref="AS42:AS51" si="87">AD42-P42</f>
        <v>1051280</v>
      </c>
      <c r="AT42">
        <f t="shared" ref="AT42:AT51" si="88">AE42-Q42</f>
        <v>1053932</v>
      </c>
      <c r="AU42">
        <f t="shared" ref="AU42:AU51" si="89">AF42-R42</f>
        <v>16315981</v>
      </c>
      <c r="AV42">
        <f t="shared" ref="AV42:AV51" si="90">AG42-S42</f>
        <v>34958249</v>
      </c>
      <c r="AW42">
        <f t="shared" ref="AW42:AW51" si="91">AH42-T42</f>
        <v>3506140</v>
      </c>
      <c r="AX42">
        <f t="shared" ref="AX42:AX51" si="92">AI42-U42</f>
        <v>10013331</v>
      </c>
      <c r="AY42">
        <f t="shared" si="17"/>
        <v>1.6678012253233492</v>
      </c>
      <c r="AZ42">
        <f t="shared" si="18"/>
        <v>0.38582677165354329</v>
      </c>
      <c r="BA42">
        <f t="shared" si="19"/>
        <v>23.133858267716537</v>
      </c>
      <c r="BB42">
        <f t="shared" si="20"/>
        <v>121.92</v>
      </c>
      <c r="BC42">
        <f t="shared" si="21"/>
        <v>164.7886</v>
      </c>
      <c r="BD42">
        <f t="shared" si="22"/>
        <v>223.71348</v>
      </c>
      <c r="BE42">
        <f t="shared" si="23"/>
        <v>105.128</v>
      </c>
      <c r="BF42">
        <f t="shared" si="24"/>
        <v>10.53932</v>
      </c>
      <c r="BG42">
        <f t="shared" si="25"/>
        <v>163.15980999999999</v>
      </c>
      <c r="BH42">
        <f t="shared" si="26"/>
        <v>349.58249000000001</v>
      </c>
      <c r="BI42">
        <f t="shared" si="27"/>
        <v>350.61399999999998</v>
      </c>
      <c r="BJ42">
        <f t="shared" si="28"/>
        <v>100.13330999999999</v>
      </c>
      <c r="BK42">
        <f t="shared" si="29"/>
        <v>1.351612532808399</v>
      </c>
      <c r="BL42">
        <f t="shared" si="30"/>
        <v>1.8349202755905512</v>
      </c>
      <c r="BM42">
        <f t="shared" si="31"/>
        <v>0.86227034120734902</v>
      </c>
      <c r="BN42">
        <f t="shared" si="32"/>
        <v>8.6444553805774274E-2</v>
      </c>
      <c r="BO42">
        <f t="shared" si="33"/>
        <v>1.3382530347769028</v>
      </c>
      <c r="BP42">
        <f t="shared" si="34"/>
        <v>2.8673104494750654</v>
      </c>
      <c r="BQ42">
        <f t="shared" si="35"/>
        <v>2.8757709973753278</v>
      </c>
      <c r="BR42">
        <f t="shared" si="36"/>
        <v>0.82130339566929134</v>
      </c>
    </row>
    <row r="43" spans="1:70" x14ac:dyDescent="0.2">
      <c r="A43" t="s">
        <v>323</v>
      </c>
      <c r="B43">
        <v>-1.4974019999999999</v>
      </c>
      <c r="C43">
        <v>-193.2</v>
      </c>
      <c r="D43">
        <v>129.02344199999999</v>
      </c>
      <c r="E43">
        <v>1.35</v>
      </c>
      <c r="F43">
        <v>192.22</v>
      </c>
      <c r="G43">
        <v>142.22</v>
      </c>
      <c r="H43" t="s">
        <v>304</v>
      </c>
      <c r="I43">
        <v>18</v>
      </c>
      <c r="J43">
        <v>2</v>
      </c>
      <c r="K43">
        <v>6</v>
      </c>
      <c r="L43">
        <v>1</v>
      </c>
      <c r="M43">
        <v>889624038</v>
      </c>
      <c r="N43">
        <v>1536834278</v>
      </c>
      <c r="O43">
        <v>18456219992</v>
      </c>
      <c r="P43">
        <v>1598254834</v>
      </c>
      <c r="Q43">
        <v>8405204974</v>
      </c>
      <c r="R43">
        <v>4403369970</v>
      </c>
      <c r="S43">
        <v>19358146809</v>
      </c>
      <c r="T43">
        <v>2972439230</v>
      </c>
      <c r="U43">
        <v>11657378307</v>
      </c>
      <c r="V43" t="s">
        <v>314</v>
      </c>
      <c r="W43">
        <v>4696</v>
      </c>
      <c r="X43">
        <v>74</v>
      </c>
      <c r="Y43">
        <v>181</v>
      </c>
      <c r="Z43">
        <v>5</v>
      </c>
      <c r="AA43">
        <v>889748766</v>
      </c>
      <c r="AB43">
        <v>1538520119</v>
      </c>
      <c r="AC43">
        <v>18479285905</v>
      </c>
      <c r="AD43">
        <v>1599442528</v>
      </c>
      <c r="AE43">
        <v>8406283180</v>
      </c>
      <c r="AF43">
        <v>4423504107</v>
      </c>
      <c r="AG43">
        <v>19402018981</v>
      </c>
      <c r="AH43">
        <v>2976253377</v>
      </c>
      <c r="AI43">
        <v>11670006344</v>
      </c>
      <c r="AJ43" s="33">
        <f t="shared" si="79"/>
        <v>1.5972222222222499E-3</v>
      </c>
      <c r="AK43">
        <f t="shared" si="3"/>
        <v>138</v>
      </c>
      <c r="AL43">
        <f t="shared" si="80"/>
        <v>4678</v>
      </c>
      <c r="AM43">
        <f t="shared" si="81"/>
        <v>72</v>
      </c>
      <c r="AN43">
        <f t="shared" si="82"/>
        <v>175</v>
      </c>
      <c r="AO43">
        <f t="shared" si="83"/>
        <v>4</v>
      </c>
      <c r="AP43">
        <f t="shared" si="84"/>
        <v>124728</v>
      </c>
      <c r="AQ43">
        <f t="shared" si="85"/>
        <v>1685841</v>
      </c>
      <c r="AR43">
        <f t="shared" si="86"/>
        <v>23065913</v>
      </c>
      <c r="AS43">
        <f t="shared" si="87"/>
        <v>1187694</v>
      </c>
      <c r="AT43">
        <f t="shared" si="88"/>
        <v>1078206</v>
      </c>
      <c r="AU43">
        <f t="shared" si="89"/>
        <v>20134137</v>
      </c>
      <c r="AV43">
        <f t="shared" si="90"/>
        <v>43872172</v>
      </c>
      <c r="AW43">
        <f t="shared" si="91"/>
        <v>3814147</v>
      </c>
      <c r="AX43">
        <f t="shared" si="92"/>
        <v>12628037</v>
      </c>
      <c r="AY43">
        <f t="shared" si="17"/>
        <v>1.5391192817443353</v>
      </c>
      <c r="AZ43">
        <f t="shared" si="18"/>
        <v>0.52173913043478259</v>
      </c>
      <c r="BA43">
        <f t="shared" si="19"/>
        <v>33.89855072463768</v>
      </c>
      <c r="BB43">
        <f t="shared" si="20"/>
        <v>124.72799999999999</v>
      </c>
      <c r="BC43">
        <f t="shared" si="21"/>
        <v>168.58410000000001</v>
      </c>
      <c r="BD43">
        <f t="shared" si="22"/>
        <v>230.65913</v>
      </c>
      <c r="BE43">
        <f t="shared" si="23"/>
        <v>118.7694</v>
      </c>
      <c r="BF43">
        <f t="shared" si="24"/>
        <v>10.78206</v>
      </c>
      <c r="BG43">
        <f t="shared" si="25"/>
        <v>201.34137000000001</v>
      </c>
      <c r="BH43">
        <f t="shared" si="26"/>
        <v>438.72172</v>
      </c>
      <c r="BI43">
        <f t="shared" si="27"/>
        <v>381.41469999999998</v>
      </c>
      <c r="BJ43">
        <f t="shared" si="28"/>
        <v>126.28037</v>
      </c>
      <c r="BK43">
        <f t="shared" si="29"/>
        <v>1.3516139118722341</v>
      </c>
      <c r="BL43">
        <f t="shared" si="30"/>
        <v>1.8492971105124754</v>
      </c>
      <c r="BM43">
        <f t="shared" si="31"/>
        <v>0.95222724648835877</v>
      </c>
      <c r="BN43">
        <f t="shared" si="32"/>
        <v>8.6444583413507789E-2</v>
      </c>
      <c r="BO43">
        <f t="shared" si="33"/>
        <v>1.6142435539734463</v>
      </c>
      <c r="BP43">
        <f t="shared" si="34"/>
        <v>3.5174276826374191</v>
      </c>
      <c r="BQ43">
        <f t="shared" si="35"/>
        <v>3.0579717465204284</v>
      </c>
      <c r="BR43">
        <f t="shared" si="36"/>
        <v>1.012446042588673</v>
      </c>
    </row>
    <row r="44" spans="1:70" x14ac:dyDescent="0.2">
      <c r="A44" t="s">
        <v>323</v>
      </c>
      <c r="B44">
        <v>-1.5148740000000001</v>
      </c>
      <c r="C44">
        <v>-193.2</v>
      </c>
      <c r="D44">
        <v>127.535324</v>
      </c>
      <c r="E44">
        <v>1.35</v>
      </c>
      <c r="F44">
        <v>185.36</v>
      </c>
      <c r="G44">
        <v>137.13999999999999</v>
      </c>
      <c r="H44" t="s">
        <v>305</v>
      </c>
      <c r="I44">
        <v>15</v>
      </c>
      <c r="J44">
        <v>2</v>
      </c>
      <c r="K44">
        <v>3</v>
      </c>
      <c r="L44">
        <v>1</v>
      </c>
      <c r="M44">
        <v>889778637</v>
      </c>
      <c r="N44">
        <v>1538923811</v>
      </c>
      <c r="O44">
        <v>18485401544</v>
      </c>
      <c r="P44">
        <v>1599726589</v>
      </c>
      <c r="Q44">
        <v>8406541365</v>
      </c>
      <c r="R44">
        <v>4426456488</v>
      </c>
      <c r="S44">
        <v>19409482972</v>
      </c>
      <c r="T44">
        <v>2977158838</v>
      </c>
      <c r="U44">
        <v>11672903588</v>
      </c>
      <c r="V44" t="s">
        <v>315</v>
      </c>
      <c r="W44">
        <v>4187</v>
      </c>
      <c r="X44">
        <v>73</v>
      </c>
      <c r="Y44">
        <v>177</v>
      </c>
      <c r="Z44">
        <v>7</v>
      </c>
      <c r="AA44">
        <v>889906174</v>
      </c>
      <c r="AB44">
        <v>1540647620</v>
      </c>
      <c r="AC44">
        <v>18509161281</v>
      </c>
      <c r="AD44">
        <v>1600886685</v>
      </c>
      <c r="AE44">
        <v>8407643855</v>
      </c>
      <c r="AF44">
        <v>4444993797</v>
      </c>
      <c r="AG44">
        <v>19450092509</v>
      </c>
      <c r="AH44">
        <v>2981003570</v>
      </c>
      <c r="AI44">
        <v>11684584648</v>
      </c>
      <c r="AJ44" s="33">
        <f t="shared" si="79"/>
        <v>1.5277777777777946E-3</v>
      </c>
      <c r="AK44">
        <f t="shared" si="3"/>
        <v>132</v>
      </c>
      <c r="AL44">
        <f t="shared" si="80"/>
        <v>4172</v>
      </c>
      <c r="AM44">
        <f t="shared" si="81"/>
        <v>71</v>
      </c>
      <c r="AN44">
        <f t="shared" si="82"/>
        <v>174</v>
      </c>
      <c r="AO44">
        <f t="shared" si="83"/>
        <v>6</v>
      </c>
      <c r="AP44">
        <f t="shared" si="84"/>
        <v>127537</v>
      </c>
      <c r="AQ44">
        <f t="shared" si="85"/>
        <v>1723809</v>
      </c>
      <c r="AR44">
        <f t="shared" si="86"/>
        <v>23759737</v>
      </c>
      <c r="AS44">
        <f t="shared" si="87"/>
        <v>1160096</v>
      </c>
      <c r="AT44">
        <f t="shared" si="88"/>
        <v>1102490</v>
      </c>
      <c r="AU44">
        <f t="shared" si="89"/>
        <v>18537309</v>
      </c>
      <c r="AV44">
        <f t="shared" si="90"/>
        <v>40609537</v>
      </c>
      <c r="AW44">
        <f t="shared" si="91"/>
        <v>3844732</v>
      </c>
      <c r="AX44">
        <f t="shared" si="92"/>
        <v>11681060</v>
      </c>
      <c r="AY44">
        <f t="shared" si="17"/>
        <v>1.7018216682646212</v>
      </c>
      <c r="AZ44">
        <f t="shared" si="18"/>
        <v>0.53787878787878785</v>
      </c>
      <c r="BA44">
        <f t="shared" si="19"/>
        <v>31.606060606060606</v>
      </c>
      <c r="BB44">
        <f t="shared" si="20"/>
        <v>127.53700000000001</v>
      </c>
      <c r="BC44">
        <f t="shared" si="21"/>
        <v>172.3809</v>
      </c>
      <c r="BD44">
        <f t="shared" si="22"/>
        <v>237.59737000000001</v>
      </c>
      <c r="BE44">
        <f t="shared" si="23"/>
        <v>116.00960000000001</v>
      </c>
      <c r="BF44">
        <f t="shared" si="24"/>
        <v>11.024900000000001</v>
      </c>
      <c r="BG44">
        <f t="shared" si="25"/>
        <v>185.37308999999999</v>
      </c>
      <c r="BH44">
        <f t="shared" si="26"/>
        <v>406.09537</v>
      </c>
      <c r="BI44">
        <f t="shared" si="27"/>
        <v>384.47320000000002</v>
      </c>
      <c r="BJ44">
        <f t="shared" si="28"/>
        <v>116.81059999999999</v>
      </c>
      <c r="BK44">
        <f t="shared" si="29"/>
        <v>1.3516148255016192</v>
      </c>
      <c r="BL44">
        <f t="shared" si="30"/>
        <v>1.862968158259956</v>
      </c>
      <c r="BM44">
        <f t="shared" si="31"/>
        <v>0.90961524890816003</v>
      </c>
      <c r="BN44">
        <f t="shared" si="32"/>
        <v>8.6444718003402934E-2</v>
      </c>
      <c r="BO44">
        <f t="shared" si="33"/>
        <v>1.4534847926484078</v>
      </c>
      <c r="BP44">
        <f t="shared" si="34"/>
        <v>3.1841377012161174</v>
      </c>
      <c r="BQ44">
        <f t="shared" si="35"/>
        <v>3.0146012529697264</v>
      </c>
      <c r="BR44">
        <f t="shared" si="36"/>
        <v>0.91589577926405663</v>
      </c>
    </row>
    <row r="45" spans="1:70" x14ac:dyDescent="0.2">
      <c r="A45" t="s">
        <v>323</v>
      </c>
      <c r="B45">
        <v>-1.5359959999999999</v>
      </c>
      <c r="C45">
        <v>-193.2</v>
      </c>
      <c r="D45">
        <v>125.78158999999999</v>
      </c>
      <c r="E45">
        <v>1.35</v>
      </c>
      <c r="F45">
        <v>184.96</v>
      </c>
      <c r="G45">
        <v>136.84</v>
      </c>
      <c r="H45" t="s">
        <v>306</v>
      </c>
      <c r="I45">
        <v>19</v>
      </c>
      <c r="J45">
        <v>2</v>
      </c>
      <c r="K45">
        <v>4</v>
      </c>
      <c r="L45">
        <v>1</v>
      </c>
      <c r="M45">
        <v>889937445</v>
      </c>
      <c r="N45">
        <v>1541070221</v>
      </c>
      <c r="O45">
        <v>18515382950</v>
      </c>
      <c r="P45">
        <v>1601170104</v>
      </c>
      <c r="Q45">
        <v>8407914136</v>
      </c>
      <c r="R45">
        <v>4447325505</v>
      </c>
      <c r="S45">
        <v>19456623384</v>
      </c>
      <c r="T45">
        <v>2981913645</v>
      </c>
      <c r="U45">
        <v>11687281769</v>
      </c>
      <c r="V45" t="s">
        <v>316</v>
      </c>
      <c r="W45">
        <v>3617</v>
      </c>
      <c r="X45">
        <v>58</v>
      </c>
      <c r="Y45">
        <v>439</v>
      </c>
      <c r="Z45">
        <v>8</v>
      </c>
      <c r="AA45">
        <v>890063227</v>
      </c>
      <c r="AB45">
        <v>1542770309</v>
      </c>
      <c r="AC45">
        <v>18538427425</v>
      </c>
      <c r="AD45">
        <v>1602322436</v>
      </c>
      <c r="AE45">
        <v>8409001454</v>
      </c>
      <c r="AF45">
        <v>4466568009</v>
      </c>
      <c r="AG45">
        <v>19497909817</v>
      </c>
      <c r="AH45">
        <v>2985627652</v>
      </c>
      <c r="AI45">
        <v>11699089459</v>
      </c>
      <c r="AJ45" s="33">
        <f t="shared" si="79"/>
        <v>1.5277777777776835E-3</v>
      </c>
      <c r="AK45">
        <f t="shared" si="3"/>
        <v>132</v>
      </c>
      <c r="AL45">
        <f t="shared" si="80"/>
        <v>3598</v>
      </c>
      <c r="AM45">
        <f t="shared" si="81"/>
        <v>56</v>
      </c>
      <c r="AN45">
        <f t="shared" si="82"/>
        <v>435</v>
      </c>
      <c r="AO45">
        <f t="shared" si="83"/>
        <v>7</v>
      </c>
      <c r="AP45">
        <f t="shared" si="84"/>
        <v>125782</v>
      </c>
      <c r="AQ45">
        <f t="shared" si="85"/>
        <v>1700088</v>
      </c>
      <c r="AR45">
        <f t="shared" si="86"/>
        <v>23044475</v>
      </c>
      <c r="AS45">
        <f t="shared" si="87"/>
        <v>1152332</v>
      </c>
      <c r="AT45">
        <f t="shared" si="88"/>
        <v>1087318</v>
      </c>
      <c r="AU45">
        <f t="shared" si="89"/>
        <v>19242504</v>
      </c>
      <c r="AV45">
        <f t="shared" si="90"/>
        <v>41286433</v>
      </c>
      <c r="AW45">
        <f t="shared" si="91"/>
        <v>3714007</v>
      </c>
      <c r="AX45">
        <f t="shared" si="92"/>
        <v>11807690</v>
      </c>
      <c r="AY45">
        <f t="shared" si="17"/>
        <v>1.556420233463035</v>
      </c>
      <c r="AZ45">
        <f t="shared" si="18"/>
        <v>0.42424242424242425</v>
      </c>
      <c r="BA45">
        <f t="shared" si="19"/>
        <v>27.257575757575758</v>
      </c>
      <c r="BB45">
        <f t="shared" si="20"/>
        <v>125.782</v>
      </c>
      <c r="BC45">
        <f t="shared" si="21"/>
        <v>170.00880000000001</v>
      </c>
      <c r="BD45">
        <f t="shared" si="22"/>
        <v>230.44475</v>
      </c>
      <c r="BE45">
        <f t="shared" si="23"/>
        <v>115.2332</v>
      </c>
      <c r="BF45">
        <f t="shared" si="24"/>
        <v>10.87318</v>
      </c>
      <c r="BG45">
        <f t="shared" si="25"/>
        <v>192.42504</v>
      </c>
      <c r="BH45">
        <f t="shared" si="26"/>
        <v>412.86433</v>
      </c>
      <c r="BI45">
        <f t="shared" si="27"/>
        <v>371.40069999999997</v>
      </c>
      <c r="BJ45">
        <f t="shared" si="28"/>
        <v>118.07689999999999</v>
      </c>
      <c r="BK45">
        <f t="shared" si="29"/>
        <v>1.3516146984465187</v>
      </c>
      <c r="BL45">
        <f t="shared" si="30"/>
        <v>1.832096404891002</v>
      </c>
      <c r="BM45">
        <f t="shared" si="31"/>
        <v>0.91613426404413989</v>
      </c>
      <c r="BN45">
        <f t="shared" si="32"/>
        <v>8.6444642317660719E-2</v>
      </c>
      <c r="BO45">
        <f t="shared" si="33"/>
        <v>1.5298297053632475</v>
      </c>
      <c r="BP45">
        <f t="shared" si="34"/>
        <v>3.2823800702803263</v>
      </c>
      <c r="BQ45">
        <f t="shared" si="35"/>
        <v>2.9527333004722456</v>
      </c>
      <c r="BR45">
        <f t="shared" si="36"/>
        <v>0.9387424273743461</v>
      </c>
    </row>
    <row r="46" spans="1:70" x14ac:dyDescent="0.2">
      <c r="A46" t="s">
        <v>323</v>
      </c>
      <c r="B46">
        <v>-1.4595229999999999</v>
      </c>
      <c r="C46">
        <v>-193.2</v>
      </c>
      <c r="D46">
        <v>132.37197900000001</v>
      </c>
      <c r="E46">
        <v>1.35</v>
      </c>
      <c r="F46">
        <v>188.81</v>
      </c>
      <c r="G46">
        <v>139.69999999999999</v>
      </c>
      <c r="H46" t="s">
        <v>307</v>
      </c>
      <c r="I46">
        <v>16</v>
      </c>
      <c r="J46">
        <v>2</v>
      </c>
      <c r="K46">
        <v>4</v>
      </c>
      <c r="L46">
        <v>1</v>
      </c>
      <c r="M46">
        <v>890090721</v>
      </c>
      <c r="N46">
        <v>1543141859</v>
      </c>
      <c r="O46">
        <v>18544304556</v>
      </c>
      <c r="P46">
        <v>1602593176</v>
      </c>
      <c r="Q46">
        <v>8409239084</v>
      </c>
      <c r="R46">
        <v>4469208092</v>
      </c>
      <c r="S46">
        <v>19504391609</v>
      </c>
      <c r="T46">
        <v>2986458838</v>
      </c>
      <c r="U46">
        <v>11701762259</v>
      </c>
      <c r="V46" t="s">
        <v>317</v>
      </c>
      <c r="W46">
        <v>4274</v>
      </c>
      <c r="X46">
        <v>65</v>
      </c>
      <c r="Y46">
        <v>262</v>
      </c>
      <c r="Z46">
        <v>7</v>
      </c>
      <c r="AA46">
        <v>890223092</v>
      </c>
      <c r="AB46">
        <v>1544930992</v>
      </c>
      <c r="AC46">
        <v>18568271427</v>
      </c>
      <c r="AD46">
        <v>1603753116</v>
      </c>
      <c r="AE46">
        <v>8410383350</v>
      </c>
      <c r="AF46">
        <v>4485386188</v>
      </c>
      <c r="AG46">
        <v>19543401899</v>
      </c>
      <c r="AH46">
        <v>2990401469</v>
      </c>
      <c r="AI46">
        <v>11712784914</v>
      </c>
      <c r="AJ46" s="33">
        <f t="shared" si="79"/>
        <v>1.5625000000000222E-3</v>
      </c>
      <c r="AK46">
        <f t="shared" si="3"/>
        <v>135</v>
      </c>
      <c r="AL46">
        <f t="shared" si="80"/>
        <v>4258</v>
      </c>
      <c r="AM46">
        <f t="shared" si="81"/>
        <v>63</v>
      </c>
      <c r="AN46">
        <f t="shared" si="82"/>
        <v>258</v>
      </c>
      <c r="AO46">
        <f t="shared" si="83"/>
        <v>6</v>
      </c>
      <c r="AP46">
        <f t="shared" si="84"/>
        <v>132371</v>
      </c>
      <c r="AQ46">
        <f t="shared" si="85"/>
        <v>1789133</v>
      </c>
      <c r="AR46">
        <f t="shared" si="86"/>
        <v>23966871</v>
      </c>
      <c r="AS46">
        <f t="shared" si="87"/>
        <v>1159940</v>
      </c>
      <c r="AT46">
        <f t="shared" si="88"/>
        <v>1144266</v>
      </c>
      <c r="AU46">
        <f t="shared" si="89"/>
        <v>16178096</v>
      </c>
      <c r="AV46">
        <f t="shared" si="90"/>
        <v>39010290</v>
      </c>
      <c r="AW46">
        <f t="shared" si="91"/>
        <v>3942631</v>
      </c>
      <c r="AX46">
        <f t="shared" si="92"/>
        <v>11022655</v>
      </c>
      <c r="AY46">
        <f t="shared" si="17"/>
        <v>1.4795678722404886</v>
      </c>
      <c r="AZ46">
        <f t="shared" si="18"/>
        <v>0.46666666666666667</v>
      </c>
      <c r="BA46">
        <f t="shared" si="19"/>
        <v>31.540740740740741</v>
      </c>
      <c r="BB46">
        <f t="shared" si="20"/>
        <v>132.37100000000001</v>
      </c>
      <c r="BC46">
        <f t="shared" si="21"/>
        <v>178.91329999999999</v>
      </c>
      <c r="BD46">
        <f t="shared" si="22"/>
        <v>239.66871</v>
      </c>
      <c r="BE46">
        <f t="shared" si="23"/>
        <v>115.994</v>
      </c>
      <c r="BF46">
        <f t="shared" si="24"/>
        <v>11.44266</v>
      </c>
      <c r="BG46">
        <f t="shared" si="25"/>
        <v>161.78095999999999</v>
      </c>
      <c r="BH46">
        <f t="shared" si="26"/>
        <v>390.10289999999998</v>
      </c>
      <c r="BI46">
        <f t="shared" si="27"/>
        <v>394.26310000000001</v>
      </c>
      <c r="BJ46">
        <f t="shared" si="28"/>
        <v>110.22655</v>
      </c>
      <c r="BK46">
        <f t="shared" si="29"/>
        <v>1.3516049587900671</v>
      </c>
      <c r="BL46">
        <f t="shared" si="30"/>
        <v>1.8105832093132181</v>
      </c>
      <c r="BM46">
        <f t="shared" si="31"/>
        <v>0.876279547635056</v>
      </c>
      <c r="BN46">
        <f t="shared" si="32"/>
        <v>8.6443858549077962E-2</v>
      </c>
      <c r="BO46">
        <f t="shared" si="33"/>
        <v>1.22217827167582</v>
      </c>
      <c r="BP46">
        <f t="shared" si="34"/>
        <v>2.9470420258213652</v>
      </c>
      <c r="BQ46">
        <f t="shared" si="35"/>
        <v>2.9784703598220155</v>
      </c>
      <c r="BR46">
        <f t="shared" si="36"/>
        <v>0.83270920367754264</v>
      </c>
    </row>
    <row r="47" spans="1:70" x14ac:dyDescent="0.2">
      <c r="A47" t="s">
        <v>323</v>
      </c>
      <c r="B47">
        <v>-1.323142</v>
      </c>
      <c r="C47">
        <v>-165.6</v>
      </c>
      <c r="D47">
        <v>125.156626</v>
      </c>
      <c r="E47">
        <v>1.35</v>
      </c>
      <c r="F47">
        <v>178.43</v>
      </c>
      <c r="G47">
        <v>132.02000000000001</v>
      </c>
      <c r="H47" t="s">
        <v>308</v>
      </c>
      <c r="I47">
        <v>18</v>
      </c>
      <c r="J47">
        <v>2</v>
      </c>
      <c r="K47">
        <v>4</v>
      </c>
      <c r="L47">
        <v>1</v>
      </c>
      <c r="M47">
        <v>890254366</v>
      </c>
      <c r="N47">
        <v>1545353635</v>
      </c>
      <c r="O47">
        <v>18574515121</v>
      </c>
      <c r="P47">
        <v>1604085536</v>
      </c>
      <c r="Q47">
        <v>8410653655</v>
      </c>
      <c r="R47">
        <v>4489874874</v>
      </c>
      <c r="S47">
        <v>19552680686</v>
      </c>
      <c r="T47">
        <v>2991357263</v>
      </c>
      <c r="U47">
        <v>11716317052</v>
      </c>
      <c r="V47" t="s">
        <v>318</v>
      </c>
      <c r="W47">
        <v>3915</v>
      </c>
      <c r="X47">
        <v>68</v>
      </c>
      <c r="Y47">
        <v>152</v>
      </c>
      <c r="Z47">
        <v>7</v>
      </c>
      <c r="AA47">
        <v>890375225</v>
      </c>
      <c r="AB47">
        <v>1546987166</v>
      </c>
      <c r="AC47">
        <v>18596816155</v>
      </c>
      <c r="AD47">
        <v>1605168244</v>
      </c>
      <c r="AE47">
        <v>8411698406</v>
      </c>
      <c r="AF47">
        <v>4505558444</v>
      </c>
      <c r="AG47">
        <v>19588507737</v>
      </c>
      <c r="AH47">
        <v>2994953207</v>
      </c>
      <c r="AI47">
        <v>11726501166</v>
      </c>
      <c r="AJ47" s="33">
        <f t="shared" si="79"/>
        <v>1.4699074074073781E-3</v>
      </c>
      <c r="AK47">
        <f t="shared" si="3"/>
        <v>127</v>
      </c>
      <c r="AL47">
        <f t="shared" si="80"/>
        <v>3897</v>
      </c>
      <c r="AM47">
        <f t="shared" si="81"/>
        <v>66</v>
      </c>
      <c r="AN47">
        <f t="shared" si="82"/>
        <v>148</v>
      </c>
      <c r="AO47">
        <f t="shared" si="83"/>
        <v>6</v>
      </c>
      <c r="AP47">
        <f t="shared" si="84"/>
        <v>120859</v>
      </c>
      <c r="AQ47">
        <f t="shared" si="85"/>
        <v>1633531</v>
      </c>
      <c r="AR47">
        <f t="shared" si="86"/>
        <v>22301034</v>
      </c>
      <c r="AS47">
        <f t="shared" si="87"/>
        <v>1082708</v>
      </c>
      <c r="AT47">
        <f t="shared" si="88"/>
        <v>1044751</v>
      </c>
      <c r="AU47">
        <f t="shared" si="89"/>
        <v>15683570</v>
      </c>
      <c r="AV47">
        <f t="shared" si="90"/>
        <v>35827051</v>
      </c>
      <c r="AW47">
        <f t="shared" si="91"/>
        <v>3595944</v>
      </c>
      <c r="AX47">
        <f t="shared" si="92"/>
        <v>10184114</v>
      </c>
      <c r="AY47">
        <f t="shared" si="17"/>
        <v>1.6936104695919936</v>
      </c>
      <c r="AZ47">
        <f t="shared" si="18"/>
        <v>0.51968503937007871</v>
      </c>
      <c r="BA47">
        <f t="shared" si="19"/>
        <v>30.685039370078741</v>
      </c>
      <c r="BB47">
        <f t="shared" si="20"/>
        <v>120.85899999999999</v>
      </c>
      <c r="BC47">
        <f t="shared" si="21"/>
        <v>163.35310000000001</v>
      </c>
      <c r="BD47">
        <f t="shared" si="22"/>
        <v>223.01034000000001</v>
      </c>
      <c r="BE47">
        <f t="shared" si="23"/>
        <v>108.27079999999999</v>
      </c>
      <c r="BF47">
        <f t="shared" si="24"/>
        <v>10.447509999999999</v>
      </c>
      <c r="BG47">
        <f t="shared" si="25"/>
        <v>156.8357</v>
      </c>
      <c r="BH47">
        <f t="shared" si="26"/>
        <v>358.27051</v>
      </c>
      <c r="BI47">
        <f t="shared" si="27"/>
        <v>359.59440000000001</v>
      </c>
      <c r="BJ47">
        <f t="shared" si="28"/>
        <v>101.84114</v>
      </c>
      <c r="BK47">
        <f t="shared" si="29"/>
        <v>1.351600625522303</v>
      </c>
      <c r="BL47">
        <f t="shared" si="30"/>
        <v>1.8452108655540755</v>
      </c>
      <c r="BM47">
        <f t="shared" si="31"/>
        <v>0.89584391729205104</v>
      </c>
      <c r="BN47">
        <f t="shared" si="32"/>
        <v>8.6443789870841226E-2</v>
      </c>
      <c r="BO47">
        <f t="shared" si="33"/>
        <v>1.2976749766256548</v>
      </c>
      <c r="BP47">
        <f t="shared" si="34"/>
        <v>2.9643676515609099</v>
      </c>
      <c r="BQ47">
        <f t="shared" si="35"/>
        <v>2.9753216558137998</v>
      </c>
      <c r="BR47">
        <f t="shared" si="36"/>
        <v>0.84264423832730706</v>
      </c>
    </row>
    <row r="48" spans="1:70" x14ac:dyDescent="0.2">
      <c r="A48" t="s">
        <v>323</v>
      </c>
      <c r="B48">
        <v>-1.5065040000000001</v>
      </c>
      <c r="C48">
        <v>-193.2</v>
      </c>
      <c r="D48">
        <v>128.243954</v>
      </c>
      <c r="E48">
        <v>1.35</v>
      </c>
      <c r="F48">
        <v>192.95</v>
      </c>
      <c r="G48">
        <v>142.76</v>
      </c>
      <c r="H48" t="s">
        <v>309</v>
      </c>
      <c r="I48">
        <v>20</v>
      </c>
      <c r="J48">
        <v>2</v>
      </c>
      <c r="K48">
        <v>6</v>
      </c>
      <c r="L48">
        <v>1</v>
      </c>
      <c r="M48">
        <v>890410010</v>
      </c>
      <c r="N48">
        <v>1547457291</v>
      </c>
      <c r="O48">
        <v>18603772417</v>
      </c>
      <c r="P48">
        <v>1605470465</v>
      </c>
      <c r="Q48">
        <v>8411999082</v>
      </c>
      <c r="R48">
        <v>4507845053</v>
      </c>
      <c r="S48">
        <v>19594616785</v>
      </c>
      <c r="T48">
        <v>2995923628</v>
      </c>
      <c r="U48">
        <v>11729066408</v>
      </c>
      <c r="V48" t="s">
        <v>319</v>
      </c>
      <c r="W48">
        <v>3596</v>
      </c>
      <c r="X48">
        <v>58</v>
      </c>
      <c r="Y48">
        <v>275</v>
      </c>
      <c r="Z48">
        <v>8</v>
      </c>
      <c r="AA48">
        <v>890538254</v>
      </c>
      <c r="AB48">
        <v>1549190641</v>
      </c>
      <c r="AC48">
        <v>18627337738</v>
      </c>
      <c r="AD48">
        <v>1606645181</v>
      </c>
      <c r="AE48">
        <v>8413107674</v>
      </c>
      <c r="AF48">
        <v>4527742466</v>
      </c>
      <c r="AG48">
        <v>19636122273</v>
      </c>
      <c r="AH48">
        <v>2999670479</v>
      </c>
      <c r="AI48">
        <v>11741179747</v>
      </c>
      <c r="AJ48" s="33">
        <f t="shared" si="79"/>
        <v>1.6087962962962887E-3</v>
      </c>
      <c r="AK48">
        <f t="shared" si="3"/>
        <v>139</v>
      </c>
      <c r="AL48">
        <f t="shared" si="80"/>
        <v>3576</v>
      </c>
      <c r="AM48">
        <f t="shared" si="81"/>
        <v>56</v>
      </c>
      <c r="AN48">
        <f t="shared" si="82"/>
        <v>269</v>
      </c>
      <c r="AO48">
        <f t="shared" si="83"/>
        <v>7</v>
      </c>
      <c r="AP48">
        <f t="shared" si="84"/>
        <v>128244</v>
      </c>
      <c r="AQ48">
        <f t="shared" si="85"/>
        <v>1733350</v>
      </c>
      <c r="AR48">
        <f t="shared" si="86"/>
        <v>23565321</v>
      </c>
      <c r="AS48">
        <f t="shared" si="87"/>
        <v>1174716</v>
      </c>
      <c r="AT48">
        <f t="shared" si="88"/>
        <v>1108592</v>
      </c>
      <c r="AU48">
        <f t="shared" si="89"/>
        <v>19897413</v>
      </c>
      <c r="AV48">
        <f t="shared" si="90"/>
        <v>41505488</v>
      </c>
      <c r="AW48">
        <f t="shared" si="91"/>
        <v>3746851</v>
      </c>
      <c r="AX48">
        <f t="shared" si="92"/>
        <v>12113339</v>
      </c>
      <c r="AY48">
        <f t="shared" si="17"/>
        <v>1.5659955257270695</v>
      </c>
      <c r="AZ48">
        <f t="shared" si="18"/>
        <v>0.40287769784172661</v>
      </c>
      <c r="BA48">
        <f t="shared" si="19"/>
        <v>25.726618705035971</v>
      </c>
      <c r="BB48">
        <f t="shared" si="20"/>
        <v>128.244</v>
      </c>
      <c r="BC48">
        <f t="shared" si="21"/>
        <v>173.33500000000001</v>
      </c>
      <c r="BD48">
        <f t="shared" si="22"/>
        <v>235.65321</v>
      </c>
      <c r="BE48">
        <f t="shared" si="23"/>
        <v>117.4716</v>
      </c>
      <c r="BF48">
        <f t="shared" si="24"/>
        <v>11.08592</v>
      </c>
      <c r="BG48">
        <f t="shared" si="25"/>
        <v>198.97413</v>
      </c>
      <c r="BH48">
        <f t="shared" si="26"/>
        <v>415.05488000000003</v>
      </c>
      <c r="BI48">
        <f t="shared" si="27"/>
        <v>374.68509999999998</v>
      </c>
      <c r="BJ48">
        <f t="shared" si="28"/>
        <v>121.13339000000001</v>
      </c>
      <c r="BK48">
        <f t="shared" si="29"/>
        <v>1.351603193911606</v>
      </c>
      <c r="BL48">
        <f t="shared" si="30"/>
        <v>1.8375378965097782</v>
      </c>
      <c r="BM48">
        <f t="shared" si="31"/>
        <v>0.9160007485730326</v>
      </c>
      <c r="BN48">
        <f t="shared" si="32"/>
        <v>8.6443966189451354E-2</v>
      </c>
      <c r="BO48">
        <f t="shared" si="33"/>
        <v>1.5515277907738374</v>
      </c>
      <c r="BP48">
        <f t="shared" si="34"/>
        <v>3.236446773338324</v>
      </c>
      <c r="BQ48">
        <f t="shared" si="35"/>
        <v>2.9216579333146186</v>
      </c>
      <c r="BR48">
        <f t="shared" si="36"/>
        <v>0.94455405321106645</v>
      </c>
    </row>
    <row r="49" spans="1:70" x14ac:dyDescent="0.2">
      <c r="A49" t="s">
        <v>323</v>
      </c>
      <c r="B49">
        <v>-1.5317130000000001</v>
      </c>
      <c r="C49">
        <v>-193.2</v>
      </c>
      <c r="D49">
        <v>126.133258</v>
      </c>
      <c r="E49">
        <v>1.35</v>
      </c>
      <c r="F49">
        <v>187.37</v>
      </c>
      <c r="G49">
        <v>138.63</v>
      </c>
      <c r="H49" t="s">
        <v>310</v>
      </c>
      <c r="I49">
        <v>18</v>
      </c>
      <c r="J49">
        <v>2</v>
      </c>
      <c r="K49">
        <v>4</v>
      </c>
      <c r="L49">
        <v>1</v>
      </c>
      <c r="M49">
        <v>890570933</v>
      </c>
      <c r="N49">
        <v>1549632273</v>
      </c>
      <c r="O49">
        <v>18633876080</v>
      </c>
      <c r="P49">
        <v>1606963547</v>
      </c>
      <c r="Q49">
        <v>8413390127</v>
      </c>
      <c r="R49">
        <v>4530760853</v>
      </c>
      <c r="S49">
        <v>19644461733</v>
      </c>
      <c r="T49">
        <v>3000662909</v>
      </c>
      <c r="U49">
        <v>11744349782</v>
      </c>
      <c r="V49" t="s">
        <v>320</v>
      </c>
      <c r="W49">
        <v>4468</v>
      </c>
      <c r="X49">
        <v>83</v>
      </c>
      <c r="Y49">
        <v>327</v>
      </c>
      <c r="Z49">
        <v>7</v>
      </c>
      <c r="AA49">
        <v>890697065</v>
      </c>
      <c r="AB49">
        <v>1551337091</v>
      </c>
      <c r="AC49">
        <v>18657207380</v>
      </c>
      <c r="AD49">
        <v>1608164301</v>
      </c>
      <c r="AE49">
        <v>8414480469</v>
      </c>
      <c r="AF49">
        <v>4551428114</v>
      </c>
      <c r="AG49">
        <v>19689035468</v>
      </c>
      <c r="AH49">
        <v>3004523908</v>
      </c>
      <c r="AI49">
        <v>11757169596</v>
      </c>
      <c r="AJ49" s="33">
        <f t="shared" si="79"/>
        <v>1.5509259259258723E-3</v>
      </c>
      <c r="AK49">
        <f t="shared" si="3"/>
        <v>134</v>
      </c>
      <c r="AL49">
        <f t="shared" si="80"/>
        <v>4450</v>
      </c>
      <c r="AM49">
        <f t="shared" si="81"/>
        <v>81</v>
      </c>
      <c r="AN49">
        <f t="shared" si="82"/>
        <v>323</v>
      </c>
      <c r="AO49">
        <f t="shared" si="83"/>
        <v>6</v>
      </c>
      <c r="AP49">
        <f t="shared" si="84"/>
        <v>126132</v>
      </c>
      <c r="AQ49">
        <f t="shared" si="85"/>
        <v>1704818</v>
      </c>
      <c r="AR49">
        <f t="shared" si="86"/>
        <v>23331300</v>
      </c>
      <c r="AS49">
        <f t="shared" si="87"/>
        <v>1200754</v>
      </c>
      <c r="AT49">
        <f t="shared" si="88"/>
        <v>1090342</v>
      </c>
      <c r="AU49">
        <f t="shared" si="89"/>
        <v>20667261</v>
      </c>
      <c r="AV49">
        <f t="shared" si="90"/>
        <v>44573735</v>
      </c>
      <c r="AW49">
        <f t="shared" si="91"/>
        <v>3860999</v>
      </c>
      <c r="AX49">
        <f t="shared" si="92"/>
        <v>12819814</v>
      </c>
      <c r="AY49">
        <f t="shared" si="17"/>
        <v>1.8202247191011236</v>
      </c>
      <c r="AZ49">
        <f t="shared" si="18"/>
        <v>0.60447761194029848</v>
      </c>
      <c r="BA49">
        <f t="shared" si="19"/>
        <v>33.208955223880594</v>
      </c>
      <c r="BB49">
        <f t="shared" si="20"/>
        <v>126.13200000000001</v>
      </c>
      <c r="BC49">
        <f t="shared" si="21"/>
        <v>170.48179999999999</v>
      </c>
      <c r="BD49">
        <f t="shared" si="22"/>
        <v>233.31299999999999</v>
      </c>
      <c r="BE49">
        <f t="shared" si="23"/>
        <v>120.0754</v>
      </c>
      <c r="BF49">
        <f t="shared" si="24"/>
        <v>10.903420000000001</v>
      </c>
      <c r="BG49">
        <f t="shared" si="25"/>
        <v>206.67260999999999</v>
      </c>
      <c r="BH49">
        <f t="shared" si="26"/>
        <v>445.73734999999999</v>
      </c>
      <c r="BI49">
        <f t="shared" si="27"/>
        <v>386.09989999999999</v>
      </c>
      <c r="BJ49">
        <f t="shared" si="28"/>
        <v>128.19814</v>
      </c>
      <c r="BK49">
        <f t="shared" si="29"/>
        <v>1.3516141819680969</v>
      </c>
      <c r="BL49">
        <f t="shared" si="30"/>
        <v>1.8497526400913327</v>
      </c>
      <c r="BM49">
        <f t="shared" si="31"/>
        <v>0.95198205055021723</v>
      </c>
      <c r="BN49">
        <f t="shared" si="32"/>
        <v>8.6444518440998319E-2</v>
      </c>
      <c r="BO49">
        <f t="shared" si="33"/>
        <v>1.6385422414613262</v>
      </c>
      <c r="BP49">
        <f t="shared" si="34"/>
        <v>3.5338958392794848</v>
      </c>
      <c r="BQ49">
        <f t="shared" si="35"/>
        <v>3.0610780769352739</v>
      </c>
      <c r="BR49">
        <f t="shared" si="36"/>
        <v>1.0163807756953032</v>
      </c>
    </row>
    <row r="50" spans="1:70" x14ac:dyDescent="0.2">
      <c r="A50" t="s">
        <v>323</v>
      </c>
      <c r="B50">
        <v>-1.4624779999999999</v>
      </c>
      <c r="C50">
        <v>-193.2</v>
      </c>
      <c r="D50">
        <v>132.104513</v>
      </c>
      <c r="E50">
        <v>1.35</v>
      </c>
      <c r="F50">
        <v>198.67</v>
      </c>
      <c r="G50">
        <v>146.99</v>
      </c>
      <c r="H50" t="s">
        <v>311</v>
      </c>
      <c r="I50">
        <v>17</v>
      </c>
      <c r="J50">
        <v>2</v>
      </c>
      <c r="K50">
        <v>4</v>
      </c>
      <c r="L50">
        <v>1</v>
      </c>
      <c r="M50">
        <v>890732201</v>
      </c>
      <c r="N50">
        <v>1551811934</v>
      </c>
      <c r="O50">
        <v>18664178918</v>
      </c>
      <c r="P50">
        <v>1608496667</v>
      </c>
      <c r="Q50">
        <v>8414784159</v>
      </c>
      <c r="R50">
        <v>4554412954</v>
      </c>
      <c r="S50">
        <v>19697520977</v>
      </c>
      <c r="T50">
        <v>3005588259</v>
      </c>
      <c r="U50">
        <v>11760276166</v>
      </c>
      <c r="V50" t="s">
        <v>321</v>
      </c>
      <c r="W50">
        <v>4389</v>
      </c>
      <c r="X50">
        <v>74</v>
      </c>
      <c r="Y50">
        <v>213</v>
      </c>
      <c r="Z50">
        <v>4</v>
      </c>
      <c r="AA50">
        <v>890864306</v>
      </c>
      <c r="AB50">
        <v>1553597472</v>
      </c>
      <c r="AC50">
        <v>18688891695</v>
      </c>
      <c r="AD50">
        <v>1609697928</v>
      </c>
      <c r="AE50">
        <v>8415926127</v>
      </c>
      <c r="AF50">
        <v>4574229951</v>
      </c>
      <c r="AG50">
        <v>19740334155</v>
      </c>
      <c r="AH50">
        <v>3009534230</v>
      </c>
      <c r="AI50">
        <v>11772543045</v>
      </c>
      <c r="AJ50" s="33">
        <f t="shared" si="79"/>
        <v>1.6550925925926663E-3</v>
      </c>
      <c r="AK50">
        <f t="shared" si="3"/>
        <v>143</v>
      </c>
      <c r="AL50">
        <f t="shared" si="80"/>
        <v>4372</v>
      </c>
      <c r="AM50">
        <f t="shared" si="81"/>
        <v>72</v>
      </c>
      <c r="AN50">
        <f t="shared" si="82"/>
        <v>209</v>
      </c>
      <c r="AO50">
        <f t="shared" si="83"/>
        <v>3</v>
      </c>
      <c r="AP50">
        <f t="shared" si="84"/>
        <v>132105</v>
      </c>
      <c r="AQ50">
        <f t="shared" si="85"/>
        <v>1785538</v>
      </c>
      <c r="AR50">
        <f t="shared" si="86"/>
        <v>24712777</v>
      </c>
      <c r="AS50">
        <f t="shared" si="87"/>
        <v>1201261</v>
      </c>
      <c r="AT50">
        <f t="shared" si="88"/>
        <v>1141968</v>
      </c>
      <c r="AU50">
        <f t="shared" si="89"/>
        <v>19816997</v>
      </c>
      <c r="AV50">
        <f t="shared" si="90"/>
        <v>42813178</v>
      </c>
      <c r="AW50">
        <f t="shared" si="91"/>
        <v>3945971</v>
      </c>
      <c r="AX50">
        <f t="shared" si="92"/>
        <v>12266879</v>
      </c>
      <c r="AY50">
        <f t="shared" si="17"/>
        <v>1.6468435498627629</v>
      </c>
      <c r="AZ50">
        <f t="shared" si="18"/>
        <v>0.50349650349650354</v>
      </c>
      <c r="BA50">
        <f t="shared" si="19"/>
        <v>30.573426573426573</v>
      </c>
      <c r="BB50">
        <f t="shared" si="20"/>
        <v>132.10499999999999</v>
      </c>
      <c r="BC50">
        <f t="shared" si="21"/>
        <v>178.5538</v>
      </c>
      <c r="BD50">
        <f t="shared" si="22"/>
        <v>247.12777</v>
      </c>
      <c r="BE50">
        <f t="shared" si="23"/>
        <v>120.12609999999999</v>
      </c>
      <c r="BF50">
        <f t="shared" si="24"/>
        <v>11.41968</v>
      </c>
      <c r="BG50">
        <f t="shared" si="25"/>
        <v>198.16997000000001</v>
      </c>
      <c r="BH50">
        <f t="shared" si="26"/>
        <v>428.13177999999999</v>
      </c>
      <c r="BI50">
        <f t="shared" si="27"/>
        <v>394.59710000000001</v>
      </c>
      <c r="BJ50">
        <f t="shared" si="28"/>
        <v>122.66879</v>
      </c>
      <c r="BK50">
        <f t="shared" si="29"/>
        <v>1.3516051625600849</v>
      </c>
      <c r="BL50">
        <f t="shared" si="30"/>
        <v>1.8706920252829191</v>
      </c>
      <c r="BM50">
        <f t="shared" si="31"/>
        <v>0.90932288709738474</v>
      </c>
      <c r="BN50">
        <f t="shared" si="32"/>
        <v>8.6443965027818787E-2</v>
      </c>
      <c r="BO50">
        <f t="shared" si="33"/>
        <v>1.500094394610348</v>
      </c>
      <c r="BP50">
        <f t="shared" si="34"/>
        <v>3.2408446311646042</v>
      </c>
      <c r="BQ50">
        <f t="shared" si="35"/>
        <v>2.9869959501911363</v>
      </c>
      <c r="BR50">
        <f t="shared" si="36"/>
        <v>0.92857037962227029</v>
      </c>
    </row>
    <row r="51" spans="1:70" x14ac:dyDescent="0.2">
      <c r="A51" t="s">
        <v>323</v>
      </c>
      <c r="B51">
        <v>-1.207856</v>
      </c>
      <c r="C51">
        <v>-165.6</v>
      </c>
      <c r="D51">
        <v>137.10242199999999</v>
      </c>
      <c r="E51">
        <v>1.35</v>
      </c>
      <c r="F51">
        <v>199.27</v>
      </c>
      <c r="G51">
        <v>147.43</v>
      </c>
      <c r="H51" t="s">
        <v>312</v>
      </c>
      <c r="I51">
        <v>16</v>
      </c>
      <c r="J51">
        <v>2</v>
      </c>
      <c r="K51">
        <v>4</v>
      </c>
      <c r="L51">
        <v>1</v>
      </c>
      <c r="M51">
        <v>890899091</v>
      </c>
      <c r="N51">
        <v>1554067596</v>
      </c>
      <c r="O51">
        <v>18695220797</v>
      </c>
      <c r="P51">
        <v>1610029513</v>
      </c>
      <c r="Q51">
        <v>8416226801</v>
      </c>
      <c r="R51">
        <v>4577757815</v>
      </c>
      <c r="S51">
        <v>19749234101</v>
      </c>
      <c r="T51">
        <v>3010580410</v>
      </c>
      <c r="U51">
        <v>11775843431</v>
      </c>
      <c r="V51" t="s">
        <v>322</v>
      </c>
      <c r="W51">
        <v>3303</v>
      </c>
      <c r="X51">
        <v>58</v>
      </c>
      <c r="Y51">
        <v>153</v>
      </c>
      <c r="Z51">
        <v>6</v>
      </c>
      <c r="AA51">
        <v>891031898</v>
      </c>
      <c r="AB51">
        <v>1555862650</v>
      </c>
      <c r="AC51">
        <v>18717666192</v>
      </c>
      <c r="AD51">
        <v>1611125323</v>
      </c>
      <c r="AE51">
        <v>8417374855</v>
      </c>
      <c r="AF51">
        <v>4591226055</v>
      </c>
      <c r="AG51">
        <v>19781898943</v>
      </c>
      <c r="AH51">
        <v>3014382128</v>
      </c>
      <c r="AI51">
        <v>11784868097</v>
      </c>
      <c r="AJ51" s="33">
        <f t="shared" si="79"/>
        <v>1.6550925925926663E-3</v>
      </c>
      <c r="AK51">
        <f t="shared" si="3"/>
        <v>143</v>
      </c>
      <c r="AL51">
        <f t="shared" si="80"/>
        <v>3287</v>
      </c>
      <c r="AM51">
        <f t="shared" si="81"/>
        <v>56</v>
      </c>
      <c r="AN51">
        <f t="shared" si="82"/>
        <v>149</v>
      </c>
      <c r="AO51">
        <f t="shared" si="83"/>
        <v>5</v>
      </c>
      <c r="AP51">
        <f t="shared" si="84"/>
        <v>132807</v>
      </c>
      <c r="AQ51">
        <f t="shared" si="85"/>
        <v>1795054</v>
      </c>
      <c r="AR51">
        <f t="shared" si="86"/>
        <v>22445395</v>
      </c>
      <c r="AS51">
        <f t="shared" si="87"/>
        <v>1095810</v>
      </c>
      <c r="AT51">
        <f t="shared" si="88"/>
        <v>1148054</v>
      </c>
      <c r="AU51">
        <f t="shared" si="89"/>
        <v>13468240</v>
      </c>
      <c r="AV51">
        <f t="shared" si="90"/>
        <v>32664842</v>
      </c>
      <c r="AW51">
        <f t="shared" si="91"/>
        <v>3801718</v>
      </c>
      <c r="AX51">
        <f t="shared" si="92"/>
        <v>9024666</v>
      </c>
      <c r="AY51">
        <f t="shared" si="17"/>
        <v>1.7036811682385153</v>
      </c>
      <c r="AZ51">
        <f t="shared" si="18"/>
        <v>0.39160839160839161</v>
      </c>
      <c r="BA51">
        <f t="shared" si="19"/>
        <v>22.986013986013987</v>
      </c>
      <c r="BB51">
        <f t="shared" si="20"/>
        <v>132.80699999999999</v>
      </c>
      <c r="BC51">
        <f t="shared" si="21"/>
        <v>179.50540000000001</v>
      </c>
      <c r="BD51">
        <f t="shared" si="22"/>
        <v>224.45394999999999</v>
      </c>
      <c r="BE51">
        <f t="shared" si="23"/>
        <v>109.581</v>
      </c>
      <c r="BF51">
        <f t="shared" si="24"/>
        <v>11.48054</v>
      </c>
      <c r="BG51">
        <f t="shared" si="25"/>
        <v>134.6824</v>
      </c>
      <c r="BH51">
        <f t="shared" si="26"/>
        <v>326.64841999999999</v>
      </c>
      <c r="BI51">
        <f t="shared" si="27"/>
        <v>380.17180000000002</v>
      </c>
      <c r="BJ51">
        <f t="shared" si="28"/>
        <v>90.246660000000006</v>
      </c>
      <c r="BK51">
        <f t="shared" si="29"/>
        <v>1.3516260438079319</v>
      </c>
      <c r="BL51">
        <f t="shared" si="30"/>
        <v>1.6900762008026686</v>
      </c>
      <c r="BM51">
        <f t="shared" si="31"/>
        <v>0.82511464004156421</v>
      </c>
      <c r="BN51">
        <f t="shared" si="32"/>
        <v>8.6445292793301556E-2</v>
      </c>
      <c r="BO51">
        <f t="shared" si="33"/>
        <v>1.0141212436091471</v>
      </c>
      <c r="BP51">
        <f t="shared" si="34"/>
        <v>2.4595723117004376</v>
      </c>
      <c r="BQ51">
        <f t="shared" si="35"/>
        <v>2.8625885683736554</v>
      </c>
      <c r="BR51">
        <f t="shared" si="36"/>
        <v>0.67953240416544314</v>
      </c>
    </row>
    <row r="52" spans="1:70" x14ac:dyDescent="0.2">
      <c r="A52" t="s">
        <v>381</v>
      </c>
      <c r="B52">
        <v>-1.6659949999999999</v>
      </c>
      <c r="C52">
        <v>-220.8</v>
      </c>
      <c r="D52">
        <v>132.533421</v>
      </c>
      <c r="E52">
        <v>1.35</v>
      </c>
      <c r="F52">
        <v>189.9</v>
      </c>
      <c r="G52">
        <v>140.5</v>
      </c>
      <c r="H52" t="s">
        <v>324</v>
      </c>
      <c r="I52">
        <v>16</v>
      </c>
      <c r="J52">
        <v>2</v>
      </c>
      <c r="K52">
        <v>5</v>
      </c>
      <c r="L52">
        <v>1</v>
      </c>
      <c r="M52">
        <v>891064225</v>
      </c>
      <c r="N52">
        <v>1556299511</v>
      </c>
      <c r="O52">
        <v>18723459629</v>
      </c>
      <c r="P52">
        <v>1611442665</v>
      </c>
      <c r="Q52">
        <v>8419618499</v>
      </c>
      <c r="R52">
        <v>4594482131</v>
      </c>
      <c r="S52">
        <v>19791424134</v>
      </c>
      <c r="T52">
        <v>3015356974</v>
      </c>
      <c r="U52">
        <v>11788221754</v>
      </c>
      <c r="V52" t="s">
        <v>334</v>
      </c>
      <c r="W52">
        <v>4514</v>
      </c>
      <c r="X52">
        <v>43</v>
      </c>
      <c r="Y52">
        <v>129</v>
      </c>
      <c r="Z52">
        <v>8</v>
      </c>
      <c r="AA52">
        <v>891192463</v>
      </c>
      <c r="AB52">
        <v>1558032822</v>
      </c>
      <c r="AC52">
        <v>18747470365</v>
      </c>
      <c r="AD52">
        <v>1612683545</v>
      </c>
      <c r="AE52">
        <v>8458540602</v>
      </c>
      <c r="AF52">
        <v>4596580268</v>
      </c>
      <c r="AG52">
        <v>19837350832</v>
      </c>
      <c r="AH52">
        <v>3019433225</v>
      </c>
      <c r="AI52">
        <v>11800713587</v>
      </c>
      <c r="AJ52" s="33">
        <f t="shared" ref="AJ52:AJ61" si="93">V52-H52</f>
        <v>1.5740740740741721E-3</v>
      </c>
      <c r="AK52">
        <f t="shared" si="3"/>
        <v>136</v>
      </c>
      <c r="AL52">
        <f t="shared" ref="AL52:AL61" si="94">W52-I52</f>
        <v>4498</v>
      </c>
      <c r="AM52">
        <f t="shared" ref="AM52:AM61" si="95">X52-J52</f>
        <v>41</v>
      </c>
      <c r="AN52">
        <f t="shared" ref="AN52:AN61" si="96">Y52-K52</f>
        <v>124</v>
      </c>
      <c r="AO52">
        <f t="shared" ref="AO52:AO61" si="97">Z52-L52</f>
        <v>7</v>
      </c>
      <c r="AP52">
        <f t="shared" ref="AP52:AP61" si="98">AA52-M52</f>
        <v>128238</v>
      </c>
      <c r="AQ52">
        <f t="shared" ref="AQ52:AQ61" si="99">AB52-N52</f>
        <v>1733311</v>
      </c>
      <c r="AR52">
        <f t="shared" ref="AR52:AR61" si="100">AC52-O52</f>
        <v>24010736</v>
      </c>
      <c r="AS52">
        <f t="shared" ref="AS52:AS61" si="101">AD52-P52</f>
        <v>1240880</v>
      </c>
      <c r="AT52">
        <f t="shared" ref="AT52:AT61" si="102">AE52-Q52</f>
        <v>38922103</v>
      </c>
      <c r="AU52">
        <f t="shared" ref="AU52:AU61" si="103">AF52-R52</f>
        <v>2098137</v>
      </c>
      <c r="AV52">
        <f t="shared" ref="AV52:AV61" si="104">AG52-S52</f>
        <v>45926698</v>
      </c>
      <c r="AW52">
        <f t="shared" ref="AW52:AW61" si="105">AH52-T52</f>
        <v>4076251</v>
      </c>
      <c r="AX52">
        <f t="shared" ref="AX52:AX61" si="106">AI52-U52</f>
        <v>12491833</v>
      </c>
      <c r="AY52">
        <f t="shared" si="17"/>
        <v>0.91151622943530453</v>
      </c>
      <c r="AZ52">
        <f t="shared" si="18"/>
        <v>0.3014705882352941</v>
      </c>
      <c r="BA52">
        <f t="shared" si="19"/>
        <v>33.073529411764703</v>
      </c>
      <c r="BB52">
        <f t="shared" si="20"/>
        <v>128.238</v>
      </c>
      <c r="BC52">
        <f t="shared" si="21"/>
        <v>173.33109999999999</v>
      </c>
      <c r="BD52">
        <f t="shared" si="22"/>
        <v>240.10736</v>
      </c>
      <c r="BE52">
        <f t="shared" si="23"/>
        <v>124.08799999999999</v>
      </c>
      <c r="BF52">
        <f t="shared" si="24"/>
        <v>389.22102999999998</v>
      </c>
      <c r="BG52">
        <f t="shared" si="25"/>
        <v>20.981369999999998</v>
      </c>
      <c r="BH52">
        <f t="shared" si="26"/>
        <v>459.26697999999999</v>
      </c>
      <c r="BI52">
        <f t="shared" si="27"/>
        <v>407.62509999999997</v>
      </c>
      <c r="BJ52">
        <f t="shared" si="28"/>
        <v>124.91833</v>
      </c>
      <c r="BK52">
        <f t="shared" si="29"/>
        <v>1.3516360205243374</v>
      </c>
      <c r="BL52">
        <f t="shared" si="30"/>
        <v>1.8723573355791574</v>
      </c>
      <c r="BM52">
        <f t="shared" si="31"/>
        <v>0.96763829754051056</v>
      </c>
      <c r="BN52">
        <f t="shared" si="32"/>
        <v>3.0351458226110823</v>
      </c>
      <c r="BO52">
        <f t="shared" si="33"/>
        <v>0.16361273569456791</v>
      </c>
      <c r="BP52">
        <f t="shared" si="34"/>
        <v>3.5813641822236777</v>
      </c>
      <c r="BQ52">
        <f t="shared" si="35"/>
        <v>3.1786607713782185</v>
      </c>
      <c r="BR52">
        <f t="shared" si="36"/>
        <v>0.97411321137260409</v>
      </c>
    </row>
    <row r="53" spans="1:70" x14ac:dyDescent="0.2">
      <c r="A53" t="s">
        <v>381</v>
      </c>
      <c r="B53">
        <v>-1.657181</v>
      </c>
      <c r="C53">
        <v>-220.8</v>
      </c>
      <c r="D53">
        <v>133.23830100000001</v>
      </c>
      <c r="E53">
        <v>1.35</v>
      </c>
      <c r="F53">
        <v>203.14</v>
      </c>
      <c r="G53">
        <v>150.29</v>
      </c>
      <c r="H53" t="s">
        <v>325</v>
      </c>
      <c r="I53">
        <v>17</v>
      </c>
      <c r="J53">
        <v>2</v>
      </c>
      <c r="K53">
        <v>3</v>
      </c>
      <c r="L53">
        <v>1</v>
      </c>
      <c r="M53">
        <v>891233925</v>
      </c>
      <c r="N53">
        <v>1558593184</v>
      </c>
      <c r="O53">
        <v>18755334337</v>
      </c>
      <c r="P53">
        <v>1613091230</v>
      </c>
      <c r="Q53">
        <v>8464518248</v>
      </c>
      <c r="R53">
        <v>4597258574</v>
      </c>
      <c r="S53">
        <v>19849987724</v>
      </c>
      <c r="T53">
        <v>3020741015</v>
      </c>
      <c r="U53">
        <v>11804434620</v>
      </c>
      <c r="V53" t="s">
        <v>335</v>
      </c>
      <c r="W53">
        <v>4531</v>
      </c>
      <c r="X53">
        <v>48</v>
      </c>
      <c r="Y53">
        <v>184</v>
      </c>
      <c r="Z53">
        <v>6</v>
      </c>
      <c r="AA53">
        <v>891362869</v>
      </c>
      <c r="AB53">
        <v>1560336009</v>
      </c>
      <c r="AC53">
        <v>18779894481</v>
      </c>
      <c r="AD53">
        <v>1614324041</v>
      </c>
      <c r="AE53">
        <v>8500786833</v>
      </c>
      <c r="AF53">
        <v>4599368228</v>
      </c>
      <c r="AG53">
        <v>19894275374</v>
      </c>
      <c r="AH53">
        <v>3024826012</v>
      </c>
      <c r="AI53">
        <v>11816175390</v>
      </c>
      <c r="AJ53" s="33">
        <f t="shared" si="93"/>
        <v>1.6898148148148939E-3</v>
      </c>
      <c r="AK53">
        <f t="shared" si="3"/>
        <v>146</v>
      </c>
      <c r="AL53">
        <f t="shared" si="94"/>
        <v>4514</v>
      </c>
      <c r="AM53">
        <f t="shared" si="95"/>
        <v>46</v>
      </c>
      <c r="AN53">
        <f t="shared" si="96"/>
        <v>181</v>
      </c>
      <c r="AO53">
        <f t="shared" si="97"/>
        <v>5</v>
      </c>
      <c r="AP53">
        <f t="shared" si="98"/>
        <v>128944</v>
      </c>
      <c r="AQ53">
        <f t="shared" si="99"/>
        <v>1742825</v>
      </c>
      <c r="AR53">
        <f t="shared" si="100"/>
        <v>24560144</v>
      </c>
      <c r="AS53">
        <f t="shared" si="101"/>
        <v>1232811</v>
      </c>
      <c r="AT53">
        <f t="shared" si="102"/>
        <v>36268585</v>
      </c>
      <c r="AU53">
        <f t="shared" si="103"/>
        <v>2109654</v>
      </c>
      <c r="AV53">
        <f t="shared" si="104"/>
        <v>44287650</v>
      </c>
      <c r="AW53">
        <f t="shared" si="105"/>
        <v>4084997</v>
      </c>
      <c r="AX53">
        <f t="shared" si="106"/>
        <v>11740770</v>
      </c>
      <c r="AY53">
        <f t="shared" si="17"/>
        <v>1.01905183872397</v>
      </c>
      <c r="AZ53">
        <f t="shared" si="18"/>
        <v>0.31506849315068491</v>
      </c>
      <c r="BA53">
        <f t="shared" si="19"/>
        <v>30.917808219178081</v>
      </c>
      <c r="BB53">
        <f t="shared" si="20"/>
        <v>128.94399999999999</v>
      </c>
      <c r="BC53">
        <f t="shared" si="21"/>
        <v>174.2825</v>
      </c>
      <c r="BD53">
        <f t="shared" si="22"/>
        <v>245.60144</v>
      </c>
      <c r="BE53">
        <f t="shared" si="23"/>
        <v>123.2811</v>
      </c>
      <c r="BF53">
        <f t="shared" si="24"/>
        <v>362.68585000000002</v>
      </c>
      <c r="BG53">
        <f t="shared" si="25"/>
        <v>21.096540000000001</v>
      </c>
      <c r="BH53">
        <f t="shared" si="26"/>
        <v>442.87650000000002</v>
      </c>
      <c r="BI53">
        <f t="shared" si="27"/>
        <v>408.49970000000002</v>
      </c>
      <c r="BJ53">
        <f t="shared" si="28"/>
        <v>117.40770000000001</v>
      </c>
      <c r="BK53">
        <f t="shared" si="29"/>
        <v>1.3516138788931631</v>
      </c>
      <c r="BL53">
        <f t="shared" si="30"/>
        <v>1.904713984365306</v>
      </c>
      <c r="BM53">
        <f t="shared" si="31"/>
        <v>0.95608248542002738</v>
      </c>
      <c r="BN53">
        <f t="shared" si="32"/>
        <v>2.8127392511477853</v>
      </c>
      <c r="BO53">
        <f t="shared" si="33"/>
        <v>0.16361009430450429</v>
      </c>
      <c r="BP53">
        <f t="shared" si="34"/>
        <v>3.4346421702444476</v>
      </c>
      <c r="BQ53">
        <f t="shared" si="35"/>
        <v>3.1680396140960423</v>
      </c>
      <c r="BR53">
        <f t="shared" si="36"/>
        <v>0.91053247921578373</v>
      </c>
    </row>
    <row r="54" spans="1:70" x14ac:dyDescent="0.2">
      <c r="A54" t="s">
        <v>381</v>
      </c>
      <c r="B54">
        <v>-1.5577719999999999</v>
      </c>
      <c r="C54">
        <v>-193.2</v>
      </c>
      <c r="D54">
        <v>124.023285</v>
      </c>
      <c r="E54">
        <v>1.35</v>
      </c>
      <c r="F54">
        <v>181.25</v>
      </c>
      <c r="G54">
        <v>134.1</v>
      </c>
      <c r="H54" t="s">
        <v>326</v>
      </c>
      <c r="I54">
        <v>17</v>
      </c>
      <c r="J54">
        <v>2</v>
      </c>
      <c r="K54">
        <v>4</v>
      </c>
      <c r="L54">
        <v>1</v>
      </c>
      <c r="M54">
        <v>891393085</v>
      </c>
      <c r="N54">
        <v>1560744378</v>
      </c>
      <c r="O54">
        <v>18785737501</v>
      </c>
      <c r="P54">
        <v>1614593558</v>
      </c>
      <c r="Q54">
        <v>8502882710</v>
      </c>
      <c r="R54">
        <v>4599862549</v>
      </c>
      <c r="S54">
        <v>19900651747</v>
      </c>
      <c r="T54">
        <v>3025709304</v>
      </c>
      <c r="U54">
        <v>11818401188</v>
      </c>
      <c r="V54" t="s">
        <v>336</v>
      </c>
      <c r="W54">
        <v>3959</v>
      </c>
      <c r="X54">
        <v>33</v>
      </c>
      <c r="Y54">
        <v>184</v>
      </c>
      <c r="Z54">
        <v>4</v>
      </c>
      <c r="AA54">
        <v>891517108</v>
      </c>
      <c r="AB54">
        <v>1562420703</v>
      </c>
      <c r="AC54">
        <v>18808866994</v>
      </c>
      <c r="AD54">
        <v>1615715474</v>
      </c>
      <c r="AE54">
        <v>8528836036</v>
      </c>
      <c r="AF54">
        <v>4601891706</v>
      </c>
      <c r="AG54">
        <v>19940616455</v>
      </c>
      <c r="AH54">
        <v>3029611404</v>
      </c>
      <c r="AI54">
        <v>11828530225</v>
      </c>
      <c r="AJ54" s="33">
        <f t="shared" si="93"/>
        <v>1.4930555555555669E-3</v>
      </c>
      <c r="AK54">
        <f t="shared" si="3"/>
        <v>129</v>
      </c>
      <c r="AL54">
        <f t="shared" si="94"/>
        <v>3942</v>
      </c>
      <c r="AM54">
        <f t="shared" si="95"/>
        <v>31</v>
      </c>
      <c r="AN54">
        <f t="shared" si="96"/>
        <v>180</v>
      </c>
      <c r="AO54">
        <f t="shared" si="97"/>
        <v>3</v>
      </c>
      <c r="AP54">
        <f t="shared" si="98"/>
        <v>124023</v>
      </c>
      <c r="AQ54">
        <f t="shared" si="99"/>
        <v>1676325</v>
      </c>
      <c r="AR54">
        <f t="shared" si="100"/>
        <v>23129493</v>
      </c>
      <c r="AS54">
        <f t="shared" si="101"/>
        <v>1121916</v>
      </c>
      <c r="AT54">
        <f t="shared" si="102"/>
        <v>25953326</v>
      </c>
      <c r="AU54">
        <f t="shared" si="103"/>
        <v>2029157</v>
      </c>
      <c r="AV54">
        <f t="shared" si="104"/>
        <v>39964708</v>
      </c>
      <c r="AW54">
        <f t="shared" si="105"/>
        <v>3902100</v>
      </c>
      <c r="AX54">
        <f t="shared" si="106"/>
        <v>10129037</v>
      </c>
      <c r="AY54">
        <f t="shared" si="17"/>
        <v>0.7864028411973617</v>
      </c>
      <c r="AZ54">
        <f t="shared" si="18"/>
        <v>0.24031007751937986</v>
      </c>
      <c r="BA54">
        <f t="shared" si="19"/>
        <v>30.558139534883722</v>
      </c>
      <c r="BB54">
        <f t="shared" si="20"/>
        <v>124.023</v>
      </c>
      <c r="BC54">
        <f t="shared" si="21"/>
        <v>167.63249999999999</v>
      </c>
      <c r="BD54">
        <f t="shared" si="22"/>
        <v>231.29492999999999</v>
      </c>
      <c r="BE54">
        <f t="shared" si="23"/>
        <v>112.19159999999999</v>
      </c>
      <c r="BF54">
        <f t="shared" si="24"/>
        <v>259.53325999999998</v>
      </c>
      <c r="BG54">
        <f t="shared" si="25"/>
        <v>20.29157</v>
      </c>
      <c r="BH54">
        <f t="shared" si="26"/>
        <v>399.64708000000002</v>
      </c>
      <c r="BI54">
        <f t="shared" si="27"/>
        <v>390.21</v>
      </c>
      <c r="BJ54">
        <f t="shared" si="28"/>
        <v>101.29037</v>
      </c>
      <c r="BK54">
        <f t="shared" si="29"/>
        <v>1.3516242954935778</v>
      </c>
      <c r="BL54">
        <f t="shared" si="30"/>
        <v>1.8649357780411697</v>
      </c>
      <c r="BM54">
        <f t="shared" si="31"/>
        <v>0.90460317844270821</v>
      </c>
      <c r="BN54">
        <f t="shared" si="32"/>
        <v>2.0926220136587568</v>
      </c>
      <c r="BO54">
        <f t="shared" si="33"/>
        <v>0.16361134628254437</v>
      </c>
      <c r="BP54">
        <f t="shared" si="34"/>
        <v>3.2223626262870599</v>
      </c>
      <c r="BQ54">
        <f t="shared" si="35"/>
        <v>3.1462712561379744</v>
      </c>
      <c r="BR54">
        <f t="shared" si="36"/>
        <v>0.81670633672786497</v>
      </c>
    </row>
    <row r="55" spans="1:70" x14ac:dyDescent="0.2">
      <c r="A55" t="s">
        <v>381</v>
      </c>
      <c r="B55">
        <v>-1.865383</v>
      </c>
      <c r="C55">
        <v>-248.4</v>
      </c>
      <c r="D55">
        <v>133.163027</v>
      </c>
      <c r="E55">
        <v>1.35</v>
      </c>
      <c r="F55">
        <v>213.85</v>
      </c>
      <c r="G55">
        <v>158.22</v>
      </c>
      <c r="H55" t="s">
        <v>327</v>
      </c>
      <c r="I55">
        <v>17</v>
      </c>
      <c r="J55">
        <v>2</v>
      </c>
      <c r="K55">
        <v>3</v>
      </c>
      <c r="L55">
        <v>1</v>
      </c>
      <c r="M55">
        <v>891562433</v>
      </c>
      <c r="N55">
        <v>1563033279</v>
      </c>
      <c r="O55">
        <v>18817719658</v>
      </c>
      <c r="P55">
        <v>1616122357</v>
      </c>
      <c r="Q55">
        <v>8534261004</v>
      </c>
      <c r="R55">
        <v>4602633216</v>
      </c>
      <c r="S55">
        <v>19952259893</v>
      </c>
      <c r="T55">
        <v>3030973821</v>
      </c>
      <c r="U55">
        <v>11832053438</v>
      </c>
      <c r="V55" t="s">
        <v>337</v>
      </c>
      <c r="W55">
        <v>5281</v>
      </c>
      <c r="X55">
        <v>54</v>
      </c>
      <c r="Y55">
        <v>229</v>
      </c>
      <c r="Z55">
        <v>8</v>
      </c>
      <c r="AA55">
        <v>891695596</v>
      </c>
      <c r="AB55">
        <v>1564833117</v>
      </c>
      <c r="AC55">
        <v>18842802603</v>
      </c>
      <c r="AD55">
        <v>1617499219</v>
      </c>
      <c r="AE55">
        <v>8579285086</v>
      </c>
      <c r="AF55">
        <v>4604811883</v>
      </c>
      <c r="AG55">
        <v>20003774091</v>
      </c>
      <c r="AH55">
        <v>3035311150</v>
      </c>
      <c r="AI55">
        <v>11845965995</v>
      </c>
      <c r="AJ55" s="33">
        <f t="shared" si="93"/>
        <v>1.782407407407427E-3</v>
      </c>
      <c r="AK55">
        <f t="shared" si="3"/>
        <v>154</v>
      </c>
      <c r="AL55">
        <f t="shared" si="94"/>
        <v>5264</v>
      </c>
      <c r="AM55">
        <f t="shared" si="95"/>
        <v>52</v>
      </c>
      <c r="AN55">
        <f t="shared" si="96"/>
        <v>226</v>
      </c>
      <c r="AO55">
        <f t="shared" si="97"/>
        <v>7</v>
      </c>
      <c r="AP55">
        <f t="shared" si="98"/>
        <v>133163</v>
      </c>
      <c r="AQ55">
        <f t="shared" si="99"/>
        <v>1799838</v>
      </c>
      <c r="AR55">
        <f t="shared" si="100"/>
        <v>25082945</v>
      </c>
      <c r="AS55">
        <f t="shared" si="101"/>
        <v>1376862</v>
      </c>
      <c r="AT55">
        <f t="shared" si="102"/>
        <v>45024082</v>
      </c>
      <c r="AU55">
        <f t="shared" si="103"/>
        <v>2178667</v>
      </c>
      <c r="AV55">
        <f t="shared" si="104"/>
        <v>51514198</v>
      </c>
      <c r="AW55">
        <f t="shared" si="105"/>
        <v>4337329</v>
      </c>
      <c r="AX55">
        <f t="shared" si="106"/>
        <v>13912557</v>
      </c>
      <c r="AY55">
        <f t="shared" si="17"/>
        <v>0.9878419452887538</v>
      </c>
      <c r="AZ55">
        <f t="shared" si="18"/>
        <v>0.33766233766233766</v>
      </c>
      <c r="BA55">
        <f t="shared" si="19"/>
        <v>34.18181818181818</v>
      </c>
      <c r="BB55">
        <f t="shared" si="20"/>
        <v>133.16300000000001</v>
      </c>
      <c r="BC55">
        <f t="shared" si="21"/>
        <v>179.9838</v>
      </c>
      <c r="BD55">
        <f t="shared" si="22"/>
        <v>250.82945000000001</v>
      </c>
      <c r="BE55">
        <f t="shared" si="23"/>
        <v>137.68620000000001</v>
      </c>
      <c r="BF55">
        <f t="shared" si="24"/>
        <v>450.24081999999999</v>
      </c>
      <c r="BG55">
        <f t="shared" si="25"/>
        <v>21.786670000000001</v>
      </c>
      <c r="BH55">
        <f t="shared" si="26"/>
        <v>515.14197999999999</v>
      </c>
      <c r="BI55">
        <f t="shared" si="27"/>
        <v>433.73289999999997</v>
      </c>
      <c r="BJ55">
        <f t="shared" si="28"/>
        <v>139.12557000000001</v>
      </c>
      <c r="BK55">
        <f t="shared" si="29"/>
        <v>1.3516051756118441</v>
      </c>
      <c r="BL55">
        <f t="shared" si="30"/>
        <v>1.8836272087591899</v>
      </c>
      <c r="BM55">
        <f t="shared" si="31"/>
        <v>1.0339673933449982</v>
      </c>
      <c r="BN55">
        <f t="shared" si="32"/>
        <v>3.3811255378746345</v>
      </c>
      <c r="BO55">
        <f t="shared" si="33"/>
        <v>0.16360903554290607</v>
      </c>
      <c r="BP55">
        <f t="shared" si="34"/>
        <v>3.8685068675232608</v>
      </c>
      <c r="BQ55">
        <f t="shared" si="35"/>
        <v>3.2571577690499609</v>
      </c>
      <c r="BR55">
        <f t="shared" si="36"/>
        <v>1.0447764769493026</v>
      </c>
    </row>
    <row r="56" spans="1:70" x14ac:dyDescent="0.2">
      <c r="A56" t="s">
        <v>381</v>
      </c>
      <c r="B56">
        <v>-1.586063</v>
      </c>
      <c r="C56">
        <v>-220.8</v>
      </c>
      <c r="D56">
        <v>139.21259599999999</v>
      </c>
      <c r="E56">
        <v>1.35</v>
      </c>
      <c r="F56">
        <v>193.67</v>
      </c>
      <c r="G56">
        <v>143.29</v>
      </c>
      <c r="H56" t="s">
        <v>328</v>
      </c>
      <c r="I56">
        <v>16</v>
      </c>
      <c r="J56">
        <v>2</v>
      </c>
      <c r="K56">
        <v>5</v>
      </c>
      <c r="L56">
        <v>1</v>
      </c>
      <c r="M56">
        <v>891723961</v>
      </c>
      <c r="N56">
        <v>1565216455</v>
      </c>
      <c r="O56">
        <v>18848383309</v>
      </c>
      <c r="P56">
        <v>1617779069</v>
      </c>
      <c r="Q56">
        <v>8581506413</v>
      </c>
      <c r="R56">
        <v>4605275905</v>
      </c>
      <c r="S56">
        <v>20012120046</v>
      </c>
      <c r="T56">
        <v>3036160888</v>
      </c>
      <c r="U56">
        <v>11848541685</v>
      </c>
      <c r="V56" t="s">
        <v>338</v>
      </c>
      <c r="W56">
        <v>4230</v>
      </c>
      <c r="X56">
        <v>43</v>
      </c>
      <c r="Y56">
        <v>105</v>
      </c>
      <c r="Z56">
        <v>5</v>
      </c>
      <c r="AA56">
        <v>891858978</v>
      </c>
      <c r="AB56">
        <v>1567041366</v>
      </c>
      <c r="AC56">
        <v>18873767174</v>
      </c>
      <c r="AD56">
        <v>1619057991</v>
      </c>
      <c r="AE56">
        <v>8614798583</v>
      </c>
      <c r="AF56">
        <v>4607484922</v>
      </c>
      <c r="AG56">
        <v>20057945861</v>
      </c>
      <c r="AH56">
        <v>3040424652</v>
      </c>
      <c r="AI56">
        <v>11860310641</v>
      </c>
      <c r="AJ56" s="33">
        <f t="shared" si="93"/>
        <v>1.6087962962962887E-3</v>
      </c>
      <c r="AK56">
        <f t="shared" si="3"/>
        <v>139</v>
      </c>
      <c r="AL56">
        <f t="shared" si="94"/>
        <v>4214</v>
      </c>
      <c r="AM56">
        <f t="shared" si="95"/>
        <v>41</v>
      </c>
      <c r="AN56">
        <f t="shared" si="96"/>
        <v>100</v>
      </c>
      <c r="AO56">
        <f t="shared" si="97"/>
        <v>4</v>
      </c>
      <c r="AP56">
        <f t="shared" si="98"/>
        <v>135017</v>
      </c>
      <c r="AQ56">
        <f t="shared" si="99"/>
        <v>1824911</v>
      </c>
      <c r="AR56">
        <f t="shared" si="100"/>
        <v>25383865</v>
      </c>
      <c r="AS56">
        <f t="shared" si="101"/>
        <v>1278922</v>
      </c>
      <c r="AT56">
        <f t="shared" si="102"/>
        <v>33292170</v>
      </c>
      <c r="AU56">
        <f t="shared" si="103"/>
        <v>2209017</v>
      </c>
      <c r="AV56">
        <f t="shared" si="104"/>
        <v>45825815</v>
      </c>
      <c r="AW56">
        <f t="shared" si="105"/>
        <v>4263764</v>
      </c>
      <c r="AX56">
        <f t="shared" si="106"/>
        <v>11768956</v>
      </c>
      <c r="AY56">
        <f t="shared" si="17"/>
        <v>0.97294731846226856</v>
      </c>
      <c r="AZ56">
        <f t="shared" si="18"/>
        <v>0.29496402877697842</v>
      </c>
      <c r="BA56">
        <f t="shared" si="19"/>
        <v>30.31654676258993</v>
      </c>
      <c r="BB56">
        <f t="shared" si="20"/>
        <v>135.017</v>
      </c>
      <c r="BC56">
        <f t="shared" si="21"/>
        <v>182.49109999999999</v>
      </c>
      <c r="BD56">
        <f t="shared" si="22"/>
        <v>253.83865</v>
      </c>
      <c r="BE56">
        <f t="shared" si="23"/>
        <v>127.8922</v>
      </c>
      <c r="BF56">
        <f t="shared" si="24"/>
        <v>332.92169999999999</v>
      </c>
      <c r="BG56">
        <f t="shared" si="25"/>
        <v>22.090170000000001</v>
      </c>
      <c r="BH56">
        <f t="shared" si="26"/>
        <v>458.25815</v>
      </c>
      <c r="BI56">
        <f t="shared" si="27"/>
        <v>426.37639999999999</v>
      </c>
      <c r="BJ56">
        <f t="shared" si="28"/>
        <v>117.68956</v>
      </c>
      <c r="BK56">
        <f t="shared" si="29"/>
        <v>1.3516157224645784</v>
      </c>
      <c r="BL56">
        <f t="shared" si="30"/>
        <v>1.8800495493160121</v>
      </c>
      <c r="BM56">
        <f t="shared" si="31"/>
        <v>0.94723034877089551</v>
      </c>
      <c r="BN56">
        <f t="shared" si="32"/>
        <v>2.465776161520401</v>
      </c>
      <c r="BO56">
        <f t="shared" si="33"/>
        <v>0.16361028611211922</v>
      </c>
      <c r="BP56">
        <f t="shared" si="34"/>
        <v>3.394077412473985</v>
      </c>
      <c r="BQ56">
        <f t="shared" si="35"/>
        <v>3.1579460364250429</v>
      </c>
      <c r="BR56">
        <f t="shared" si="36"/>
        <v>0.87166475332735882</v>
      </c>
    </row>
    <row r="57" spans="1:70" x14ac:dyDescent="0.2">
      <c r="A57" t="s">
        <v>381</v>
      </c>
      <c r="B57">
        <v>-1.6322890000000001</v>
      </c>
      <c r="C57">
        <v>-220.8</v>
      </c>
      <c r="D57">
        <v>135.27014299999999</v>
      </c>
      <c r="E57">
        <v>1.35</v>
      </c>
      <c r="F57">
        <v>215.35</v>
      </c>
      <c r="G57">
        <v>159.33000000000001</v>
      </c>
      <c r="H57" t="s">
        <v>329</v>
      </c>
      <c r="I57">
        <v>18</v>
      </c>
      <c r="J57">
        <v>2</v>
      </c>
      <c r="K57">
        <v>6</v>
      </c>
      <c r="L57">
        <v>1</v>
      </c>
      <c r="M57">
        <v>891902897</v>
      </c>
      <c r="N57">
        <v>1567634911</v>
      </c>
      <c r="O57">
        <v>18881608457</v>
      </c>
      <c r="P57">
        <v>1619454317</v>
      </c>
      <c r="Q57">
        <v>8620000190</v>
      </c>
      <c r="R57">
        <v>4608203394</v>
      </c>
      <c r="S57">
        <v>20069664541</v>
      </c>
      <c r="T57">
        <v>3041754294</v>
      </c>
      <c r="U57">
        <v>11863837135</v>
      </c>
      <c r="V57" t="s">
        <v>339</v>
      </c>
      <c r="W57">
        <v>4808</v>
      </c>
      <c r="X57">
        <v>46</v>
      </c>
      <c r="Y57">
        <v>191</v>
      </c>
      <c r="Z57">
        <v>8</v>
      </c>
      <c r="AA57">
        <v>892038167</v>
      </c>
      <c r="AB57">
        <v>1569463256</v>
      </c>
      <c r="AC57">
        <v>18907172294</v>
      </c>
      <c r="AD57">
        <v>1620737390</v>
      </c>
      <c r="AE57">
        <v>8655677106</v>
      </c>
      <c r="AF57">
        <v>4610416567</v>
      </c>
      <c r="AG57">
        <v>20116515543</v>
      </c>
      <c r="AH57">
        <v>3046057977</v>
      </c>
      <c r="AI57">
        <v>11875977280</v>
      </c>
      <c r="AJ57" s="33">
        <f t="shared" si="93"/>
        <v>1.7939814814814659E-3</v>
      </c>
      <c r="AK57">
        <f t="shared" si="3"/>
        <v>155</v>
      </c>
      <c r="AL57">
        <f t="shared" si="94"/>
        <v>4790</v>
      </c>
      <c r="AM57">
        <f t="shared" si="95"/>
        <v>44</v>
      </c>
      <c r="AN57">
        <f t="shared" si="96"/>
        <v>185</v>
      </c>
      <c r="AO57">
        <f t="shared" si="97"/>
        <v>7</v>
      </c>
      <c r="AP57">
        <f t="shared" si="98"/>
        <v>135270</v>
      </c>
      <c r="AQ57">
        <f t="shared" si="99"/>
        <v>1828345</v>
      </c>
      <c r="AR57">
        <f t="shared" si="100"/>
        <v>25563837</v>
      </c>
      <c r="AS57">
        <f t="shared" si="101"/>
        <v>1283073</v>
      </c>
      <c r="AT57">
        <f t="shared" si="102"/>
        <v>35676916</v>
      </c>
      <c r="AU57">
        <f t="shared" si="103"/>
        <v>2213173</v>
      </c>
      <c r="AV57">
        <f t="shared" si="104"/>
        <v>46851002</v>
      </c>
      <c r="AW57">
        <f t="shared" si="105"/>
        <v>4303683</v>
      </c>
      <c r="AX57">
        <f t="shared" si="106"/>
        <v>12140145</v>
      </c>
      <c r="AY57">
        <f t="shared" si="17"/>
        <v>0.91858037578288099</v>
      </c>
      <c r="AZ57">
        <f t="shared" si="18"/>
        <v>0.28387096774193549</v>
      </c>
      <c r="BA57">
        <f t="shared" si="19"/>
        <v>30.903225806451612</v>
      </c>
      <c r="BB57">
        <f t="shared" si="20"/>
        <v>135.27000000000001</v>
      </c>
      <c r="BC57">
        <f t="shared" si="21"/>
        <v>182.83449999999999</v>
      </c>
      <c r="BD57">
        <f t="shared" si="22"/>
        <v>255.63837000000001</v>
      </c>
      <c r="BE57">
        <f t="shared" si="23"/>
        <v>128.3073</v>
      </c>
      <c r="BF57">
        <f t="shared" si="24"/>
        <v>356.76916</v>
      </c>
      <c r="BG57">
        <f t="shared" si="25"/>
        <v>22.131730000000001</v>
      </c>
      <c r="BH57">
        <f t="shared" si="26"/>
        <v>468.51002</v>
      </c>
      <c r="BI57">
        <f t="shared" si="27"/>
        <v>430.36829999999998</v>
      </c>
      <c r="BJ57">
        <f t="shared" si="28"/>
        <v>121.40145</v>
      </c>
      <c r="BK57">
        <f t="shared" si="29"/>
        <v>1.3516263768758776</v>
      </c>
      <c r="BL57">
        <f t="shared" si="30"/>
        <v>1.8898378797959636</v>
      </c>
      <c r="BM57">
        <f t="shared" si="31"/>
        <v>0.94852738966511407</v>
      </c>
      <c r="BN57">
        <f t="shared" si="32"/>
        <v>2.6374595993198784</v>
      </c>
      <c r="BO57">
        <f t="shared" si="33"/>
        <v>0.16361151770533008</v>
      </c>
      <c r="BP57">
        <f t="shared" si="34"/>
        <v>3.4635175574776369</v>
      </c>
      <c r="BQ57">
        <f t="shared" si="35"/>
        <v>3.1815502328675977</v>
      </c>
      <c r="BR57">
        <f t="shared" si="36"/>
        <v>0.89747504990019955</v>
      </c>
    </row>
    <row r="58" spans="1:70" x14ac:dyDescent="0.2">
      <c r="A58" t="s">
        <v>381</v>
      </c>
      <c r="B58">
        <v>-1.969428</v>
      </c>
      <c r="C58">
        <v>-248.4</v>
      </c>
      <c r="D58">
        <v>126.128002</v>
      </c>
      <c r="E58">
        <v>1.35</v>
      </c>
      <c r="F58">
        <v>182.02</v>
      </c>
      <c r="G58">
        <v>134.66999999999999</v>
      </c>
      <c r="H58" t="s">
        <v>330</v>
      </c>
      <c r="I58">
        <v>17</v>
      </c>
      <c r="J58">
        <v>2</v>
      </c>
      <c r="K58">
        <v>6</v>
      </c>
      <c r="L58">
        <v>1</v>
      </c>
      <c r="M58">
        <v>892066938</v>
      </c>
      <c r="N58">
        <v>1569852123</v>
      </c>
      <c r="O58">
        <v>18912464632</v>
      </c>
      <c r="P58">
        <v>1620987670</v>
      </c>
      <c r="Q58">
        <v>8657706295</v>
      </c>
      <c r="R58">
        <v>4610887282</v>
      </c>
      <c r="S58">
        <v>20122374361</v>
      </c>
      <c r="T58">
        <v>3046886458</v>
      </c>
      <c r="U58">
        <v>11878130998</v>
      </c>
      <c r="V58" t="s">
        <v>340</v>
      </c>
      <c r="W58">
        <v>4339</v>
      </c>
      <c r="X58">
        <v>45</v>
      </c>
      <c r="Y58">
        <v>431</v>
      </c>
      <c r="Z58">
        <v>5</v>
      </c>
      <c r="AA58">
        <v>892193117</v>
      </c>
      <c r="AB58">
        <v>1571557546</v>
      </c>
      <c r="AC58">
        <v>18935752890</v>
      </c>
      <c r="AD58">
        <v>1622231353</v>
      </c>
      <c r="AE58">
        <v>8694908370</v>
      </c>
      <c r="AF58">
        <v>4612951664</v>
      </c>
      <c r="AG58">
        <v>20167054365</v>
      </c>
      <c r="AH58">
        <v>3050929701</v>
      </c>
      <c r="AI58">
        <v>11890285278</v>
      </c>
      <c r="AJ58" s="33">
        <f t="shared" si="93"/>
        <v>1.5046296296297168E-3</v>
      </c>
      <c r="AK58">
        <f t="shared" si="3"/>
        <v>130</v>
      </c>
      <c r="AL58">
        <f t="shared" si="94"/>
        <v>4322</v>
      </c>
      <c r="AM58">
        <f t="shared" si="95"/>
        <v>43</v>
      </c>
      <c r="AN58">
        <f t="shared" si="96"/>
        <v>425</v>
      </c>
      <c r="AO58">
        <f t="shared" si="97"/>
        <v>4</v>
      </c>
      <c r="AP58">
        <f t="shared" si="98"/>
        <v>126179</v>
      </c>
      <c r="AQ58">
        <f t="shared" si="99"/>
        <v>1705423</v>
      </c>
      <c r="AR58">
        <f t="shared" si="100"/>
        <v>23288258</v>
      </c>
      <c r="AS58">
        <f t="shared" si="101"/>
        <v>1243683</v>
      </c>
      <c r="AT58">
        <f t="shared" si="102"/>
        <v>37202075</v>
      </c>
      <c r="AU58">
        <f t="shared" si="103"/>
        <v>2064382</v>
      </c>
      <c r="AV58">
        <f t="shared" si="104"/>
        <v>44680004</v>
      </c>
      <c r="AW58">
        <f t="shared" si="105"/>
        <v>4043243</v>
      </c>
      <c r="AX58">
        <f t="shared" si="106"/>
        <v>12154280</v>
      </c>
      <c r="AY58">
        <f t="shared" si="17"/>
        <v>0.99490976399814901</v>
      </c>
      <c r="AZ58">
        <f t="shared" si="18"/>
        <v>0.33076923076923076</v>
      </c>
      <c r="BA58">
        <f t="shared" si="19"/>
        <v>33.246153846153845</v>
      </c>
      <c r="BB58">
        <f t="shared" si="20"/>
        <v>126.179</v>
      </c>
      <c r="BC58">
        <f t="shared" si="21"/>
        <v>170.54230000000001</v>
      </c>
      <c r="BD58">
        <f t="shared" si="22"/>
        <v>232.88257999999999</v>
      </c>
      <c r="BE58">
        <f t="shared" si="23"/>
        <v>124.3683</v>
      </c>
      <c r="BF58">
        <f t="shared" si="24"/>
        <v>372.02075000000002</v>
      </c>
      <c r="BG58">
        <f t="shared" si="25"/>
        <v>20.643820000000002</v>
      </c>
      <c r="BH58">
        <f t="shared" si="26"/>
        <v>446.80004000000002</v>
      </c>
      <c r="BI58">
        <f t="shared" si="27"/>
        <v>404.32429999999999</v>
      </c>
      <c r="BJ58">
        <f t="shared" si="28"/>
        <v>121.5428</v>
      </c>
      <c r="BK58">
        <f t="shared" si="29"/>
        <v>1.3515902012220735</v>
      </c>
      <c r="BL58">
        <f t="shared" si="30"/>
        <v>1.8456524461281194</v>
      </c>
      <c r="BM58">
        <f t="shared" si="31"/>
        <v>0.98564975154344225</v>
      </c>
      <c r="BN58">
        <f t="shared" si="32"/>
        <v>2.9483570958717378</v>
      </c>
      <c r="BO58">
        <f t="shared" si="33"/>
        <v>0.16360741486301209</v>
      </c>
      <c r="BP58">
        <f t="shared" si="34"/>
        <v>3.5410015929750593</v>
      </c>
      <c r="BQ58">
        <f t="shared" si="35"/>
        <v>3.2043707748515997</v>
      </c>
      <c r="BR58">
        <f t="shared" si="36"/>
        <v>0.96325696034997899</v>
      </c>
    </row>
    <row r="59" spans="1:70" x14ac:dyDescent="0.2">
      <c r="A59" t="s">
        <v>381</v>
      </c>
      <c r="B59">
        <v>-1.725395</v>
      </c>
      <c r="C59">
        <v>-220.8</v>
      </c>
      <c r="D59">
        <v>127.970721</v>
      </c>
      <c r="E59">
        <v>1.35</v>
      </c>
      <c r="F59">
        <v>178.53</v>
      </c>
      <c r="G59">
        <v>132.09</v>
      </c>
      <c r="H59" t="s">
        <v>331</v>
      </c>
      <c r="I59">
        <v>17</v>
      </c>
      <c r="J59">
        <v>2</v>
      </c>
      <c r="K59">
        <v>5</v>
      </c>
      <c r="L59">
        <v>1</v>
      </c>
      <c r="M59">
        <v>892221890</v>
      </c>
      <c r="N59">
        <v>1571946413</v>
      </c>
      <c r="O59">
        <v>18941542632</v>
      </c>
      <c r="P59">
        <v>1622535332</v>
      </c>
      <c r="Q59">
        <v>8699452483</v>
      </c>
      <c r="R59">
        <v>4613422378</v>
      </c>
      <c r="S59">
        <v>20175543783</v>
      </c>
      <c r="T59">
        <v>3051840459</v>
      </c>
      <c r="U59">
        <v>11893194602</v>
      </c>
      <c r="V59" t="s">
        <v>341</v>
      </c>
      <c r="W59">
        <v>3026</v>
      </c>
      <c r="X59">
        <v>37</v>
      </c>
      <c r="Y59">
        <v>131</v>
      </c>
      <c r="Z59">
        <v>6</v>
      </c>
      <c r="AA59">
        <v>892345606</v>
      </c>
      <c r="AB59">
        <v>1573618561</v>
      </c>
      <c r="AC59">
        <v>18964289612</v>
      </c>
      <c r="AD59">
        <v>1623666073</v>
      </c>
      <c r="AE59">
        <v>8729243163</v>
      </c>
      <c r="AF59">
        <v>4615446478</v>
      </c>
      <c r="AG59">
        <v>20213320297</v>
      </c>
      <c r="AH59">
        <v>3055576411</v>
      </c>
      <c r="AI59">
        <v>11903025635</v>
      </c>
      <c r="AJ59" s="33">
        <f t="shared" si="93"/>
        <v>1.481481481481417E-3</v>
      </c>
      <c r="AK59">
        <f t="shared" si="3"/>
        <v>128</v>
      </c>
      <c r="AL59">
        <f t="shared" si="94"/>
        <v>3009</v>
      </c>
      <c r="AM59">
        <f t="shared" si="95"/>
        <v>35</v>
      </c>
      <c r="AN59">
        <f t="shared" si="96"/>
        <v>126</v>
      </c>
      <c r="AO59">
        <f t="shared" si="97"/>
        <v>5</v>
      </c>
      <c r="AP59">
        <f t="shared" si="98"/>
        <v>123716</v>
      </c>
      <c r="AQ59">
        <f t="shared" si="99"/>
        <v>1672148</v>
      </c>
      <c r="AR59">
        <f t="shared" si="100"/>
        <v>22746980</v>
      </c>
      <c r="AS59">
        <f t="shared" si="101"/>
        <v>1130741</v>
      </c>
      <c r="AT59">
        <f t="shared" si="102"/>
        <v>29790680</v>
      </c>
      <c r="AU59">
        <f t="shared" si="103"/>
        <v>2024100</v>
      </c>
      <c r="AV59">
        <f t="shared" si="104"/>
        <v>37776514</v>
      </c>
      <c r="AW59">
        <f t="shared" si="105"/>
        <v>3735952</v>
      </c>
      <c r="AX59">
        <f t="shared" si="106"/>
        <v>9831033</v>
      </c>
      <c r="AY59">
        <f t="shared" si="17"/>
        <v>1.163177135260884</v>
      </c>
      <c r="AZ59">
        <f t="shared" si="18"/>
        <v>0.2734375</v>
      </c>
      <c r="BA59">
        <f t="shared" si="19"/>
        <v>23.5078125</v>
      </c>
      <c r="BB59">
        <f t="shared" si="20"/>
        <v>123.71599999999999</v>
      </c>
      <c r="BC59">
        <f t="shared" si="21"/>
        <v>167.2148</v>
      </c>
      <c r="BD59">
        <f t="shared" si="22"/>
        <v>227.46979999999999</v>
      </c>
      <c r="BE59">
        <f t="shared" si="23"/>
        <v>113.0741</v>
      </c>
      <c r="BF59">
        <f t="shared" si="24"/>
        <v>297.90679999999998</v>
      </c>
      <c r="BG59">
        <f t="shared" si="25"/>
        <v>20.241</v>
      </c>
      <c r="BH59">
        <f t="shared" si="26"/>
        <v>377.76513999999997</v>
      </c>
      <c r="BI59">
        <f t="shared" si="27"/>
        <v>373.59519999999998</v>
      </c>
      <c r="BJ59">
        <f t="shared" si="28"/>
        <v>98.310329999999993</v>
      </c>
      <c r="BK59">
        <f t="shared" si="29"/>
        <v>1.3516020563225453</v>
      </c>
      <c r="BL59">
        <f t="shared" si="30"/>
        <v>1.8386449610398008</v>
      </c>
      <c r="BM59">
        <f t="shared" si="31"/>
        <v>0.91398121504090013</v>
      </c>
      <c r="BN59">
        <f t="shared" si="32"/>
        <v>2.4079892657376569</v>
      </c>
      <c r="BO59">
        <f t="shared" si="33"/>
        <v>0.16360858740987425</v>
      </c>
      <c r="BP59">
        <f t="shared" si="34"/>
        <v>3.0534865336738983</v>
      </c>
      <c r="BQ59">
        <f t="shared" si="35"/>
        <v>3.0197807882569756</v>
      </c>
      <c r="BR59">
        <f t="shared" si="36"/>
        <v>0.79464523586278246</v>
      </c>
    </row>
    <row r="60" spans="1:70" x14ac:dyDescent="0.2">
      <c r="A60" t="s">
        <v>381</v>
      </c>
      <c r="B60">
        <v>-2.0714060000000001</v>
      </c>
      <c r="C60">
        <v>-276</v>
      </c>
      <c r="D60">
        <v>133.24281500000001</v>
      </c>
      <c r="E60">
        <v>1.35</v>
      </c>
      <c r="F60">
        <v>200.8</v>
      </c>
      <c r="G60">
        <v>148.57</v>
      </c>
      <c r="H60" t="s">
        <v>332</v>
      </c>
      <c r="I60">
        <v>19</v>
      </c>
      <c r="J60">
        <v>2</v>
      </c>
      <c r="K60">
        <v>8</v>
      </c>
      <c r="L60">
        <v>1</v>
      </c>
      <c r="M60">
        <v>892385314</v>
      </c>
      <c r="N60">
        <v>1574155201</v>
      </c>
      <c r="O60">
        <v>18971658434</v>
      </c>
      <c r="P60">
        <v>1624062962</v>
      </c>
      <c r="Q60">
        <v>8736861896</v>
      </c>
      <c r="R60">
        <v>4616096070</v>
      </c>
      <c r="S60">
        <v>20225708811</v>
      </c>
      <c r="T60">
        <v>3056818626</v>
      </c>
      <c r="U60">
        <v>11906949149</v>
      </c>
      <c r="V60" t="s">
        <v>342</v>
      </c>
      <c r="W60">
        <v>4687</v>
      </c>
      <c r="X60">
        <v>43</v>
      </c>
      <c r="Y60">
        <v>1257</v>
      </c>
      <c r="Z60">
        <v>5</v>
      </c>
      <c r="AA60">
        <v>892514262</v>
      </c>
      <c r="AB60">
        <v>1575898081</v>
      </c>
      <c r="AC60">
        <v>18995832014</v>
      </c>
      <c r="AD60">
        <v>1625502316</v>
      </c>
      <c r="AE60">
        <v>8797837123</v>
      </c>
      <c r="AF60">
        <v>4618205790</v>
      </c>
      <c r="AG60">
        <v>20277334676</v>
      </c>
      <c r="AH60">
        <v>3060992155</v>
      </c>
      <c r="AI60">
        <v>11922430415</v>
      </c>
      <c r="AJ60" s="33">
        <f t="shared" si="93"/>
        <v>1.6666666666665941E-3</v>
      </c>
      <c r="AK60">
        <f t="shared" si="3"/>
        <v>144</v>
      </c>
      <c r="AL60">
        <f t="shared" si="94"/>
        <v>4668</v>
      </c>
      <c r="AM60">
        <f t="shared" si="95"/>
        <v>41</v>
      </c>
      <c r="AN60">
        <f t="shared" si="96"/>
        <v>1249</v>
      </c>
      <c r="AO60">
        <f t="shared" si="97"/>
        <v>4</v>
      </c>
      <c r="AP60">
        <f t="shared" si="98"/>
        <v>128948</v>
      </c>
      <c r="AQ60">
        <f t="shared" si="99"/>
        <v>1742880</v>
      </c>
      <c r="AR60">
        <f t="shared" si="100"/>
        <v>24173580</v>
      </c>
      <c r="AS60">
        <f t="shared" si="101"/>
        <v>1439354</v>
      </c>
      <c r="AT60">
        <f t="shared" si="102"/>
        <v>60975227</v>
      </c>
      <c r="AU60">
        <f t="shared" si="103"/>
        <v>2109720</v>
      </c>
      <c r="AV60">
        <f t="shared" si="104"/>
        <v>51625865</v>
      </c>
      <c r="AW60">
        <f t="shared" si="105"/>
        <v>4173529</v>
      </c>
      <c r="AX60">
        <f t="shared" si="106"/>
        <v>15481266</v>
      </c>
      <c r="AY60">
        <f t="shared" si="17"/>
        <v>0.8783204798628963</v>
      </c>
      <c r="AZ60">
        <f t="shared" si="18"/>
        <v>0.28472222222222221</v>
      </c>
      <c r="BA60">
        <f t="shared" si="19"/>
        <v>32.416666666666664</v>
      </c>
      <c r="BB60">
        <f t="shared" si="20"/>
        <v>128.94800000000001</v>
      </c>
      <c r="BC60">
        <f t="shared" si="21"/>
        <v>174.28800000000001</v>
      </c>
      <c r="BD60">
        <f t="shared" si="22"/>
        <v>241.73580000000001</v>
      </c>
      <c r="BE60">
        <f t="shared" si="23"/>
        <v>143.93539999999999</v>
      </c>
      <c r="BF60">
        <f t="shared" si="24"/>
        <v>609.75226999999995</v>
      </c>
      <c r="BG60">
        <f t="shared" si="25"/>
        <v>21.097200000000001</v>
      </c>
      <c r="BH60">
        <f t="shared" si="26"/>
        <v>516.25864999999999</v>
      </c>
      <c r="BI60">
        <f t="shared" si="27"/>
        <v>417.35289999999998</v>
      </c>
      <c r="BJ60">
        <f t="shared" si="28"/>
        <v>154.81265999999999</v>
      </c>
      <c r="BK60">
        <f t="shared" si="29"/>
        <v>1.3516146043366317</v>
      </c>
      <c r="BL60">
        <f t="shared" si="30"/>
        <v>1.8746766138288302</v>
      </c>
      <c r="BM60">
        <f t="shared" si="31"/>
        <v>1.1162282470453204</v>
      </c>
      <c r="BN60">
        <f t="shared" si="32"/>
        <v>4.7286679126469577</v>
      </c>
      <c r="BO60">
        <f t="shared" si="33"/>
        <v>0.1636101374197351</v>
      </c>
      <c r="BP60">
        <f t="shared" si="34"/>
        <v>4.0036189006421186</v>
      </c>
      <c r="BQ60">
        <f t="shared" si="35"/>
        <v>3.2365984738033933</v>
      </c>
      <c r="BR60">
        <f t="shared" si="36"/>
        <v>1.2005820951081054</v>
      </c>
    </row>
    <row r="61" spans="1:70" x14ac:dyDescent="0.2">
      <c r="A61" t="s">
        <v>381</v>
      </c>
      <c r="B61">
        <v>-1.675851</v>
      </c>
      <c r="C61">
        <v>-220.8</v>
      </c>
      <c r="D61">
        <v>131.753942</v>
      </c>
      <c r="E61">
        <v>1.35</v>
      </c>
      <c r="F61">
        <v>190.38</v>
      </c>
      <c r="G61">
        <v>140.87</v>
      </c>
      <c r="H61" t="s">
        <v>333</v>
      </c>
      <c r="I61">
        <v>17</v>
      </c>
      <c r="J61">
        <v>2</v>
      </c>
      <c r="K61">
        <v>3</v>
      </c>
      <c r="L61">
        <v>1</v>
      </c>
      <c r="M61">
        <v>892543423</v>
      </c>
      <c r="N61">
        <v>1576292147</v>
      </c>
      <c r="O61">
        <v>19001098739</v>
      </c>
      <c r="P61">
        <v>1625786454</v>
      </c>
      <c r="Q61">
        <v>8800536281</v>
      </c>
      <c r="R61">
        <v>4618682801</v>
      </c>
      <c r="S61">
        <v>20284128693</v>
      </c>
      <c r="T61">
        <v>3061862204</v>
      </c>
      <c r="U61">
        <v>11924828091</v>
      </c>
      <c r="V61" t="s">
        <v>343</v>
      </c>
      <c r="W61">
        <v>3993</v>
      </c>
      <c r="X61">
        <v>42</v>
      </c>
      <c r="Y61">
        <v>112</v>
      </c>
      <c r="Z61">
        <v>4</v>
      </c>
      <c r="AA61">
        <v>892675177</v>
      </c>
      <c r="AB61">
        <v>1578072794</v>
      </c>
      <c r="AC61">
        <v>19025538348</v>
      </c>
      <c r="AD61">
        <v>1627036153</v>
      </c>
      <c r="AE61">
        <v>8833131509</v>
      </c>
      <c r="AF61">
        <v>4620838243</v>
      </c>
      <c r="AG61">
        <v>20328612358</v>
      </c>
      <c r="AH61">
        <v>3066018997</v>
      </c>
      <c r="AI61">
        <v>11936283598</v>
      </c>
      <c r="AJ61" s="33">
        <f t="shared" si="93"/>
        <v>1.5740740740740611E-3</v>
      </c>
      <c r="AK61">
        <f t="shared" si="3"/>
        <v>136</v>
      </c>
      <c r="AL61">
        <f t="shared" si="94"/>
        <v>3976</v>
      </c>
      <c r="AM61">
        <f t="shared" si="95"/>
        <v>40</v>
      </c>
      <c r="AN61">
        <f t="shared" si="96"/>
        <v>109</v>
      </c>
      <c r="AO61">
        <f t="shared" si="97"/>
        <v>3</v>
      </c>
      <c r="AP61">
        <f t="shared" si="98"/>
        <v>131754</v>
      </c>
      <c r="AQ61">
        <f t="shared" si="99"/>
        <v>1780647</v>
      </c>
      <c r="AR61">
        <f t="shared" si="100"/>
        <v>24439609</v>
      </c>
      <c r="AS61">
        <f t="shared" si="101"/>
        <v>1249699</v>
      </c>
      <c r="AT61">
        <f t="shared" si="102"/>
        <v>32595228</v>
      </c>
      <c r="AU61">
        <f t="shared" si="103"/>
        <v>2155442</v>
      </c>
      <c r="AV61">
        <f t="shared" si="104"/>
        <v>44483665</v>
      </c>
      <c r="AW61">
        <f t="shared" si="105"/>
        <v>4156793</v>
      </c>
      <c r="AX61">
        <f t="shared" si="106"/>
        <v>11455507</v>
      </c>
      <c r="AY61">
        <f t="shared" si="17"/>
        <v>1.0060362173038229</v>
      </c>
      <c r="AZ61">
        <f t="shared" si="18"/>
        <v>0.29411764705882354</v>
      </c>
      <c r="BA61">
        <f t="shared" si="19"/>
        <v>29.235294117647058</v>
      </c>
      <c r="BB61">
        <f t="shared" si="20"/>
        <v>131.75399999999999</v>
      </c>
      <c r="BC61">
        <f t="shared" si="21"/>
        <v>178.06469999999999</v>
      </c>
      <c r="BD61">
        <f t="shared" si="22"/>
        <v>244.39608999999999</v>
      </c>
      <c r="BE61">
        <f t="shared" si="23"/>
        <v>124.9699</v>
      </c>
      <c r="BF61">
        <f t="shared" si="24"/>
        <v>325.95227999999997</v>
      </c>
      <c r="BG61">
        <f t="shared" si="25"/>
        <v>21.55442</v>
      </c>
      <c r="BH61">
        <f t="shared" si="26"/>
        <v>444.83665000000002</v>
      </c>
      <c r="BI61">
        <f t="shared" si="27"/>
        <v>415.67930000000001</v>
      </c>
      <c r="BJ61">
        <f t="shared" si="28"/>
        <v>114.55507</v>
      </c>
      <c r="BK61">
        <f t="shared" si="29"/>
        <v>1.3514936927911108</v>
      </c>
      <c r="BL61">
        <f t="shared" si="30"/>
        <v>1.8549424685398546</v>
      </c>
      <c r="BM61">
        <f t="shared" si="31"/>
        <v>0.94850934316984692</v>
      </c>
      <c r="BN61">
        <f t="shared" si="32"/>
        <v>2.4739459902545655</v>
      </c>
      <c r="BO61">
        <f t="shared" si="33"/>
        <v>0.16359594395616073</v>
      </c>
      <c r="BP61">
        <f t="shared" si="34"/>
        <v>3.3762667547095346</v>
      </c>
      <c r="BQ61">
        <f t="shared" si="35"/>
        <v>3.1549653141460605</v>
      </c>
      <c r="BR61">
        <f t="shared" si="36"/>
        <v>0.86946180002125184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901AB-AEA7-4B47-9A8B-800736A730C9}">
  <dimension ref="A3:N50"/>
  <sheetViews>
    <sheetView tabSelected="1" zoomScale="66" workbookViewId="0">
      <selection activeCell="G48" sqref="G48"/>
    </sheetView>
  </sheetViews>
  <sheetFormatPr baseColWidth="10" defaultRowHeight="16" x14ac:dyDescent="0.2"/>
  <cols>
    <col min="1" max="1" width="13.5" bestFit="1" customWidth="1"/>
    <col min="2" max="2" width="25.83203125" bestFit="1" customWidth="1"/>
    <col min="3" max="3" width="26.6640625" bestFit="1" customWidth="1"/>
    <col min="4" max="4" width="38.6640625" customWidth="1"/>
    <col min="5" max="5" width="40.6640625" customWidth="1"/>
    <col min="6" max="6" width="36" bestFit="1" customWidth="1"/>
    <col min="7" max="7" width="34.6640625" bestFit="1" customWidth="1"/>
    <col min="8" max="10" width="34.5" bestFit="1" customWidth="1"/>
    <col min="11" max="11" width="31" bestFit="1" customWidth="1"/>
    <col min="12" max="12" width="31.5" bestFit="1" customWidth="1"/>
    <col min="13" max="13" width="17" bestFit="1" customWidth="1"/>
    <col min="14" max="14" width="21.5" bestFit="1" customWidth="1"/>
  </cols>
  <sheetData>
    <row r="3" spans="1:14" x14ac:dyDescent="0.2">
      <c r="A3" s="2" t="s">
        <v>18</v>
      </c>
      <c r="B3" t="s">
        <v>94</v>
      </c>
      <c r="C3" t="s">
        <v>202</v>
      </c>
      <c r="D3" t="s">
        <v>203</v>
      </c>
      <c r="E3" t="s">
        <v>382</v>
      </c>
      <c r="F3" t="s">
        <v>383</v>
      </c>
      <c r="G3" t="s">
        <v>384</v>
      </c>
      <c r="H3" s="10" t="s">
        <v>385</v>
      </c>
      <c r="I3" s="10" t="s">
        <v>386</v>
      </c>
      <c r="J3" s="10" t="s">
        <v>387</v>
      </c>
      <c r="K3" t="s">
        <v>388</v>
      </c>
      <c r="L3" t="s">
        <v>389</v>
      </c>
      <c r="M3" t="s">
        <v>98</v>
      </c>
      <c r="N3" t="s">
        <v>390</v>
      </c>
    </row>
    <row r="4" spans="1:14" x14ac:dyDescent="0.2">
      <c r="A4" s="3" t="s">
        <v>88</v>
      </c>
      <c r="B4" s="42">
        <v>6.445172214000837</v>
      </c>
      <c r="C4" s="42">
        <v>1.8989633353359909</v>
      </c>
      <c r="D4" s="42">
        <v>29.598159456729331</v>
      </c>
      <c r="E4" s="42">
        <v>179.49632000000003</v>
      </c>
      <c r="F4" s="42">
        <v>232.49954099999999</v>
      </c>
      <c r="G4" s="42">
        <v>110.93305000000001</v>
      </c>
      <c r="H4" s="44">
        <v>11.479971000000003</v>
      </c>
      <c r="I4" s="44">
        <v>21.727651000000002</v>
      </c>
      <c r="J4" s="44">
        <v>540.7849359999999</v>
      </c>
      <c r="K4" s="42">
        <v>351.68919999999997</v>
      </c>
      <c r="L4" s="42">
        <v>176.97895299999999</v>
      </c>
      <c r="M4" s="42">
        <v>-184.92</v>
      </c>
      <c r="N4" s="42">
        <v>207.93399999999997</v>
      </c>
    </row>
    <row r="5" spans="1:14" x14ac:dyDescent="0.2">
      <c r="A5" s="3" t="s">
        <v>89</v>
      </c>
      <c r="B5" s="42">
        <v>4.4967878234423626</v>
      </c>
      <c r="C5" s="42">
        <v>1.3746561272270175</v>
      </c>
      <c r="D5" s="42">
        <v>30.783960556682267</v>
      </c>
      <c r="E5" s="42">
        <v>177.98719</v>
      </c>
      <c r="F5" s="42">
        <v>240.32902600000003</v>
      </c>
      <c r="G5" s="42">
        <v>109.39029000000001</v>
      </c>
      <c r="H5" s="44">
        <v>11.383450999999999</v>
      </c>
      <c r="I5" s="44">
        <v>21.544976999999999</v>
      </c>
      <c r="J5" s="44">
        <v>569.82215299999996</v>
      </c>
      <c r="K5" s="42">
        <v>370.05659000000003</v>
      </c>
      <c r="L5" s="42">
        <v>155.65242000000001</v>
      </c>
      <c r="M5" s="42">
        <v>-190.44</v>
      </c>
      <c r="N5" s="42">
        <v>201.65300000000002</v>
      </c>
    </row>
    <row r="6" spans="1:14" x14ac:dyDescent="0.2">
      <c r="A6" s="3" t="s">
        <v>90</v>
      </c>
      <c r="B6" s="42">
        <v>2.3985986530902417</v>
      </c>
      <c r="C6" s="42">
        <v>0.7084971262906451</v>
      </c>
      <c r="D6" s="42">
        <v>29.473738975896083</v>
      </c>
      <c r="E6" s="42">
        <v>172.90434999999999</v>
      </c>
      <c r="F6" s="42">
        <v>232.550074</v>
      </c>
      <c r="G6" s="42">
        <v>107.75959</v>
      </c>
      <c r="H6" s="44">
        <v>11.058372000000002</v>
      </c>
      <c r="I6" s="44">
        <v>20.92971</v>
      </c>
      <c r="J6" s="44">
        <v>539.06055700000002</v>
      </c>
      <c r="K6" s="42">
        <v>374.46329000000003</v>
      </c>
      <c r="L6" s="42">
        <v>106.68373199999999</v>
      </c>
      <c r="M6" s="42">
        <v>-173.88</v>
      </c>
      <c r="N6" s="42">
        <v>197.10000000000005</v>
      </c>
    </row>
    <row r="7" spans="1:14" x14ac:dyDescent="0.2">
      <c r="A7" s="3" t="s">
        <v>323</v>
      </c>
      <c r="B7" s="42">
        <v>1.6375085713557294</v>
      </c>
      <c r="C7" s="42">
        <v>0.47584990251332043</v>
      </c>
      <c r="D7" s="42">
        <v>29.061683995516724</v>
      </c>
      <c r="E7" s="42">
        <v>171.99047999999999</v>
      </c>
      <c r="F7" s="42">
        <v>232.56417100000004</v>
      </c>
      <c r="G7" s="42">
        <v>114.66590999999998</v>
      </c>
      <c r="H7" s="44">
        <v>10.999919</v>
      </c>
      <c r="I7" s="44">
        <v>179.941508</v>
      </c>
      <c r="J7" s="44">
        <v>397.12097499999999</v>
      </c>
      <c r="K7" s="42">
        <v>377.73140000000001</v>
      </c>
      <c r="L7" s="42">
        <v>113.56158499999999</v>
      </c>
      <c r="M7" s="42">
        <v>-184.92000000000002</v>
      </c>
      <c r="N7" s="42">
        <v>188.56100000000001</v>
      </c>
    </row>
    <row r="8" spans="1:14" x14ac:dyDescent="0.2">
      <c r="A8" s="3" t="s">
        <v>87</v>
      </c>
      <c r="B8" s="42">
        <v>1.9519765443188575</v>
      </c>
      <c r="C8" s="42">
        <v>0.55413484086405373</v>
      </c>
      <c r="D8" s="42">
        <v>28.49587763831148</v>
      </c>
      <c r="E8" s="42">
        <v>173.05404000000004</v>
      </c>
      <c r="F8" s="42">
        <v>239.098547</v>
      </c>
      <c r="G8" s="42">
        <v>108.07507000000001</v>
      </c>
      <c r="H8" s="44">
        <v>322.60113899999999</v>
      </c>
      <c r="I8" s="44">
        <v>101.21136299999999</v>
      </c>
      <c r="J8" s="44">
        <v>303.28479499999997</v>
      </c>
      <c r="K8" s="42">
        <v>399.15455000000009</v>
      </c>
      <c r="L8" s="42">
        <v>126.72118</v>
      </c>
      <c r="M8" s="42">
        <v>-207</v>
      </c>
      <c r="N8" s="42">
        <v>192.27500000000003</v>
      </c>
    </row>
    <row r="9" spans="1:14" x14ac:dyDescent="0.2">
      <c r="A9" s="3" t="s">
        <v>381</v>
      </c>
      <c r="B9" s="42">
        <v>0.96387841453162915</v>
      </c>
      <c r="C9" s="42">
        <v>0.2956393093136887</v>
      </c>
      <c r="D9" s="42">
        <v>30.835699504715382</v>
      </c>
      <c r="E9" s="42">
        <v>175.06653</v>
      </c>
      <c r="F9" s="42">
        <v>242.37944700000003</v>
      </c>
      <c r="G9" s="42">
        <v>125.97941</v>
      </c>
      <c r="H9" s="44">
        <v>375.70039199999997</v>
      </c>
      <c r="I9" s="44">
        <v>21.191448999999999</v>
      </c>
      <c r="J9" s="44">
        <v>452.93611900000008</v>
      </c>
      <c r="K9" s="42">
        <v>410.77640999999994</v>
      </c>
      <c r="L9" s="42">
        <v>121.105384</v>
      </c>
      <c r="M9" s="42">
        <v>-229.08</v>
      </c>
      <c r="N9" s="42">
        <v>194.88899999999998</v>
      </c>
    </row>
    <row r="10" spans="1:14" x14ac:dyDescent="0.2">
      <c r="A10" s="3" t="s">
        <v>19</v>
      </c>
      <c r="B10" s="42">
        <v>2.9823203701232774</v>
      </c>
      <c r="C10" s="42">
        <v>0.88462344025745265</v>
      </c>
      <c r="D10" s="42">
        <v>29.708186687975218</v>
      </c>
      <c r="E10" s="42">
        <v>175.08315166666662</v>
      </c>
      <c r="F10" s="42">
        <v>236.57013433333333</v>
      </c>
      <c r="G10" s="42">
        <v>112.80055333333334</v>
      </c>
      <c r="H10" s="42">
        <v>123.87054066666666</v>
      </c>
      <c r="I10" s="42">
        <v>61.091109666666661</v>
      </c>
      <c r="J10" s="42">
        <v>467.16825583333332</v>
      </c>
      <c r="K10" s="42">
        <v>380.64524</v>
      </c>
      <c r="L10" s="42">
        <v>133.45054233333337</v>
      </c>
      <c r="M10" s="42">
        <v>-195.03999999999991</v>
      </c>
      <c r="N10" s="42">
        <v>197.06866666666667</v>
      </c>
    </row>
    <row r="16" spans="1:14" x14ac:dyDescent="0.2">
      <c r="A16" s="29"/>
      <c r="B16" s="68" t="s">
        <v>401</v>
      </c>
      <c r="C16" s="68" t="s">
        <v>399</v>
      </c>
      <c r="D16" s="68" t="s">
        <v>396</v>
      </c>
      <c r="E16" s="68" t="s">
        <v>400</v>
      </c>
      <c r="F16" s="68" t="s">
        <v>397</v>
      </c>
      <c r="G16" s="68" t="s">
        <v>402</v>
      </c>
      <c r="H16" s="68" t="s">
        <v>199</v>
      </c>
      <c r="I16" s="68" t="s">
        <v>398</v>
      </c>
      <c r="J16" s="68" t="s">
        <v>204</v>
      </c>
      <c r="K16" s="68" t="s">
        <v>205</v>
      </c>
    </row>
    <row r="17" spans="1:11" x14ac:dyDescent="0.2">
      <c r="A17" s="56" t="s">
        <v>87</v>
      </c>
      <c r="B17" s="71">
        <v>242.3657657</v>
      </c>
      <c r="C17" s="69">
        <f>((B17-B17)/B17)*100</f>
        <v>0</v>
      </c>
      <c r="D17" s="65">
        <v>207</v>
      </c>
      <c r="E17" s="59">
        <f>((D17-D17)/D17)*100</f>
        <v>0</v>
      </c>
      <c r="F17" s="77">
        <v>0.55413484086405373</v>
      </c>
      <c r="G17" s="69">
        <f>((F17-F17)/F17)*100</f>
        <v>0</v>
      </c>
      <c r="H17" s="65">
        <v>1.9519765443188575</v>
      </c>
      <c r="I17" s="60">
        <f>(H17-H17)/H17</f>
        <v>0</v>
      </c>
      <c r="J17" s="65">
        <v>28.49587763831148</v>
      </c>
      <c r="K17" s="60">
        <f>((J17-J17)/J17)*100</f>
        <v>0</v>
      </c>
    </row>
    <row r="18" spans="1:11" x14ac:dyDescent="0.2">
      <c r="A18" s="57" t="s">
        <v>88</v>
      </c>
      <c r="B18" s="72">
        <v>191.33085270000001</v>
      </c>
      <c r="C18" s="70">
        <f>((B18-B17)/B17)*100</f>
        <v>-21.056980903470883</v>
      </c>
      <c r="D18" s="66">
        <v>184.92</v>
      </c>
      <c r="E18" s="61">
        <f>((D18-D17)/D17)*100</f>
        <v>-10.666666666666673</v>
      </c>
      <c r="F18" s="70">
        <v>1.8989633353359909</v>
      </c>
      <c r="G18" s="70">
        <f>((F18-F17)/F17)*100</f>
        <v>242.68975622882101</v>
      </c>
      <c r="H18" s="66">
        <v>6.445172214000837</v>
      </c>
      <c r="I18" s="30">
        <f>(H18-H17)/H17</f>
        <v>2.3018697036904614</v>
      </c>
      <c r="J18" s="66">
        <v>29.598159456729331</v>
      </c>
      <c r="K18" s="30">
        <f>((J18-J17)/J17)*100</f>
        <v>3.8682150183571817</v>
      </c>
    </row>
    <row r="19" spans="1:11" x14ac:dyDescent="0.2">
      <c r="A19" s="57" t="s">
        <v>89</v>
      </c>
      <c r="B19" s="72">
        <v>200.9168603</v>
      </c>
      <c r="C19" s="70">
        <f>((B19-B17)/B17)*100</f>
        <v>-17.101798713315556</v>
      </c>
      <c r="D19" s="66">
        <v>190.44</v>
      </c>
      <c r="E19" s="61">
        <f>((D19-D17)/D17)*100</f>
        <v>-8.0000000000000018</v>
      </c>
      <c r="F19" s="70">
        <v>1.3746561272270175</v>
      </c>
      <c r="G19" s="70">
        <f>((F19-F17)/F17)*100</f>
        <v>148.07249533047548</v>
      </c>
      <c r="H19" s="66">
        <v>4.4967878234423626</v>
      </c>
      <c r="I19" s="30">
        <f>(H19-H17)/H17</f>
        <v>1.3037099685086213</v>
      </c>
      <c r="J19" s="66">
        <v>30.783960556682267</v>
      </c>
      <c r="K19" s="30">
        <f>((J19-J17)/J17)*100</f>
        <v>8.0295225415151208</v>
      </c>
    </row>
    <row r="20" spans="1:11" x14ac:dyDescent="0.2">
      <c r="A20" s="57" t="s">
        <v>90</v>
      </c>
      <c r="B20" s="72">
        <v>190.34954629999999</v>
      </c>
      <c r="C20" s="70">
        <f>((B20-B17)/B17)*100</f>
        <v>-21.461867458783605</v>
      </c>
      <c r="D20" s="66">
        <v>173.88</v>
      </c>
      <c r="E20" s="61">
        <f>((D20-D17)/D17)*100</f>
        <v>-16.000000000000004</v>
      </c>
      <c r="F20" s="70">
        <v>0.7084971262906451</v>
      </c>
      <c r="G20" s="70">
        <f>((F20-F17)/F17)*100</f>
        <v>27.856448294407311</v>
      </c>
      <c r="H20" s="66">
        <v>2.3985986530902417</v>
      </c>
      <c r="I20" s="30">
        <f>(H20-H17)/H17</f>
        <v>0.2288050591956437</v>
      </c>
      <c r="J20" s="66">
        <v>29.473738975896083</v>
      </c>
      <c r="K20" s="30">
        <f>((J20-J17)/J17)*100</f>
        <v>3.4315887722296727</v>
      </c>
    </row>
    <row r="21" spans="1:11" x14ac:dyDescent="0.2">
      <c r="A21" s="57" t="s">
        <v>323</v>
      </c>
      <c r="B21" s="72">
        <v>196.0208007</v>
      </c>
      <c r="C21" s="73">
        <f>((B21-B17)/B17)*100</f>
        <v>-19.121910582605025</v>
      </c>
      <c r="D21" s="66">
        <v>184.92</v>
      </c>
      <c r="E21" s="62">
        <f>((D21-D17)/D17)*100</f>
        <v>-10.666666666666673</v>
      </c>
      <c r="F21" s="70">
        <v>0.47584990251332043</v>
      </c>
      <c r="G21" s="70">
        <f>((F21-F17)/F17)*100</f>
        <v>-14.127416754496943</v>
      </c>
      <c r="H21" s="66">
        <v>1.6375085713557294</v>
      </c>
      <c r="I21" s="30">
        <f>(H21-H17)/H17</f>
        <v>-0.16110233182789693</v>
      </c>
      <c r="J21" s="66">
        <v>29.061683995516724</v>
      </c>
      <c r="K21" s="30">
        <f>((J21-J17)/J17)*100</f>
        <v>1.9855726655863413</v>
      </c>
    </row>
    <row r="22" spans="1:11" x14ac:dyDescent="0.2">
      <c r="A22" s="58" t="s">
        <v>381</v>
      </c>
      <c r="B22" s="74">
        <v>283.27598669999998</v>
      </c>
      <c r="C22" s="43">
        <f>((B22-B17)/B17)*100</f>
        <v>16.879537785315186</v>
      </c>
      <c r="D22" s="67">
        <v>229.08</v>
      </c>
      <c r="E22" s="31">
        <f>((D22-D17)/D17)*100</f>
        <v>10.666666666666673</v>
      </c>
      <c r="F22" s="43">
        <v>0.2956393093136887</v>
      </c>
      <c r="G22" s="43">
        <f>((F22-F17)/F17)*100</f>
        <v>-46.648489228234958</v>
      </c>
      <c r="H22" s="67">
        <v>0.96387841453162915</v>
      </c>
      <c r="I22" s="32">
        <f>(H22-H17)/H17</f>
        <v>-0.50620389505347529</v>
      </c>
      <c r="J22" s="67">
        <v>30.835699504715382</v>
      </c>
      <c r="K22" s="32">
        <f>((J22-J17)/J17)*100</f>
        <v>8.2110889725962064</v>
      </c>
    </row>
    <row r="25" spans="1:11" x14ac:dyDescent="0.2">
      <c r="B25" s="42"/>
    </row>
    <row r="26" spans="1:11" x14ac:dyDescent="0.2">
      <c r="B26" s="42"/>
    </row>
    <row r="27" spans="1:11" x14ac:dyDescent="0.2">
      <c r="B27" s="42"/>
    </row>
    <row r="28" spans="1:11" x14ac:dyDescent="0.2">
      <c r="B28" s="42"/>
    </row>
    <row r="29" spans="1:11" x14ac:dyDescent="0.2">
      <c r="B29" s="42"/>
    </row>
    <row r="30" spans="1:11" x14ac:dyDescent="0.2">
      <c r="A30" s="45" t="s">
        <v>391</v>
      </c>
      <c r="B30" s="46" t="s">
        <v>392</v>
      </c>
      <c r="C30" s="46" t="s">
        <v>393</v>
      </c>
      <c r="D30" s="46" t="s">
        <v>394</v>
      </c>
      <c r="E30" s="47" t="s">
        <v>395</v>
      </c>
    </row>
    <row r="31" spans="1:11" x14ac:dyDescent="0.2">
      <c r="A31" s="48">
        <v>11.479971000000003</v>
      </c>
      <c r="B31" s="49">
        <v>21.727651000000002</v>
      </c>
      <c r="C31" s="49">
        <v>540.7849359999999</v>
      </c>
      <c r="D31" s="50">
        <f>(A31+B31+C31)</f>
        <v>573.99255799999992</v>
      </c>
      <c r="E31" s="51">
        <f>D31/3</f>
        <v>191.33085266666663</v>
      </c>
      <c r="F31" s="75"/>
      <c r="G31" s="75"/>
      <c r="H31" s="75"/>
      <c r="I31" s="75"/>
      <c r="J31" s="75"/>
    </row>
    <row r="32" spans="1:11" x14ac:dyDescent="0.2">
      <c r="A32" s="48">
        <v>11.383450999999999</v>
      </c>
      <c r="B32" s="49">
        <v>21.544976999999999</v>
      </c>
      <c r="C32" s="49">
        <v>569.82215299999996</v>
      </c>
      <c r="D32" s="50">
        <f t="shared" ref="D32:D36" si="0">(A32+B32+C32)</f>
        <v>602.75058100000001</v>
      </c>
      <c r="E32" s="51">
        <f t="shared" ref="E32:E36" si="1">D32/3</f>
        <v>200.91686033333335</v>
      </c>
      <c r="F32" s="75"/>
      <c r="G32" s="75"/>
      <c r="H32" s="75"/>
      <c r="I32" s="75"/>
      <c r="J32" s="75"/>
    </row>
    <row r="33" spans="1:10" x14ac:dyDescent="0.2">
      <c r="A33" s="48">
        <v>11.058372000000002</v>
      </c>
      <c r="B33" s="49">
        <v>20.92971</v>
      </c>
      <c r="C33" s="49">
        <v>539.06055700000002</v>
      </c>
      <c r="D33" s="50">
        <f t="shared" si="0"/>
        <v>571.04863899999998</v>
      </c>
      <c r="E33" s="51">
        <f t="shared" si="1"/>
        <v>190.34954633333334</v>
      </c>
      <c r="F33" s="75"/>
      <c r="G33" s="75"/>
      <c r="H33" s="75"/>
      <c r="I33" s="75"/>
      <c r="J33" s="75"/>
    </row>
    <row r="34" spans="1:10" x14ac:dyDescent="0.2">
      <c r="A34" s="48">
        <v>10.999919</v>
      </c>
      <c r="B34" s="49">
        <v>179.941508</v>
      </c>
      <c r="C34" s="49">
        <v>397.12097499999999</v>
      </c>
      <c r="D34" s="50">
        <f t="shared" si="0"/>
        <v>588.06240200000002</v>
      </c>
      <c r="E34" s="51">
        <f t="shared" si="1"/>
        <v>196.02080066666667</v>
      </c>
      <c r="F34" s="63"/>
      <c r="G34" s="75"/>
      <c r="H34" s="75"/>
      <c r="I34" s="75"/>
      <c r="J34" s="75"/>
    </row>
    <row r="35" spans="1:10" x14ac:dyDescent="0.2">
      <c r="A35" s="48">
        <v>322.60113899999999</v>
      </c>
      <c r="B35" s="49">
        <v>101.21136299999999</v>
      </c>
      <c r="C35" s="49">
        <v>303.28479499999997</v>
      </c>
      <c r="D35" s="50">
        <f t="shared" si="0"/>
        <v>727.09729700000003</v>
      </c>
      <c r="E35" s="51">
        <f t="shared" si="1"/>
        <v>242.36576566666668</v>
      </c>
      <c r="F35" s="63"/>
      <c r="G35" s="75"/>
      <c r="H35" s="75"/>
      <c r="I35" s="75"/>
      <c r="J35" s="75"/>
    </row>
    <row r="36" spans="1:10" x14ac:dyDescent="0.2">
      <c r="A36" s="52">
        <v>375.70039199999997</v>
      </c>
      <c r="B36" s="53">
        <v>21.191448999999999</v>
      </c>
      <c r="C36" s="53">
        <v>452.93611900000008</v>
      </c>
      <c r="D36" s="54">
        <f t="shared" si="0"/>
        <v>849.82796000000008</v>
      </c>
      <c r="E36" s="55">
        <f t="shared" si="1"/>
        <v>283.27598666666671</v>
      </c>
      <c r="F36" s="63"/>
      <c r="G36" s="75"/>
      <c r="H36" s="75"/>
      <c r="I36" s="75"/>
      <c r="J36" s="75"/>
    </row>
    <row r="37" spans="1:10" x14ac:dyDescent="0.2">
      <c r="A37" s="76"/>
      <c r="B37" s="75"/>
      <c r="C37" s="63"/>
      <c r="D37" s="63"/>
      <c r="E37" s="63"/>
      <c r="F37" s="63"/>
      <c r="G37" s="75"/>
      <c r="H37" s="75"/>
      <c r="I37" s="75"/>
      <c r="J37" s="75"/>
    </row>
    <row r="38" spans="1:10" x14ac:dyDescent="0.2">
      <c r="A38" s="76"/>
      <c r="B38" s="75"/>
      <c r="C38" s="64"/>
      <c r="D38" s="63"/>
      <c r="E38" s="63"/>
      <c r="F38" s="63"/>
      <c r="G38" s="75"/>
      <c r="H38" s="75"/>
      <c r="I38" s="75"/>
      <c r="J38" s="75"/>
    </row>
    <row r="39" spans="1:10" x14ac:dyDescent="0.2">
      <c r="A39" s="76"/>
      <c r="B39" s="75"/>
      <c r="C39" s="63"/>
      <c r="D39" s="63"/>
      <c r="E39" s="63"/>
      <c r="F39" s="63"/>
      <c r="G39" s="75"/>
      <c r="H39" s="75"/>
      <c r="I39" s="75"/>
      <c r="J39" s="75"/>
    </row>
    <row r="40" spans="1:10" x14ac:dyDescent="0.2">
      <c r="A40" s="75"/>
      <c r="B40" s="75"/>
      <c r="C40" s="75"/>
      <c r="D40" s="75"/>
      <c r="E40" s="75"/>
      <c r="F40" s="75"/>
      <c r="G40" s="75"/>
      <c r="H40" s="75"/>
      <c r="I40" s="75"/>
      <c r="J40" s="75"/>
    </row>
    <row r="45" spans="1:10" x14ac:dyDescent="0.2">
      <c r="D45" s="4"/>
      <c r="E45" s="42"/>
    </row>
    <row r="46" spans="1:10" x14ac:dyDescent="0.2">
      <c r="D46" s="4"/>
      <c r="E46" s="42"/>
    </row>
    <row r="47" spans="1:10" x14ac:dyDescent="0.2">
      <c r="D47" s="4"/>
      <c r="E47" s="42"/>
    </row>
    <row r="48" spans="1:10" x14ac:dyDescent="0.2">
      <c r="D48" s="4"/>
      <c r="E48" s="42"/>
    </row>
    <row r="49" spans="4:5" x14ac:dyDescent="0.2">
      <c r="D49" s="4"/>
      <c r="E49" s="42"/>
    </row>
    <row r="50" spans="4:5" x14ac:dyDescent="0.2">
      <c r="D50" s="4"/>
      <c r="E50" s="4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data</vt:lpstr>
      <vt:lpstr>graphs</vt:lpstr>
      <vt:lpstr>baseline_vs_BatterySaver</vt:lpstr>
      <vt:lpstr>qos_data</vt:lpstr>
      <vt:lpstr>qos_results</vt:lpstr>
      <vt:lpstr>data_qos&amp;energy_rails</vt:lpstr>
      <vt:lpstr>qos&amp;energy_rails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Yazid Yousef Saleh Al-Malaq</dc:creator>
  <cp:lastModifiedBy>Yazid Yousef Saleh Al-Malaq</cp:lastModifiedBy>
  <dcterms:created xsi:type="dcterms:W3CDTF">2024-01-23T14:54:33Z</dcterms:created>
  <dcterms:modified xsi:type="dcterms:W3CDTF">2024-03-22T15:04:35Z</dcterms:modified>
</cp:coreProperties>
</file>